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6.xml" ContentType="application/vnd.openxmlformats-officedocument.drawing+xml"/>
  <Override PartName="/xl/drawings/drawing7.xml" ContentType="application/vnd.openxmlformats-officedocument.drawing+xml"/>
  <Override PartName="/xl/comments2.xml" ContentType="application/vnd.openxmlformats-officedocument.spreadsheetml.comments+xml"/>
  <Override PartName="/xl/drawings/drawing8.xml" ContentType="application/vnd.openxmlformats-officedocument.drawing+xml"/>
  <Override PartName="/xl/comments3.xml" ContentType="application/vnd.openxmlformats-officedocument.spreadsheetml.comments+xml"/>
  <Override PartName="/xl/drawings/drawing9.xml" ContentType="application/vnd.openxmlformats-officedocument.drawing+xml"/>
  <Override PartName="/xl/comments4.xml" ContentType="application/vnd.openxmlformats-officedocument.spreadsheetml.comments+xml"/>
  <Override PartName="/xl/drawings/drawing10.xml" ContentType="application/vnd.openxmlformats-officedocument.drawing+xml"/>
  <Override PartName="/xl/comments5.xml" ContentType="application/vnd.openxmlformats-officedocument.spreadsheetml.comments+xml"/>
  <Override PartName="/xl/threadedComments/threadedComment2.xml" ContentType="application/vnd.ms-excel.threadedcomments+xml"/>
  <Override PartName="/xl/drawings/drawing11.xml" ContentType="application/vnd.openxmlformats-officedocument.drawing+xml"/>
  <Override PartName="/xl/drawings/drawing12.xml" ContentType="application/vnd.openxmlformats-officedocument.drawing+xml"/>
  <Override PartName="/xl/comments6.xml" ContentType="application/vnd.openxmlformats-officedocument.spreadsheetml.comments+xml"/>
  <Override PartName="/xl/threadedComments/threadedComment3.xml" ContentType="application/vnd.ms-excel.threadedcomments+xml"/>
  <Override PartName="/xl/drawings/drawing13.xml" ContentType="application/vnd.openxmlformats-officedocument.drawing+xml"/>
  <Override PartName="/xl/drawings/drawing14.xml" ContentType="application/vnd.openxmlformats-officedocument.drawing+xml"/>
  <Override PartName="/xl/comments7.xml" ContentType="application/vnd.openxmlformats-officedocument.spreadsheetml.comments+xml"/>
  <Override PartName="/xl/drawings/drawing15.xml" ContentType="application/vnd.openxmlformats-officedocument.drawing+xml"/>
  <Override PartName="/xl/comments8.xml" ContentType="application/vnd.openxmlformats-officedocument.spreadsheetml.comments+xml"/>
  <Override PartName="/xl/threadedComments/threadedComment4.xml" ContentType="application/vnd.ms-excel.threadedcomments+xml"/>
  <Override PartName="/xl/drawings/drawing16.xml" ContentType="application/vnd.openxmlformats-officedocument.drawing+xml"/>
  <Override PartName="/xl/drawings/drawing17.xml" ContentType="application/vnd.openxmlformats-officedocument.drawing+xml"/>
  <Override PartName="/xl/comments9.xml" ContentType="application/vnd.openxmlformats-officedocument.spreadsheetml.comments+xml"/>
  <Override PartName="/xl/threadedComments/threadedComment5.xml" ContentType="application/vnd.ms-excel.threadedcomments+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mc:AlternateContent xmlns:mc="http://schemas.openxmlformats.org/markup-compatibility/2006">
    <mc:Choice Requires="x15">
      <x15ac:absPath xmlns:x15ac="http://schemas.microsoft.com/office/spreadsheetml/2010/11/ac" url="C:\Users\hacth31791\Desktop\CNTT_Tạm tính contest\"/>
    </mc:Choice>
  </mc:AlternateContent>
  <xr:revisionPtr revIDLastSave="0" documentId="13_ncr:1_{396B0B35-6E77-47ED-BCC2-F394AFAB1F36}" xr6:coauthVersionLast="47" xr6:coauthVersionMax="47" xr10:uidLastSave="{00000000-0000-0000-0000-000000000000}"/>
  <bookViews>
    <workbookView xWindow="-120" yWindow="-120" windowWidth="20730" windowHeight="11160" xr2:uid="{00000000-000D-0000-FFFF-FFFF00000000}"/>
  </bookViews>
  <sheets>
    <sheet name="TONG HOP" sheetId="3" r:id="rId1"/>
    <sheet name="Chi tiết HĐBH" sheetId="23" r:id="rId2"/>
    <sheet name="Chi tiết HĐBH_mô tả" sheetId="24" r:id="rId3"/>
    <sheet name="CT1A_Kết quả CTTĐ" sheetId="16" r:id="rId4"/>
    <sheet name="CT0_Chi tiết HĐBH" sheetId="17" state="hidden" r:id="rId5"/>
    <sheet name="CT1B_Kết quả CTTĐ" sheetId="25" r:id="rId6"/>
    <sheet name="CT2A_Kết quả CTTĐ" sheetId="1" r:id="rId7"/>
    <sheet name="CT1A_Chi tiết HĐBH" sheetId="2" state="hidden" r:id="rId8"/>
    <sheet name="CT2B_Kết quả CTTĐ" sheetId="4" r:id="rId9"/>
    <sheet name="CT1B_Chi tiết HĐBH" sheetId="5" state="hidden" r:id="rId10"/>
    <sheet name="CT3A_Kết quả CTTĐ_KV" sheetId="6" r:id="rId11"/>
    <sheet name="CT3A_Kết quả CTTĐ_CNPGD" sheetId="7" r:id="rId12"/>
    <sheet name="CT2A_Chi tiết HĐBH" sheetId="8" state="hidden" r:id="rId13"/>
    <sheet name="CT3B_Kết quả CTTĐ" sheetId="18" r:id="rId14"/>
    <sheet name="CT2B_Chi tiết HĐBH" sheetId="19" state="hidden" r:id="rId15"/>
    <sheet name="CT4A_Kết quả CTTĐ_KV" sheetId="20" r:id="rId16"/>
    <sheet name="CT4B_Kết quả CTTĐ_CNPGD" sheetId="21" r:id="rId17"/>
    <sheet name="CT3_Chi tiết HĐBH" sheetId="22" state="hidden" r:id="rId18"/>
    <sheet name="CT5_Kết quả CTTĐ" sheetId="12" r:id="rId19"/>
    <sheet name="CT4_Chi tiết HĐBH" sheetId="13" state="hidden" r:id="rId20"/>
    <sheet name="CT6_Kết quả CTTĐ" sheetId="14" r:id="rId21"/>
    <sheet name="CT5_Chi tiết HĐBH" sheetId="15" state="hidden" r:id="rId22"/>
  </sheets>
  <definedNames>
    <definedName name="_xlnm._FilterDatabase" localSheetId="1" hidden="1">'Chi tiết HĐBH'!$A$7:$JM$7</definedName>
    <definedName name="_xlnm._FilterDatabase" localSheetId="12" hidden="1">'CT2A_Chi tiết HĐBH'!$A$7:$IW$7</definedName>
    <definedName name="_xlnm._FilterDatabase" localSheetId="14" hidden="1">'CT2B_Chi tiết HĐBH'!$A$7:$JC$7</definedName>
    <definedName name="_xlnm._FilterDatabase" localSheetId="17" hidden="1">'CT3_Chi tiết HĐBH'!$A$7:$IW$7</definedName>
    <definedName name="_xlnm._FilterDatabase" localSheetId="19" hidden="1">'CT4_Chi tiết HĐBH'!$A$7:$IW$7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2" i="14" l="1"/>
  <c r="K12" i="16"/>
  <c r="K13" i="16"/>
  <c r="K14" i="16"/>
  <c r="K15" i="16"/>
  <c r="K11" i="16"/>
  <c r="R15" i="21"/>
  <c r="S15" i="21" s="1"/>
  <c r="L15" i="21"/>
  <c r="M15" i="21" s="1"/>
  <c r="R13" i="21"/>
  <c r="S13" i="21" s="1"/>
  <c r="L13" i="21"/>
  <c r="M13" i="21" s="1"/>
  <c r="R14" i="21"/>
  <c r="S14" i="21" s="1"/>
  <c r="L14" i="21"/>
  <c r="M14" i="21" s="1"/>
  <c r="R16" i="21"/>
  <c r="S16" i="21" s="1"/>
  <c r="L16" i="21"/>
  <c r="M16" i="21" s="1"/>
  <c r="R12" i="21"/>
  <c r="S12" i="21" s="1"/>
  <c r="L12" i="21"/>
  <c r="M12" i="21" s="1"/>
  <c r="M12" i="20"/>
  <c r="N12" i="20" s="1"/>
  <c r="G12" i="20"/>
  <c r="H12" i="20" s="1"/>
  <c r="M13" i="20"/>
  <c r="N13" i="20" s="1"/>
  <c r="G13" i="20"/>
  <c r="H13" i="20" s="1"/>
  <c r="M18" i="20"/>
  <c r="N18" i="20" s="1"/>
  <c r="G18" i="20"/>
  <c r="H18" i="20" s="1"/>
  <c r="M16" i="20"/>
  <c r="N16" i="20" s="1"/>
  <c r="G16" i="20"/>
  <c r="H16" i="20" s="1"/>
  <c r="M14" i="20"/>
  <c r="N14" i="20" s="1"/>
  <c r="G14" i="20"/>
  <c r="H14" i="20" s="1"/>
  <c r="M19" i="20"/>
  <c r="N19" i="20" s="1"/>
  <c r="G19" i="20"/>
  <c r="H19" i="20" s="1"/>
  <c r="M15" i="20"/>
  <c r="N15" i="20" s="1"/>
  <c r="G15" i="20"/>
  <c r="H15" i="20" s="1"/>
  <c r="M17" i="20"/>
  <c r="N17" i="20" s="1"/>
  <c r="G17" i="20"/>
  <c r="H17" i="20" s="1"/>
  <c r="R10" i="7"/>
  <c r="A11" i="25"/>
  <c r="A9" i="23"/>
  <c r="A9" i="19"/>
  <c r="A15" i="21"/>
  <c r="A9" i="22"/>
  <c r="S10" i="7" l="1"/>
  <c r="R11" i="7"/>
  <c r="S11" i="7" s="1"/>
  <c r="R12" i="7"/>
  <c r="S12" i="7" s="1"/>
  <c r="R13" i="7"/>
  <c r="S13" i="7" s="1"/>
  <c r="R14" i="7"/>
  <c r="S14" i="7" s="1"/>
  <c r="L10" i="7"/>
  <c r="M10" i="7" s="1"/>
  <c r="M11" i="6"/>
  <c r="M12" i="6"/>
  <c r="M13" i="6"/>
  <c r="M14" i="6"/>
  <c r="M15" i="6"/>
  <c r="M16" i="6"/>
  <c r="M17" i="6"/>
  <c r="M10" i="6"/>
  <c r="N10" i="6" s="1"/>
  <c r="G11" i="6"/>
  <c r="G12" i="6"/>
  <c r="G13" i="6"/>
  <c r="G14" i="6"/>
  <c r="G15" i="6"/>
  <c r="G16" i="6"/>
  <c r="G17" i="6"/>
  <c r="G10" i="6"/>
  <c r="H10" i="6" s="1"/>
  <c r="A16" i="21"/>
  <c r="A12" i="25"/>
  <c r="A10" i="23"/>
  <c r="A10" i="19"/>
  <c r="A11" i="19" s="1"/>
  <c r="A10" i="22"/>
  <c r="N17" i="6" l="1"/>
  <c r="H17" i="6"/>
  <c r="N16" i="6"/>
  <c r="H16" i="6"/>
  <c r="N15" i="6"/>
  <c r="H15" i="6"/>
  <c r="A9" i="15"/>
  <c r="A9" i="13"/>
  <c r="A11" i="23"/>
  <c r="A13" i="18"/>
  <c r="A11" i="16"/>
  <c r="A13" i="25"/>
  <c r="A15" i="12"/>
  <c r="A9" i="17"/>
  <c r="A11" i="22"/>
  <c r="A12" i="19"/>
  <c r="L14" i="7" l="1"/>
  <c r="M14" i="7" s="1"/>
  <c r="L13" i="7"/>
  <c r="M13" i="7" s="1"/>
  <c r="L12" i="7"/>
  <c r="M12" i="7" s="1"/>
  <c r="L11" i="7"/>
  <c r="M11" i="7" s="1"/>
  <c r="N14" i="6"/>
  <c r="H14" i="6"/>
  <c r="N13" i="6"/>
  <c r="H13" i="6"/>
  <c r="N12" i="6"/>
  <c r="H12" i="6"/>
  <c r="N11" i="6"/>
  <c r="H11" i="6"/>
  <c r="A14" i="25"/>
  <c r="A9" i="2"/>
  <c r="A11" i="4"/>
  <c r="A13" i="7"/>
  <c r="A14" i="7" s="1"/>
  <c r="A14" i="18"/>
  <c r="A9" i="5"/>
  <c r="A12" i="22"/>
  <c r="A11" i="1"/>
  <c r="A10" i="13"/>
  <c r="A11" i="13" s="1"/>
  <c r="A12" i="16"/>
  <c r="A12" i="1"/>
  <c r="A16" i="12"/>
  <c r="A10" i="17"/>
  <c r="A11" i="17" s="1"/>
  <c r="A10" i="15"/>
  <c r="A11" i="15" s="1"/>
  <c r="A12" i="15" s="1"/>
  <c r="A12" i="23"/>
  <c r="A12" i="14"/>
  <c r="A13" i="14" s="1"/>
  <c r="A14" i="14" s="1"/>
  <c r="A12" i="17"/>
  <c r="A13" i="17" s="1"/>
  <c r="A10" i="2"/>
  <c r="A9" i="8"/>
  <c r="A10" i="8" s="1"/>
  <c r="A11" i="8" s="1"/>
  <c r="A12" i="8" s="1"/>
  <c r="A10" i="5"/>
  <c r="A11" i="5"/>
  <c r="A13" i="16"/>
  <c r="A12" i="13"/>
  <c r="A12" i="4"/>
  <c r="A11" i="2"/>
  <c r="A15" i="14"/>
  <c r="A13" i="1"/>
  <c r="A14" i="1" s="1"/>
  <c r="A15" i="1"/>
  <c r="A12" i="5"/>
  <c r="A14" i="16"/>
  <c r="A15" i="16" s="1"/>
  <c r="A12" i="2"/>
  <c r="A13" i="4"/>
  <c r="A14" i="4"/>
  <c r="A13" i="5"/>
  <c r="A13" i="2"/>
  <c r="A16" i="1"/>
  <c r="A17" i="1"/>
  <c r="A15" i="4"/>
  <c r="A14" i="2"/>
  <c r="A15" i="2"/>
  <c r="A18" i="1"/>
  <c r="A19" i="1"/>
  <c r="A16" i="2"/>
  <c r="A17" i="2"/>
  <c r="A20" i="1"/>
  <c r="A18" i="2"/>
  <c r="A19" i="2"/>
  <c r="A2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tc={5D35DBEE-DAF0-48DE-A272-C35ABDE7C53C}</author>
  </authors>
  <commentList>
    <comment ref="K9" authorId="0" shapeId="0" xr:uid="{5D35DBEE-DAF0-48DE-A272-C35ABDE7C53C}">
      <text>
        <t>[Threaded comment]
Your version of Excel allows you to read this threaded comment; however, any edits to it will get removed if the file is opened in a newer version of Excel. Learn more: https://go.microsoft.com/fwlink/?linkid=870924
Comment:
    Không cộng FYP từ các HĐ chưa nộp ACK. Dùng FYP xét thưởng để xét kết quả chương trình
Reply:
    HĐ chưa nộp ACK là HĐ có “NGÀY CS NHẬN THƯ XÁC NHẬN BÀN GIAO HĐ” trống hoặc sau ngày 25 tháng T+2 (matching theo báo cáo ACK được import vào chương trình): không được tính vào FYP xét thưởng.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Bose</author>
  </authors>
  <commentList>
    <comment ref="G5" authorId="0" shapeId="0" xr:uid="{AC80241F-7CFF-4BC2-A8DC-FCAFC6412B99}">
      <text>
        <r>
          <rPr>
            <b/>
            <sz val="9"/>
            <color indexed="81"/>
            <rFont val="Tahoma"/>
            <charset val="1"/>
          </rPr>
          <t>Bose:</t>
        </r>
        <r>
          <rPr>
            <sz val="9"/>
            <color indexed="81"/>
            <rFont val="Tahoma"/>
            <charset val="1"/>
          </rPr>
          <t xml:space="preserve">
theo tháng/năm của điều kiện lọc</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Bose</author>
  </authors>
  <commentList>
    <comment ref="G4" authorId="0" shapeId="0" xr:uid="{BD55C968-947B-4E40-84ED-8390B93FDECB}">
      <text>
        <r>
          <rPr>
            <b/>
            <sz val="9"/>
            <color indexed="81"/>
            <rFont val="Tahoma"/>
            <charset val="1"/>
          </rPr>
          <t>Bose:</t>
        </r>
        <r>
          <rPr>
            <sz val="9"/>
            <color indexed="81"/>
            <rFont val="Tahoma"/>
            <charset val="1"/>
          </rPr>
          <t xml:space="preserve">
theo tháng của điều kiện lọc</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Bose</author>
  </authors>
  <commentList>
    <comment ref="G6" authorId="0" shapeId="0" xr:uid="{9D5B1B68-7AC8-4383-9098-7F9279A37811}">
      <text>
        <r>
          <rPr>
            <b/>
            <sz val="9"/>
            <color indexed="81"/>
            <rFont val="Tahoma"/>
            <charset val="1"/>
          </rPr>
          <t>Bose:</t>
        </r>
        <r>
          <rPr>
            <sz val="9"/>
            <color indexed="81"/>
            <rFont val="Tahoma"/>
            <charset val="1"/>
          </rPr>
          <t xml:space="preserve">
theo tháng/năm của điều kiện lọc</t>
        </r>
      </text>
    </comment>
    <comment ref="P10" authorId="0" shapeId="0" xr:uid="{0F812E29-3AFE-4F73-991B-AE87C6762DC5}">
      <text>
        <r>
          <rPr>
            <b/>
            <sz val="9"/>
            <color indexed="81"/>
            <rFont val="Tahoma"/>
            <charset val="1"/>
          </rPr>
          <t>Bose:</t>
        </r>
        <r>
          <rPr>
            <sz val="9"/>
            <color indexed="81"/>
            <rFont val="Tahoma"/>
            <charset val="1"/>
          </rPr>
          <t xml:space="preserve">
Trường hợp điều kiện %KH năm từ 100%, %KH Quý 100%, K2 từ 70% -&gt;Đơn vị thỏa hết điều kiện này ghi chú Thỏa điều kiện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tc={92D5707F-7799-4C46-BEEA-3D45BE09E8CA}</author>
    <author>Bose</author>
  </authors>
  <commentList>
    <comment ref="G9" authorId="0" shapeId="0" xr:uid="{92D5707F-7799-4C46-BEEA-3D45BE09E8CA}">
      <text>
        <t>[Threaded comment]
Your version of Excel allows you to read this threaded comment; however, any edits to it will get removed if the file is opened in a newer version of Excel. Learn more: https://go.microsoft.com/fwlink/?linkid=870924
Comment:
    căn cứ theo FYP kế hoạch của CN/PGD</t>
      </text>
    </comment>
    <comment ref="I9" authorId="1" shapeId="0" xr:uid="{038AE307-5AC2-4F7D-8EAF-D594C455E9F0}">
      <text>
        <r>
          <rPr>
            <b/>
            <sz val="9"/>
            <color indexed="81"/>
            <rFont val="Tahoma"/>
            <charset val="1"/>
          </rPr>
          <t>Bose:</t>
        </r>
        <r>
          <rPr>
            <sz val="9"/>
            <color indexed="81"/>
            <rFont val="Tahoma"/>
            <charset val="1"/>
          </rPr>
          <t xml:space="preserve">
FYP từ các HD theo sheet chi tiết</t>
        </r>
      </text>
    </comment>
    <comment ref="U10" authorId="1" shapeId="0" xr:uid="{D9413CE8-0E99-4679-A985-343A3334296A}">
      <text>
        <r>
          <rPr>
            <b/>
            <sz val="9"/>
            <color indexed="81"/>
            <rFont val="Tahoma"/>
            <charset val="1"/>
          </rPr>
          <t>Bose:</t>
        </r>
        <r>
          <rPr>
            <sz val="9"/>
            <color indexed="81"/>
            <rFont val="Tahoma"/>
            <charset val="1"/>
          </rPr>
          <t xml:space="preserve">
Trường hợp điều kiện %KH năm từ 100%, %KH Quý 100%, K2 từ 70% -&gt;Đơn vị thỏa hết điều kiện này ghi chú Thỏa điều kiện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tc={9F1DD477-B32F-4A02-8292-E446D35A1C48}</author>
    <author>Bose</author>
  </authors>
  <commentList>
    <comment ref="G9" authorId="0" shapeId="0" xr:uid="{9F1DD477-B32F-4A02-8292-E446D35A1C48}">
      <text>
        <t>[Threaded comment]
Your version of Excel allows you to read this threaded comment; however, any edits to it will get removed if the file is opened in a newer version of Excel. Learn more: https://go.microsoft.com/fwlink/?linkid=870924
Comment:
    căn cứ theo FYP kế hoạch của CN/PGD</t>
      </text>
    </comment>
    <comment ref="H10" authorId="1" shapeId="0" xr:uid="{0579BBD5-2888-4E97-9690-C3BAA4C9D5E1}">
      <text>
        <r>
          <rPr>
            <b/>
            <sz val="9"/>
            <color indexed="81"/>
            <rFont val="Tahoma"/>
            <charset val="1"/>
          </rPr>
          <t>Bose:</t>
        </r>
        <r>
          <rPr>
            <sz val="9"/>
            <color indexed="81"/>
            <rFont val="Tahoma"/>
            <charset val="1"/>
          </rPr>
          <t xml:space="preserve">
phó phòng giao dịch phụ trách kinh doanh</t>
        </r>
      </text>
    </comment>
    <comment ref="K10" authorId="1" shapeId="0" xr:uid="{826532EE-B145-4D15-B8A2-E2105EE01835}">
      <text>
        <r>
          <rPr>
            <b/>
            <sz val="9"/>
            <color indexed="81"/>
            <rFont val="Tahoma"/>
            <charset val="1"/>
          </rPr>
          <t>Bose:</t>
        </r>
        <r>
          <rPr>
            <sz val="9"/>
            <color indexed="81"/>
            <rFont val="Tahoma"/>
            <charset val="1"/>
          </rPr>
          <t xml:space="preserve">
FYP ≥ 1,2 tỷ</t>
        </r>
      </text>
    </comment>
    <comment ref="H11" authorId="1" shapeId="0" xr:uid="{23FA3146-AB16-4394-AE28-A8554B7D68B3}">
      <text>
        <r>
          <rPr>
            <b/>
            <sz val="9"/>
            <color indexed="81"/>
            <rFont val="Tahoma"/>
            <charset val="1"/>
          </rPr>
          <t>Bose:</t>
        </r>
        <r>
          <rPr>
            <sz val="9"/>
            <color indexed="81"/>
            <rFont val="Tahoma"/>
            <charset val="1"/>
          </rPr>
          <t xml:space="preserve">
phó phòng giao dịch phụ trách nội nghiệp</t>
        </r>
      </text>
    </comment>
    <comment ref="H14" authorId="1" shapeId="0" xr:uid="{3B3F54D0-6A79-4FA6-B182-7ED3E92819D4}">
      <text>
        <r>
          <rPr>
            <b/>
            <sz val="9"/>
            <color indexed="81"/>
            <rFont val="Tahoma"/>
            <charset val="1"/>
          </rPr>
          <t>Bose:</t>
        </r>
        <r>
          <rPr>
            <sz val="9"/>
            <color indexed="81"/>
            <rFont val="Tahoma"/>
            <charset val="1"/>
          </rPr>
          <t xml:space="preserve">
phó phòng giao dịch phụ trách kinh doanh</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Bose</author>
  </authors>
  <commentList>
    <comment ref="G6" authorId="0" shapeId="0" xr:uid="{5631A631-C299-4B76-99B6-C38D591D14F6}">
      <text>
        <r>
          <rPr>
            <b/>
            <sz val="9"/>
            <color indexed="81"/>
            <rFont val="Tahoma"/>
            <charset val="1"/>
          </rPr>
          <t>Bose:</t>
        </r>
        <r>
          <rPr>
            <sz val="9"/>
            <color indexed="81"/>
            <rFont val="Tahoma"/>
            <charset val="1"/>
          </rPr>
          <t xml:space="preserve">
theo tháng/năm của điều kiện lọc</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tc={92D5707F-7799-4C47-BEEA-3D45BE09E8CA}</author>
    <author>Bose</author>
  </authors>
  <commentList>
    <comment ref="G11" authorId="0" shapeId="0" xr:uid="{97174D0A-8F53-4FF2-BC57-02034CF868CE}">
      <text>
        <t>[Threaded comment]
Your version of Excel allows you to read this threaded comment; however, any edits to it will get removed if the file is opened in a newer version of Excel. Learn more: https://go.microsoft.com/fwlink/?linkid=870924
Comment:
    căn cứ theo FYP kế hoạch của CN/PGD</t>
      </text>
    </comment>
    <comment ref="I11" authorId="1" shapeId="0" xr:uid="{7DD86289-FCE3-4184-B012-91D01B9F9F75}">
      <text>
        <r>
          <rPr>
            <b/>
            <sz val="9"/>
            <color indexed="81"/>
            <rFont val="Tahoma"/>
            <charset val="1"/>
          </rPr>
          <t>Bose:</t>
        </r>
        <r>
          <rPr>
            <sz val="9"/>
            <color indexed="81"/>
            <rFont val="Tahoma"/>
            <charset val="1"/>
          </rPr>
          <t xml:space="preserve">
FYP từ các HD theo sheet chi tiết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tc={EE04E854-C832-48B0-AA7B-AD903EEF972A}</author>
  </authors>
  <commentList>
    <comment ref="H11" authorId="0" shapeId="0" xr:uid="{EE04E854-C832-48B0-AA7B-AD903EEF972A}">
      <text>
        <t>[Threaded comment]
Your version of Excel allows you to read this threaded comment; however, any edits to it will get removed if the file is opened in a newer version of Excel. Learn more: https://go.microsoft.com/fwlink/?linkid=870924
Comment:
    x2 với các HD thanh toán qua thu phí tự động</t>
      </text>
    </comment>
  </commentList>
</comments>
</file>

<file path=xl/sharedStrings.xml><?xml version="1.0" encoding="utf-8"?>
<sst xmlns="http://schemas.openxmlformats.org/spreadsheetml/2006/main" count="1779" uniqueCount="343">
  <si>
    <t>- CBNV giới thiệu nhận thưởng phải có chứng chỉ đại lý bảo hiểm của DLVN được cấp trước thời điểm nộp hồ sơ yêu cầu bảo hiểm 
- CBNV đạt giải phải còn công tác tại Sacombank cho đến thời điểm ban hành Quyết định biểu dương khen thưởng và không chi trả cho người nhận thay</t>
  </si>
  <si>
    <t>STT</t>
  </si>
  <si>
    <t>KHU VỰC</t>
  </si>
  <si>
    <t>TÊN ĐGD</t>
  </si>
  <si>
    <t>MÃ ĐGD</t>
  </si>
  <si>
    <t>SỐ HĐBH</t>
  </si>
  <si>
    <t>SỐ GYCBH</t>
  </si>
  <si>
    <t>TÊN KHÁCH HÀNG MUA BH</t>
  </si>
  <si>
    <t xml:space="preserve">HĐBH ƯU ĐÃI PHÍ CBNV </t>
  </si>
  <si>
    <t>SP BẢO HIỂM</t>
  </si>
  <si>
    <t>NGÀY NỘP HỒ SƠ</t>
  </si>
  <si>
    <t>NGÀY PHÁT HÀNH HĐ</t>
  </si>
  <si>
    <t>NGÀY PHÁT SINH PHÍ</t>
  </si>
  <si>
    <t>NĂM PHÍ</t>
  </si>
  <si>
    <t>PHÍ CƠ BẢN NĂM ĐẦU
(TP)</t>
  </si>
  <si>
    <t>PHÍ ĐÓNG THÊM NĂM ĐẦU
(EP)</t>
  </si>
  <si>
    <t>PHÍ THỰC THU (IP_CS)
(100% TP + 100% EP)</t>
  </si>
  <si>
    <t>TÌNH TRẠNG HĐ</t>
  </si>
  <si>
    <t>ĐỊNH KỲ ĐÓNG PHÍ</t>
  </si>
  <si>
    <t>KÊNH TRIỂN KHAI</t>
  </si>
  <si>
    <t>001519350</t>
  </si>
  <si>
    <t>035585</t>
  </si>
  <si>
    <t>KV BAC TRUNG BO</t>
  </si>
  <si>
    <t>VN0011551</t>
  </si>
  <si>
    <t>CHI NHANH DA NANG</t>
  </si>
  <si>
    <t>562620</t>
  </si>
  <si>
    <t>003794</t>
  </si>
  <si>
    <t>VN0012571</t>
  </si>
  <si>
    <t>499132</t>
  </si>
  <si>
    <t>Nguyễn Minh Tuấn</t>
  </si>
  <si>
    <t>VN0013351</t>
  </si>
  <si>
    <t>CHI NHANH NGHE AN</t>
  </si>
  <si>
    <t>026505</t>
  </si>
  <si>
    <t>502811</t>
  </si>
  <si>
    <t>Đặng Thành Trung</t>
  </si>
  <si>
    <t>PGD BO TRACH</t>
  </si>
  <si>
    <t>VN0012572</t>
  </si>
  <si>
    <t>MÃ CN</t>
  </si>
  <si>
    <t>TÊN CN</t>
  </si>
  <si>
    <t>MÃ NV CBNV GIỚI THIỆU CHÍNH THỨC</t>
  </si>
  <si>
    <t>MÃ CODE CBNV GIỚI THIỆU CHÍNH THỨC</t>
  </si>
  <si>
    <t>TÊN CBNV GIỚI THIỆU CHÍNH THỨC</t>
  </si>
  <si>
    <t>VN0013354</t>
  </si>
  <si>
    <t>PGD HA HUY TAP</t>
  </si>
  <si>
    <t>030771</t>
  </si>
  <si>
    <t>602397</t>
  </si>
  <si>
    <t>Phan Khánh Linh</t>
  </si>
  <si>
    <t>CHI NHANH QUANG BINH</t>
  </si>
  <si>
    <t>Nguyễn Trịnh Anh Vũ</t>
  </si>
  <si>
    <t>019302</t>
  </si>
  <si>
    <t>MÃ NVGT CHÍNH THỨC</t>
  </si>
  <si>
    <t>TÊN NVGT CHÍNH THỨC</t>
  </si>
  <si>
    <t>MÃ CODE NVGT CHÍNH THỨC</t>
  </si>
  <si>
    <t>1030475</t>
  </si>
  <si>
    <t>Nguyễn Thị Ánh Thảo</t>
  </si>
  <si>
    <t>GHI CHÚ</t>
  </si>
  <si>
    <t>DS01004044</t>
  </si>
  <si>
    <t>TRẦN THỊ THOA</t>
  </si>
  <si>
    <t>K-Care Bảo Hiểm Bệnh Ung Thư* KCP103</t>
  </si>
  <si>
    <t>1</t>
  </si>
  <si>
    <t>MOI</t>
  </si>
  <si>
    <t>Nam</t>
  </si>
  <si>
    <t>Direct sale</t>
  </si>
  <si>
    <t>001519381</t>
  </si>
  <si>
    <t>DS01004054</t>
  </si>
  <si>
    <t>NGUYỄN THỊ TRÚC GIANG</t>
  </si>
  <si>
    <t>001519383</t>
  </si>
  <si>
    <t>DS01004055</t>
  </si>
  <si>
    <t>NGUYEN HUU THE ANH</t>
  </si>
  <si>
    <t>HUY</t>
  </si>
  <si>
    <t>001519390</t>
  </si>
  <si>
    <t>DS01004057</t>
  </si>
  <si>
    <t>NGUYEN NGUYEN THIEN</t>
  </si>
  <si>
    <t xml:space="preserve">CHI TIẾT HĐBH  TÍNH THƯỞNG CTTĐ FYP DÀNH CHO NVGT CHÍNH THỨC - THÁNG </t>
  </si>
  <si>
    <t>1-3/ NĂM 2022</t>
  </si>
  <si>
    <t>Chưa nộp ACK</t>
  </si>
  <si>
    <t>x</t>
  </si>
  <si>
    <t>FYP
(100% TP + 10% EP)</t>
  </si>
  <si>
    <t>Chương trình CBNV – hàng tháng theo IP</t>
  </si>
  <si>
    <t>Ghi chú</t>
  </si>
  <si>
    <t>Nội dung</t>
  </si>
  <si>
    <t>Chương trình CBNV – dài hạn theo FYP</t>
  </si>
  <si>
    <t>Chương trình QLTG/BGĐ KV/CN/PGD - dài hạn theo FYP</t>
  </si>
  <si>
    <t>Chương trình KV/CN/PGD – dài hạn theo FYP</t>
  </si>
  <si>
    <t>Chương trình Thu phí tái tục RYP</t>
  </si>
  <si>
    <t>Đối tượng</t>
  </si>
  <si>
    <t>Ký hiệu trong file</t>
  </si>
  <si>
    <t>KV, CN/PGD</t>
  </si>
  <si>
    <t>MÃ NV CV.KDBH</t>
  </si>
  <si>
    <t>MÃ CODE CV.KDBH</t>
  </si>
  <si>
    <t>TÊN CV.KDBH</t>
  </si>
  <si>
    <t xml:space="preserve">CHI TIẾT HĐBH  TÍNH THƯỞNG CTTĐ FYP DÀNH CHO CV.KDBH - THÁNG </t>
  </si>
  <si>
    <t>1-12/ NĂM 2022</t>
  </si>
  <si>
    <t xml:space="preserve">KH FYP năm </t>
  </si>
  <si>
    <t>FYP_KH Quý 4</t>
  </si>
  <si>
    <t>K2</t>
  </si>
  <si>
    <t>KV DONG NAM BO</t>
  </si>
  <si>
    <t>KV DONG TP.HCM</t>
  </si>
  <si>
    <t>KV MIEN BAC</t>
  </si>
  <si>
    <t>KV NAM TRUNG BO - TAY NGUYEN</t>
  </si>
  <si>
    <t>0</t>
  </si>
  <si>
    <t>Nhóm đường đua</t>
  </si>
  <si>
    <t>2</t>
  </si>
  <si>
    <t>3</t>
  </si>
  <si>
    <t xml:space="preserve">FYP_KH Quý </t>
  </si>
  <si>
    <t>FYP_KH Quý</t>
  </si>
  <si>
    <t xml:space="preserve">CHI TIẾT HĐBH  TÍNH THƯỞNG CTTĐ FYP DÀNH CHO KV/CN/PGD - THÁNG </t>
  </si>
  <si>
    <t>Kết quả CTTĐ RYP dành cho CN/PGD tháng</t>
  </si>
  <si>
    <t>RYP</t>
  </si>
  <si>
    <t xml:space="preserve">CHI TIẾT HĐBH  TÍNH THƯỞNG CTTĐ RYP DÀNH CHO CN/PGD - THÁNG </t>
  </si>
  <si>
    <t>PHÍ CĂN BẢN (TP)</t>
  </si>
  <si>
    <t>PHÍ ĐÓNG THÊM (EP)</t>
  </si>
  <si>
    <t>TỔNG PHÍ (TP+EP)</t>
  </si>
  <si>
    <t>RYP
(100% TP + 10% EP)</t>
  </si>
  <si>
    <t>- CBNV đứng tên tư vấn trên hợp đồng đóng phí tái tục.
- CBNV đạt giải phải còn công tác tại Sacombank cho đến thời điểm chốt kết quả/ban hành Quyết định biểu dương khen thưởng và không chi trả cho người nhận thay</t>
  </si>
  <si>
    <t>Ngày số liệu:</t>
  </si>
  <si>
    <t>VN0011555</t>
  </si>
  <si>
    <t>PGD SON TRA</t>
  </si>
  <si>
    <t>VN0011553</t>
  </si>
  <si>
    <t>PGD THANH KHE</t>
  </si>
  <si>
    <t>VN0013601</t>
  </si>
  <si>
    <t>CHI NHANH HA TINH</t>
  </si>
  <si>
    <t>sản phẩm online</t>
  </si>
  <si>
    <t>1/ NĂM 2022</t>
  </si>
  <si>
    <t xml:space="preserve">IP
</t>
  </si>
  <si>
    <t>Kết quả tạm tính</t>
  </si>
  <si>
    <t>VN0011226</t>
  </si>
  <si>
    <t>VN0012186</t>
  </si>
  <si>
    <t>VN0011881</t>
  </si>
  <si>
    <t>VN0012303</t>
  </si>
  <si>
    <t>VN0011251</t>
  </si>
  <si>
    <t>CHI NHANH BINH TAY</t>
  </si>
  <si>
    <t>CHI NHANH HOC MON</t>
  </si>
  <si>
    <t>CHI NHANH LANG SON</t>
  </si>
  <si>
    <t>CHI NHANH BINH TAN</t>
  </si>
  <si>
    <t>005189</t>
  </si>
  <si>
    <t>019828</t>
  </si>
  <si>
    <t>009584</t>
  </si>
  <si>
    <t>002808</t>
  </si>
  <si>
    <t>015010</t>
  </si>
  <si>
    <t>Nguyễn Thị Nguyệt Ngân</t>
  </si>
  <si>
    <t>Nguyễn Thị Kim Loan</t>
  </si>
  <si>
    <t>Trần Thị Thu Huyền</t>
  </si>
  <si>
    <t>Phạm Thị Kim Phụng</t>
  </si>
  <si>
    <t>Hà Thị Thanh Vân</t>
  </si>
  <si>
    <t>VN0011133</t>
  </si>
  <si>
    <t>PGD HUYNH VAN BANH</t>
  </si>
  <si>
    <t>015768</t>
  </si>
  <si>
    <t>520428</t>
  </si>
  <si>
    <t>Trần Thị Thu Hòa</t>
  </si>
  <si>
    <t>008079908</t>
  </si>
  <si>
    <t>EA00523307</t>
  </si>
  <si>
    <t>CHIẾNG NGỌC ÁNH</t>
  </si>
  <si>
    <t>An Tâm Đầu Tư* ILDIS1</t>
  </si>
  <si>
    <t>028480</t>
  </si>
  <si>
    <t>607912</t>
  </si>
  <si>
    <t>Nguyễn Hoàng Minh Tuấn</t>
  </si>
  <si>
    <t>008080024</t>
  </si>
  <si>
    <t>EA00524551</t>
  </si>
  <si>
    <t>VŨ THỊ SONG PHƯƠNG</t>
  </si>
  <si>
    <t>025798</t>
  </si>
  <si>
    <t>627072</t>
  </si>
  <si>
    <t>Nguyễn Thanh Tùng</t>
  </si>
  <si>
    <t>008078471</t>
  </si>
  <si>
    <t>EA00519312</t>
  </si>
  <si>
    <t>NGUYỄN THANH TÙNG</t>
  </si>
  <si>
    <t>CBNV</t>
  </si>
  <si>
    <t>034368</t>
  </si>
  <si>
    <t>682266</t>
  </si>
  <si>
    <t>Lê Hà Nhu</t>
  </si>
  <si>
    <t>008078686</t>
  </si>
  <si>
    <t>EA00519260</t>
  </si>
  <si>
    <t>NGUYỄN THỊ THU XINH</t>
  </si>
  <si>
    <t>008077185</t>
  </si>
  <si>
    <t>EA00513716</t>
  </si>
  <si>
    <t>HOÀNG VĂN TUYÊN</t>
  </si>
  <si>
    <t>008078934</t>
  </si>
  <si>
    <t>EA00519443</t>
  </si>
  <si>
    <t>NGUYỄN THỊ ANH</t>
  </si>
  <si>
    <t>VN0011131</t>
  </si>
  <si>
    <t>CHI NHANH TRUNG TAM</t>
  </si>
  <si>
    <t>PGD NAM KY KHOI NGHIA</t>
  </si>
  <si>
    <t>VN0011135</t>
  </si>
  <si>
    <t>008078421</t>
  </si>
  <si>
    <t>EA00518556</t>
  </si>
  <si>
    <t>LÂM NGỌC PHƯƠNG TRÚC</t>
  </si>
  <si>
    <t>008078515</t>
  </si>
  <si>
    <t>EA00514963</t>
  </si>
  <si>
    <t>NGUYỄN THỊ CẨM VÂN</t>
  </si>
  <si>
    <t>VN0011824</t>
  </si>
  <si>
    <t>CHI NHANH PHU NHUAN</t>
  </si>
  <si>
    <t>PGD BACH DANG</t>
  </si>
  <si>
    <t>VN0011136</t>
  </si>
  <si>
    <t>003683531</t>
  </si>
  <si>
    <t>EA00525894</t>
  </si>
  <si>
    <t>ĐẶNG THANH SƠN</t>
  </si>
  <si>
    <t>An Tâm Hạnh Phúc* STBDI2</t>
  </si>
  <si>
    <t>VN0011137</t>
  </si>
  <si>
    <t>PGD PHAN XICH LONG</t>
  </si>
  <si>
    <t>003680724</t>
  </si>
  <si>
    <t>EA00520978</t>
  </si>
  <si>
    <t>ĐOÀN THỊ LAN NGỌC</t>
  </si>
  <si>
    <t>PGD CMT8</t>
  </si>
  <si>
    <t>VN0011138</t>
  </si>
  <si>
    <t>003663374</t>
  </si>
  <si>
    <t>EA00496582</t>
  </si>
  <si>
    <t>HỒ THỊ KIM XUYẾN</t>
  </si>
  <si>
    <t>003679525</t>
  </si>
  <si>
    <t>EA00519342</t>
  </si>
  <si>
    <t>NGUYỄN THIÊN PHÚC</t>
  </si>
  <si>
    <t>003110</t>
  </si>
  <si>
    <t>682173</t>
  </si>
  <si>
    <t>Phan Huỳnh Lệ Mi</t>
  </si>
  <si>
    <t>026623</t>
  </si>
  <si>
    <t>479366</t>
  </si>
  <si>
    <t>Nguyễn Hoàng Anh</t>
  </si>
  <si>
    <t>002386</t>
  </si>
  <si>
    <t>673927</t>
  </si>
  <si>
    <t>Phạm Thị Ngọc Duyên</t>
  </si>
  <si>
    <t>007579</t>
  </si>
  <si>
    <t>1017909</t>
  </si>
  <si>
    <t>Lưu Linh Đa</t>
  </si>
  <si>
    <t>032584</t>
  </si>
  <si>
    <t>700500</t>
  </si>
  <si>
    <t>Nguyễn Thị Phương Trinh</t>
  </si>
  <si>
    <t xml:space="preserve">FYP thực phát sinh
</t>
  </si>
  <si>
    <t>FYP xét thưởng (loại trừ ACK)</t>
  </si>
  <si>
    <t>Kết quả tạm tính CTTĐ FYP dành cho CV.KDBH tháng</t>
  </si>
  <si>
    <t>Kết quả tạm tính CTTĐ FYP dành cho NVGT chính thức tháng</t>
  </si>
  <si>
    <t>Cơ chế áp dụng</t>
  </si>
  <si>
    <t>Kết quả CTTĐ FYP dành cho BGĐ KV tháng</t>
  </si>
  <si>
    <t>KV TAY TP.HCM</t>
  </si>
  <si>
    <t>KV TAY NAM BO</t>
  </si>
  <si>
    <t>KV TP. HA NOI</t>
  </si>
  <si>
    <t>Total FYP xét thưởng
(3) = (1) + (2)</t>
  </si>
  <si>
    <t>FYP lũy kế xét thưởng (loại trừ ACK)
(1)</t>
  </si>
  <si>
    <t>FYP BHNT độc lập thực phát sinh lũy kế</t>
  </si>
  <si>
    <t>FYP Q'4 xét thưởng (loại trừ ACK)
(3)</t>
  </si>
  <si>
    <t>FYP BHNT độc lập thực phát sinh Q'4</t>
  </si>
  <si>
    <t>Total FYP xét thưởng
(5) = (3) + (4)</t>
  </si>
  <si>
    <t>%TH/KH Q'4</t>
  </si>
  <si>
    <t xml:space="preserve">CHI TIẾT HĐBH  TÍNH THƯỞNG CTTĐ FYP DÀNH CHO BGĐ KV/CN/PGD - THÁNG </t>
  </si>
  <si>
    <t>CL,DL lũy kế (2)</t>
  </si>
  <si>
    <t>CL,DL Q'4 (4)</t>
  </si>
  <si>
    <t>Xét thỏa điều kiện</t>
  </si>
  <si>
    <t>Thỏa điều kiện</t>
  </si>
  <si>
    <t>Kết quả CTTĐ FYP dành cho CBQL trung gian tại CN/PGD tháng</t>
  </si>
  <si>
    <t>Kinh doanh</t>
  </si>
  <si>
    <t>Nội nghiệp</t>
  </si>
  <si>
    <t>Phòng/Luồng</t>
  </si>
  <si>
    <t>Phó PGD PT KD</t>
  </si>
  <si>
    <t>Phó PGD PT NN</t>
  </si>
  <si>
    <t>Phòng KSRR</t>
  </si>
  <si>
    <t>P. KT &amp;Quỹ</t>
  </si>
  <si>
    <t>FYP thực phát sinh</t>
  </si>
  <si>
    <t>MÃ NVGT</t>
  </si>
  <si>
    <t>TÊN NVGT</t>
  </si>
  <si>
    <t>Chức danh</t>
  </si>
  <si>
    <t>CN</t>
  </si>
  <si>
    <t>TEN CN</t>
  </si>
  <si>
    <t>MA CN</t>
  </si>
  <si>
    <t>Phòng Cá nhân</t>
  </si>
  <si>
    <t>Chuyên viên Kinh doanh Thẻ</t>
  </si>
  <si>
    <t>Chuyên viên Khách hàng Cá nhân</t>
  </si>
  <si>
    <t>Phòng Doanh nghiệp</t>
  </si>
  <si>
    <t>Phó Phòng Doanh nghiệp</t>
  </si>
  <si>
    <t>Giao dịch viên Cấp 1</t>
  </si>
  <si>
    <t>Thủ quỹ</t>
  </si>
  <si>
    <t>Phòng công tác</t>
  </si>
  <si>
    <t>Kết quả CTTĐ FYP dành cho KV tháng</t>
  </si>
  <si>
    <t>FYP BHNT độc lập thực phát sinh Quý</t>
  </si>
  <si>
    <t>FYP Qúy xét thưởng (loại trừ ACK)
(3)</t>
  </si>
  <si>
    <t>Total FYP Quý xét thưởng
(5) = (3) + (4)</t>
  </si>
  <si>
    <t>%TH/KH Qúy</t>
  </si>
  <si>
    <t>DS</t>
  </si>
  <si>
    <t>DS+</t>
  </si>
  <si>
    <t>Kết quả CTTĐ FYP dành cho CN/PGD</t>
  </si>
  <si>
    <t>FYP BHNT độc lập thực phát sinh Qúy</t>
  </si>
  <si>
    <t>CL,DL Qúy (4)</t>
  </si>
  <si>
    <t>Đóng phí qua THTĐ</t>
  </si>
  <si>
    <t>TAI TUC</t>
  </si>
  <si>
    <t xml:space="preserve">RYP xét thưởng </t>
  </si>
  <si>
    <t>RYP phát sinh</t>
  </si>
  <si>
    <t>CT1A, CT1B</t>
  </si>
  <si>
    <t>CBQL</t>
  </si>
  <si>
    <t>CN/PGD, CBNV</t>
  </si>
  <si>
    <t>CT2A, CT2B</t>
  </si>
  <si>
    <t>KẾT QUẢ TẠM TÍNH</t>
  </si>
  <si>
    <t xml:space="preserve">CHI TIẾT HĐBH  TÍNH THƯỞNG CTTĐ FYP DÀNH CHO CBNV - THÁNG </t>
  </si>
  <si>
    <t xml:space="preserve">CHI TIẾT HĐBH  TÍNH THƯỞNG CTTĐ FYP DÀNH CHO CBQL TG tại CN/PGD - THÁNG </t>
  </si>
  <si>
    <t xml:space="preserve">CHI TIẾT HĐBH  TÍNH THƯỞNG CTTĐ RYP DÀNH CHO CBNV - THÁNG </t>
  </si>
  <si>
    <t xml:space="preserve">CHI TIẾT HĐBH  TÍNH THƯỞNG CTTĐ THÁNG </t>
  </si>
  <si>
    <t>Mã CN</t>
  </si>
  <si>
    <t>NGÀY KẾT THÚC CƠ CHẾ DS</t>
  </si>
  <si>
    <t>CHỨC DANH NVGT CHÍNH THỨC</t>
  </si>
  <si>
    <t>CHỨC DANH NVGT</t>
  </si>
  <si>
    <t>MÃ ĐGD CÔNG TÁC CỦA NVGT</t>
  </si>
  <si>
    <t>ĐGD CÔNG TÁC CỦA NVGT</t>
  </si>
  <si>
    <t>NGÀY NGHỈ VIỆC CỦA NVGT</t>
  </si>
  <si>
    <t xml:space="preserve">PHÒNG/BỘ PHẬN </t>
  </si>
  <si>
    <t>HĐBH ƯU ĐÃI PHÍ CBNV</t>
  </si>
  <si>
    <t>PHÍ PHÁT SINH
(100% TP + 10% EP)</t>
  </si>
  <si>
    <t>NGÀY CS NHẬN THƯ XÁC NHẬN BÀN GIAO HĐ</t>
  </si>
  <si>
    <t>PHÂN LOẠI KHÁCH HÀNG</t>
  </si>
  <si>
    <t>THU HỘ TỰ ĐỘNG</t>
  </si>
  <si>
    <t>31/08/2021</t>
  </si>
  <si>
    <t>28/02/2022</t>
  </si>
  <si>
    <t>31/12/2021</t>
  </si>
  <si>
    <t>KHTG</t>
  </si>
  <si>
    <t>Phi thu ho tu dong</t>
  </si>
  <si>
    <t>Tên cột</t>
  </si>
  <si>
    <t>Mô tả</t>
  </si>
  <si>
    <t>theo thông tin HĐ</t>
  </si>
  <si>
    <t>thông tin nhập liệu trên CT QLBH</t>
  </si>
  <si>
    <t>xác định vào thời điểm cuối mỗi tháng (phí phát sinh tháng/năm nào căn cứ chức danh tháng/năm đó)</t>
  </si>
  <si>
    <t>xác định vào thời điểm cuối mỗi tháng (phí phát sinh tháng/năm nào căn cứ đơn vị công tác tháng/năm đó)</t>
  </si>
  <si>
    <t>PGD: Kinh doanh/ Nội Nghiệp
CHI NHÁNH: Phòng Cá Nhân, Phòng Doanh Nghiệp, Phòng Kế toán &amp; Quỹ, Phòng Kiểm soát rủi ro</t>
  </si>
  <si>
    <t>Trường hợp tại thời điểm cuối tháng, CBNV giới thiệu HĐBH đã nghỉ việc/không còn công tác tại ĐGD (Đơn vị công tác khác đơn vị phát hành HĐBH) thì khoản phí sẽ được ghi nhận cho Phòng Cá nhân (đối với chi nhánh /Kinh doanh (đối với PGD)</t>
  </si>
  <si>
    <t>Ghi theo tên sản phẩm chính</t>
  </si>
  <si>
    <t>cập nhật theo báo cáo ACK</t>
  </si>
  <si>
    <t>KH tiền gửi/tiền vay/doanh nghiệp</t>
  </si>
  <si>
    <t xml:space="preserve">
- CBNV giới thiệu nhận thưởng phải có chứng chỉ đại lý bảo hiểm của DLVN được cấp trước thời điểm nộp hồ sơ yêu cầu bảo hiểm 
- CBNV đạt giải phải còn công tác tại Sacombank cho đến thời điểm chốt kết quả/ban hành Quyết định biểu dương khen thưởng và không chi trả cho người nhận thay     
- Khoản thưởng được chi vào tài khoản lương nhưng không cùng kỳ nhận lương. CBNV kiểm tra chi tiết khoản tiền thưởng theo QĐ biểu dương khen thưởng (số tiền thưởng chưa trừ thuế) hoặc sao kê tài khoản lương của tháng chi (đã trừ thuế thu nhập CN tạm tính)
      </t>
  </si>
  <si>
    <t>Kết quả CTTĐ IP dành cho CBNV tháng</t>
  </si>
  <si>
    <t>Kết quả CTTĐ FYP dành cho CN/PGD tháng</t>
  </si>
  <si>
    <t>FYP</t>
  </si>
  <si>
    <t>%TH/KH lũy kế</t>
  </si>
  <si>
    <t>CL,DL lũy kế(2)</t>
  </si>
  <si>
    <t>1 vé du lịch</t>
  </si>
  <si>
    <t>Kết quả CTTĐ FYP dành cho BGĐ CN/PGD</t>
  </si>
  <si>
    <t>Luồng Kinh doanh</t>
  </si>
  <si>
    <t>Luồng Nội nghiệp</t>
  </si>
  <si>
    <t>CL,DL Quý (4)</t>
  </si>
  <si>
    <t>Total FYP xét thưởng lũy kế
(3) = (1) + (2)</t>
  </si>
  <si>
    <t>Chi tiết HĐBH (mô tả + template)</t>
  </si>
  <si>
    <t>dd/mm/yyyy</t>
  </si>
  <si>
    <t>CT3A, CT3B</t>
  </si>
  <si>
    <t>CT5, CT6</t>
  </si>
  <si>
    <t>Kết quả CTTĐ RYP dành cho CBNV tháng</t>
  </si>
  <si>
    <t>CT4A, CT4B</t>
  </si>
  <si>
    <t>- CV.KDBH phải còn hiệu lực chức danh/ cơ chế trong tháng cuối cùng của chương trình
- CBNV đạt giải phải còn công tác tại Sacombank cho đến thời điểm chốt kết quả/ban hành Quyết định biểu dương khen thưởng và không chi trả cho người nhận thay     
- Khoản thưởng được chi vào tài khoản lương nhưng không cùng kỳ nhận lương. CBNV kiểm tra chi tiết khoản tiền thưởng theo QĐ biểu dương khen thưởng (số tiền thưởng chưa trừ thuế) hoặc sao kê tài khoản lương của tháng chi (đã trừ thuế thu nhập CN tạm tính)</t>
  </si>
  <si>
    <t xml:space="preserve">Giải thưởng của CN/PGD đủ điều kiện nhận thưởng sẽ được chi vào Tài khoản của CBNV đại diện nhận thưởng của mỗi đơn vị (CBNV đại diện do Lãnh đạo CN/PGD cung cấp cho Phòng kế toán Hội Sở). Đơn vị chịu trách nhiệm đóng thuế thu nhập nếu có.      </t>
  </si>
  <si>
    <t xml:space="preserve">Giải thưởng của KV/CN/PGD đủ điều kiện nhận thưởng sẽ được chi vào Tài khoản của CBNV đại diện nhận thưởng của mỗi đơn vị (CBNV đại diện do Lãnh đạo KV/CN/PGD cung cấp cho Phòng kế toán Hội Sở). Đơn vị chịu trách nhiệm đóng thuế thu nhập nếu có.      </t>
  </si>
  <si>
    <t>- CBNV đạt giải phải còn công tác tại Sacombank cho đến thời điểm chốt kết quả/ban hành Quyết định biểu dương khen thưởng và không chi trả cho người nhận thay.     
- Khoản thưởng được chi vào tài khoản lương nhưng không cùng kỳ nhận lương. CBNV kiểm tra chi tiết khoản tiền thưởng theo QĐ biểu dương khen thưởng (số tiền thưởng chưa trừ thuế) hoặc sao kê tài khoản lương của tháng chi (đã trừ thuế thu nhập CN tạm tính).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</si>
</sst>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quot;£&quot;* #,##0_-;\-&quot;£&quot;* #,##0_-;_-&quot;£&quot;* &quot;-&quot;_-;_-@_-"/>
    <numFmt numFmtId="165" formatCode="_-* #,##0_-;\-* #,##0_-;_-* &quot;-&quot;_-;_-@_-"/>
    <numFmt numFmtId="166" formatCode="_-&quot;£&quot;* #,##0.00_-;\-&quot;£&quot;* #,##0.00_-;_-&quot;£&quot;* &quot;-&quot;??_-;_-@_-"/>
    <numFmt numFmtId="167" formatCode="_-* #,##0.00_-;\-* #,##0.00_-;_-* &quot;-&quot;??_-;_-@_-"/>
    <numFmt numFmtId="168" formatCode="d/mm/yyyy;@"/>
    <numFmt numFmtId="169" formatCode="_-* #,##0_-;\-* #,##0_-;_-* &quot;-&quot;??_-;_-@_-"/>
    <numFmt numFmtId="170" formatCode="dd/mm/yyyy;@"/>
  </numFmts>
  <fonts count="37" x14ac:knownFonts="1">
    <font>
      <sz val="11"/>
      <color indexed="8"/>
      <name val="Calibri"/>
      <family val="2"/>
    </font>
    <font>
      <sz val="10"/>
      <name val="Arial"/>
    </font>
    <font>
      <sz val="11"/>
      <color indexed="8"/>
      <name val="Times New Roman"/>
      <family val="1"/>
    </font>
    <font>
      <b/>
      <sz val="12"/>
      <color indexed="8"/>
      <name val="Times New Roman"/>
      <family val="1"/>
    </font>
    <font>
      <sz val="11"/>
      <color indexed="9"/>
      <name val="Calibri"/>
      <family val="2"/>
    </font>
    <font>
      <sz val="11"/>
      <color indexed="9"/>
      <name val="Times New Roman"/>
      <family val="1"/>
    </font>
    <font>
      <sz val="10"/>
      <name val="Arial Unicode MS"/>
      <family val="2"/>
    </font>
    <font>
      <b/>
      <sz val="14"/>
      <color indexed="8"/>
      <name val="Times New Roman"/>
      <family val="1"/>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u/>
      <sz val="11"/>
      <color theme="11"/>
      <name val="Calibri"/>
      <family val="2"/>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font>
    <font>
      <sz val="11"/>
      <color rgb="FF3F3F76"/>
      <name val="Calibri"/>
      <family val="2"/>
      <scheme val="minor"/>
    </font>
    <font>
      <sz val="11"/>
      <color rgb="FFFA7D00"/>
      <name val="Calibri"/>
      <family val="2"/>
      <scheme val="minor"/>
    </font>
    <font>
      <sz val="11"/>
      <color rgb="FF9C5700"/>
      <name val="Calibri"/>
      <family val="2"/>
      <scheme val="minor"/>
    </font>
    <font>
      <b/>
      <sz val="11"/>
      <color rgb="FF3F3F3F"/>
      <name val="Calibri"/>
      <family val="2"/>
      <scheme val="minor"/>
    </font>
    <font>
      <sz val="18"/>
      <color theme="3"/>
      <name val="Cambria"/>
      <family val="2"/>
      <scheme val="major"/>
    </font>
    <font>
      <b/>
      <sz val="11"/>
      <color theme="1"/>
      <name val="Calibri"/>
      <family val="2"/>
      <scheme val="minor"/>
    </font>
    <font>
      <sz val="11"/>
      <color rgb="FFFF0000"/>
      <name val="Calibri"/>
      <family val="2"/>
      <scheme val="minor"/>
    </font>
    <font>
      <sz val="10"/>
      <color theme="0"/>
      <name val="Arial"/>
      <family val="2"/>
    </font>
    <font>
      <i/>
      <sz val="11"/>
      <color rgb="FFFF0000"/>
      <name val="Times New Roman"/>
      <family val="1"/>
    </font>
    <font>
      <sz val="11"/>
      <color rgb="FFFFFFFF"/>
      <name val="Calibri"/>
      <family val="2"/>
    </font>
    <font>
      <i/>
      <sz val="12"/>
      <color rgb="FFFF0000"/>
      <name val="Times New Roman"/>
      <family val="1"/>
    </font>
    <font>
      <sz val="11"/>
      <color indexed="8"/>
      <name val="Calibri"/>
      <family val="2"/>
    </font>
    <font>
      <b/>
      <sz val="11"/>
      <color indexed="8"/>
      <name val="Calibri"/>
      <family val="2"/>
    </font>
    <font>
      <sz val="9"/>
      <color indexed="81"/>
      <name val="Tahoma"/>
      <charset val="1"/>
    </font>
    <font>
      <b/>
      <sz val="9"/>
      <color indexed="81"/>
      <name val="Tahoma"/>
      <charset val="1"/>
    </font>
    <font>
      <b/>
      <sz val="10"/>
      <color indexed="8"/>
      <name val="Arial Unicode MS"/>
      <family val="2"/>
    </font>
    <font>
      <sz val="10"/>
      <color indexed="8"/>
      <name val="Arial Unicode MS"/>
      <family val="2"/>
    </font>
  </fonts>
  <fills count="39">
    <fill>
      <patternFill patternType="none"/>
    </fill>
    <fill>
      <patternFill patternType="gray125"/>
    </fill>
    <fill>
      <patternFill patternType="solid">
        <fgColor theme="4" tint="0.79992065187536243"/>
        <bgColor indexed="64"/>
      </patternFill>
    </fill>
    <fill>
      <patternFill patternType="solid">
        <fgColor theme="5" tint="0.79992065187536243"/>
        <bgColor indexed="64"/>
      </patternFill>
    </fill>
    <fill>
      <patternFill patternType="solid">
        <fgColor theme="6" tint="0.79992065187536243"/>
        <bgColor indexed="64"/>
      </patternFill>
    </fill>
    <fill>
      <patternFill patternType="solid">
        <fgColor theme="7" tint="0.79992065187536243"/>
        <bgColor indexed="64"/>
      </patternFill>
    </fill>
    <fill>
      <patternFill patternType="solid">
        <fgColor theme="8" tint="0.79992065187536243"/>
        <bgColor indexed="64"/>
      </patternFill>
    </fill>
    <fill>
      <patternFill patternType="solid">
        <fgColor theme="9" tint="0.79992065187536243"/>
        <bgColor indexed="64"/>
      </patternFill>
    </fill>
    <fill>
      <patternFill patternType="solid">
        <fgColor theme="4" tint="0.59993285927915285"/>
        <bgColor indexed="64"/>
      </patternFill>
    </fill>
    <fill>
      <patternFill patternType="solid">
        <fgColor theme="5" tint="0.59993285927915285"/>
        <bgColor indexed="64"/>
      </patternFill>
    </fill>
    <fill>
      <patternFill patternType="solid">
        <fgColor theme="6" tint="0.59993285927915285"/>
        <bgColor indexed="64"/>
      </patternFill>
    </fill>
    <fill>
      <patternFill patternType="solid">
        <fgColor theme="7" tint="0.59993285927915285"/>
        <bgColor indexed="64"/>
      </patternFill>
    </fill>
    <fill>
      <patternFill patternType="solid">
        <fgColor theme="8" tint="0.59993285927915285"/>
        <bgColor indexed="64"/>
      </patternFill>
    </fill>
    <fill>
      <patternFill patternType="solid">
        <fgColor theme="9" tint="0.599932859279152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C7CE"/>
        <bgColor indexed="64"/>
      </patternFill>
    </fill>
    <fill>
      <patternFill patternType="solid">
        <fgColor rgb="FFF2F2F2"/>
        <bgColor indexed="64"/>
      </patternFill>
    </fill>
    <fill>
      <patternFill patternType="solid">
        <fgColor rgb="FFA5A5A5"/>
        <bgColor indexed="64"/>
      </patternFill>
    </fill>
    <fill>
      <patternFill patternType="solid">
        <fgColor indexed="62"/>
        <bgColor indexed="64"/>
      </patternFill>
    </fill>
    <fill>
      <patternFill patternType="solid">
        <fgColor rgb="FFC6EFCE"/>
        <bgColor indexed="64"/>
      </patternFill>
    </fill>
    <fill>
      <patternFill patternType="solid">
        <fgColor rgb="FFFFCC99"/>
        <bgColor indexed="64"/>
      </patternFill>
    </fill>
    <fill>
      <patternFill patternType="solid">
        <fgColor rgb="FFFFEB9C"/>
        <bgColor indexed="64"/>
      </patternFill>
    </fill>
    <fill>
      <patternFill patternType="solid">
        <fgColor rgb="FFFFFFCC"/>
        <bgColor indexed="64"/>
      </patternFill>
    </fill>
    <fill>
      <patternFill patternType="solid">
        <fgColor rgb="FF333399"/>
        <bgColor indexed="64"/>
      </patternFill>
    </fill>
    <fill>
      <patternFill patternType="solid">
        <fgColor rgb="FF333399"/>
        <bgColor indexed="64"/>
      </patternFill>
    </fill>
    <fill>
      <patternFill patternType="solid">
        <fgColor rgb="FFFFFF00"/>
        <bgColor indexed="64"/>
      </patternFill>
    </fill>
    <fill>
      <patternFill patternType="solid">
        <fgColor theme="8" tint="0.59999389629810485"/>
        <bgColor indexed="64"/>
      </patternFill>
    </fill>
    <fill>
      <patternFill patternType="solid">
        <fgColor theme="0" tint="-0.14999847407452621"/>
        <bgColor indexed="64"/>
      </patternFill>
    </fill>
  </fills>
  <borders count="29">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2370372631001"/>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diagonal/>
    </border>
    <border>
      <left style="thin">
        <color indexed="8"/>
      </left>
      <right style="thin">
        <color indexed="8"/>
      </right>
      <top/>
      <bottom/>
      <diagonal/>
    </border>
    <border>
      <left/>
      <right/>
      <top/>
      <bottom style="thin">
        <color auto="1"/>
      </bottom>
      <diagonal/>
    </border>
    <border>
      <left style="thin">
        <color auto="1"/>
      </left>
      <right style="thin">
        <color rgb="FF000000"/>
      </right>
      <top style="thin">
        <color auto="1"/>
      </top>
      <bottom/>
      <diagonal/>
    </border>
    <border>
      <left style="thin">
        <color auto="1"/>
      </left>
      <right style="thin">
        <color rgb="FF000000"/>
      </right>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auto="1"/>
      </bottom>
      <diagonal/>
    </border>
    <border>
      <left style="thin">
        <color rgb="FF000000"/>
      </left>
      <right style="thin">
        <color rgb="FF000000"/>
      </right>
      <top/>
      <bottom/>
      <diagonal/>
    </border>
    <border>
      <left style="thin">
        <color indexed="8"/>
      </left>
      <right style="thin">
        <color indexed="8"/>
      </right>
      <top/>
      <bottom style="thin">
        <color auto="1"/>
      </bottom>
      <diagonal/>
    </border>
    <border>
      <left style="thin">
        <color auto="1"/>
      </left>
      <right style="thin">
        <color auto="1"/>
      </right>
      <top style="thin">
        <color auto="1"/>
      </top>
      <bottom/>
      <diagonal/>
    </border>
    <border>
      <left style="thin">
        <color auto="1"/>
      </left>
      <right style="thin">
        <color indexed="8"/>
      </right>
      <top style="thin">
        <color auto="1"/>
      </top>
      <bottom/>
      <diagonal/>
    </border>
    <border>
      <left/>
      <right style="thin">
        <color indexed="8"/>
      </right>
      <top style="thin">
        <color indexed="8"/>
      </top>
      <bottom/>
      <diagonal/>
    </border>
    <border>
      <left/>
      <right style="thin">
        <color indexed="8"/>
      </right>
      <top/>
      <bottom/>
      <diagonal/>
    </border>
    <border>
      <left style="thin">
        <color indexed="64"/>
      </left>
      <right style="thin">
        <color indexed="64"/>
      </right>
      <top style="thin">
        <color indexed="64"/>
      </top>
      <bottom style="thin">
        <color indexed="64"/>
      </bottom>
      <diagonal/>
    </border>
    <border>
      <left style="thin">
        <color auto="1"/>
      </left>
      <right/>
      <top/>
      <bottom/>
      <diagonal/>
    </border>
    <border>
      <left style="thin">
        <color auto="1"/>
      </left>
      <right/>
      <top/>
      <bottom style="thin">
        <color auto="1"/>
      </bottom>
      <diagonal/>
    </border>
    <border>
      <left style="thin">
        <color indexed="8"/>
      </left>
      <right style="thin">
        <color auto="1"/>
      </right>
      <top style="thin">
        <color indexed="8"/>
      </top>
      <bottom/>
      <diagonal/>
    </border>
    <border>
      <left style="thin">
        <color indexed="8"/>
      </left>
      <right style="thin">
        <color auto="1"/>
      </right>
      <top/>
      <bottom style="thin">
        <color auto="1"/>
      </bottom>
      <diagonal/>
    </border>
  </borders>
  <cellStyleXfs count="51">
    <xf numFmtId="0" fontId="0" fillId="0" borderId="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10" fillId="26" borderId="0" applyNumberFormat="0" applyBorder="0" applyAlignment="0" applyProtection="0"/>
    <xf numFmtId="0" fontId="11" fillId="27" borderId="1" applyNumberFormat="0" applyAlignment="0" applyProtection="0"/>
    <xf numFmtId="0" fontId="12" fillId="28" borderId="2" applyNumberFormat="0" applyAlignment="0" applyProtection="0"/>
    <xf numFmtId="167" fontId="1" fillId="0" borderId="0" applyFill="0" applyBorder="0" applyAlignment="0" applyProtection="0"/>
    <xf numFmtId="165" fontId="1" fillId="0" borderId="0" applyFill="0" applyBorder="0" applyAlignment="0" applyProtection="0"/>
    <xf numFmtId="166" fontId="1" fillId="0" borderId="0" applyFill="0" applyBorder="0" applyAlignment="0" applyProtection="0"/>
    <xf numFmtId="164" fontId="1" fillId="0" borderId="0" applyFill="0" applyBorder="0" applyAlignment="0" applyProtection="0"/>
    <xf numFmtId="0" fontId="4" fillId="29" borderId="0" applyNumberFormat="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30"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0" fillId="31" borderId="1" applyNumberFormat="0" applyAlignment="0" applyProtection="0"/>
    <xf numFmtId="0" fontId="21" fillId="0" borderId="6" applyNumberFormat="0" applyFill="0" applyAlignment="0" applyProtection="0"/>
    <xf numFmtId="0" fontId="22" fillId="32" borderId="0" applyNumberFormat="0" applyBorder="0" applyAlignment="0" applyProtection="0"/>
    <xf numFmtId="0" fontId="31" fillId="33" borderId="7" applyNumberFormat="0" applyFont="0" applyAlignment="0" applyProtection="0"/>
    <xf numFmtId="0" fontId="23" fillId="27" borderId="8" applyNumberFormat="0" applyAlignment="0" applyProtection="0"/>
    <xf numFmtId="9" fontId="1" fillId="0" borderId="0" applyFill="0" applyBorder="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0" borderId="0" applyNumberFormat="0" applyFill="0" applyBorder="0" applyAlignment="0" applyProtection="0"/>
    <xf numFmtId="0" fontId="31" fillId="0" borderId="0"/>
  </cellStyleXfs>
  <cellXfs count="180">
    <xf numFmtId="0" fontId="0" fillId="0" borderId="0" xfId="0" applyAlignment="1"/>
    <xf numFmtId="0" fontId="2" fillId="0" borderId="0" xfId="0" applyFont="1" applyAlignment="1"/>
    <xf numFmtId="49" fontId="2" fillId="0" borderId="0" xfId="0" applyNumberFormat="1" applyFont="1" applyAlignment="1"/>
    <xf numFmtId="168" fontId="2" fillId="0" borderId="0" xfId="0" applyNumberFormat="1" applyFont="1" applyAlignment="1"/>
    <xf numFmtId="0" fontId="5" fillId="0" borderId="0" xfId="0" applyFont="1" applyAlignment="1"/>
    <xf numFmtId="0" fontId="6" fillId="0" borderId="10" xfId="0" applyNumberFormat="1" applyFont="1" applyBorder="1" applyAlignment="1">
      <alignment horizontal="left" vertical="center"/>
    </xf>
    <xf numFmtId="1" fontId="2" fillId="0" borderId="10" xfId="0" applyNumberFormat="1" applyFont="1" applyBorder="1" applyAlignment="1">
      <alignment horizontal="left" vertical="center"/>
    </xf>
    <xf numFmtId="49" fontId="6" fillId="0" borderId="10" xfId="0" applyNumberFormat="1" applyFont="1" applyBorder="1" applyAlignment="1">
      <alignment horizontal="left" vertical="center"/>
    </xf>
    <xf numFmtId="0" fontId="0" fillId="0" borderId="10" xfId="0" applyBorder="1" applyAlignment="1">
      <alignment horizontal="left" vertical="center"/>
    </xf>
    <xf numFmtId="0" fontId="6" fillId="0" borderId="10" xfId="0" applyNumberFormat="1" applyFont="1" applyBorder="1" applyAlignment="1">
      <alignment vertical="center" wrapText="1"/>
    </xf>
    <xf numFmtId="169" fontId="1" fillId="0" borderId="10" xfId="28" applyNumberFormat="1" applyBorder="1" applyAlignment="1">
      <alignment horizontal="right" vertical="center"/>
    </xf>
    <xf numFmtId="169" fontId="1" fillId="0" borderId="10" xfId="28" applyNumberFormat="1" applyBorder="1" applyAlignment="1">
      <alignment horizontal="left" vertical="center"/>
    </xf>
    <xf numFmtId="169" fontId="1" fillId="0" borderId="0" xfId="28" applyNumberFormat="1" applyAlignment="1">
      <alignment horizontal="right"/>
    </xf>
    <xf numFmtId="170" fontId="2" fillId="0" borderId="0" xfId="0" applyNumberFormat="1" applyFont="1" applyAlignment="1"/>
    <xf numFmtId="169" fontId="1" fillId="0" borderId="0" xfId="28" applyNumberFormat="1" applyAlignment="1"/>
    <xf numFmtId="14" fontId="6" fillId="0" borderId="10" xfId="0" applyNumberFormat="1" applyFont="1" applyBorder="1" applyAlignment="1">
      <alignment horizontal="left" vertical="center"/>
    </xf>
    <xf numFmtId="14" fontId="0" fillId="0" borderId="10" xfId="0" applyNumberFormat="1" applyBorder="1" applyAlignment="1">
      <alignment horizontal="left" vertical="center"/>
    </xf>
    <xf numFmtId="0" fontId="7" fillId="0" borderId="0" xfId="0" applyFont="1" applyBorder="1" applyAlignment="1">
      <alignment horizontal="right" vertical="center"/>
    </xf>
    <xf numFmtId="49" fontId="2" fillId="0" borderId="0" xfId="0" applyNumberFormat="1" applyFont="1" applyAlignment="1">
      <alignment vertical="center"/>
    </xf>
    <xf numFmtId="0" fontId="3" fillId="36" borderId="0" xfId="0" applyFont="1" applyFill="1" applyBorder="1" applyAlignment="1">
      <alignment horizontal="left" vertical="center"/>
    </xf>
    <xf numFmtId="169" fontId="27" fillId="29" borderId="10" xfId="28" applyNumberFormat="1" applyFont="1" applyFill="1" applyBorder="1" applyAlignment="1" applyProtection="1">
      <alignment horizontal="center" vertical="center" wrapText="1"/>
    </xf>
    <xf numFmtId="169" fontId="27" fillId="29" borderId="11" xfId="28" applyNumberFormat="1" applyFont="1" applyFill="1" applyBorder="1" applyAlignment="1" applyProtection="1">
      <alignment horizontal="center" vertical="center" wrapText="1"/>
    </xf>
    <xf numFmtId="169" fontId="27" fillId="29" borderId="10" xfId="28" applyNumberFormat="1" applyFont="1" applyFill="1" applyBorder="1" applyAlignment="1" applyProtection="1">
      <alignment horizontal="center" vertical="center" wrapText="1"/>
    </xf>
    <xf numFmtId="0" fontId="7" fillId="0" borderId="0" xfId="0" applyFont="1" applyBorder="1" applyAlignment="1">
      <alignment horizontal="right" vertical="center"/>
    </xf>
    <xf numFmtId="0" fontId="2" fillId="0" borderId="0" xfId="0" applyFont="1"/>
    <xf numFmtId="49" fontId="2" fillId="0" borderId="0" xfId="0" applyNumberFormat="1" applyFont="1"/>
    <xf numFmtId="0" fontId="3" fillId="36" borderId="0" xfId="0" applyFont="1" applyFill="1" applyAlignment="1">
      <alignment horizontal="left" vertical="center"/>
    </xf>
    <xf numFmtId="0" fontId="7" fillId="0" borderId="0" xfId="0" applyFont="1" applyAlignment="1">
      <alignment horizontal="right" vertical="center"/>
    </xf>
    <xf numFmtId="0" fontId="5" fillId="0" borderId="0" xfId="0" applyFont="1"/>
    <xf numFmtId="0" fontId="6" fillId="0" borderId="10" xfId="0" applyFont="1" applyBorder="1" applyAlignment="1">
      <alignment horizontal="left" vertical="center"/>
    </xf>
    <xf numFmtId="170" fontId="2" fillId="0" borderId="0" xfId="0" applyNumberFormat="1" applyFont="1"/>
    <xf numFmtId="168" fontId="2" fillId="0" borderId="0" xfId="0" applyNumberFormat="1" applyFont="1"/>
    <xf numFmtId="0" fontId="6" fillId="0" borderId="10" xfId="0" applyFont="1" applyBorder="1" applyAlignment="1">
      <alignment vertical="center" wrapText="1"/>
    </xf>
    <xf numFmtId="0" fontId="6" fillId="0" borderId="10" xfId="0" applyFont="1" applyBorder="1" applyAlignment="1">
      <alignment horizontal="center" vertical="center"/>
    </xf>
    <xf numFmtId="0" fontId="3" fillId="0" borderId="0" xfId="0" applyFont="1" applyAlignment="1">
      <alignment horizontal="left" vertical="center"/>
    </xf>
    <xf numFmtId="0" fontId="4" fillId="29" borderId="10" xfId="32" applyNumberFormat="1" applyBorder="1" applyAlignment="1" applyProtection="1">
      <alignment vertical="center"/>
    </xf>
    <xf numFmtId="0" fontId="4" fillId="29" borderId="10" xfId="32" applyNumberFormat="1" applyBorder="1" applyAlignment="1" applyProtection="1">
      <alignment vertical="center" wrapText="1"/>
    </xf>
    <xf numFmtId="0" fontId="4" fillId="29" borderId="20" xfId="32" applyNumberFormat="1" applyBorder="1" applyAlignment="1" applyProtection="1">
      <alignment horizontal="center" vertical="center" wrapText="1"/>
    </xf>
    <xf numFmtId="169" fontId="27" fillId="29" borderId="20" xfId="28" applyNumberFormat="1" applyFont="1" applyFill="1" applyBorder="1" applyAlignment="1" applyProtection="1">
      <alignment vertical="center" wrapText="1"/>
    </xf>
    <xf numFmtId="0" fontId="4" fillId="29" borderId="11" xfId="32" applyNumberFormat="1" applyBorder="1" applyAlignment="1" applyProtection="1">
      <alignment vertical="center" wrapText="1"/>
    </xf>
    <xf numFmtId="169" fontId="6" fillId="0" borderId="10" xfId="0" applyNumberFormat="1" applyFont="1" applyBorder="1" applyAlignment="1">
      <alignment horizontal="left" vertical="center"/>
    </xf>
    <xf numFmtId="10" fontId="1" fillId="0" borderId="10" xfId="46" applyNumberFormat="1" applyBorder="1" applyAlignment="1">
      <alignment horizontal="center" vertical="center"/>
    </xf>
    <xf numFmtId="10" fontId="1" fillId="0" borderId="10" xfId="46" applyNumberFormat="1" applyBorder="1" applyAlignment="1">
      <alignment horizontal="left" vertical="center"/>
    </xf>
    <xf numFmtId="0" fontId="4" fillId="29" borderId="20" xfId="32" applyNumberFormat="1" applyBorder="1" applyAlignment="1" applyProtection="1">
      <alignment vertical="center" wrapText="1"/>
    </xf>
    <xf numFmtId="49" fontId="6" fillId="0" borderId="10" xfId="0" applyNumberFormat="1" applyFont="1" applyBorder="1" applyAlignment="1">
      <alignment horizontal="center" vertical="center"/>
    </xf>
    <xf numFmtId="10" fontId="1" fillId="0" borderId="0" xfId="46" applyNumberFormat="1" applyAlignment="1"/>
    <xf numFmtId="0" fontId="4" fillId="29" borderId="11" xfId="32" applyNumberFormat="1" applyBorder="1" applyAlignment="1" applyProtection="1">
      <alignment vertical="center"/>
    </xf>
    <xf numFmtId="0" fontId="9" fillId="35" borderId="11" xfId="23" applyNumberFormat="1" applyFill="1" applyBorder="1" applyAlignment="1">
      <alignment vertical="center"/>
    </xf>
    <xf numFmtId="14" fontId="4" fillId="29" borderId="11" xfId="32" applyNumberFormat="1" applyBorder="1" applyAlignment="1" applyProtection="1">
      <alignment vertical="center" wrapText="1"/>
    </xf>
    <xf numFmtId="169" fontId="27" fillId="29" borderId="11" xfId="28" applyNumberFormat="1" applyFont="1" applyFill="1" applyBorder="1" applyAlignment="1" applyProtection="1">
      <alignment vertical="center" wrapText="1"/>
    </xf>
    <xf numFmtId="0" fontId="4" fillId="21" borderId="11" xfId="32" applyNumberFormat="1" applyFill="1" applyBorder="1" applyAlignment="1" applyProtection="1">
      <alignment vertical="center" wrapText="1"/>
    </xf>
    <xf numFmtId="0" fontId="28" fillId="0" borderId="0" xfId="0" applyFont="1" applyAlignment="1">
      <alignment horizontal="left" vertical="center"/>
    </xf>
    <xf numFmtId="0" fontId="0" fillId="0" borderId="10" xfId="0" applyBorder="1" applyAlignment="1"/>
    <xf numFmtId="0" fontId="32" fillId="0" borderId="0" xfId="0" applyFont="1" applyAlignment="1"/>
    <xf numFmtId="0" fontId="3" fillId="0" borderId="0" xfId="0" applyFont="1" applyFill="1" applyBorder="1" applyAlignment="1">
      <alignment horizontal="left" vertical="center"/>
    </xf>
    <xf numFmtId="0" fontId="7" fillId="36" borderId="0" xfId="0" applyFont="1" applyFill="1" applyBorder="1" applyAlignment="1">
      <alignment horizontal="right" vertical="center"/>
    </xf>
    <xf numFmtId="0" fontId="3" fillId="0" borderId="0" xfId="0" applyFont="1" applyFill="1" applyAlignment="1">
      <alignment horizontal="left" vertical="center"/>
    </xf>
    <xf numFmtId="0" fontId="28" fillId="0" borderId="0" xfId="0" quotePrefix="1" applyFont="1" applyAlignment="1">
      <alignment vertical="center" wrapText="1"/>
    </xf>
    <xf numFmtId="0" fontId="28" fillId="0" borderId="0" xfId="0" applyFont="1" applyAlignment="1">
      <alignment vertical="center"/>
    </xf>
    <xf numFmtId="0" fontId="28" fillId="0" borderId="13" xfId="0" applyFont="1" applyBorder="1" applyAlignment="1">
      <alignment vertical="center"/>
    </xf>
    <xf numFmtId="169" fontId="27" fillId="21" borderId="10" xfId="28" applyNumberFormat="1" applyFont="1" applyFill="1" applyBorder="1" applyAlignment="1" applyProtection="1">
      <alignment horizontal="center" vertical="center" wrapText="1"/>
    </xf>
    <xf numFmtId="0" fontId="4" fillId="21" borderId="10" xfId="32" applyNumberFormat="1" applyFill="1" applyBorder="1" applyAlignment="1" applyProtection="1">
      <alignment vertical="center" wrapText="1"/>
    </xf>
    <xf numFmtId="0" fontId="28" fillId="0" borderId="0" xfId="0" quotePrefix="1" applyFont="1" applyAlignment="1">
      <alignment vertical="center"/>
    </xf>
    <xf numFmtId="169" fontId="27" fillId="21" borderId="20" xfId="28" applyNumberFormat="1" applyFont="1" applyFill="1" applyBorder="1" applyAlignment="1" applyProtection="1">
      <alignment vertical="center" wrapText="1"/>
    </xf>
    <xf numFmtId="169" fontId="27" fillId="29" borderId="10" xfId="28" applyNumberFormat="1" applyFont="1" applyFill="1" applyBorder="1" applyAlignment="1" applyProtection="1">
      <alignment horizontal="center" vertical="center" wrapText="1"/>
    </xf>
    <xf numFmtId="0" fontId="7" fillId="0" borderId="0" xfId="0" applyFont="1" applyBorder="1" applyAlignment="1">
      <alignment horizontal="right" vertical="center"/>
    </xf>
    <xf numFmtId="0" fontId="7" fillId="0" borderId="0" xfId="0" applyFont="1" applyAlignment="1">
      <alignment horizontal="right" vertical="center"/>
    </xf>
    <xf numFmtId="169" fontId="27" fillId="29" borderId="10" xfId="28" applyNumberFormat="1" applyFont="1" applyFill="1" applyBorder="1" applyAlignment="1" applyProtection="1">
      <alignment horizontal="center" vertical="center" wrapText="1"/>
    </xf>
    <xf numFmtId="169" fontId="27" fillId="21" borderId="10" xfId="28" applyNumberFormat="1" applyFont="1" applyFill="1" applyBorder="1" applyAlignment="1" applyProtection="1">
      <alignment horizontal="center" vertical="center" wrapText="1"/>
    </xf>
    <xf numFmtId="0" fontId="0" fillId="0" borderId="10" xfId="0" applyFill="1" applyBorder="1" applyAlignment="1"/>
    <xf numFmtId="0" fontId="0" fillId="0" borderId="0" xfId="0" applyFill="1" applyAlignment="1"/>
    <xf numFmtId="169" fontId="27" fillId="29" borderId="10" xfId="28" applyNumberFormat="1" applyFont="1" applyFill="1" applyBorder="1" applyAlignment="1" applyProtection="1">
      <alignment horizontal="center" vertical="center" wrapText="1"/>
    </xf>
    <xf numFmtId="0" fontId="7" fillId="0" borderId="0" xfId="0" applyFont="1" applyBorder="1" applyAlignment="1">
      <alignment horizontal="right" vertical="center"/>
    </xf>
    <xf numFmtId="169" fontId="27" fillId="29" borderId="11" xfId="28" applyNumberFormat="1" applyFont="1" applyFill="1" applyBorder="1" applyAlignment="1" applyProtection="1">
      <alignment horizontal="center" vertical="center" wrapText="1"/>
    </xf>
    <xf numFmtId="169" fontId="27" fillId="21" borderId="10" xfId="28" applyNumberFormat="1" applyFont="1" applyFill="1" applyBorder="1" applyAlignment="1" applyProtection="1">
      <alignment horizontal="center" vertical="center" wrapText="1"/>
    </xf>
    <xf numFmtId="0" fontId="7" fillId="0" borderId="0" xfId="0" applyFont="1" applyAlignment="1">
      <alignment horizontal="right" vertical="center"/>
    </xf>
    <xf numFmtId="0" fontId="3" fillId="0" borderId="0" xfId="0" applyFont="1" applyAlignment="1">
      <alignment horizontal="right" vertical="center"/>
    </xf>
    <xf numFmtId="0" fontId="30" fillId="0" borderId="0" xfId="0" applyFont="1" applyAlignment="1">
      <alignment horizontal="left" vertical="center"/>
    </xf>
    <xf numFmtId="0" fontId="4" fillId="29" borderId="20" xfId="32" applyNumberFormat="1" applyBorder="1" applyAlignment="1" applyProtection="1">
      <alignment horizontal="center" vertical="center" wrapText="1"/>
    </xf>
    <xf numFmtId="0" fontId="7" fillId="0" borderId="0" xfId="0" applyFont="1" applyBorder="1" applyAlignment="1">
      <alignment horizontal="right" vertical="center"/>
    </xf>
    <xf numFmtId="169" fontId="27" fillId="29" borderId="10" xfId="28" applyNumberFormat="1" applyFont="1" applyFill="1" applyBorder="1" applyAlignment="1" applyProtection="1">
      <alignment horizontal="center" vertical="center" wrapText="1"/>
    </xf>
    <xf numFmtId="169" fontId="27" fillId="29" borderId="11" xfId="28" applyNumberFormat="1" applyFont="1" applyFill="1" applyBorder="1" applyAlignment="1" applyProtection="1">
      <alignment horizontal="center" vertical="center" wrapText="1"/>
    </xf>
    <xf numFmtId="0" fontId="4" fillId="29" borderId="11" xfId="32" applyNumberFormat="1" applyBorder="1" applyAlignment="1" applyProtection="1">
      <alignment horizontal="center" vertical="center" wrapText="1"/>
    </xf>
    <xf numFmtId="0" fontId="30" fillId="0" borderId="0" xfId="0" applyFont="1" applyAlignment="1">
      <alignment horizontal="left" vertical="center"/>
    </xf>
    <xf numFmtId="0" fontId="9" fillId="35" borderId="11" xfId="23" applyNumberFormat="1" applyFill="1" applyBorder="1" applyAlignment="1">
      <alignment horizontal="center" vertical="center" wrapText="1"/>
    </xf>
    <xf numFmtId="169" fontId="27" fillId="21" borderId="20" xfId="28" applyNumberFormat="1" applyFont="1" applyFill="1" applyBorder="1" applyAlignment="1" applyProtection="1">
      <alignment horizontal="center" vertical="center" wrapText="1"/>
    </xf>
    <xf numFmtId="0" fontId="4" fillId="21" borderId="20" xfId="32" applyNumberFormat="1" applyFill="1" applyBorder="1" applyAlignment="1" applyProtection="1">
      <alignment vertical="center" wrapText="1"/>
    </xf>
    <xf numFmtId="0" fontId="2" fillId="0" borderId="24" xfId="0" applyFont="1" applyBorder="1"/>
    <xf numFmtId="169" fontId="1" fillId="0" borderId="10" xfId="28" applyNumberFormat="1" applyBorder="1" applyAlignment="1">
      <alignment horizontal="center" vertical="center"/>
    </xf>
    <xf numFmtId="169" fontId="6" fillId="0" borderId="24" xfId="0" applyNumberFormat="1" applyFont="1" applyBorder="1" applyAlignment="1">
      <alignment horizontal="left" vertical="center"/>
    </xf>
    <xf numFmtId="9" fontId="1" fillId="0" borderId="24" xfId="46" applyBorder="1"/>
    <xf numFmtId="10" fontId="1" fillId="0" borderId="24" xfId="46" applyNumberFormat="1" applyBorder="1"/>
    <xf numFmtId="0" fontId="4" fillId="21" borderId="0" xfId="32" applyNumberFormat="1" applyFill="1" applyBorder="1" applyAlignment="1" applyProtection="1">
      <alignment vertical="center" wrapText="1"/>
    </xf>
    <xf numFmtId="49" fontId="6" fillId="0" borderId="24" xfId="0" applyNumberFormat="1" applyFont="1" applyBorder="1" applyAlignment="1">
      <alignment horizontal="center" vertical="center"/>
    </xf>
    <xf numFmtId="49" fontId="6" fillId="0" borderId="0" xfId="0" applyNumberFormat="1" applyFont="1" applyFill="1" applyBorder="1" applyAlignment="1">
      <alignment horizontal="left" vertical="center"/>
    </xf>
    <xf numFmtId="0" fontId="4" fillId="29" borderId="0" xfId="32" applyNumberFormat="1" applyBorder="1" applyAlignment="1" applyProtection="1">
      <alignment vertical="center" wrapText="1"/>
    </xf>
    <xf numFmtId="0" fontId="32" fillId="37" borderId="10" xfId="0" applyFont="1" applyFill="1" applyBorder="1" applyAlignment="1">
      <alignment horizontal="center" vertical="center"/>
    </xf>
    <xf numFmtId="0" fontId="4" fillId="21" borderId="20" xfId="32" applyNumberFormat="1" applyFill="1" applyBorder="1" applyAlignment="1" applyProtection="1">
      <alignment horizontal="center" vertical="center" wrapText="1"/>
    </xf>
    <xf numFmtId="0" fontId="3" fillId="0" borderId="0" xfId="0" applyFont="1" applyAlignment="1">
      <alignment vertical="center"/>
    </xf>
    <xf numFmtId="0" fontId="35" fillId="38" borderId="10" xfId="50" applyFont="1" applyFill="1" applyBorder="1" applyAlignment="1">
      <alignment horizontal="center" vertical="center"/>
    </xf>
    <xf numFmtId="0" fontId="36" fillId="0" borderId="0" xfId="50" applyFont="1"/>
    <xf numFmtId="0" fontId="36" fillId="38" borderId="10" xfId="50" applyFont="1" applyFill="1" applyBorder="1" applyAlignment="1">
      <alignment horizontal="center" vertical="center"/>
    </xf>
    <xf numFmtId="0" fontId="36" fillId="0" borderId="10" xfId="50" applyFont="1" applyBorder="1" applyAlignment="1">
      <alignment vertical="center"/>
    </xf>
    <xf numFmtId="0" fontId="36" fillId="0" borderId="10" xfId="50" applyFont="1" applyBorder="1" applyAlignment="1">
      <alignment vertical="center" wrapText="1"/>
    </xf>
    <xf numFmtId="0" fontId="36" fillId="0" borderId="10" xfId="50" applyFont="1" applyFill="1" applyBorder="1" applyAlignment="1">
      <alignment vertical="center"/>
    </xf>
    <xf numFmtId="169" fontId="27" fillId="29" borderId="10" xfId="28" applyNumberFormat="1" applyFont="1" applyFill="1" applyBorder="1" applyAlignment="1" applyProtection="1">
      <alignment vertical="center" wrapText="1"/>
    </xf>
    <xf numFmtId="0" fontId="4" fillId="29" borderId="11" xfId="32" applyNumberFormat="1" applyFont="1" applyBorder="1" applyAlignment="1" applyProtection="1">
      <alignment vertical="center" wrapText="1"/>
    </xf>
    <xf numFmtId="0" fontId="4" fillId="29" borderId="10" xfId="32" applyNumberFormat="1" applyFont="1" applyBorder="1" applyAlignment="1" applyProtection="1">
      <alignment vertical="center"/>
    </xf>
    <xf numFmtId="0" fontId="4" fillId="29" borderId="10" xfId="32" applyNumberFormat="1" applyFont="1" applyBorder="1" applyAlignment="1" applyProtection="1">
      <alignment vertical="center" wrapText="1"/>
    </xf>
    <xf numFmtId="9" fontId="1" fillId="0" borderId="10" xfId="46" applyBorder="1"/>
    <xf numFmtId="0" fontId="4" fillId="29" borderId="22" xfId="32" applyNumberFormat="1" applyBorder="1" applyAlignment="1" applyProtection="1">
      <alignment vertical="center" wrapText="1"/>
    </xf>
    <xf numFmtId="0" fontId="4" fillId="21" borderId="24" xfId="32" applyNumberFormat="1" applyFill="1" applyBorder="1" applyAlignment="1" applyProtection="1">
      <alignment vertical="center" wrapText="1"/>
    </xf>
    <xf numFmtId="10" fontId="1" fillId="0" borderId="24" xfId="46" applyNumberFormat="1" applyBorder="1" applyAlignment="1">
      <alignment horizontal="left" vertical="center"/>
    </xf>
    <xf numFmtId="169" fontId="1" fillId="0" borderId="24" xfId="28" applyNumberFormat="1" applyBorder="1"/>
    <xf numFmtId="169" fontId="1" fillId="0" borderId="24" xfId="28" applyNumberFormat="1" applyBorder="1" applyAlignment="1">
      <alignment horizontal="left" vertical="center"/>
    </xf>
    <xf numFmtId="0" fontId="4" fillId="21" borderId="12" xfId="32" applyNumberFormat="1" applyFill="1" applyBorder="1" applyAlignment="1" applyProtection="1">
      <alignment horizontal="center" vertical="center"/>
    </xf>
    <xf numFmtId="0" fontId="4" fillId="29" borderId="12" xfId="32" applyNumberFormat="1" applyBorder="1" applyAlignment="1" applyProtection="1">
      <alignment vertical="center"/>
    </xf>
    <xf numFmtId="0" fontId="4" fillId="29" borderId="20" xfId="32" applyNumberFormat="1" applyBorder="1" applyAlignment="1" applyProtection="1">
      <alignment vertical="center"/>
    </xf>
    <xf numFmtId="0" fontId="4" fillId="21" borderId="21" xfId="32" applyNumberFormat="1" applyFill="1" applyBorder="1" applyAlignment="1" applyProtection="1">
      <alignment vertical="center"/>
    </xf>
    <xf numFmtId="0" fontId="32" fillId="0" borderId="24" xfId="0" applyFont="1" applyFill="1" applyBorder="1" applyAlignment="1">
      <alignment horizontal="center" vertical="center"/>
    </xf>
    <xf numFmtId="0" fontId="32" fillId="0" borderId="0" xfId="0" applyFont="1" applyFill="1" applyAlignment="1"/>
    <xf numFmtId="0" fontId="0" fillId="0" borderId="24" xfId="0" applyFont="1" applyFill="1" applyBorder="1" applyAlignment="1">
      <alignment horizontal="left" vertical="center"/>
    </xf>
    <xf numFmtId="0" fontId="7" fillId="0" borderId="0" xfId="0" applyFont="1" applyBorder="1" applyAlignment="1">
      <alignment horizontal="right" vertical="center"/>
    </xf>
    <xf numFmtId="0" fontId="7" fillId="0" borderId="0" xfId="0" applyFont="1" applyAlignment="1">
      <alignment horizontal="right" vertical="center"/>
    </xf>
    <xf numFmtId="0" fontId="28" fillId="0" borderId="0" xfId="0" applyFont="1" applyAlignment="1">
      <alignment horizontal="left" vertical="center"/>
    </xf>
    <xf numFmtId="0" fontId="30" fillId="0" borderId="0" xfId="0" quotePrefix="1" applyFont="1" applyAlignment="1">
      <alignment horizontal="left" vertical="center" wrapText="1"/>
    </xf>
    <xf numFmtId="0" fontId="30" fillId="0" borderId="0" xfId="0" applyFont="1" applyAlignment="1">
      <alignment horizontal="left" vertical="center"/>
    </xf>
    <xf numFmtId="0" fontId="4" fillId="29" borderId="10" xfId="32" applyNumberFormat="1" applyFont="1" applyBorder="1" applyAlignment="1" applyProtection="1">
      <alignment horizontal="center" vertical="center" wrapText="1"/>
    </xf>
    <xf numFmtId="169" fontId="27" fillId="29" borderId="10" xfId="28" applyNumberFormat="1" applyFont="1" applyFill="1" applyBorder="1" applyAlignment="1" applyProtection="1">
      <alignment horizontal="center" vertical="center" wrapText="1"/>
    </xf>
    <xf numFmtId="0" fontId="4" fillId="29" borderId="11" xfId="32" applyNumberFormat="1" applyFont="1" applyBorder="1" applyAlignment="1" applyProtection="1">
      <alignment horizontal="center" vertical="center" wrapText="1"/>
    </xf>
    <xf numFmtId="0" fontId="4" fillId="29" borderId="12" xfId="32" applyNumberFormat="1" applyFont="1" applyBorder="1" applyAlignment="1" applyProtection="1">
      <alignment horizontal="center" vertical="center" wrapText="1"/>
    </xf>
    <xf numFmtId="0" fontId="7" fillId="0" borderId="0" xfId="0" applyFont="1" applyBorder="1" applyAlignment="1">
      <alignment horizontal="right" vertical="center"/>
    </xf>
    <xf numFmtId="0" fontId="28" fillId="0" borderId="0" xfId="0" quotePrefix="1" applyFont="1" applyBorder="1" applyAlignment="1">
      <alignment horizontal="left" vertical="center" wrapText="1"/>
    </xf>
    <xf numFmtId="0" fontId="28" fillId="0" borderId="0" xfId="0" applyFont="1" applyBorder="1" applyAlignment="1">
      <alignment horizontal="left" vertical="center"/>
    </xf>
    <xf numFmtId="0" fontId="28" fillId="0" borderId="13" xfId="0" applyFont="1" applyBorder="1" applyAlignment="1">
      <alignment horizontal="left" vertical="center"/>
    </xf>
    <xf numFmtId="0" fontId="4" fillId="29" borderId="10" xfId="32" applyNumberFormat="1" applyFont="1" applyBorder="1" applyAlignment="1" applyProtection="1">
      <alignment horizontal="center" vertical="center"/>
    </xf>
    <xf numFmtId="169" fontId="27" fillId="29" borderId="11" xfId="28" applyNumberFormat="1" applyFont="1" applyFill="1" applyBorder="1" applyAlignment="1" applyProtection="1">
      <alignment horizontal="center" vertical="center" wrapText="1"/>
    </xf>
    <xf numFmtId="169" fontId="27" fillId="29" borderId="12" xfId="28" applyNumberFormat="1" applyFont="1" applyFill="1" applyBorder="1" applyAlignment="1" applyProtection="1">
      <alignment horizontal="center" vertical="center" wrapText="1"/>
    </xf>
    <xf numFmtId="0" fontId="4" fillId="29" borderId="11" xfId="32" applyNumberFormat="1" applyBorder="1" applyAlignment="1" applyProtection="1">
      <alignment horizontal="center" vertical="center" wrapText="1"/>
    </xf>
    <xf numFmtId="0" fontId="4" fillId="29" borderId="12" xfId="32" applyNumberFormat="1" applyBorder="1" applyAlignment="1" applyProtection="1">
      <alignment horizontal="center" vertical="center" wrapText="1"/>
    </xf>
    <xf numFmtId="0" fontId="29" fillId="34" borderId="16" xfId="0" applyFont="1" applyFill="1" applyBorder="1" applyAlignment="1">
      <alignment horizontal="center" vertical="center" wrapText="1"/>
    </xf>
    <xf numFmtId="0" fontId="29" fillId="34" borderId="18" xfId="0" applyFont="1" applyFill="1" applyBorder="1" applyAlignment="1">
      <alignment horizontal="center" vertical="center" wrapText="1"/>
    </xf>
    <xf numFmtId="0" fontId="4" fillId="29" borderId="11" xfId="32" applyNumberFormat="1" applyFont="1" applyBorder="1" applyAlignment="1" applyProtection="1">
      <alignment horizontal="center" vertical="center"/>
    </xf>
    <xf numFmtId="0" fontId="4" fillId="29" borderId="12" xfId="32" applyNumberFormat="1" applyFont="1" applyBorder="1" applyAlignment="1" applyProtection="1">
      <alignment horizontal="center" vertical="center"/>
    </xf>
    <xf numFmtId="0" fontId="9" fillId="35" borderId="11" xfId="23" applyNumberFormat="1" applyFont="1" applyFill="1" applyBorder="1" applyAlignment="1">
      <alignment horizontal="center" vertical="center"/>
    </xf>
    <xf numFmtId="0" fontId="9" fillId="35" borderId="12" xfId="23" applyNumberFormat="1" applyFont="1" applyFill="1" applyBorder="1" applyAlignment="1">
      <alignment horizontal="center" vertical="center"/>
    </xf>
    <xf numFmtId="14" fontId="4" fillId="29" borderId="11" xfId="32" applyNumberFormat="1" applyBorder="1" applyAlignment="1" applyProtection="1">
      <alignment horizontal="center" vertical="center" wrapText="1"/>
    </xf>
    <xf numFmtId="14" fontId="4" fillId="29" borderId="12" xfId="32" applyNumberFormat="1" applyBorder="1" applyAlignment="1" applyProtection="1">
      <alignment horizontal="center" vertical="center" wrapText="1"/>
    </xf>
    <xf numFmtId="0" fontId="3" fillId="0" borderId="0" xfId="0" applyFont="1" applyBorder="1" applyAlignment="1">
      <alignment horizontal="right" vertical="center"/>
    </xf>
    <xf numFmtId="0" fontId="30" fillId="0" borderId="0" xfId="0" quotePrefix="1" applyFont="1" applyBorder="1" applyAlignment="1">
      <alignment horizontal="left" vertical="center" wrapText="1"/>
    </xf>
    <xf numFmtId="0" fontId="30" fillId="0" borderId="0" xfId="0" applyFont="1" applyBorder="1" applyAlignment="1">
      <alignment horizontal="left" vertical="center"/>
    </xf>
    <xf numFmtId="0" fontId="4" fillId="29" borderId="19" xfId="32" applyNumberFormat="1" applyFont="1" applyBorder="1" applyAlignment="1" applyProtection="1">
      <alignment horizontal="center" vertical="center" wrapText="1"/>
    </xf>
    <xf numFmtId="0" fontId="4" fillId="29" borderId="27" xfId="32" applyNumberFormat="1" applyFont="1" applyBorder="1" applyAlignment="1" applyProtection="1">
      <alignment horizontal="center" vertical="center" wrapText="1"/>
    </xf>
    <xf numFmtId="0" fontId="4" fillId="29" borderId="28" xfId="32" applyNumberFormat="1" applyFont="1" applyBorder="1" applyAlignment="1" applyProtection="1">
      <alignment horizontal="center" vertical="center" wrapText="1"/>
    </xf>
    <xf numFmtId="0" fontId="29" fillId="34" borderId="14" xfId="0" applyFont="1" applyFill="1" applyBorder="1" applyAlignment="1">
      <alignment horizontal="center" vertical="center" wrapText="1"/>
    </xf>
    <xf numFmtId="0" fontId="29" fillId="34" borderId="15" xfId="0" applyFont="1" applyFill="1" applyBorder="1" applyAlignment="1">
      <alignment horizontal="center" vertical="center" wrapText="1"/>
    </xf>
    <xf numFmtId="0" fontId="29" fillId="34" borderId="17" xfId="0" applyFont="1" applyFill="1" applyBorder="1" applyAlignment="1">
      <alignment horizontal="center" vertical="center" wrapText="1"/>
    </xf>
    <xf numFmtId="0" fontId="28" fillId="0" borderId="13" xfId="0" quotePrefix="1" applyFont="1" applyBorder="1" applyAlignment="1">
      <alignment horizontal="left" vertical="center" wrapText="1"/>
    </xf>
    <xf numFmtId="169" fontId="27" fillId="21" borderId="10" xfId="28" applyNumberFormat="1" applyFont="1" applyFill="1" applyBorder="1" applyAlignment="1" applyProtection="1">
      <alignment horizontal="center" vertical="center" wrapText="1"/>
    </xf>
    <xf numFmtId="0" fontId="9" fillId="35" borderId="11" xfId="23" applyNumberFormat="1" applyFont="1" applyFill="1" applyBorder="1" applyAlignment="1">
      <alignment horizontal="center" vertical="center" wrapText="1"/>
    </xf>
    <xf numFmtId="0" fontId="9" fillId="35" borderId="12" xfId="23" applyNumberFormat="1" applyFont="1" applyFill="1" applyBorder="1" applyAlignment="1">
      <alignment horizontal="center" vertical="center" wrapText="1"/>
    </xf>
    <xf numFmtId="0" fontId="4" fillId="21" borderId="11" xfId="32" applyNumberFormat="1" applyFill="1" applyBorder="1" applyAlignment="1" applyProtection="1">
      <alignment horizontal="center" vertical="center" wrapText="1"/>
    </xf>
    <xf numFmtId="0" fontId="4" fillId="21" borderId="19" xfId="32" applyNumberFormat="1" applyFill="1" applyBorder="1" applyAlignment="1" applyProtection="1">
      <alignment horizontal="center" vertical="center" wrapText="1"/>
    </xf>
    <xf numFmtId="0" fontId="7" fillId="0" borderId="0" xfId="0" applyFont="1" applyAlignment="1">
      <alignment horizontal="right" vertical="center"/>
    </xf>
    <xf numFmtId="0" fontId="28" fillId="0" borderId="0" xfId="0" quotePrefix="1" applyFont="1" applyAlignment="1">
      <alignment horizontal="left" vertical="center" wrapText="1"/>
    </xf>
    <xf numFmtId="0" fontId="4" fillId="29" borderId="10" xfId="32" applyNumberFormat="1" applyBorder="1" applyAlignment="1" applyProtection="1">
      <alignment horizontal="center" vertical="center"/>
    </xf>
    <xf numFmtId="0" fontId="4" fillId="29" borderId="10" xfId="32" applyNumberFormat="1" applyBorder="1" applyAlignment="1" applyProtection="1">
      <alignment horizontal="center" vertical="center" wrapText="1"/>
    </xf>
    <xf numFmtId="0" fontId="4" fillId="29" borderId="22" xfId="32" applyNumberFormat="1" applyBorder="1" applyAlignment="1" applyProtection="1">
      <alignment horizontal="center" vertical="center" wrapText="1"/>
    </xf>
    <xf numFmtId="0" fontId="4" fillId="29" borderId="23" xfId="32" applyNumberFormat="1" applyBorder="1" applyAlignment="1" applyProtection="1">
      <alignment horizontal="center" vertical="center" wrapText="1"/>
    </xf>
    <xf numFmtId="169" fontId="27" fillId="21" borderId="25" xfId="28" applyNumberFormat="1" applyFont="1" applyFill="1" applyBorder="1" applyAlignment="1" applyProtection="1">
      <alignment horizontal="center" vertical="center" wrapText="1"/>
    </xf>
    <xf numFmtId="169" fontId="27" fillId="21" borderId="26" xfId="28" applyNumberFormat="1" applyFont="1" applyFill="1" applyBorder="1" applyAlignment="1" applyProtection="1">
      <alignment horizontal="center" vertical="center" wrapText="1"/>
    </xf>
    <xf numFmtId="0" fontId="3" fillId="0" borderId="0" xfId="0" applyFont="1" applyAlignment="1">
      <alignment horizontal="right" vertical="center"/>
    </xf>
    <xf numFmtId="0" fontId="4" fillId="29" borderId="11" xfId="32" applyNumberFormat="1" applyBorder="1" applyAlignment="1" applyProtection="1">
      <alignment horizontal="center" vertical="center"/>
    </xf>
    <xf numFmtId="0" fontId="4" fillId="29" borderId="12" xfId="32" applyNumberFormat="1" applyBorder="1" applyAlignment="1" applyProtection="1">
      <alignment horizontal="center" vertical="center"/>
    </xf>
    <xf numFmtId="0" fontId="9" fillId="35" borderId="11" xfId="23" applyNumberFormat="1" applyFill="1" applyBorder="1" applyAlignment="1">
      <alignment horizontal="center" vertical="center"/>
    </xf>
    <xf numFmtId="0" fontId="9" fillId="35" borderId="12" xfId="23" applyNumberFormat="1" applyFill="1" applyBorder="1" applyAlignment="1">
      <alignment horizontal="center" vertical="center"/>
    </xf>
    <xf numFmtId="0" fontId="9" fillId="35" borderId="11" xfId="23" applyNumberFormat="1" applyFill="1" applyBorder="1" applyAlignment="1">
      <alignment horizontal="center" vertical="center" wrapText="1"/>
    </xf>
    <xf numFmtId="0" fontId="9" fillId="35" borderId="12" xfId="23" applyNumberFormat="1" applyFill="1" applyBorder="1" applyAlignment="1">
      <alignment horizontal="center" vertical="center" wrapText="1"/>
    </xf>
    <xf numFmtId="0" fontId="3" fillId="0" borderId="0" xfId="0" applyFont="1" applyAlignment="1">
      <alignment horizontal="center" vertical="center"/>
    </xf>
    <xf numFmtId="0" fontId="7" fillId="0" borderId="0" xfId="0" applyFont="1" applyFill="1" applyBorder="1" applyAlignment="1">
      <alignment horizontal="right" vertical="center"/>
    </xf>
  </cellXfs>
  <cellStyles count="51">
    <cellStyle name="20% - Accent1" xfId="1" xr:uid="{00000000-0005-0000-0000-000001000000}"/>
    <cellStyle name="20% - Accent2" xfId="2" xr:uid="{00000000-0005-0000-0000-000002000000}"/>
    <cellStyle name="20% - Accent3" xfId="3" xr:uid="{00000000-0005-0000-0000-000003000000}"/>
    <cellStyle name="20% - Accent4" xfId="4" xr:uid="{00000000-0005-0000-0000-000004000000}"/>
    <cellStyle name="20% - Accent5" xfId="5" xr:uid="{00000000-0005-0000-0000-000005000000}"/>
    <cellStyle name="20% - Accent6" xfId="6" xr:uid="{00000000-0005-0000-0000-000006000000}"/>
    <cellStyle name="40% - Accent1" xfId="7" xr:uid="{00000000-0005-0000-0000-000007000000}"/>
    <cellStyle name="40% - Accent2" xfId="8" xr:uid="{00000000-0005-0000-0000-000008000000}"/>
    <cellStyle name="40% - Accent3" xfId="9" xr:uid="{00000000-0005-0000-0000-000009000000}"/>
    <cellStyle name="40% - Accent4" xfId="10" xr:uid="{00000000-0005-0000-0000-00000A000000}"/>
    <cellStyle name="40% - Accent5" xfId="11" xr:uid="{00000000-0005-0000-0000-00000B000000}"/>
    <cellStyle name="40% - Accent6" xfId="12" xr:uid="{00000000-0005-0000-0000-00000C000000}"/>
    <cellStyle name="60% - Accent1" xfId="13" xr:uid="{00000000-0005-0000-0000-00000D000000}"/>
    <cellStyle name="60% - Accent2" xfId="14" xr:uid="{00000000-0005-0000-0000-00000E000000}"/>
    <cellStyle name="60% - Accent3" xfId="15" xr:uid="{00000000-0005-0000-0000-00000F000000}"/>
    <cellStyle name="60% - Accent4" xfId="16" xr:uid="{00000000-0005-0000-0000-000010000000}"/>
    <cellStyle name="60% - Accent5" xfId="17" xr:uid="{00000000-0005-0000-0000-000011000000}"/>
    <cellStyle name="60% - Accent6" xfId="18" xr:uid="{00000000-0005-0000-0000-000012000000}"/>
    <cellStyle name="Accent1" xfId="19" xr:uid="{00000000-0005-0000-0000-000013000000}"/>
    <cellStyle name="Accent2" xfId="20" xr:uid="{00000000-0005-0000-0000-000014000000}"/>
    <cellStyle name="Accent3" xfId="21" xr:uid="{00000000-0005-0000-0000-000015000000}"/>
    <cellStyle name="Accent4" xfId="22" xr:uid="{00000000-0005-0000-0000-000016000000}"/>
    <cellStyle name="Accent5" xfId="23" xr:uid="{00000000-0005-0000-0000-000017000000}"/>
    <cellStyle name="Accent6" xfId="24" xr:uid="{00000000-0005-0000-0000-000018000000}"/>
    <cellStyle name="Bad" xfId="25" xr:uid="{00000000-0005-0000-0000-000019000000}"/>
    <cellStyle name="Calculation" xfId="26" xr:uid="{00000000-0005-0000-0000-00001A000000}"/>
    <cellStyle name="Check Cell" xfId="27" xr:uid="{00000000-0005-0000-0000-00001B000000}"/>
    <cellStyle name="Comma" xfId="28" xr:uid="{00000000-0005-0000-0000-00001C000000}"/>
    <cellStyle name="Comma [0]" xfId="29" xr:uid="{00000000-0005-0000-0000-00001D000000}"/>
    <cellStyle name="Currency" xfId="30" xr:uid="{00000000-0005-0000-0000-00001E000000}"/>
    <cellStyle name="Currency [0]" xfId="31" xr:uid="{00000000-0005-0000-0000-00001F000000}"/>
    <cellStyle name="Excel_BuiltIn_Accent5" xfId="32" xr:uid="{00000000-0005-0000-0000-000020000000}"/>
    <cellStyle name="Explanatory Text" xfId="33" xr:uid="{00000000-0005-0000-0000-000021000000}"/>
    <cellStyle name="Followed Hyperlink" xfId="34" xr:uid="{00000000-0005-0000-0000-000022000000}"/>
    <cellStyle name="Good" xfId="35" xr:uid="{00000000-0005-0000-0000-000023000000}"/>
    <cellStyle name="Heading 1" xfId="36" xr:uid="{00000000-0005-0000-0000-000024000000}"/>
    <cellStyle name="Heading 2" xfId="37" xr:uid="{00000000-0005-0000-0000-000025000000}"/>
    <cellStyle name="Heading 3" xfId="38" xr:uid="{00000000-0005-0000-0000-000026000000}"/>
    <cellStyle name="Heading 4" xfId="39" xr:uid="{00000000-0005-0000-0000-000027000000}"/>
    <cellStyle name="Hyperlink" xfId="40" xr:uid="{00000000-0005-0000-0000-000028000000}"/>
    <cellStyle name="Input" xfId="41" xr:uid="{00000000-0005-0000-0000-000029000000}"/>
    <cellStyle name="Linked Cell" xfId="42" xr:uid="{00000000-0005-0000-0000-00002A000000}"/>
    <cellStyle name="Neutral" xfId="43" xr:uid="{00000000-0005-0000-0000-00002B000000}"/>
    <cellStyle name="Normal" xfId="0" builtinId="0"/>
    <cellStyle name="Normal 2" xfId="50" xr:uid="{EA652481-F87D-46EE-8F49-DF3858CE8FF7}"/>
    <cellStyle name="Note" xfId="44" xr:uid="{00000000-0005-0000-0000-00002C000000}"/>
    <cellStyle name="Output" xfId="45" xr:uid="{00000000-0005-0000-0000-00002D000000}"/>
    <cellStyle name="Percent" xfId="46" xr:uid="{00000000-0005-0000-0000-00002E000000}"/>
    <cellStyle name="Title" xfId="47" xr:uid="{00000000-0005-0000-0000-00002F000000}"/>
    <cellStyle name="Total" xfId="48" xr:uid="{00000000-0005-0000-0000-000030000000}"/>
    <cellStyle name="Warning Text" xfId="49" xr:uid="{00000000-0005-0000-0000-000031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38100</xdr:rowOff>
    </xdr:from>
    <xdr:to>
      <xdr:col>2</xdr:col>
      <xdr:colOff>476250</xdr:colOff>
      <xdr:row>1</xdr:row>
      <xdr:rowOff>190500</xdr:rowOff>
    </xdr:to>
    <xdr:pic>
      <xdr:nvPicPr>
        <xdr:cNvPr id="2" name="Graphics 1">
          <a:extLst>
            <a:ext uri="{FF2B5EF4-FFF2-40B4-BE49-F238E27FC236}">
              <a16:creationId xmlns:a16="http://schemas.microsoft.com/office/drawing/2014/main" id="{B9316EDC-CE4E-4864-B1C6-F96EFBEDFB53}"/>
            </a:ext>
          </a:extLst>
        </xdr:cNvPr>
        <xdr:cNvPicPr>
          <a:picLocks noChangeAspect="1"/>
        </xdr:cNvPicPr>
      </xdr:nvPicPr>
      <xdr:blipFill>
        <a:blip xmlns:r="http://schemas.openxmlformats.org/officeDocument/2006/relationships" r:embed="rId1"/>
        <a:stretch>
          <a:fillRect/>
        </a:stretch>
      </xdr:blipFill>
      <xdr:spPr>
        <a:xfrm>
          <a:off x="0" y="38100"/>
          <a:ext cx="1971675" cy="323850"/>
        </a:xfrm>
        <a:prstGeom prst="rect">
          <a:avLst/>
        </a:prstGeom>
        <a:blipFill>
          <a:blip xmlns:r="http://schemas.openxmlformats.org/officeDocument/2006/relationships"/>
          <a:srcRect/>
          <a:stretch>
            <a:fillRect/>
          </a:stretch>
        </a:blipFill>
        <a:ln w="9525" cmpd="sng">
          <a:no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38100</xdr:rowOff>
    </xdr:from>
    <xdr:to>
      <xdr:col>2</xdr:col>
      <xdr:colOff>476250</xdr:colOff>
      <xdr:row>1</xdr:row>
      <xdr:rowOff>190500</xdr:rowOff>
    </xdr:to>
    <xdr:pic>
      <xdr:nvPicPr>
        <xdr:cNvPr id="2" name="Graphics 1">
          <a:extLst>
            <a:ext uri="{FF2B5EF4-FFF2-40B4-BE49-F238E27FC236}">
              <a16:creationId xmlns:a16="http://schemas.microsoft.com/office/drawing/2014/main" id="{454159CE-7D9E-400A-B8D2-49FB6176516D}"/>
            </a:ext>
          </a:extLst>
        </xdr:cNvPr>
        <xdr:cNvPicPr>
          <a:picLocks noChangeAspect="1"/>
        </xdr:cNvPicPr>
      </xdr:nvPicPr>
      <xdr:blipFill>
        <a:blip xmlns:r="http://schemas.openxmlformats.org/officeDocument/2006/relationships" r:embed="rId1"/>
        <a:stretch>
          <a:fillRect/>
        </a:stretch>
      </xdr:blipFill>
      <xdr:spPr>
        <a:xfrm>
          <a:off x="0" y="38100"/>
          <a:ext cx="2124075" cy="342900"/>
        </a:xfrm>
        <a:prstGeom prst="rect">
          <a:avLst/>
        </a:prstGeom>
        <a:blipFill>
          <a:blip xmlns:r="http://schemas.openxmlformats.org/officeDocument/2006/relationships"/>
          <a:srcRect/>
          <a:stretch>
            <a:fillRect/>
          </a:stretch>
        </a:blipFill>
        <a:ln w="9525" cmpd="sng">
          <a:noFill/>
        </a:ln>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38100</xdr:rowOff>
    </xdr:from>
    <xdr:to>
      <xdr:col>2</xdr:col>
      <xdr:colOff>476250</xdr:colOff>
      <xdr:row>1</xdr:row>
      <xdr:rowOff>190500</xdr:rowOff>
    </xdr:to>
    <xdr:pic>
      <xdr:nvPicPr>
        <xdr:cNvPr id="2" name="Graphics 1">
          <a:extLst>
            <a:ext uri="{FF2B5EF4-FFF2-40B4-BE49-F238E27FC236}">
              <a16:creationId xmlns:a16="http://schemas.microsoft.com/office/drawing/2014/main" id="{8BA199D3-6792-4E5A-8736-18154CD86E27}"/>
            </a:ext>
          </a:extLst>
        </xdr:cNvPr>
        <xdr:cNvPicPr>
          <a:picLocks noChangeAspect="1"/>
        </xdr:cNvPicPr>
      </xdr:nvPicPr>
      <xdr:blipFill>
        <a:blip xmlns:r="http://schemas.openxmlformats.org/officeDocument/2006/relationships" r:embed="rId1"/>
        <a:stretch>
          <a:fillRect/>
        </a:stretch>
      </xdr:blipFill>
      <xdr:spPr>
        <a:xfrm>
          <a:off x="0" y="38100"/>
          <a:ext cx="1971675" cy="342900"/>
        </a:xfrm>
        <a:prstGeom prst="rect">
          <a:avLst/>
        </a:prstGeom>
        <a:blipFill>
          <a:blip xmlns:r="http://schemas.openxmlformats.org/officeDocument/2006/relationships"/>
          <a:srcRect/>
          <a:stretch>
            <a:fillRect/>
          </a:stretch>
        </a:blipFill>
        <a:ln w="9525" cmpd="sng">
          <a:noFill/>
        </a:ln>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38100</xdr:rowOff>
    </xdr:from>
    <xdr:to>
      <xdr:col>2</xdr:col>
      <xdr:colOff>476250</xdr:colOff>
      <xdr:row>1</xdr:row>
      <xdr:rowOff>190500</xdr:rowOff>
    </xdr:to>
    <xdr:pic>
      <xdr:nvPicPr>
        <xdr:cNvPr id="2" name="Graphics 1">
          <a:extLst>
            <a:ext uri="{FF2B5EF4-FFF2-40B4-BE49-F238E27FC236}">
              <a16:creationId xmlns:a16="http://schemas.microsoft.com/office/drawing/2014/main" id="{5271E9A8-6D53-4E05-B777-020C4B50BC69}"/>
            </a:ext>
          </a:extLst>
        </xdr:cNvPr>
        <xdr:cNvPicPr>
          <a:picLocks noChangeAspect="1"/>
        </xdr:cNvPicPr>
      </xdr:nvPicPr>
      <xdr:blipFill>
        <a:blip xmlns:r="http://schemas.openxmlformats.org/officeDocument/2006/relationships" r:embed="rId1"/>
        <a:stretch>
          <a:fillRect/>
        </a:stretch>
      </xdr:blipFill>
      <xdr:spPr>
        <a:xfrm>
          <a:off x="0" y="38100"/>
          <a:ext cx="2124075" cy="342900"/>
        </a:xfrm>
        <a:prstGeom prst="rect">
          <a:avLst/>
        </a:prstGeom>
        <a:blipFill>
          <a:blip xmlns:r="http://schemas.openxmlformats.org/officeDocument/2006/relationships"/>
          <a:srcRect/>
          <a:stretch>
            <a:fillRect/>
          </a:stretch>
        </a:blipFill>
        <a:ln w="9525" cmpd="sng">
          <a:noFill/>
        </a:ln>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38100</xdr:rowOff>
    </xdr:from>
    <xdr:to>
      <xdr:col>2</xdr:col>
      <xdr:colOff>476250</xdr:colOff>
      <xdr:row>1</xdr:row>
      <xdr:rowOff>190500</xdr:rowOff>
    </xdr:to>
    <xdr:pic>
      <xdr:nvPicPr>
        <xdr:cNvPr id="2" name="Graphics 1">
          <a:extLst>
            <a:ext uri="{FF2B5EF4-FFF2-40B4-BE49-F238E27FC236}">
              <a16:creationId xmlns:a16="http://schemas.microsoft.com/office/drawing/2014/main" id="{CCFCE1D1-5056-4C60-AF96-63F6137FF0FF}"/>
            </a:ext>
          </a:extLst>
        </xdr:cNvPr>
        <xdr:cNvPicPr>
          <a:picLocks noChangeAspect="1"/>
        </xdr:cNvPicPr>
      </xdr:nvPicPr>
      <xdr:blipFill>
        <a:blip xmlns:r="http://schemas.openxmlformats.org/officeDocument/2006/relationships" r:embed="rId1"/>
        <a:stretch>
          <a:fillRect/>
        </a:stretch>
      </xdr:blipFill>
      <xdr:spPr>
        <a:xfrm>
          <a:off x="0" y="38100"/>
          <a:ext cx="2044700" cy="330200"/>
        </a:xfrm>
        <a:prstGeom prst="rect">
          <a:avLst/>
        </a:prstGeom>
        <a:blipFill>
          <a:blip xmlns:r="http://schemas.openxmlformats.org/officeDocument/2006/relationships"/>
          <a:srcRect/>
          <a:stretch>
            <a:fillRect/>
          </a:stretch>
        </a:blipFill>
        <a:ln w="9525" cmpd="sng">
          <a:noFill/>
        </a:ln>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38100</xdr:rowOff>
    </xdr:from>
    <xdr:to>
      <xdr:col>2</xdr:col>
      <xdr:colOff>0</xdr:colOff>
      <xdr:row>1</xdr:row>
      <xdr:rowOff>190500</xdr:rowOff>
    </xdr:to>
    <xdr:pic>
      <xdr:nvPicPr>
        <xdr:cNvPr id="2" name="Graphics 1">
          <a:extLst>
            <a:ext uri="{FF2B5EF4-FFF2-40B4-BE49-F238E27FC236}">
              <a16:creationId xmlns:a16="http://schemas.microsoft.com/office/drawing/2014/main" id="{3E30607D-3B99-48D3-A6F3-778165F5802D}"/>
            </a:ext>
          </a:extLst>
        </xdr:cNvPr>
        <xdr:cNvPicPr>
          <a:picLocks noChangeAspect="1"/>
        </xdr:cNvPicPr>
      </xdr:nvPicPr>
      <xdr:blipFill>
        <a:blip xmlns:r="http://schemas.openxmlformats.org/officeDocument/2006/relationships" r:embed="rId1"/>
        <a:stretch>
          <a:fillRect/>
        </a:stretch>
      </xdr:blipFill>
      <xdr:spPr>
        <a:xfrm>
          <a:off x="0" y="38100"/>
          <a:ext cx="2647950" cy="330200"/>
        </a:xfrm>
        <a:prstGeom prst="rect">
          <a:avLst/>
        </a:prstGeom>
        <a:blipFill>
          <a:blip xmlns:r="http://schemas.openxmlformats.org/officeDocument/2006/relationships"/>
          <a:srcRect/>
          <a:stretch>
            <a:fillRect/>
          </a:stretch>
        </a:blipFill>
        <a:ln w="9525" cmpd="sng">
          <a:noFill/>
        </a:ln>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38100</xdr:rowOff>
    </xdr:from>
    <xdr:to>
      <xdr:col>2</xdr:col>
      <xdr:colOff>476250</xdr:colOff>
      <xdr:row>1</xdr:row>
      <xdr:rowOff>190500</xdr:rowOff>
    </xdr:to>
    <xdr:pic>
      <xdr:nvPicPr>
        <xdr:cNvPr id="2" name="Graphics 1">
          <a:extLst>
            <a:ext uri="{FF2B5EF4-FFF2-40B4-BE49-F238E27FC236}">
              <a16:creationId xmlns:a16="http://schemas.microsoft.com/office/drawing/2014/main" id="{73CA6246-3A62-40DC-BC80-8FC79CE89C0E}"/>
            </a:ext>
          </a:extLst>
        </xdr:cNvPr>
        <xdr:cNvPicPr>
          <a:picLocks noChangeAspect="1"/>
        </xdr:cNvPicPr>
      </xdr:nvPicPr>
      <xdr:blipFill>
        <a:blip xmlns:r="http://schemas.openxmlformats.org/officeDocument/2006/relationships" r:embed="rId1"/>
        <a:stretch>
          <a:fillRect/>
        </a:stretch>
      </xdr:blipFill>
      <xdr:spPr>
        <a:xfrm>
          <a:off x="0" y="38100"/>
          <a:ext cx="2203450" cy="330200"/>
        </a:xfrm>
        <a:prstGeom prst="rect">
          <a:avLst/>
        </a:prstGeom>
        <a:blipFill>
          <a:blip xmlns:r="http://schemas.openxmlformats.org/officeDocument/2006/relationships"/>
          <a:srcRect/>
          <a:stretch>
            <a:fillRect/>
          </a:stretch>
        </a:blipFill>
        <a:ln w="9525" cmpd="sng">
          <a:noFill/>
        </a:ln>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38100</xdr:rowOff>
    </xdr:from>
    <xdr:to>
      <xdr:col>2</xdr:col>
      <xdr:colOff>476250</xdr:colOff>
      <xdr:row>1</xdr:row>
      <xdr:rowOff>190500</xdr:rowOff>
    </xdr:to>
    <xdr:pic>
      <xdr:nvPicPr>
        <xdr:cNvPr id="2" name="Graphics 1">
          <a:extLst>
            <a:ext uri="{FF2B5EF4-FFF2-40B4-BE49-F238E27FC236}">
              <a16:creationId xmlns:a16="http://schemas.microsoft.com/office/drawing/2014/main" id="{D7225D36-C15F-40F7-82A9-F30F1B6BB2B6}"/>
            </a:ext>
          </a:extLst>
        </xdr:cNvPr>
        <xdr:cNvPicPr>
          <a:picLocks noChangeAspect="1"/>
        </xdr:cNvPicPr>
      </xdr:nvPicPr>
      <xdr:blipFill>
        <a:blip xmlns:r="http://schemas.openxmlformats.org/officeDocument/2006/relationships" r:embed="rId1"/>
        <a:stretch>
          <a:fillRect/>
        </a:stretch>
      </xdr:blipFill>
      <xdr:spPr>
        <a:xfrm>
          <a:off x="0" y="38100"/>
          <a:ext cx="2044700" cy="330200"/>
        </a:xfrm>
        <a:prstGeom prst="rect">
          <a:avLst/>
        </a:prstGeom>
        <a:blipFill>
          <a:blip xmlns:r="http://schemas.openxmlformats.org/officeDocument/2006/relationships"/>
          <a:srcRect/>
          <a:stretch>
            <a:fillRect/>
          </a:stretch>
        </a:blipFill>
        <a:ln w="9525" cmpd="sng">
          <a:noFill/>
        </a:ln>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38100</xdr:rowOff>
    </xdr:from>
    <xdr:to>
      <xdr:col>2</xdr:col>
      <xdr:colOff>476250</xdr:colOff>
      <xdr:row>1</xdr:row>
      <xdr:rowOff>190500</xdr:rowOff>
    </xdr:to>
    <xdr:pic>
      <xdr:nvPicPr>
        <xdr:cNvPr id="2" name="Graphics 1">
          <a:extLst>
            <a:ext uri="{FF2B5EF4-FFF2-40B4-BE49-F238E27FC236}">
              <a16:creationId xmlns:a16="http://schemas.microsoft.com/office/drawing/2014/main" id="{9D962B25-E9A1-4B18-86F0-F1663259FB7A}"/>
            </a:ext>
          </a:extLst>
        </xdr:cNvPr>
        <xdr:cNvPicPr>
          <a:picLocks noChangeAspect="1"/>
        </xdr:cNvPicPr>
      </xdr:nvPicPr>
      <xdr:blipFill>
        <a:blip xmlns:r="http://schemas.openxmlformats.org/officeDocument/2006/relationships" r:embed="rId1"/>
        <a:stretch>
          <a:fillRect/>
        </a:stretch>
      </xdr:blipFill>
      <xdr:spPr>
        <a:xfrm>
          <a:off x="0" y="38100"/>
          <a:ext cx="2124075" cy="342900"/>
        </a:xfrm>
        <a:prstGeom prst="rect">
          <a:avLst/>
        </a:prstGeom>
        <a:blipFill>
          <a:blip xmlns:r="http://schemas.openxmlformats.org/officeDocument/2006/relationships"/>
          <a:srcRect/>
          <a:stretch>
            <a:fillRect/>
          </a:stretch>
        </a:blipFill>
        <a:ln w="9525" cmpd="sng">
          <a:noFill/>
        </a:ln>
      </xdr:spPr>
    </xdr:pic>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38100</xdr:rowOff>
    </xdr:from>
    <xdr:to>
      <xdr:col>2</xdr:col>
      <xdr:colOff>476250</xdr:colOff>
      <xdr:row>1</xdr:row>
      <xdr:rowOff>190500</xdr:rowOff>
    </xdr:to>
    <xdr:pic>
      <xdr:nvPicPr>
        <xdr:cNvPr id="2" name="Graphics 1">
          <a:extLst>
            <a:ext uri="{FF2B5EF4-FFF2-40B4-BE49-F238E27FC236}">
              <a16:creationId xmlns:a16="http://schemas.microsoft.com/office/drawing/2014/main" id="{34D0D904-FDDA-493E-8805-F2C1A796FAB6}"/>
            </a:ext>
          </a:extLst>
        </xdr:cNvPr>
        <xdr:cNvPicPr>
          <a:picLocks noChangeAspect="1"/>
        </xdr:cNvPicPr>
      </xdr:nvPicPr>
      <xdr:blipFill>
        <a:blip xmlns:r="http://schemas.openxmlformats.org/officeDocument/2006/relationships" r:embed="rId1"/>
        <a:stretch>
          <a:fillRect/>
        </a:stretch>
      </xdr:blipFill>
      <xdr:spPr>
        <a:xfrm>
          <a:off x="0" y="38100"/>
          <a:ext cx="1971675" cy="342900"/>
        </a:xfrm>
        <a:prstGeom prst="rect">
          <a:avLst/>
        </a:prstGeom>
        <a:blipFill>
          <a:blip xmlns:r="http://schemas.openxmlformats.org/officeDocument/2006/relationships"/>
          <a:srcRect/>
          <a:stretch>
            <a:fillRect/>
          </a:stretch>
        </a:blipFill>
        <a:ln w="9525" cmpd="sng">
          <a:noFill/>
        </a:ln>
      </xdr:spPr>
    </xdr:pic>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0</xdr:row>
      <xdr:rowOff>38100</xdr:rowOff>
    </xdr:from>
    <xdr:to>
      <xdr:col>2</xdr:col>
      <xdr:colOff>476250</xdr:colOff>
      <xdr:row>1</xdr:row>
      <xdr:rowOff>190500</xdr:rowOff>
    </xdr:to>
    <xdr:pic>
      <xdr:nvPicPr>
        <xdr:cNvPr id="2" name="Graphics 1">
          <a:extLst>
            <a:ext uri="{FF2B5EF4-FFF2-40B4-BE49-F238E27FC236}">
              <a16:creationId xmlns:a16="http://schemas.microsoft.com/office/drawing/2014/main" id="{2BD32909-3F34-4FF9-9AB8-8FB28598217D}"/>
            </a:ext>
          </a:extLst>
        </xdr:cNvPr>
        <xdr:cNvPicPr>
          <a:picLocks noChangeAspect="1"/>
        </xdr:cNvPicPr>
      </xdr:nvPicPr>
      <xdr:blipFill>
        <a:blip xmlns:r="http://schemas.openxmlformats.org/officeDocument/2006/relationships" r:embed="rId1"/>
        <a:stretch>
          <a:fillRect/>
        </a:stretch>
      </xdr:blipFill>
      <xdr:spPr>
        <a:xfrm>
          <a:off x="0" y="38100"/>
          <a:ext cx="2124075" cy="342900"/>
        </a:xfrm>
        <a:prstGeom prst="rect">
          <a:avLst/>
        </a:prstGeom>
        <a:blipFill>
          <a:blip xmlns:r="http://schemas.openxmlformats.org/officeDocument/2006/relationships"/>
          <a:srcRect/>
          <a:stretch>
            <a:fillRect/>
          </a:stretch>
        </a:blipFill>
        <a:ln w="9525" cmpd="sng">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38100</xdr:rowOff>
    </xdr:from>
    <xdr:to>
      <xdr:col>2</xdr:col>
      <xdr:colOff>476250</xdr:colOff>
      <xdr:row>1</xdr:row>
      <xdr:rowOff>190500</xdr:rowOff>
    </xdr:to>
    <xdr:pic>
      <xdr:nvPicPr>
        <xdr:cNvPr id="2" name="Graphics 1">
          <a:extLst>
            <a:ext uri="{FF2B5EF4-FFF2-40B4-BE49-F238E27FC236}">
              <a16:creationId xmlns:a16="http://schemas.microsoft.com/office/drawing/2014/main" id="{4D8A9B92-B3FD-4066-A286-1C2540A70A0B}"/>
            </a:ext>
          </a:extLst>
        </xdr:cNvPr>
        <xdr:cNvPicPr>
          <a:picLocks noChangeAspect="1"/>
        </xdr:cNvPicPr>
      </xdr:nvPicPr>
      <xdr:blipFill>
        <a:blip xmlns:r="http://schemas.openxmlformats.org/officeDocument/2006/relationships" r:embed="rId1"/>
        <a:stretch>
          <a:fillRect/>
        </a:stretch>
      </xdr:blipFill>
      <xdr:spPr>
        <a:xfrm>
          <a:off x="0" y="38100"/>
          <a:ext cx="2124075" cy="342900"/>
        </a:xfrm>
        <a:prstGeom prst="rect">
          <a:avLst/>
        </a:prstGeom>
        <a:blipFill>
          <a:blip xmlns:r="http://schemas.openxmlformats.org/officeDocument/2006/relationships"/>
          <a:srcRect/>
          <a:stretch>
            <a:fillRect/>
          </a:stretch>
        </a:blipFill>
        <a:ln w="9525" cmpd="sng">
          <a:noFill/>
        </a:ln>
      </xdr:spPr>
    </xdr:pic>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0</xdr:row>
      <xdr:rowOff>38100</xdr:rowOff>
    </xdr:from>
    <xdr:to>
      <xdr:col>2</xdr:col>
      <xdr:colOff>476250</xdr:colOff>
      <xdr:row>1</xdr:row>
      <xdr:rowOff>190500</xdr:rowOff>
    </xdr:to>
    <xdr:pic>
      <xdr:nvPicPr>
        <xdr:cNvPr id="2" name="Graphics 1">
          <a:extLst>
            <a:ext uri="{FF2B5EF4-FFF2-40B4-BE49-F238E27FC236}">
              <a16:creationId xmlns:a16="http://schemas.microsoft.com/office/drawing/2014/main" id="{C65F04A4-F096-40BA-91D5-27E92789866D}"/>
            </a:ext>
          </a:extLst>
        </xdr:cNvPr>
        <xdr:cNvPicPr>
          <a:picLocks noChangeAspect="1"/>
        </xdr:cNvPicPr>
      </xdr:nvPicPr>
      <xdr:blipFill>
        <a:blip xmlns:r="http://schemas.openxmlformats.org/officeDocument/2006/relationships" r:embed="rId1"/>
        <a:stretch>
          <a:fillRect/>
        </a:stretch>
      </xdr:blipFill>
      <xdr:spPr>
        <a:xfrm>
          <a:off x="0" y="38100"/>
          <a:ext cx="1971675" cy="342900"/>
        </a:xfrm>
        <a:prstGeom prst="rect">
          <a:avLst/>
        </a:prstGeom>
        <a:blipFill>
          <a:blip xmlns:r="http://schemas.openxmlformats.org/officeDocument/2006/relationships"/>
          <a:srcRect/>
          <a:stretch>
            <a:fillRect/>
          </a:stretch>
        </a:blipFill>
        <a:ln w="9525" cmpd="sng">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38100</xdr:rowOff>
    </xdr:from>
    <xdr:to>
      <xdr:col>2</xdr:col>
      <xdr:colOff>476250</xdr:colOff>
      <xdr:row>1</xdr:row>
      <xdr:rowOff>190500</xdr:rowOff>
    </xdr:to>
    <xdr:pic>
      <xdr:nvPicPr>
        <xdr:cNvPr id="2" name="Graphics 1">
          <a:extLst>
            <a:ext uri="{FF2B5EF4-FFF2-40B4-BE49-F238E27FC236}">
              <a16:creationId xmlns:a16="http://schemas.microsoft.com/office/drawing/2014/main" id="{B4D712E4-05D9-478C-8C8A-933B2E140FFE}"/>
            </a:ext>
          </a:extLst>
        </xdr:cNvPr>
        <xdr:cNvPicPr>
          <a:picLocks noChangeAspect="1"/>
        </xdr:cNvPicPr>
      </xdr:nvPicPr>
      <xdr:blipFill>
        <a:blip xmlns:r="http://schemas.openxmlformats.org/officeDocument/2006/relationships" r:embed="rId1"/>
        <a:stretch>
          <a:fillRect/>
        </a:stretch>
      </xdr:blipFill>
      <xdr:spPr>
        <a:xfrm>
          <a:off x="0" y="38100"/>
          <a:ext cx="1971675" cy="342900"/>
        </a:xfrm>
        <a:prstGeom prst="rect">
          <a:avLst/>
        </a:prstGeom>
        <a:blipFill>
          <a:blip xmlns:r="http://schemas.openxmlformats.org/officeDocument/2006/relationships"/>
          <a:srcRect/>
          <a:stretch>
            <a:fillRect/>
          </a:stretch>
        </a:blipFill>
        <a:ln w="9525" cmpd="sng">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38100</xdr:rowOff>
    </xdr:from>
    <xdr:to>
      <xdr:col>2</xdr:col>
      <xdr:colOff>476250</xdr:colOff>
      <xdr:row>1</xdr:row>
      <xdr:rowOff>190500</xdr:rowOff>
    </xdr:to>
    <xdr:pic>
      <xdr:nvPicPr>
        <xdr:cNvPr id="2" name="Graphics 1">
          <a:extLst>
            <a:ext uri="{FF2B5EF4-FFF2-40B4-BE49-F238E27FC236}">
              <a16:creationId xmlns:a16="http://schemas.microsoft.com/office/drawing/2014/main" id="{876C5894-B8DE-4598-BDB0-2022B34DFE8F}"/>
            </a:ext>
          </a:extLst>
        </xdr:cNvPr>
        <xdr:cNvPicPr>
          <a:picLocks noChangeAspect="1"/>
        </xdr:cNvPicPr>
      </xdr:nvPicPr>
      <xdr:blipFill>
        <a:blip xmlns:r="http://schemas.openxmlformats.org/officeDocument/2006/relationships" r:embed="rId1"/>
        <a:stretch>
          <a:fillRect/>
        </a:stretch>
      </xdr:blipFill>
      <xdr:spPr>
        <a:xfrm>
          <a:off x="0" y="38100"/>
          <a:ext cx="2124075" cy="342900"/>
        </a:xfrm>
        <a:prstGeom prst="rect">
          <a:avLst/>
        </a:prstGeom>
        <a:blipFill>
          <a:blip xmlns:r="http://schemas.openxmlformats.org/officeDocument/2006/relationships"/>
          <a:srcRect/>
          <a:stretch>
            <a:fillRect/>
          </a:stretch>
        </a:blipFill>
        <a:ln w="9525" cmpd="sng">
          <a:no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38100</xdr:rowOff>
    </xdr:from>
    <xdr:to>
      <xdr:col>2</xdr:col>
      <xdr:colOff>476250</xdr:colOff>
      <xdr:row>1</xdr:row>
      <xdr:rowOff>190500</xdr:rowOff>
    </xdr:to>
    <xdr:pic>
      <xdr:nvPicPr>
        <xdr:cNvPr id="2" name="Graphics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38100"/>
          <a:ext cx="2124075" cy="342900"/>
        </a:xfrm>
        <a:prstGeom prst="rect">
          <a:avLst/>
        </a:prstGeom>
        <a:blipFill>
          <a:blip xmlns:r="http://schemas.openxmlformats.org/officeDocument/2006/relationships"/>
          <a:srcRect/>
          <a:stretch>
            <a:fillRect/>
          </a:stretch>
        </a:blipFill>
        <a:ln w="9525" cmpd="sng">
          <a:noFill/>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38100</xdr:rowOff>
    </xdr:from>
    <xdr:to>
      <xdr:col>2</xdr:col>
      <xdr:colOff>476250</xdr:colOff>
      <xdr:row>1</xdr:row>
      <xdr:rowOff>190500</xdr:rowOff>
    </xdr:to>
    <xdr:pic>
      <xdr:nvPicPr>
        <xdr:cNvPr id="2" name="Graphics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38100"/>
          <a:ext cx="1971675" cy="342900"/>
        </a:xfrm>
        <a:prstGeom prst="rect">
          <a:avLst/>
        </a:prstGeom>
        <a:blipFill>
          <a:blip xmlns:r="http://schemas.openxmlformats.org/officeDocument/2006/relationships"/>
          <a:srcRect/>
          <a:stretch>
            <a:fillRect/>
          </a:stretch>
        </a:blipFill>
        <a:ln w="9525" cmpd="sng">
          <a:noFill/>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38100</xdr:rowOff>
    </xdr:from>
    <xdr:to>
      <xdr:col>2</xdr:col>
      <xdr:colOff>476250</xdr:colOff>
      <xdr:row>1</xdr:row>
      <xdr:rowOff>190500</xdr:rowOff>
    </xdr:to>
    <xdr:pic>
      <xdr:nvPicPr>
        <xdr:cNvPr id="2" name="Graphics 1">
          <a:extLst>
            <a:ext uri="{FF2B5EF4-FFF2-40B4-BE49-F238E27FC236}">
              <a16:creationId xmlns:a16="http://schemas.microsoft.com/office/drawing/2014/main" id="{7D78D040-4115-4CBE-9CB3-91B498CA331E}"/>
            </a:ext>
          </a:extLst>
        </xdr:cNvPr>
        <xdr:cNvPicPr>
          <a:picLocks noChangeAspect="1"/>
        </xdr:cNvPicPr>
      </xdr:nvPicPr>
      <xdr:blipFill>
        <a:blip xmlns:r="http://schemas.openxmlformats.org/officeDocument/2006/relationships" r:embed="rId1"/>
        <a:stretch>
          <a:fillRect/>
        </a:stretch>
      </xdr:blipFill>
      <xdr:spPr>
        <a:xfrm>
          <a:off x="0" y="38100"/>
          <a:ext cx="2124075" cy="342900"/>
        </a:xfrm>
        <a:prstGeom prst="rect">
          <a:avLst/>
        </a:prstGeom>
        <a:blipFill>
          <a:blip xmlns:r="http://schemas.openxmlformats.org/officeDocument/2006/relationships"/>
          <a:srcRect/>
          <a:stretch>
            <a:fillRect/>
          </a:stretch>
        </a:blipFill>
        <a:ln w="9525" cmpd="sng">
          <a:noFill/>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38100</xdr:rowOff>
    </xdr:from>
    <xdr:to>
      <xdr:col>2</xdr:col>
      <xdr:colOff>476250</xdr:colOff>
      <xdr:row>1</xdr:row>
      <xdr:rowOff>190500</xdr:rowOff>
    </xdr:to>
    <xdr:pic>
      <xdr:nvPicPr>
        <xdr:cNvPr id="2" name="Graphics 1">
          <a:extLst>
            <a:ext uri="{FF2B5EF4-FFF2-40B4-BE49-F238E27FC236}">
              <a16:creationId xmlns:a16="http://schemas.microsoft.com/office/drawing/2014/main" id="{4168FF70-69B7-4500-A6FC-ADD78AB74AF5}"/>
            </a:ext>
          </a:extLst>
        </xdr:cNvPr>
        <xdr:cNvPicPr>
          <a:picLocks noChangeAspect="1"/>
        </xdr:cNvPicPr>
      </xdr:nvPicPr>
      <xdr:blipFill>
        <a:blip xmlns:r="http://schemas.openxmlformats.org/officeDocument/2006/relationships" r:embed="rId1"/>
        <a:stretch>
          <a:fillRect/>
        </a:stretch>
      </xdr:blipFill>
      <xdr:spPr>
        <a:xfrm>
          <a:off x="0" y="38100"/>
          <a:ext cx="1971675" cy="342900"/>
        </a:xfrm>
        <a:prstGeom prst="rect">
          <a:avLst/>
        </a:prstGeom>
        <a:blipFill>
          <a:blip xmlns:r="http://schemas.openxmlformats.org/officeDocument/2006/relationships"/>
          <a:srcRect/>
          <a:stretch>
            <a:fillRect/>
          </a:stretch>
        </a:blipFill>
        <a:ln w="9525" cmpd="sng">
          <a:noFill/>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38100</xdr:rowOff>
    </xdr:from>
    <xdr:to>
      <xdr:col>2</xdr:col>
      <xdr:colOff>0</xdr:colOff>
      <xdr:row>1</xdr:row>
      <xdr:rowOff>190500</xdr:rowOff>
    </xdr:to>
    <xdr:pic>
      <xdr:nvPicPr>
        <xdr:cNvPr id="2" name="Graphics 1">
          <a:extLst>
            <a:ext uri="{FF2B5EF4-FFF2-40B4-BE49-F238E27FC236}">
              <a16:creationId xmlns:a16="http://schemas.microsoft.com/office/drawing/2014/main" id="{2E0E9AF7-D016-44BB-B154-378DAD8D3067}"/>
            </a:ext>
          </a:extLst>
        </xdr:cNvPr>
        <xdr:cNvPicPr>
          <a:picLocks noChangeAspect="1"/>
        </xdr:cNvPicPr>
      </xdr:nvPicPr>
      <xdr:blipFill>
        <a:blip xmlns:r="http://schemas.openxmlformats.org/officeDocument/2006/relationships" r:embed="rId1"/>
        <a:stretch>
          <a:fillRect/>
        </a:stretch>
      </xdr:blipFill>
      <xdr:spPr>
        <a:xfrm>
          <a:off x="0" y="38100"/>
          <a:ext cx="1647825" cy="342900"/>
        </a:xfrm>
        <a:prstGeom prst="rect">
          <a:avLst/>
        </a:prstGeom>
        <a:blipFill>
          <a:blip xmlns:r="http://schemas.openxmlformats.org/officeDocument/2006/relationships"/>
          <a:srcRect/>
          <a:stretch>
            <a:fillRect/>
          </a:stretch>
        </a:blipFill>
        <a:ln w="9525" cmpd="sng">
          <a:noFill/>
        </a:ln>
      </xdr:spPr>
    </xdr:pic>
    <xdr:clientData/>
  </xdr:twoCellAnchor>
</xdr:wsDr>
</file>

<file path=xl/persons/person.xml><?xml version="1.0" encoding="utf-8"?>
<personList xmlns="http://schemas.microsoft.com/office/spreadsheetml/2018/threadedcomments" xmlns:x="http://schemas.openxmlformats.org/spreadsheetml/2006/main">
  <person displayName="Ha, Cao Thi Hong" id="{B2F9566F-01B4-4C0C-B5AD-3C38124D3293}" userId="S::hacth31791@sacombank.com::aa76785e-109a-4e8b-8e22-3f3ddcef9b7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K9" dT="2022-03-28T07:03:52.91" personId="{B2F9566F-01B4-4C0C-B5AD-3C38124D3293}" id="{5D35DBEE-DAF0-48DE-A272-C35ABDE7C53C}">
    <text>Không cộng FYP từ các HĐ chưa nộp ACK. Dùng FYP xét thưởng để xét kết quả chương trình</text>
  </threadedComment>
  <threadedComment ref="K9" dT="2022-03-28T07:05:13.34" personId="{B2F9566F-01B4-4C0C-B5AD-3C38124D3293}" id="{695180F0-884B-4E26-9918-D1FF93BE77DB}" parentId="{5D35DBEE-DAF0-48DE-A272-C35ABDE7C53C}">
    <text>HĐ chưa nộp ACK là HĐ có “NGÀY CS NHẬN THƯ XÁC NHẬN BÀN GIAO HĐ” trống hoặc sau ngày 25 tháng T+2 (matching theo báo cáo ACK được import vào chương trình): không được tính vào FYP xét thưởng.</text>
  </threadedComment>
</ThreadedComments>
</file>

<file path=xl/threadedComments/threadedComment2.xml><?xml version="1.0" encoding="utf-8"?>
<ThreadedComments xmlns="http://schemas.microsoft.com/office/spreadsheetml/2018/threadedcomments" xmlns:x="http://schemas.openxmlformats.org/spreadsheetml/2006/main">
  <threadedComment ref="G9" dT="2022-03-02T09:31:04.91" personId="{B2F9566F-01B4-4C0C-B5AD-3C38124D3293}" id="{92D5707F-7799-4C46-BEEA-3D45BE09E8CA}">
    <text>căn cứ theo FYP kế hoạch của CN/PGD</text>
  </threadedComment>
</ThreadedComments>
</file>

<file path=xl/threadedComments/threadedComment3.xml><?xml version="1.0" encoding="utf-8"?>
<ThreadedComments xmlns="http://schemas.microsoft.com/office/spreadsheetml/2018/threadedcomments" xmlns:x="http://schemas.openxmlformats.org/spreadsheetml/2006/main">
  <threadedComment ref="G9" dT="2022-03-02T09:31:04.91" personId="{B2F9566F-01B4-4C0C-B5AD-3C38124D3293}" id="{9F1DD477-B32F-4A02-8292-E446D35A1C48}">
    <text>căn cứ theo FYP kế hoạch của CN/PGD</text>
  </threadedComment>
</ThreadedComments>
</file>

<file path=xl/threadedComments/threadedComment4.xml><?xml version="1.0" encoding="utf-8"?>
<ThreadedComments xmlns="http://schemas.microsoft.com/office/spreadsheetml/2018/threadedcomments" xmlns:x="http://schemas.openxmlformats.org/spreadsheetml/2006/main">
  <threadedComment ref="G11" dT="2022-03-02T09:31:04.91" personId="{B2F9566F-01B4-4C0C-B5AD-3C38124D3293}" id="{92D5707F-7799-4C47-BEEA-3D45BE09E8CA}">
    <text>căn cứ theo FYP kế hoạch của CN/PGD</text>
  </threadedComment>
</ThreadedComments>
</file>

<file path=xl/threadedComments/threadedComment5.xml><?xml version="1.0" encoding="utf-8"?>
<ThreadedComments xmlns="http://schemas.microsoft.com/office/spreadsheetml/2018/threadedcomments" xmlns:x="http://schemas.openxmlformats.org/spreadsheetml/2006/main">
  <threadedComment ref="H11" dT="2022-03-28T07:45:04.55" personId="{B2F9566F-01B4-4C0C-B5AD-3C38124D3293}" id="{EE04E854-C832-48B0-AA7B-AD903EEF972A}">
    <text>x2 với các HD thanh toán qua thu phí tự động</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8.xml"/><Relationship Id="rId1" Type="http://schemas.openxmlformats.org/officeDocument/2006/relationships/printerSettings" Target="../printerSettings/printerSettings10.bin"/><Relationship Id="rId4" Type="http://schemas.openxmlformats.org/officeDocument/2006/relationships/comments" Target="../comments3.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9.xml"/><Relationship Id="rId1" Type="http://schemas.openxmlformats.org/officeDocument/2006/relationships/printerSettings" Target="../printerSettings/printerSettings11.bin"/><Relationship Id="rId4" Type="http://schemas.openxmlformats.org/officeDocument/2006/relationships/comments" Target="../comments4.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microsoft.com/office/2017/10/relationships/threadedComment" Target="../threadedComments/threadedComment2.xml"/><Relationship Id="rId4" Type="http://schemas.openxmlformats.org/officeDocument/2006/relationships/comments" Target="../comments5.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2.xml"/><Relationship Id="rId1" Type="http://schemas.openxmlformats.org/officeDocument/2006/relationships/printerSettings" Target="../printerSettings/printerSettings14.bin"/><Relationship Id="rId5" Type="http://schemas.microsoft.com/office/2017/10/relationships/threadedComment" Target="../threadedComments/threadedComment3.xml"/><Relationship Id="rId4" Type="http://schemas.openxmlformats.org/officeDocument/2006/relationships/comments" Target="../comments6.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4.xml"/><Relationship Id="rId1" Type="http://schemas.openxmlformats.org/officeDocument/2006/relationships/printerSettings" Target="../printerSettings/printerSettings16.bin"/><Relationship Id="rId4" Type="http://schemas.openxmlformats.org/officeDocument/2006/relationships/comments" Target="../comments7.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5.xml"/><Relationship Id="rId1" Type="http://schemas.openxmlformats.org/officeDocument/2006/relationships/printerSettings" Target="../printerSettings/printerSettings17.bin"/><Relationship Id="rId5" Type="http://schemas.microsoft.com/office/2017/10/relationships/threadedComment" Target="../threadedComments/threadedComment4.xml"/><Relationship Id="rId4" Type="http://schemas.openxmlformats.org/officeDocument/2006/relationships/comments" Target="../comments8.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7.xml"/><Relationship Id="rId1" Type="http://schemas.openxmlformats.org/officeDocument/2006/relationships/printerSettings" Target="../printerSettings/printerSettings19.bin"/><Relationship Id="rId5" Type="http://schemas.microsoft.com/office/2017/10/relationships/threadedComment" Target="../threadedComments/threadedComment5.xml"/><Relationship Id="rId4" Type="http://schemas.openxmlformats.org/officeDocument/2006/relationships/comments" Target="../comments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9.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B8673-15EB-428A-A3FF-B24F855A6E83}">
  <dimension ref="A1:D7"/>
  <sheetViews>
    <sheetView showGridLines="0" tabSelected="1" workbookViewId="0">
      <selection activeCell="C7" sqref="C7"/>
    </sheetView>
  </sheetViews>
  <sheetFormatPr defaultRowHeight="15" x14ac:dyDescent="0.25"/>
  <cols>
    <col min="1" max="1" width="50.5703125" bestFit="1" customWidth="1"/>
    <col min="2" max="2" width="14" customWidth="1"/>
    <col min="3" max="3" width="16.28515625" bestFit="1" customWidth="1"/>
    <col min="4" max="4" width="22.42578125" bestFit="1" customWidth="1"/>
  </cols>
  <sheetData>
    <row r="1" spans="1:4" s="53" customFormat="1" x14ac:dyDescent="0.25">
      <c r="A1" s="96" t="s">
        <v>80</v>
      </c>
      <c r="B1" s="96" t="s">
        <v>85</v>
      </c>
      <c r="C1" s="96" t="s">
        <v>86</v>
      </c>
      <c r="D1" s="96" t="s">
        <v>79</v>
      </c>
    </row>
    <row r="2" spans="1:4" s="120" customFormat="1" x14ac:dyDescent="0.25">
      <c r="A2" s="121" t="s">
        <v>333</v>
      </c>
      <c r="B2" s="119"/>
      <c r="C2" s="119"/>
      <c r="D2" s="119"/>
    </row>
    <row r="3" spans="1:4" x14ac:dyDescent="0.25">
      <c r="A3" s="52" t="s">
        <v>78</v>
      </c>
      <c r="B3" s="52" t="s">
        <v>166</v>
      </c>
      <c r="C3" s="52" t="s">
        <v>283</v>
      </c>
      <c r="D3" s="52" t="s">
        <v>122</v>
      </c>
    </row>
    <row r="4" spans="1:4" s="70" customFormat="1" x14ac:dyDescent="0.25">
      <c r="A4" s="69" t="s">
        <v>81</v>
      </c>
      <c r="B4" s="69" t="s">
        <v>166</v>
      </c>
      <c r="C4" s="69" t="s">
        <v>286</v>
      </c>
      <c r="D4" s="69"/>
    </row>
    <row r="5" spans="1:4" s="70" customFormat="1" x14ac:dyDescent="0.25">
      <c r="A5" s="69" t="s">
        <v>82</v>
      </c>
      <c r="B5" s="69" t="s">
        <v>284</v>
      </c>
      <c r="C5" s="69" t="s">
        <v>335</v>
      </c>
      <c r="D5" s="69"/>
    </row>
    <row r="6" spans="1:4" x14ac:dyDescent="0.25">
      <c r="A6" s="52" t="s">
        <v>83</v>
      </c>
      <c r="B6" s="52" t="s">
        <v>87</v>
      </c>
      <c r="C6" s="52" t="s">
        <v>338</v>
      </c>
      <c r="D6" s="52"/>
    </row>
    <row r="7" spans="1:4" x14ac:dyDescent="0.25">
      <c r="A7" s="52" t="s">
        <v>84</v>
      </c>
      <c r="B7" s="52" t="s">
        <v>285</v>
      </c>
      <c r="C7" s="52" t="s">
        <v>336</v>
      </c>
      <c r="D7" s="52"/>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FC689-73D1-4F60-9C62-028BFC07A014}">
  <dimension ref="A2:Z13"/>
  <sheetViews>
    <sheetView workbookViewId="0">
      <selection activeCell="G9" sqref="G9:I13"/>
    </sheetView>
  </sheetViews>
  <sheetFormatPr defaultColWidth="9.140625" defaultRowHeight="15" x14ac:dyDescent="0.25"/>
  <cols>
    <col min="1" max="1" width="4.7109375" style="24" customWidth="1"/>
    <col min="2" max="2" width="17.7109375" style="24" customWidth="1"/>
    <col min="3" max="3" width="20.7109375" style="25" customWidth="1"/>
    <col min="4" max="4" width="20.28515625" style="25" customWidth="1"/>
    <col min="5" max="5" width="25.7109375" style="24" customWidth="1"/>
    <col min="6" max="6" width="15.42578125" style="24" customWidth="1"/>
    <col min="7" max="7" width="29.140625" style="24" customWidth="1"/>
    <col min="8" max="8" width="19.28515625" style="24" customWidth="1"/>
    <col min="9" max="9" width="19.140625" style="24" customWidth="1"/>
    <col min="10" max="11" width="15.7109375" style="24" customWidth="1"/>
    <col min="12" max="12" width="29.28515625" style="24" customWidth="1"/>
    <col min="13" max="13" width="15.7109375" style="24" customWidth="1"/>
    <col min="14" max="14" width="15.140625" style="24" customWidth="1"/>
    <col min="15" max="17" width="17.85546875" style="30" customWidth="1"/>
    <col min="18" max="18" width="14.5703125" style="31" customWidth="1"/>
    <col min="19" max="19" width="15" style="12" customWidth="1"/>
    <col min="20" max="20" width="17" style="12" customWidth="1"/>
    <col min="21" max="21" width="19" style="12" customWidth="1"/>
    <col min="22" max="22" width="18.5703125" style="12" customWidth="1"/>
    <col min="23" max="23" width="19.85546875" style="24" customWidth="1"/>
    <col min="24" max="25" width="12.28515625" style="24" customWidth="1"/>
    <col min="26" max="26" width="26.140625" style="24" customWidth="1"/>
    <col min="27" max="258" width="9.140625" style="24" customWidth="1"/>
    <col min="259" max="16384" width="9.140625" style="24"/>
  </cols>
  <sheetData>
    <row r="2" spans="1:26" ht="19.5" customHeight="1" x14ac:dyDescent="0.25"/>
    <row r="3" spans="1:26" ht="15" customHeight="1" x14ac:dyDescent="0.25"/>
    <row r="4" spans="1:26" ht="22.5" customHeight="1" x14ac:dyDescent="0.25">
      <c r="A4" s="171" t="s">
        <v>91</v>
      </c>
      <c r="B4" s="171"/>
      <c r="C4" s="171"/>
      <c r="D4" s="171"/>
      <c r="E4" s="171"/>
      <c r="F4" s="171"/>
      <c r="G4" s="26" t="s">
        <v>74</v>
      </c>
    </row>
    <row r="5" spans="1:26" ht="22.5" customHeight="1" x14ac:dyDescent="0.25">
      <c r="A5" s="125" t="s">
        <v>0</v>
      </c>
      <c r="B5" s="126"/>
      <c r="C5" s="126"/>
      <c r="D5" s="126"/>
      <c r="E5" s="126"/>
      <c r="F5" s="126"/>
      <c r="G5" s="126"/>
      <c r="H5" s="126"/>
    </row>
    <row r="6" spans="1:26" ht="22.5" customHeight="1" x14ac:dyDescent="0.25">
      <c r="A6" s="126"/>
      <c r="B6" s="126"/>
      <c r="C6" s="126"/>
      <c r="D6" s="126"/>
      <c r="E6" s="126"/>
      <c r="F6" s="126"/>
      <c r="G6" s="126"/>
      <c r="H6" s="126"/>
    </row>
    <row r="7" spans="1:26" ht="15" customHeight="1" x14ac:dyDescent="0.25">
      <c r="A7" s="172" t="s">
        <v>1</v>
      </c>
      <c r="B7" s="138" t="s">
        <v>2</v>
      </c>
      <c r="C7" s="138" t="s">
        <v>37</v>
      </c>
      <c r="D7" s="138" t="s">
        <v>38</v>
      </c>
      <c r="E7" s="138" t="s">
        <v>4</v>
      </c>
      <c r="F7" s="138" t="s">
        <v>3</v>
      </c>
      <c r="G7" s="166" t="s">
        <v>88</v>
      </c>
      <c r="H7" s="166" t="s">
        <v>89</v>
      </c>
      <c r="I7" s="166" t="s">
        <v>90</v>
      </c>
      <c r="J7" s="172" t="s">
        <v>5</v>
      </c>
      <c r="K7" s="174" t="s">
        <v>6</v>
      </c>
      <c r="L7" s="174" t="s">
        <v>7</v>
      </c>
      <c r="M7" s="176" t="s">
        <v>8</v>
      </c>
      <c r="N7" s="138" t="s">
        <v>9</v>
      </c>
      <c r="O7" s="146" t="s">
        <v>10</v>
      </c>
      <c r="P7" s="146" t="s">
        <v>11</v>
      </c>
      <c r="Q7" s="146" t="s">
        <v>12</v>
      </c>
      <c r="R7" s="138" t="s">
        <v>13</v>
      </c>
      <c r="S7" s="136" t="s">
        <v>14</v>
      </c>
      <c r="T7" s="136" t="s">
        <v>15</v>
      </c>
      <c r="U7" s="136" t="s">
        <v>16</v>
      </c>
      <c r="V7" s="136" t="s">
        <v>77</v>
      </c>
      <c r="W7" s="138" t="s">
        <v>17</v>
      </c>
      <c r="X7" s="138" t="s">
        <v>18</v>
      </c>
      <c r="Y7" s="161" t="s">
        <v>75</v>
      </c>
      <c r="Z7" s="138" t="s">
        <v>19</v>
      </c>
    </row>
    <row r="8" spans="1:26" ht="42.75" customHeight="1" x14ac:dyDescent="0.25">
      <c r="A8" s="173"/>
      <c r="B8" s="139"/>
      <c r="C8" s="139"/>
      <c r="D8" s="139"/>
      <c r="E8" s="139"/>
      <c r="F8" s="139"/>
      <c r="G8" s="166"/>
      <c r="H8" s="166"/>
      <c r="I8" s="166"/>
      <c r="J8" s="173"/>
      <c r="K8" s="175"/>
      <c r="L8" s="175"/>
      <c r="M8" s="177"/>
      <c r="N8" s="139"/>
      <c r="O8" s="147"/>
      <c r="P8" s="147"/>
      <c r="Q8" s="147"/>
      <c r="R8" s="139"/>
      <c r="S8" s="137"/>
      <c r="T8" s="137"/>
      <c r="U8" s="137"/>
      <c r="V8" s="137"/>
      <c r="W8" s="139"/>
      <c r="X8" s="139"/>
      <c r="Y8" s="162"/>
      <c r="Z8" s="139"/>
    </row>
    <row r="9" spans="1:26" x14ac:dyDescent="0.25">
      <c r="A9" s="6">
        <f t="shared" ref="A9:A13" ca="1" si="0">IF(CELL("format",A8)="F0",A8+1,1)</f>
        <v>1</v>
      </c>
      <c r="B9" s="7" t="s">
        <v>22</v>
      </c>
      <c r="C9" s="7" t="s">
        <v>23</v>
      </c>
      <c r="D9" s="7" t="s">
        <v>24</v>
      </c>
      <c r="E9" s="7" t="s">
        <v>23</v>
      </c>
      <c r="F9" s="7" t="s">
        <v>24</v>
      </c>
      <c r="G9" s="7" t="s">
        <v>26</v>
      </c>
      <c r="H9" s="7" t="s">
        <v>25</v>
      </c>
      <c r="I9" s="7" t="s">
        <v>48</v>
      </c>
      <c r="J9" s="7" t="s">
        <v>20</v>
      </c>
      <c r="K9" s="7" t="s">
        <v>56</v>
      </c>
      <c r="L9" s="7" t="s">
        <v>57</v>
      </c>
      <c r="M9" s="7"/>
      <c r="N9" s="7" t="s">
        <v>58</v>
      </c>
      <c r="O9" s="15">
        <v>44565</v>
      </c>
      <c r="P9" s="16">
        <v>44565</v>
      </c>
      <c r="Q9" s="16">
        <v>44565</v>
      </c>
      <c r="R9" s="8" t="s">
        <v>59</v>
      </c>
      <c r="S9" s="10">
        <v>4216000</v>
      </c>
      <c r="T9" s="10">
        <v>0</v>
      </c>
      <c r="U9" s="10">
        <v>4216000</v>
      </c>
      <c r="V9" s="11">
        <v>4216000</v>
      </c>
      <c r="W9" s="32" t="s">
        <v>60</v>
      </c>
      <c r="X9" s="29" t="s">
        <v>61</v>
      </c>
      <c r="Y9" s="33" t="s">
        <v>76</v>
      </c>
      <c r="Z9" s="29" t="s">
        <v>62</v>
      </c>
    </row>
    <row r="10" spans="1:26" x14ac:dyDescent="0.25">
      <c r="A10" s="6">
        <f t="shared" ca="1" si="0"/>
        <v>2</v>
      </c>
      <c r="B10" s="7" t="s">
        <v>22</v>
      </c>
      <c r="C10" s="7" t="s">
        <v>23</v>
      </c>
      <c r="D10" s="7" t="s">
        <v>24</v>
      </c>
      <c r="E10" s="7" t="s">
        <v>23</v>
      </c>
      <c r="F10" s="7" t="s">
        <v>24</v>
      </c>
      <c r="G10" s="7" t="s">
        <v>49</v>
      </c>
      <c r="H10" s="7" t="s">
        <v>28</v>
      </c>
      <c r="I10" s="7" t="s">
        <v>29</v>
      </c>
      <c r="J10" s="7" t="s">
        <v>63</v>
      </c>
      <c r="K10" s="7" t="s">
        <v>64</v>
      </c>
      <c r="L10" s="7" t="s">
        <v>65</v>
      </c>
      <c r="M10" s="7"/>
      <c r="N10" s="7" t="s">
        <v>58</v>
      </c>
      <c r="O10" s="15">
        <v>44566</v>
      </c>
      <c r="P10" s="16">
        <v>44566</v>
      </c>
      <c r="Q10" s="16">
        <v>44566</v>
      </c>
      <c r="R10" s="8" t="s">
        <v>59</v>
      </c>
      <c r="S10" s="10">
        <v>3550000</v>
      </c>
      <c r="T10" s="10">
        <v>0</v>
      </c>
      <c r="U10" s="10">
        <v>3550000</v>
      </c>
      <c r="V10" s="11">
        <v>3550000</v>
      </c>
      <c r="W10" s="32" t="s">
        <v>60</v>
      </c>
      <c r="X10" s="29" t="s">
        <v>61</v>
      </c>
      <c r="Y10" s="29"/>
      <c r="Z10" s="29" t="s">
        <v>62</v>
      </c>
    </row>
    <row r="11" spans="1:26" x14ac:dyDescent="0.25">
      <c r="A11" s="6">
        <f t="shared" ca="1" si="0"/>
        <v>3</v>
      </c>
      <c r="B11" s="7" t="s">
        <v>22</v>
      </c>
      <c r="C11" s="7" t="s">
        <v>23</v>
      </c>
      <c r="D11" s="7" t="s">
        <v>24</v>
      </c>
      <c r="E11" s="7" t="s">
        <v>23</v>
      </c>
      <c r="F11" s="7" t="s">
        <v>24</v>
      </c>
      <c r="G11" s="7" t="s">
        <v>32</v>
      </c>
      <c r="H11" s="7" t="s">
        <v>33</v>
      </c>
      <c r="I11" s="7" t="s">
        <v>34</v>
      </c>
      <c r="J11" s="7" t="s">
        <v>66</v>
      </c>
      <c r="K11" s="7" t="s">
        <v>67</v>
      </c>
      <c r="L11" s="7" t="s">
        <v>68</v>
      </c>
      <c r="M11" s="7"/>
      <c r="N11" s="7" t="s">
        <v>58</v>
      </c>
      <c r="O11" s="15">
        <v>44566</v>
      </c>
      <c r="P11" s="16">
        <v>44566</v>
      </c>
      <c r="Q11" s="16">
        <v>44566</v>
      </c>
      <c r="R11" s="8" t="s">
        <v>59</v>
      </c>
      <c r="S11" s="10">
        <v>3662000</v>
      </c>
      <c r="T11" s="10">
        <v>0</v>
      </c>
      <c r="U11" s="10">
        <v>3662000</v>
      </c>
      <c r="V11" s="11">
        <v>3662000</v>
      </c>
      <c r="W11" s="32" t="s">
        <v>69</v>
      </c>
      <c r="X11" s="29" t="s">
        <v>61</v>
      </c>
      <c r="Y11" s="29"/>
      <c r="Z11" s="29" t="s">
        <v>62</v>
      </c>
    </row>
    <row r="12" spans="1:26" x14ac:dyDescent="0.25">
      <c r="A12" s="6">
        <f t="shared" ca="1" si="0"/>
        <v>4</v>
      </c>
      <c r="B12" s="7" t="s">
        <v>22</v>
      </c>
      <c r="C12" s="7" t="s">
        <v>23</v>
      </c>
      <c r="D12" s="7" t="s">
        <v>24</v>
      </c>
      <c r="E12" s="7" t="s">
        <v>23</v>
      </c>
      <c r="F12" s="7" t="s">
        <v>24</v>
      </c>
      <c r="G12" s="7" t="s">
        <v>44</v>
      </c>
      <c r="H12" s="7" t="s">
        <v>45</v>
      </c>
      <c r="I12" s="7" t="s">
        <v>46</v>
      </c>
      <c r="J12" s="7" t="s">
        <v>66</v>
      </c>
      <c r="K12" s="7" t="s">
        <v>67</v>
      </c>
      <c r="L12" s="7" t="s">
        <v>68</v>
      </c>
      <c r="M12" s="7"/>
      <c r="N12" s="7" t="s">
        <v>58</v>
      </c>
      <c r="O12" s="15">
        <v>44566</v>
      </c>
      <c r="P12" s="16">
        <v>44566</v>
      </c>
      <c r="Q12" s="16">
        <v>44567</v>
      </c>
      <c r="R12" s="8" t="s">
        <v>59</v>
      </c>
      <c r="S12" s="10">
        <v>-3662000</v>
      </c>
      <c r="T12" s="10">
        <v>0</v>
      </c>
      <c r="U12" s="10">
        <v>-3662000</v>
      </c>
      <c r="V12" s="11">
        <v>-3662000</v>
      </c>
      <c r="W12" s="32" t="s">
        <v>69</v>
      </c>
      <c r="X12" s="29" t="s">
        <v>61</v>
      </c>
      <c r="Y12" s="33" t="s">
        <v>76</v>
      </c>
      <c r="Z12" s="29" t="s">
        <v>62</v>
      </c>
    </row>
    <row r="13" spans="1:26" x14ac:dyDescent="0.25">
      <c r="A13" s="6">
        <f t="shared" ca="1" si="0"/>
        <v>5</v>
      </c>
      <c r="B13" s="7" t="s">
        <v>22</v>
      </c>
      <c r="C13" s="7" t="s">
        <v>23</v>
      </c>
      <c r="D13" s="7" t="s">
        <v>24</v>
      </c>
      <c r="E13" s="7" t="s">
        <v>23</v>
      </c>
      <c r="F13" s="7" t="s">
        <v>24</v>
      </c>
      <c r="G13" s="7" t="s">
        <v>21</v>
      </c>
      <c r="H13" s="7" t="s">
        <v>53</v>
      </c>
      <c r="I13" s="7" t="s">
        <v>54</v>
      </c>
      <c r="J13" s="7" t="s">
        <v>70</v>
      </c>
      <c r="K13" s="7" t="s">
        <v>71</v>
      </c>
      <c r="L13" s="7" t="s">
        <v>72</v>
      </c>
      <c r="M13" s="7"/>
      <c r="N13" s="7" t="s">
        <v>58</v>
      </c>
      <c r="O13" s="15">
        <v>44566</v>
      </c>
      <c r="P13" s="16">
        <v>44566</v>
      </c>
      <c r="Q13" s="16">
        <v>44566</v>
      </c>
      <c r="R13" s="8" t="s">
        <v>59</v>
      </c>
      <c r="S13" s="10">
        <v>4614000</v>
      </c>
      <c r="T13" s="10">
        <v>0</v>
      </c>
      <c r="U13" s="10">
        <v>4614000</v>
      </c>
      <c r="V13" s="11">
        <v>4614000</v>
      </c>
      <c r="W13" s="32" t="s">
        <v>60</v>
      </c>
      <c r="X13" s="29" t="s">
        <v>61</v>
      </c>
      <c r="Y13" s="29"/>
      <c r="Z13" s="29" t="s">
        <v>62</v>
      </c>
    </row>
  </sheetData>
  <sheetProtection selectLockedCells="1" selectUnlockedCells="1"/>
  <mergeCells count="28">
    <mergeCell ref="Z7:Z8"/>
    <mergeCell ref="O7:O8"/>
    <mergeCell ref="P7:P8"/>
    <mergeCell ref="Q7:Q8"/>
    <mergeCell ref="R7:R8"/>
    <mergeCell ref="S7:S8"/>
    <mergeCell ref="T7:T8"/>
    <mergeCell ref="U7:U8"/>
    <mergeCell ref="V7:V8"/>
    <mergeCell ref="W7:W8"/>
    <mergeCell ref="X7:X8"/>
    <mergeCell ref="Y7:Y8"/>
    <mergeCell ref="N7:N8"/>
    <mergeCell ref="A4:F4"/>
    <mergeCell ref="A5:H6"/>
    <mergeCell ref="A7:A8"/>
    <mergeCell ref="B7:B8"/>
    <mergeCell ref="C7:C8"/>
    <mergeCell ref="D7:D8"/>
    <mergeCell ref="E7:E8"/>
    <mergeCell ref="F7:F8"/>
    <mergeCell ref="G7:G8"/>
    <mergeCell ref="H7:H8"/>
    <mergeCell ref="I7:I8"/>
    <mergeCell ref="J7:J8"/>
    <mergeCell ref="K7:K8"/>
    <mergeCell ref="L7:L8"/>
    <mergeCell ref="M7:M8"/>
  </mergeCells>
  <pageMargins left="0.7" right="0.7" top="0.75" bottom="0.75" header="0.51180555555555596" footer="0.51180555555555596"/>
  <pageSetup orientation="portrait" horizontalDpi="300" verticalDpi="300"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D7FDD-45E4-4D47-B97B-78CC6DC87B87}">
  <dimension ref="A1:R32"/>
  <sheetViews>
    <sheetView workbookViewId="0">
      <selection activeCell="B7" sqref="B7"/>
    </sheetView>
  </sheetViews>
  <sheetFormatPr defaultColWidth="9.140625" defaultRowHeight="15" x14ac:dyDescent="0.25"/>
  <cols>
    <col min="1" max="1" width="4.7109375" style="24" customWidth="1"/>
    <col min="2" max="2" width="33.140625" style="24" bestFit="1" customWidth="1"/>
    <col min="3" max="4" width="16" style="24" customWidth="1"/>
    <col min="5" max="5" width="15.85546875" style="24" bestFit="1" customWidth="1"/>
    <col min="6" max="6" width="15" style="24" bestFit="1" customWidth="1"/>
    <col min="7" max="7" width="16.140625" style="24" bestFit="1" customWidth="1"/>
    <col min="8" max="8" width="12.42578125" style="12" customWidth="1"/>
    <col min="9" max="10" width="17.42578125" style="24" customWidth="1"/>
    <col min="11" max="11" width="18.5703125" style="24" customWidth="1"/>
    <col min="12" max="13" width="17.42578125" style="24" customWidth="1"/>
    <col min="14" max="14" width="15.140625" style="14" customWidth="1"/>
    <col min="15" max="17" width="12.42578125" style="24" customWidth="1"/>
    <col min="18" max="18" width="19.85546875" style="24" customWidth="1"/>
    <col min="19" max="262" width="9.140625" style="24" customWidth="1"/>
    <col min="263" max="16384" width="9.140625" style="24"/>
  </cols>
  <sheetData>
    <row r="1" spans="1:18" x14ac:dyDescent="0.25">
      <c r="H1" s="14"/>
    </row>
    <row r="2" spans="1:18" ht="19.5" customHeight="1" x14ac:dyDescent="0.25">
      <c r="H2" s="14"/>
    </row>
    <row r="3" spans="1:18" ht="19.5" customHeight="1" x14ac:dyDescent="0.25">
      <c r="C3" s="34"/>
      <c r="D3" s="34"/>
      <c r="H3" s="14"/>
    </row>
    <row r="4" spans="1:18" ht="19.5" customHeight="1" x14ac:dyDescent="0.25">
      <c r="H4" s="14"/>
    </row>
    <row r="5" spans="1:18" ht="15" customHeight="1" x14ac:dyDescent="0.25">
      <c r="H5" s="14"/>
    </row>
    <row r="6" spans="1:18" ht="22.5" customHeight="1" x14ac:dyDescent="0.25">
      <c r="A6" s="163" t="s">
        <v>230</v>
      </c>
      <c r="B6" s="163"/>
      <c r="C6" s="163"/>
      <c r="D6" s="163"/>
      <c r="E6" s="163"/>
      <c r="F6" s="163"/>
      <c r="G6" s="26" t="s">
        <v>92</v>
      </c>
      <c r="H6" s="14"/>
    </row>
    <row r="7" spans="1:18" ht="22.5" customHeight="1" x14ac:dyDescent="0.25">
      <c r="A7" s="27"/>
      <c r="D7" s="58"/>
      <c r="E7" s="23" t="s">
        <v>115</v>
      </c>
      <c r="F7" s="55"/>
      <c r="H7" s="14"/>
    </row>
    <row r="8" spans="1:18" ht="22.5" customHeight="1" x14ac:dyDescent="0.25">
      <c r="A8" s="123"/>
      <c r="D8" s="58"/>
      <c r="E8" s="122"/>
      <c r="F8" s="179"/>
      <c r="H8" s="14"/>
    </row>
    <row r="9" spans="1:18" ht="45.75" customHeight="1" x14ac:dyDescent="0.25">
      <c r="A9" s="35" t="s">
        <v>1</v>
      </c>
      <c r="B9" s="36" t="s">
        <v>2</v>
      </c>
      <c r="C9" s="37" t="s">
        <v>93</v>
      </c>
      <c r="D9" s="20" t="s">
        <v>236</v>
      </c>
      <c r="E9" s="22" t="s">
        <v>235</v>
      </c>
      <c r="F9" s="38" t="s">
        <v>326</v>
      </c>
      <c r="G9" s="63" t="s">
        <v>234</v>
      </c>
      <c r="H9" s="60" t="s">
        <v>325</v>
      </c>
      <c r="I9" s="38" t="s">
        <v>94</v>
      </c>
      <c r="J9" s="67" t="s">
        <v>238</v>
      </c>
      <c r="K9" s="67" t="s">
        <v>237</v>
      </c>
      <c r="L9" s="38" t="s">
        <v>243</v>
      </c>
      <c r="M9" s="63" t="s">
        <v>239</v>
      </c>
      <c r="N9" s="68" t="s">
        <v>240</v>
      </c>
      <c r="O9" s="61" t="s">
        <v>95</v>
      </c>
      <c r="P9" s="61" t="s">
        <v>244</v>
      </c>
      <c r="Q9" s="80" t="s">
        <v>125</v>
      </c>
      <c r="R9" s="39" t="s">
        <v>55</v>
      </c>
    </row>
    <row r="10" spans="1:18" x14ac:dyDescent="0.25">
      <c r="A10" s="6">
        <v>1</v>
      </c>
      <c r="B10" s="7" t="s">
        <v>22</v>
      </c>
      <c r="C10" s="11">
        <v>106626830000</v>
      </c>
      <c r="D10" s="11">
        <v>100000000000</v>
      </c>
      <c r="E10" s="11">
        <v>120000000000</v>
      </c>
      <c r="F10" s="11">
        <v>900000000</v>
      </c>
      <c r="G10" s="40">
        <f>E10+F10</f>
        <v>120900000000</v>
      </c>
      <c r="H10" s="41">
        <f t="shared" ref="H10:H17" si="0">G10/C10</f>
        <v>1.133860961636016</v>
      </c>
      <c r="I10" s="11">
        <v>22178380640</v>
      </c>
      <c r="J10" s="11">
        <v>41742907700</v>
      </c>
      <c r="K10" s="11">
        <v>15329091760</v>
      </c>
      <c r="L10" s="11">
        <v>15329091760</v>
      </c>
      <c r="M10" s="11">
        <f>K10+L10</f>
        <v>30658183520</v>
      </c>
      <c r="N10" s="41">
        <f>M10/I10</f>
        <v>1.3823454479226578</v>
      </c>
      <c r="O10" s="42">
        <v>0.71879999999999999</v>
      </c>
      <c r="P10" s="90" t="s">
        <v>245</v>
      </c>
      <c r="Q10" s="109" t="s">
        <v>327</v>
      </c>
      <c r="R10" s="29"/>
    </row>
    <row r="11" spans="1:18" x14ac:dyDescent="0.25">
      <c r="A11" s="6">
        <v>2</v>
      </c>
      <c r="B11" s="7" t="s">
        <v>96</v>
      </c>
      <c r="C11" s="11">
        <v>147283840000</v>
      </c>
      <c r="D11" s="11">
        <v>30635038720</v>
      </c>
      <c r="E11" s="11">
        <v>28635038720</v>
      </c>
      <c r="F11" s="11">
        <v>1391015610</v>
      </c>
      <c r="G11" s="40">
        <f t="shared" ref="G11:G17" si="1">E11+F11</f>
        <v>30026054330</v>
      </c>
      <c r="H11" s="41">
        <f t="shared" si="0"/>
        <v>0.20386523280490243</v>
      </c>
      <c r="I11" s="11">
        <v>30635038720</v>
      </c>
      <c r="J11" s="11">
        <v>58691508000</v>
      </c>
      <c r="K11" s="11">
        <v>19450059370</v>
      </c>
      <c r="L11" s="11">
        <v>19450059370</v>
      </c>
      <c r="M11" s="11">
        <f t="shared" ref="M11:M17" si="2">K11+L11</f>
        <v>38900118740</v>
      </c>
      <c r="N11" s="41">
        <f t="shared" ref="N11:N14" si="3">M11/I11</f>
        <v>1.269791727555551</v>
      </c>
      <c r="O11" s="42">
        <v>0.73699999999999999</v>
      </c>
      <c r="P11" s="42"/>
      <c r="Q11" s="42"/>
      <c r="R11" s="29"/>
    </row>
    <row r="12" spans="1:18" x14ac:dyDescent="0.25">
      <c r="A12" s="6">
        <v>3</v>
      </c>
      <c r="B12" s="7" t="s">
        <v>97</v>
      </c>
      <c r="C12" s="11">
        <v>234709570000</v>
      </c>
      <c r="D12" s="11">
        <v>48819590560</v>
      </c>
      <c r="E12" s="11">
        <v>40819590560</v>
      </c>
      <c r="F12" s="11">
        <v>650000000</v>
      </c>
      <c r="G12" s="40">
        <f t="shared" si="1"/>
        <v>41469590560</v>
      </c>
      <c r="H12" s="41">
        <f t="shared" si="0"/>
        <v>0.17668470254536275</v>
      </c>
      <c r="I12" s="11">
        <v>48819590560</v>
      </c>
      <c r="J12" s="11">
        <v>85290465742.426712</v>
      </c>
      <c r="K12" s="11">
        <v>15011605120</v>
      </c>
      <c r="L12" s="11">
        <v>15011605120</v>
      </c>
      <c r="M12" s="11">
        <f t="shared" si="2"/>
        <v>30023210240</v>
      </c>
      <c r="N12" s="41">
        <f t="shared" si="3"/>
        <v>0.61498283569381906</v>
      </c>
      <c r="O12" s="42">
        <v>0.67110000000000003</v>
      </c>
      <c r="P12" s="42"/>
      <c r="Q12" s="42"/>
      <c r="R12" s="29"/>
    </row>
    <row r="13" spans="1:18" x14ac:dyDescent="0.25">
      <c r="A13" s="6">
        <v>4</v>
      </c>
      <c r="B13" s="7" t="s">
        <v>98</v>
      </c>
      <c r="C13" s="11">
        <v>119004480000</v>
      </c>
      <c r="D13" s="11">
        <v>24752931840</v>
      </c>
      <c r="E13" s="11">
        <v>24752931840</v>
      </c>
      <c r="F13" s="11">
        <v>96000000</v>
      </c>
      <c r="G13" s="40">
        <f t="shared" si="1"/>
        <v>24848931840</v>
      </c>
      <c r="H13" s="41">
        <f t="shared" si="0"/>
        <v>0.20880669231948243</v>
      </c>
      <c r="I13" s="11">
        <v>24752931840</v>
      </c>
      <c r="J13" s="11">
        <v>43504716850</v>
      </c>
      <c r="K13" s="11">
        <v>13757516720</v>
      </c>
      <c r="L13" s="11">
        <v>13757516720</v>
      </c>
      <c r="M13" s="11">
        <f t="shared" si="2"/>
        <v>27515033440</v>
      </c>
      <c r="N13" s="41">
        <f t="shared" si="3"/>
        <v>1.1115868462715406</v>
      </c>
      <c r="O13" s="42">
        <v>0.82040000000000002</v>
      </c>
      <c r="P13" s="42"/>
      <c r="Q13" s="42"/>
      <c r="R13" s="29"/>
    </row>
    <row r="14" spans="1:18" x14ac:dyDescent="0.25">
      <c r="A14" s="6">
        <v>5</v>
      </c>
      <c r="B14" s="7" t="s">
        <v>99</v>
      </c>
      <c r="C14" s="11">
        <v>213613240000</v>
      </c>
      <c r="D14" s="11">
        <v>44431553920</v>
      </c>
      <c r="E14" s="11">
        <v>44431553920</v>
      </c>
      <c r="F14" s="11">
        <v>323000000</v>
      </c>
      <c r="G14" s="40">
        <f t="shared" si="1"/>
        <v>44754553920</v>
      </c>
      <c r="H14" s="41">
        <f t="shared" si="0"/>
        <v>0.20951207855842643</v>
      </c>
      <c r="I14" s="11">
        <v>44431553920</v>
      </c>
      <c r="J14" s="11">
        <v>81479344500</v>
      </c>
      <c r="K14" s="11">
        <v>13164666590</v>
      </c>
      <c r="L14" s="11">
        <v>13164666590</v>
      </c>
      <c r="M14" s="11">
        <f t="shared" si="2"/>
        <v>26329333180</v>
      </c>
      <c r="N14" s="41">
        <f t="shared" si="3"/>
        <v>0.59258186709847127</v>
      </c>
      <c r="O14" s="42">
        <v>0.78069999999999995</v>
      </c>
      <c r="P14" s="42"/>
      <c r="Q14" s="42"/>
      <c r="R14" s="29"/>
    </row>
    <row r="15" spans="1:18" x14ac:dyDescent="0.25">
      <c r="A15" s="6">
        <v>6</v>
      </c>
      <c r="B15" s="7" t="s">
        <v>231</v>
      </c>
      <c r="C15" s="11">
        <v>234709570000</v>
      </c>
      <c r="D15" s="11">
        <v>48819590560</v>
      </c>
      <c r="E15" s="11">
        <v>40819590560</v>
      </c>
      <c r="F15" s="11">
        <v>345000000</v>
      </c>
      <c r="G15" s="40">
        <f t="shared" si="1"/>
        <v>41164590560</v>
      </c>
      <c r="H15" s="41">
        <f t="shared" si="0"/>
        <v>0.17538522421561251</v>
      </c>
      <c r="I15" s="11">
        <v>48819590560</v>
      </c>
      <c r="J15" s="11">
        <v>94363750000</v>
      </c>
      <c r="K15" s="11">
        <v>13182096853</v>
      </c>
      <c r="L15" s="11">
        <v>13182096853</v>
      </c>
      <c r="M15" s="11">
        <f t="shared" si="2"/>
        <v>26364193706</v>
      </c>
      <c r="N15" s="41">
        <f t="shared" ref="N15:N17" si="4">M15/I15</f>
        <v>0.5400330769590953</v>
      </c>
      <c r="O15" s="42">
        <v>0.67110000000000003</v>
      </c>
      <c r="P15" s="42"/>
      <c r="Q15" s="42"/>
      <c r="R15" s="29"/>
    </row>
    <row r="16" spans="1:18" x14ac:dyDescent="0.25">
      <c r="A16" s="6">
        <v>7</v>
      </c>
      <c r="B16" s="7" t="s">
        <v>232</v>
      </c>
      <c r="C16" s="11">
        <v>119004480000</v>
      </c>
      <c r="D16" s="11">
        <v>24752931840</v>
      </c>
      <c r="E16" s="11">
        <v>24752931840</v>
      </c>
      <c r="F16" s="11">
        <v>798000000</v>
      </c>
      <c r="G16" s="40">
        <f t="shared" si="1"/>
        <v>25550931840</v>
      </c>
      <c r="H16" s="41">
        <f t="shared" si="0"/>
        <v>0.21470562990569766</v>
      </c>
      <c r="I16" s="11">
        <v>24752931840</v>
      </c>
      <c r="J16" s="11">
        <v>49454743500</v>
      </c>
      <c r="K16" s="11">
        <v>4372231630</v>
      </c>
      <c r="L16" s="11">
        <v>4372231630</v>
      </c>
      <c r="M16" s="11">
        <f t="shared" si="2"/>
        <v>8744463260</v>
      </c>
      <c r="N16" s="41">
        <f t="shared" si="4"/>
        <v>0.35326979917058587</v>
      </c>
      <c r="O16" s="42">
        <v>0.82040000000000002</v>
      </c>
      <c r="P16" s="42"/>
      <c r="Q16" s="42"/>
      <c r="R16" s="29"/>
    </row>
    <row r="17" spans="1:18" x14ac:dyDescent="0.25">
      <c r="A17" s="6">
        <v>8</v>
      </c>
      <c r="B17" s="7" t="s">
        <v>233</v>
      </c>
      <c r="C17" s="11">
        <v>213613240000</v>
      </c>
      <c r="D17" s="11">
        <v>44431553920</v>
      </c>
      <c r="E17" s="11">
        <v>44431553920</v>
      </c>
      <c r="F17" s="11">
        <v>890000000</v>
      </c>
      <c r="G17" s="40">
        <f t="shared" si="1"/>
        <v>45321553920</v>
      </c>
      <c r="H17" s="41">
        <f t="shared" si="0"/>
        <v>0.21216640841176324</v>
      </c>
      <c r="I17" s="11">
        <v>44431553920</v>
      </c>
      <c r="J17" s="11">
        <v>45528134000</v>
      </c>
      <c r="K17" s="11">
        <v>11611298280</v>
      </c>
      <c r="L17" s="11">
        <v>11611298280</v>
      </c>
      <c r="M17" s="11">
        <f t="shared" si="2"/>
        <v>23222596560</v>
      </c>
      <c r="N17" s="41">
        <f t="shared" si="4"/>
        <v>0.52266001323772748</v>
      </c>
      <c r="O17" s="42">
        <v>0.78069999999999995</v>
      </c>
      <c r="P17" s="42"/>
      <c r="Q17" s="42"/>
      <c r="R17" s="29"/>
    </row>
    <row r="22" spans="1:18" x14ac:dyDescent="0.25">
      <c r="H22" s="14"/>
    </row>
    <row r="32" spans="1:18" x14ac:dyDescent="0.25">
      <c r="H32" s="14"/>
    </row>
  </sheetData>
  <mergeCells count="1">
    <mergeCell ref="A6:F6"/>
  </mergeCells>
  <pageMargins left="0.7" right="0.7" top="0.75" bottom="0.75" header="0.3" footer="0.3"/>
  <pageSetup orientation="portrait"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722B4-C56B-4322-99D1-E159FABE4606}">
  <dimension ref="A1:W32"/>
  <sheetViews>
    <sheetView workbookViewId="0">
      <selection activeCell="V11" sqref="V11"/>
    </sheetView>
  </sheetViews>
  <sheetFormatPr defaultColWidth="9.140625" defaultRowHeight="15" x14ac:dyDescent="0.25"/>
  <cols>
    <col min="1" max="1" width="4.7109375" style="24" customWidth="1"/>
    <col min="2" max="2" width="20" style="24" customWidth="1"/>
    <col min="3" max="3" width="10.5703125" style="25" customWidth="1"/>
    <col min="4" max="4" width="29" style="25" customWidth="1"/>
    <col min="5" max="5" width="13" style="24" customWidth="1"/>
    <col min="6" max="6" width="23.42578125" style="24" customWidth="1"/>
    <col min="7" max="7" width="16.7109375" style="24" customWidth="1"/>
    <col min="8" max="9" width="16" style="24" customWidth="1"/>
    <col min="10" max="10" width="14" style="24" bestFit="1" customWidth="1"/>
    <col min="11" max="11" width="12.28515625" style="24" bestFit="1" customWidth="1"/>
    <col min="12" max="12" width="16.5703125" style="24" bestFit="1" customWidth="1"/>
    <col min="13" max="13" width="12.42578125" style="12" customWidth="1"/>
    <col min="14" max="15" width="17.42578125" style="24" customWidth="1"/>
    <col min="16" max="16" width="15.140625" style="14" customWidth="1"/>
    <col min="17" max="17" width="12.42578125" style="24" customWidth="1"/>
    <col min="18" max="18" width="19.85546875" style="24" customWidth="1"/>
    <col min="19" max="20" width="9.140625" style="24" customWidth="1"/>
    <col min="21" max="21" width="12.42578125" style="24" bestFit="1" customWidth="1"/>
    <col min="22" max="22" width="12.42578125" style="24" customWidth="1"/>
    <col min="23" max="264" width="9.140625" style="24" customWidth="1"/>
    <col min="265" max="16384" width="9.140625" style="24"/>
  </cols>
  <sheetData>
    <row r="1" spans="1:23" x14ac:dyDescent="0.25">
      <c r="M1" s="14"/>
    </row>
    <row r="2" spans="1:23" ht="19.5" customHeight="1" x14ac:dyDescent="0.25">
      <c r="M2" s="14"/>
    </row>
    <row r="3" spans="1:23" ht="19.5" customHeight="1" x14ac:dyDescent="0.25">
      <c r="G3" s="34"/>
      <c r="H3" s="34"/>
      <c r="I3" s="34"/>
      <c r="M3" s="14"/>
    </row>
    <row r="4" spans="1:23" ht="19.5" customHeight="1" x14ac:dyDescent="0.25">
      <c r="M4" s="14"/>
    </row>
    <row r="5" spans="1:23" ht="15" customHeight="1" x14ac:dyDescent="0.25">
      <c r="M5" s="14"/>
    </row>
    <row r="6" spans="1:23" ht="22.5" customHeight="1" x14ac:dyDescent="0.25">
      <c r="A6" s="163" t="s">
        <v>328</v>
      </c>
      <c r="B6" s="163"/>
      <c r="C6" s="163"/>
      <c r="D6" s="163"/>
      <c r="E6" s="163"/>
      <c r="F6" s="163"/>
      <c r="G6" s="26" t="s">
        <v>92</v>
      </c>
      <c r="H6" s="27"/>
      <c r="I6" s="27"/>
      <c r="M6" s="14"/>
    </row>
    <row r="7" spans="1:23" ht="22.5" customHeight="1" x14ac:dyDescent="0.25">
      <c r="A7" s="27"/>
      <c r="B7" s="62"/>
      <c r="E7" s="23" t="s">
        <v>115</v>
      </c>
      <c r="F7" s="55"/>
      <c r="G7" s="58"/>
      <c r="H7" s="58"/>
      <c r="I7" s="58"/>
      <c r="J7" s="58"/>
      <c r="M7" s="14"/>
    </row>
    <row r="8" spans="1:23" ht="24" customHeight="1" x14ac:dyDescent="0.25">
      <c r="A8" s="27"/>
      <c r="B8" s="59"/>
      <c r="C8" s="59"/>
      <c r="D8" s="59"/>
      <c r="E8" s="59"/>
      <c r="F8" s="59"/>
      <c r="G8" s="59"/>
      <c r="H8" s="59"/>
      <c r="I8" s="59"/>
      <c r="J8" s="59"/>
      <c r="M8" s="14"/>
    </row>
    <row r="9" spans="1:23" ht="45.75" customHeight="1" x14ac:dyDescent="0.25">
      <c r="A9" s="35" t="s">
        <v>1</v>
      </c>
      <c r="B9" s="36" t="s">
        <v>2</v>
      </c>
      <c r="C9" s="36" t="s">
        <v>37</v>
      </c>
      <c r="D9" s="36" t="s">
        <v>38</v>
      </c>
      <c r="E9" s="36" t="s">
        <v>4</v>
      </c>
      <c r="F9" s="36" t="s">
        <v>3</v>
      </c>
      <c r="G9" s="43" t="s">
        <v>101</v>
      </c>
      <c r="H9" s="78" t="s">
        <v>93</v>
      </c>
      <c r="I9" s="71" t="s">
        <v>236</v>
      </c>
      <c r="J9" s="71" t="s">
        <v>235</v>
      </c>
      <c r="K9" s="38" t="s">
        <v>242</v>
      </c>
      <c r="L9" s="63" t="s">
        <v>234</v>
      </c>
      <c r="M9" s="74" t="s">
        <v>325</v>
      </c>
      <c r="N9" s="38" t="s">
        <v>94</v>
      </c>
      <c r="O9" s="71" t="s">
        <v>238</v>
      </c>
      <c r="P9" s="71" t="s">
        <v>237</v>
      </c>
      <c r="Q9" s="38" t="s">
        <v>243</v>
      </c>
      <c r="R9" s="63" t="s">
        <v>239</v>
      </c>
      <c r="S9" s="85" t="s">
        <v>240</v>
      </c>
      <c r="T9" s="86" t="s">
        <v>95</v>
      </c>
      <c r="U9" s="111" t="s">
        <v>244</v>
      </c>
      <c r="V9" s="110" t="s">
        <v>125</v>
      </c>
      <c r="W9" s="39" t="s">
        <v>55</v>
      </c>
    </row>
    <row r="10" spans="1:23" x14ac:dyDescent="0.25">
      <c r="A10" s="6">
        <v>1</v>
      </c>
      <c r="B10" s="7" t="s">
        <v>22</v>
      </c>
      <c r="C10" s="7" t="s">
        <v>23</v>
      </c>
      <c r="D10" s="7" t="s">
        <v>24</v>
      </c>
      <c r="E10" s="7" t="s">
        <v>116</v>
      </c>
      <c r="F10" s="7" t="s">
        <v>117</v>
      </c>
      <c r="G10" s="44" t="s">
        <v>59</v>
      </c>
      <c r="H10" s="11">
        <v>5689580000</v>
      </c>
      <c r="I10" s="11">
        <v>5666613310</v>
      </c>
      <c r="J10" s="11">
        <v>5666613310</v>
      </c>
      <c r="K10" s="11">
        <v>296422600</v>
      </c>
      <c r="L10" s="11">
        <f>K10+J10</f>
        <v>5963035910</v>
      </c>
      <c r="M10" s="41">
        <f>L10/H10</f>
        <v>1.0480625828268519</v>
      </c>
      <c r="N10" s="11">
        <v>1183432640</v>
      </c>
      <c r="O10" s="11">
        <v>1146211330</v>
      </c>
      <c r="P10" s="88">
        <v>1000000000</v>
      </c>
      <c r="Q10" s="11">
        <v>500000000</v>
      </c>
      <c r="R10" s="89">
        <f>P10+Q10</f>
        <v>1500000000</v>
      </c>
      <c r="S10" s="91">
        <f>R10/N10</f>
        <v>1.2674992638364275</v>
      </c>
      <c r="T10" s="90">
        <v>0.75</v>
      </c>
      <c r="U10" s="90" t="s">
        <v>245</v>
      </c>
      <c r="V10" s="109" t="s">
        <v>327</v>
      </c>
      <c r="W10" s="87"/>
    </row>
    <row r="11" spans="1:23" x14ac:dyDescent="0.25">
      <c r="A11" s="6">
        <v>2</v>
      </c>
      <c r="B11" s="7" t="s">
        <v>22</v>
      </c>
      <c r="C11" s="7" t="s">
        <v>23</v>
      </c>
      <c r="D11" s="7" t="s">
        <v>24</v>
      </c>
      <c r="E11" s="7" t="s">
        <v>118</v>
      </c>
      <c r="F11" s="7" t="s">
        <v>119</v>
      </c>
      <c r="G11" s="44" t="s">
        <v>102</v>
      </c>
      <c r="H11" s="11">
        <v>2125550000.0000002</v>
      </c>
      <c r="I11" s="11">
        <v>1670099920</v>
      </c>
      <c r="J11" s="11">
        <v>1670099920</v>
      </c>
      <c r="K11" s="11">
        <v>558957360</v>
      </c>
      <c r="L11" s="11">
        <f t="shared" ref="L11:L14" si="0">K11+J11</f>
        <v>2229057280</v>
      </c>
      <c r="M11" s="41">
        <f t="shared" ref="M11:M14" si="1">L11/H11</f>
        <v>1.0486967043823949</v>
      </c>
      <c r="N11" s="11">
        <v>442114400.00000012</v>
      </c>
      <c r="O11" s="11">
        <v>431508780</v>
      </c>
      <c r="P11" s="88">
        <v>340000000</v>
      </c>
      <c r="Q11" s="11">
        <v>98000000</v>
      </c>
      <c r="R11" s="89">
        <f t="shared" ref="R11:R14" si="2">P11+Q11</f>
        <v>438000000</v>
      </c>
      <c r="S11" s="91">
        <f t="shared" ref="S11:S14" si="3">R11/N11</f>
        <v>0.99069381137551704</v>
      </c>
      <c r="T11" s="90">
        <v>0.43</v>
      </c>
      <c r="U11" s="90"/>
      <c r="V11" s="109"/>
      <c r="W11" s="87"/>
    </row>
    <row r="12" spans="1:23" x14ac:dyDescent="0.25">
      <c r="A12" s="6">
        <v>2</v>
      </c>
      <c r="B12" s="7" t="s">
        <v>22</v>
      </c>
      <c r="C12" s="7" t="s">
        <v>30</v>
      </c>
      <c r="D12" s="7" t="s">
        <v>31</v>
      </c>
      <c r="E12" s="7" t="s">
        <v>120</v>
      </c>
      <c r="F12" s="7" t="s">
        <v>121</v>
      </c>
      <c r="G12" s="44" t="s">
        <v>102</v>
      </c>
      <c r="H12" s="11">
        <v>1991580000</v>
      </c>
      <c r="I12" s="11">
        <v>2246937360</v>
      </c>
      <c r="J12" s="11">
        <v>2246937360</v>
      </c>
      <c r="K12" s="11">
        <v>586668160</v>
      </c>
      <c r="L12" s="11">
        <f t="shared" si="0"/>
        <v>2833605520</v>
      </c>
      <c r="M12" s="41">
        <f t="shared" si="1"/>
        <v>1.4227927173400015</v>
      </c>
      <c r="N12" s="11">
        <v>414248640</v>
      </c>
      <c r="O12" s="11">
        <v>588813280</v>
      </c>
      <c r="P12" s="88">
        <v>129000000</v>
      </c>
      <c r="Q12" s="11">
        <v>130000000</v>
      </c>
      <c r="R12" s="89">
        <f t="shared" si="2"/>
        <v>259000000</v>
      </c>
      <c r="S12" s="91">
        <f t="shared" si="3"/>
        <v>0.6252283652639149</v>
      </c>
      <c r="T12" s="90">
        <v>0.76</v>
      </c>
      <c r="U12" s="90"/>
      <c r="V12" s="109"/>
      <c r="W12" s="87"/>
    </row>
    <row r="13" spans="1:23" x14ac:dyDescent="0.25">
      <c r="A13" s="6">
        <f t="shared" ref="A13:A14" ca="1" si="4">IF(CELL("format",A12)="F0",A12+1,1)</f>
        <v>3</v>
      </c>
      <c r="B13" s="7" t="s">
        <v>22</v>
      </c>
      <c r="C13" s="7" t="s">
        <v>30</v>
      </c>
      <c r="D13" s="7" t="s">
        <v>31</v>
      </c>
      <c r="E13" s="7" t="s">
        <v>30</v>
      </c>
      <c r="F13" s="7" t="s">
        <v>31</v>
      </c>
      <c r="G13" s="44" t="s">
        <v>103</v>
      </c>
      <c r="H13" s="11">
        <v>1941210000</v>
      </c>
      <c r="I13" s="11">
        <v>2485746940</v>
      </c>
      <c r="J13" s="11">
        <v>2485746940</v>
      </c>
      <c r="K13" s="11">
        <v>628926390</v>
      </c>
      <c r="L13" s="11">
        <f t="shared" si="0"/>
        <v>3114673330</v>
      </c>
      <c r="M13" s="41">
        <f t="shared" si="1"/>
        <v>1.6045009710438334</v>
      </c>
      <c r="N13" s="11">
        <v>403771680</v>
      </c>
      <c r="O13" s="11">
        <v>371334390</v>
      </c>
      <c r="P13" s="88">
        <v>0</v>
      </c>
      <c r="Q13" s="11">
        <v>0</v>
      </c>
      <c r="R13" s="89">
        <f t="shared" si="2"/>
        <v>0</v>
      </c>
      <c r="S13" s="91">
        <f t="shared" si="3"/>
        <v>0</v>
      </c>
      <c r="T13" s="90">
        <v>0.7</v>
      </c>
      <c r="U13" s="90"/>
      <c r="V13" s="109"/>
      <c r="W13" s="87"/>
    </row>
    <row r="14" spans="1:23" x14ac:dyDescent="0.25">
      <c r="A14" s="6">
        <f t="shared" ca="1" si="4"/>
        <v>4</v>
      </c>
      <c r="B14" s="7" t="s">
        <v>22</v>
      </c>
      <c r="C14" s="7" t="s">
        <v>27</v>
      </c>
      <c r="D14" s="7" t="s">
        <v>47</v>
      </c>
      <c r="E14" s="7" t="s">
        <v>36</v>
      </c>
      <c r="F14" s="7" t="s">
        <v>35</v>
      </c>
      <c r="G14" s="44" t="s">
        <v>103</v>
      </c>
      <c r="H14" s="11">
        <v>2185560000</v>
      </c>
      <c r="I14" s="11">
        <v>2544970670</v>
      </c>
      <c r="J14" s="11">
        <v>2544970670</v>
      </c>
      <c r="K14" s="7" t="s">
        <v>100</v>
      </c>
      <c r="L14" s="11">
        <f t="shared" si="0"/>
        <v>2544970670</v>
      </c>
      <c r="M14" s="41">
        <f t="shared" si="1"/>
        <v>1.1644478623327659</v>
      </c>
      <c r="N14" s="11">
        <v>454596480</v>
      </c>
      <c r="O14" s="11">
        <v>731391680</v>
      </c>
      <c r="P14" s="88">
        <v>0</v>
      </c>
      <c r="Q14" s="11">
        <v>675500</v>
      </c>
      <c r="R14" s="89">
        <f t="shared" si="2"/>
        <v>675500</v>
      </c>
      <c r="S14" s="91">
        <f t="shared" si="3"/>
        <v>1.4859331950832528E-3</v>
      </c>
      <c r="T14" s="90">
        <v>1</v>
      </c>
      <c r="U14" s="90"/>
      <c r="V14" s="109"/>
      <c r="W14" s="87"/>
    </row>
    <row r="15" spans="1:23" x14ac:dyDescent="0.25">
      <c r="Q15" s="45"/>
    </row>
    <row r="17" spans="4:13" x14ac:dyDescent="0.25">
      <c r="D17" s="18"/>
    </row>
    <row r="22" spans="4:13" x14ac:dyDescent="0.25">
      <c r="M22" s="14"/>
    </row>
    <row r="32" spans="4:13" x14ac:dyDescent="0.25">
      <c r="M32" s="14"/>
    </row>
  </sheetData>
  <mergeCells count="1">
    <mergeCell ref="A6:F6"/>
  </mergeCells>
  <pageMargins left="0.7" right="0.7" top="0.75" bottom="0.75" header="0.3" footer="0.3"/>
  <pageSetup orientation="portrait" r:id="rId1"/>
  <drawing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7E5D-2BAF-44FA-9E31-956E0577E931}">
  <dimension ref="A2:V12"/>
  <sheetViews>
    <sheetView topLeftCell="H1" zoomScale="90" zoomScaleNormal="90" workbookViewId="0">
      <selection activeCell="D1" sqref="D1"/>
    </sheetView>
  </sheetViews>
  <sheetFormatPr defaultColWidth="9.140625" defaultRowHeight="15" x14ac:dyDescent="0.25"/>
  <cols>
    <col min="1" max="1" width="4.7109375" style="24" customWidth="1"/>
    <col min="2" max="2" width="17.7109375" style="24" customWidth="1"/>
    <col min="3" max="3" width="20.7109375" style="25" customWidth="1"/>
    <col min="4" max="4" width="20.28515625" style="25" customWidth="1"/>
    <col min="5" max="5" width="25.7109375" style="24" customWidth="1"/>
    <col min="6" max="6" width="15.42578125" style="24" customWidth="1"/>
    <col min="7" max="8" width="15.7109375" style="24" customWidth="1"/>
    <col min="9" max="9" width="29.28515625" style="24" customWidth="1"/>
    <col min="10" max="10" width="15.140625" style="24" customWidth="1"/>
    <col min="11" max="13" width="17.85546875" style="30" customWidth="1"/>
    <col min="14" max="14" width="14.5703125" style="31" customWidth="1"/>
    <col min="15" max="15" width="15" style="12" customWidth="1"/>
    <col min="16" max="16" width="17" style="12" customWidth="1"/>
    <col min="17" max="17" width="19" style="12" customWidth="1"/>
    <col min="18" max="18" width="21.85546875" style="12" customWidth="1"/>
    <col min="19" max="19" width="19.85546875" style="24" customWidth="1"/>
    <col min="20" max="21" width="12.28515625" style="24" customWidth="1"/>
    <col min="22" max="22" width="26.140625" style="24" customWidth="1"/>
    <col min="23" max="254" width="9.140625" style="24" customWidth="1"/>
    <col min="255" max="16384" width="9.140625" style="24"/>
  </cols>
  <sheetData>
    <row r="2" spans="1:22" ht="19.5" customHeight="1" x14ac:dyDescent="0.25"/>
    <row r="3" spans="1:22" ht="15" customHeight="1" x14ac:dyDescent="0.25"/>
    <row r="4" spans="1:22" ht="22.5" customHeight="1" x14ac:dyDescent="0.25">
      <c r="A4" s="171" t="s">
        <v>241</v>
      </c>
      <c r="B4" s="171"/>
      <c r="C4" s="171"/>
      <c r="D4" s="171"/>
      <c r="E4" s="171"/>
      <c r="F4" s="171"/>
      <c r="G4" s="26" t="s">
        <v>92</v>
      </c>
    </row>
    <row r="5" spans="1:22" ht="22.5" customHeight="1" x14ac:dyDescent="0.25">
      <c r="A5" s="125"/>
      <c r="B5" s="126"/>
      <c r="C5" s="126"/>
      <c r="D5" s="126"/>
      <c r="E5" s="126"/>
      <c r="F5" s="126"/>
    </row>
    <row r="6" spans="1:22" ht="22.5" customHeight="1" x14ac:dyDescent="0.25">
      <c r="A6" s="126"/>
      <c r="B6" s="126"/>
      <c r="C6" s="126"/>
      <c r="D6" s="126"/>
      <c r="E6" s="126"/>
      <c r="F6" s="126"/>
    </row>
    <row r="7" spans="1:22" ht="33" customHeight="1" x14ac:dyDescent="0.25">
      <c r="A7" s="46" t="s">
        <v>1</v>
      </c>
      <c r="B7" s="39" t="s">
        <v>2</v>
      </c>
      <c r="C7" s="39" t="s">
        <v>38</v>
      </c>
      <c r="D7" s="39" t="s">
        <v>37</v>
      </c>
      <c r="E7" s="39" t="s">
        <v>4</v>
      </c>
      <c r="F7" s="39" t="s">
        <v>3</v>
      </c>
      <c r="G7" s="46" t="s">
        <v>5</v>
      </c>
      <c r="H7" s="47" t="s">
        <v>6</v>
      </c>
      <c r="I7" s="47" t="s">
        <v>7</v>
      </c>
      <c r="J7" s="39" t="s">
        <v>9</v>
      </c>
      <c r="K7" s="48" t="s">
        <v>10</v>
      </c>
      <c r="L7" s="48" t="s">
        <v>11</v>
      </c>
      <c r="M7" s="48" t="s">
        <v>12</v>
      </c>
      <c r="N7" s="39" t="s">
        <v>13</v>
      </c>
      <c r="O7" s="49" t="s">
        <v>14</v>
      </c>
      <c r="P7" s="49" t="s">
        <v>15</v>
      </c>
      <c r="Q7" s="49" t="s">
        <v>16</v>
      </c>
      <c r="R7" s="21" t="s">
        <v>77</v>
      </c>
      <c r="S7" s="39" t="s">
        <v>17</v>
      </c>
      <c r="T7" s="39" t="s">
        <v>18</v>
      </c>
      <c r="U7" s="50" t="s">
        <v>75</v>
      </c>
      <c r="V7" s="39" t="s">
        <v>19</v>
      </c>
    </row>
    <row r="8" spans="1:22" x14ac:dyDescent="0.25">
      <c r="A8" s="6">
        <v>1</v>
      </c>
      <c r="B8" s="7" t="s">
        <v>22</v>
      </c>
      <c r="C8" s="7" t="s">
        <v>23</v>
      </c>
      <c r="D8" s="7" t="s">
        <v>24</v>
      </c>
      <c r="E8" s="7" t="s">
        <v>23</v>
      </c>
      <c r="F8" s="7" t="s">
        <v>24</v>
      </c>
      <c r="G8" s="7" t="s">
        <v>20</v>
      </c>
      <c r="H8" s="7" t="s">
        <v>56</v>
      </c>
      <c r="I8" s="7" t="s">
        <v>57</v>
      </c>
      <c r="J8" s="7" t="s">
        <v>58</v>
      </c>
      <c r="K8" s="15">
        <v>44565</v>
      </c>
      <c r="L8" s="16">
        <v>44565</v>
      </c>
      <c r="M8" s="16">
        <v>44565</v>
      </c>
      <c r="N8" s="8" t="s">
        <v>59</v>
      </c>
      <c r="O8" s="10">
        <v>4216000</v>
      </c>
      <c r="P8" s="10">
        <v>0</v>
      </c>
      <c r="Q8" s="10">
        <v>4216000</v>
      </c>
      <c r="R8" s="11">
        <v>4216000</v>
      </c>
      <c r="S8" s="32" t="s">
        <v>60</v>
      </c>
      <c r="T8" s="29" t="s">
        <v>61</v>
      </c>
      <c r="U8" s="33" t="s">
        <v>76</v>
      </c>
      <c r="V8" s="29" t="s">
        <v>62</v>
      </c>
    </row>
    <row r="9" spans="1:22" x14ac:dyDescent="0.25">
      <c r="A9" s="6">
        <f t="shared" ref="A9:A12" ca="1" si="0">IF(CELL("format",A8)="F0",A8+1,1)</f>
        <v>2</v>
      </c>
      <c r="B9" s="7" t="s">
        <v>22</v>
      </c>
      <c r="C9" s="7" t="s">
        <v>23</v>
      </c>
      <c r="D9" s="7" t="s">
        <v>24</v>
      </c>
      <c r="E9" s="7" t="s">
        <v>23</v>
      </c>
      <c r="F9" s="7" t="s">
        <v>24</v>
      </c>
      <c r="G9" s="7" t="s">
        <v>63</v>
      </c>
      <c r="H9" s="7" t="s">
        <v>64</v>
      </c>
      <c r="I9" s="7" t="s">
        <v>65</v>
      </c>
      <c r="J9" s="7" t="s">
        <v>58</v>
      </c>
      <c r="K9" s="15">
        <v>44566</v>
      </c>
      <c r="L9" s="16">
        <v>44566</v>
      </c>
      <c r="M9" s="16">
        <v>44566</v>
      </c>
      <c r="N9" s="8" t="s">
        <v>59</v>
      </c>
      <c r="O9" s="10">
        <v>3550000</v>
      </c>
      <c r="P9" s="10">
        <v>0</v>
      </c>
      <c r="Q9" s="10">
        <v>3550000</v>
      </c>
      <c r="R9" s="11">
        <v>3550000</v>
      </c>
      <c r="S9" s="32" t="s">
        <v>60</v>
      </c>
      <c r="T9" s="29" t="s">
        <v>61</v>
      </c>
      <c r="U9" s="29"/>
      <c r="V9" s="29" t="s">
        <v>62</v>
      </c>
    </row>
    <row r="10" spans="1:22" x14ac:dyDescent="0.25">
      <c r="A10" s="6">
        <f t="shared" ca="1" si="0"/>
        <v>3</v>
      </c>
      <c r="B10" s="7" t="s">
        <v>22</v>
      </c>
      <c r="C10" s="7" t="s">
        <v>23</v>
      </c>
      <c r="D10" s="7" t="s">
        <v>24</v>
      </c>
      <c r="E10" s="7" t="s">
        <v>23</v>
      </c>
      <c r="F10" s="7" t="s">
        <v>24</v>
      </c>
      <c r="G10" s="7" t="s">
        <v>66</v>
      </c>
      <c r="H10" s="7" t="s">
        <v>67</v>
      </c>
      <c r="I10" s="7" t="s">
        <v>68</v>
      </c>
      <c r="J10" s="7" t="s">
        <v>58</v>
      </c>
      <c r="K10" s="15">
        <v>44566</v>
      </c>
      <c r="L10" s="16">
        <v>44566</v>
      </c>
      <c r="M10" s="16">
        <v>44566</v>
      </c>
      <c r="N10" s="8" t="s">
        <v>59</v>
      </c>
      <c r="O10" s="10">
        <v>3662000</v>
      </c>
      <c r="P10" s="10">
        <v>0</v>
      </c>
      <c r="Q10" s="10">
        <v>3662000</v>
      </c>
      <c r="R10" s="11">
        <v>3662000</v>
      </c>
      <c r="S10" s="32" t="s">
        <v>69</v>
      </c>
      <c r="T10" s="29" t="s">
        <v>61</v>
      </c>
      <c r="U10" s="29"/>
      <c r="V10" s="29" t="s">
        <v>62</v>
      </c>
    </row>
    <row r="11" spans="1:22" x14ac:dyDescent="0.25">
      <c r="A11" s="6">
        <f t="shared" ca="1" si="0"/>
        <v>4</v>
      </c>
      <c r="B11" s="7" t="s">
        <v>22</v>
      </c>
      <c r="C11" s="7" t="s">
        <v>23</v>
      </c>
      <c r="D11" s="7" t="s">
        <v>24</v>
      </c>
      <c r="E11" s="7" t="s">
        <v>23</v>
      </c>
      <c r="F11" s="7" t="s">
        <v>24</v>
      </c>
      <c r="G11" s="7" t="s">
        <v>66</v>
      </c>
      <c r="H11" s="7" t="s">
        <v>67</v>
      </c>
      <c r="I11" s="7" t="s">
        <v>68</v>
      </c>
      <c r="J11" s="7" t="s">
        <v>58</v>
      </c>
      <c r="K11" s="15">
        <v>44566</v>
      </c>
      <c r="L11" s="16">
        <v>44566</v>
      </c>
      <c r="M11" s="16">
        <v>44567</v>
      </c>
      <c r="N11" s="8" t="s">
        <v>59</v>
      </c>
      <c r="O11" s="10">
        <v>-3662000</v>
      </c>
      <c r="P11" s="10">
        <v>0</v>
      </c>
      <c r="Q11" s="10">
        <v>-3662000</v>
      </c>
      <c r="R11" s="11">
        <v>-3662000</v>
      </c>
      <c r="S11" s="32" t="s">
        <v>69</v>
      </c>
      <c r="T11" s="29" t="s">
        <v>61</v>
      </c>
      <c r="U11" s="33" t="s">
        <v>76</v>
      </c>
      <c r="V11" s="29" t="s">
        <v>62</v>
      </c>
    </row>
    <row r="12" spans="1:22" x14ac:dyDescent="0.25">
      <c r="A12" s="6">
        <f t="shared" ca="1" si="0"/>
        <v>5</v>
      </c>
      <c r="B12" s="7" t="s">
        <v>22</v>
      </c>
      <c r="C12" s="7" t="s">
        <v>23</v>
      </c>
      <c r="D12" s="7" t="s">
        <v>24</v>
      </c>
      <c r="E12" s="7" t="s">
        <v>23</v>
      </c>
      <c r="F12" s="7" t="s">
        <v>24</v>
      </c>
      <c r="G12" s="7" t="s">
        <v>70</v>
      </c>
      <c r="H12" s="7" t="s">
        <v>71</v>
      </c>
      <c r="I12" s="7" t="s">
        <v>72</v>
      </c>
      <c r="J12" s="7" t="s">
        <v>58</v>
      </c>
      <c r="K12" s="15">
        <v>44566</v>
      </c>
      <c r="L12" s="16">
        <v>44566</v>
      </c>
      <c r="M12" s="16">
        <v>44566</v>
      </c>
      <c r="N12" s="8" t="s">
        <v>59</v>
      </c>
      <c r="O12" s="10">
        <v>4614000</v>
      </c>
      <c r="P12" s="10">
        <v>0</v>
      </c>
      <c r="Q12" s="10">
        <v>4614000</v>
      </c>
      <c r="R12" s="11">
        <v>4614000</v>
      </c>
      <c r="S12" s="32" t="s">
        <v>60</v>
      </c>
      <c r="T12" s="29" t="s">
        <v>61</v>
      </c>
      <c r="U12" s="29"/>
      <c r="V12" s="29" t="s">
        <v>62</v>
      </c>
    </row>
  </sheetData>
  <sheetProtection selectLockedCells="1" selectUnlockedCells="1"/>
  <mergeCells count="2">
    <mergeCell ref="A4:F4"/>
    <mergeCell ref="A5:F6"/>
  </mergeCells>
  <pageMargins left="0.7" right="0.7" top="0.75" bottom="0.75" header="0.51180555555555596" footer="0.51180555555555596"/>
  <pageSetup orientation="portrait" horizontalDpi="300" verticalDpi="300" r:id="rId1"/>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C47B2-3689-4865-9732-BF4BCABDD51D}">
  <dimension ref="A2:M17"/>
  <sheetViews>
    <sheetView topLeftCell="A4" workbookViewId="0">
      <selection activeCell="J19" sqref="J19"/>
    </sheetView>
  </sheetViews>
  <sheetFormatPr defaultColWidth="9.140625" defaultRowHeight="15" x14ac:dyDescent="0.25"/>
  <cols>
    <col min="1" max="1" width="4.7109375" style="24" customWidth="1"/>
    <col min="2" max="2" width="20" style="24" customWidth="1"/>
    <col min="3" max="3" width="10.5703125" style="25" customWidth="1"/>
    <col min="4" max="4" width="29" style="25" customWidth="1"/>
    <col min="5" max="5" width="13" style="24" customWidth="1"/>
    <col min="6" max="6" width="23.42578125" style="24" customWidth="1"/>
    <col min="7" max="8" width="16.7109375" style="24" customWidth="1"/>
    <col min="9" max="9" width="16" style="24" customWidth="1"/>
    <col min="10" max="10" width="14" style="24" bestFit="1" customWidth="1"/>
    <col min="11" max="12" width="12.42578125" style="24" customWidth="1"/>
    <col min="13" max="13" width="19.85546875" style="24" customWidth="1"/>
    <col min="14" max="257" width="9.140625" style="24" customWidth="1"/>
    <col min="258" max="16384" width="9.140625" style="24"/>
  </cols>
  <sheetData>
    <row r="2" spans="1:13" ht="19.5" customHeight="1" x14ac:dyDescent="0.25"/>
    <row r="3" spans="1:13" ht="19.5" customHeight="1" x14ac:dyDescent="0.25">
      <c r="G3" s="34"/>
      <c r="H3" s="34"/>
      <c r="I3" s="34"/>
    </row>
    <row r="4" spans="1:13" ht="19.5" customHeight="1" x14ac:dyDescent="0.25"/>
    <row r="5" spans="1:13" ht="15" customHeight="1" x14ac:dyDescent="0.25"/>
    <row r="6" spans="1:13" ht="22.5" customHeight="1" x14ac:dyDescent="0.25">
      <c r="A6" s="163" t="s">
        <v>246</v>
      </c>
      <c r="B6" s="163"/>
      <c r="C6" s="163"/>
      <c r="D6" s="163"/>
      <c r="E6" s="163"/>
      <c r="F6" s="163"/>
      <c r="G6" s="26" t="s">
        <v>92</v>
      </c>
      <c r="H6" s="26"/>
      <c r="I6" s="66"/>
    </row>
    <row r="7" spans="1:13" ht="22.5" customHeight="1" x14ac:dyDescent="0.25">
      <c r="A7" s="66"/>
      <c r="B7" s="62"/>
      <c r="D7" s="65" t="s">
        <v>115</v>
      </c>
      <c r="E7" s="55"/>
      <c r="F7" s="58"/>
      <c r="G7" s="58"/>
      <c r="H7" s="58"/>
      <c r="I7" s="58"/>
      <c r="J7" s="58"/>
    </row>
    <row r="8" spans="1:13" ht="24" customHeight="1" x14ac:dyDescent="0.25">
      <c r="A8" s="66"/>
      <c r="B8" s="59"/>
      <c r="C8" s="59"/>
      <c r="D8" s="59"/>
      <c r="E8" s="59"/>
      <c r="F8" s="59"/>
      <c r="G8" s="59"/>
      <c r="H8" s="59"/>
      <c r="I8" s="59"/>
      <c r="J8" s="59"/>
    </row>
    <row r="9" spans="1:13" ht="45.75" customHeight="1" x14ac:dyDescent="0.25">
      <c r="A9" s="35" t="s">
        <v>1</v>
      </c>
      <c r="B9" s="36" t="s">
        <v>2</v>
      </c>
      <c r="C9" s="36" t="s">
        <v>37</v>
      </c>
      <c r="D9" s="36" t="s">
        <v>38</v>
      </c>
      <c r="E9" s="36" t="s">
        <v>4</v>
      </c>
      <c r="F9" s="36" t="s">
        <v>3</v>
      </c>
      <c r="G9" s="43" t="s">
        <v>101</v>
      </c>
      <c r="H9" s="43" t="s">
        <v>249</v>
      </c>
      <c r="I9" s="64" t="s">
        <v>254</v>
      </c>
      <c r="J9" s="92" t="s">
        <v>226</v>
      </c>
      <c r="K9" s="111" t="s">
        <v>244</v>
      </c>
      <c r="L9" s="110" t="s">
        <v>125</v>
      </c>
      <c r="M9" s="110" t="s">
        <v>55</v>
      </c>
    </row>
    <row r="10" spans="1:13" x14ac:dyDescent="0.25">
      <c r="A10" s="6">
        <v>1</v>
      </c>
      <c r="B10" s="7" t="s">
        <v>22</v>
      </c>
      <c r="C10" s="7" t="s">
        <v>23</v>
      </c>
      <c r="D10" s="7" t="s">
        <v>24</v>
      </c>
      <c r="E10" s="7" t="s">
        <v>116</v>
      </c>
      <c r="F10" s="7" t="s">
        <v>117</v>
      </c>
      <c r="G10" s="44" t="s">
        <v>329</v>
      </c>
      <c r="H10" s="93" t="s">
        <v>250</v>
      </c>
      <c r="I10" s="11">
        <v>5666613310</v>
      </c>
      <c r="J10" s="11">
        <v>5666613310</v>
      </c>
      <c r="K10" s="90" t="s">
        <v>245</v>
      </c>
      <c r="L10" s="90" t="s">
        <v>327</v>
      </c>
      <c r="M10" s="29"/>
    </row>
    <row r="11" spans="1:13" x14ac:dyDescent="0.25">
      <c r="A11" s="6">
        <v>2</v>
      </c>
      <c r="B11" s="7" t="s">
        <v>22</v>
      </c>
      <c r="C11" s="7" t="s">
        <v>23</v>
      </c>
      <c r="D11" s="7" t="s">
        <v>24</v>
      </c>
      <c r="E11" s="7" t="s">
        <v>118</v>
      </c>
      <c r="F11" s="7" t="s">
        <v>119</v>
      </c>
      <c r="G11" s="44" t="s">
        <v>329</v>
      </c>
      <c r="H11" s="93" t="s">
        <v>251</v>
      </c>
      <c r="I11" s="11">
        <v>1670099920</v>
      </c>
      <c r="J11" s="11">
        <v>1670099920</v>
      </c>
      <c r="K11" s="42"/>
      <c r="L11" s="112"/>
      <c r="M11" s="29"/>
    </row>
    <row r="12" spans="1:13" x14ac:dyDescent="0.25">
      <c r="A12" s="6">
        <v>2</v>
      </c>
      <c r="B12" s="7" t="s">
        <v>22</v>
      </c>
      <c r="C12" s="7" t="s">
        <v>30</v>
      </c>
      <c r="D12" s="7" t="s">
        <v>31</v>
      </c>
      <c r="E12" s="7" t="s">
        <v>120</v>
      </c>
      <c r="F12" s="7" t="s">
        <v>121</v>
      </c>
      <c r="G12" s="44" t="s">
        <v>330</v>
      </c>
      <c r="H12" s="93" t="s">
        <v>252</v>
      </c>
      <c r="I12" s="11">
        <v>2246937360</v>
      </c>
      <c r="J12" s="11">
        <v>2246937360</v>
      </c>
      <c r="K12" s="42"/>
      <c r="L12" s="112"/>
      <c r="M12" s="29"/>
    </row>
    <row r="13" spans="1:13" x14ac:dyDescent="0.25">
      <c r="A13" s="6">
        <f t="shared" ref="A13:A14" ca="1" si="0">IF(CELL("format",A12)="F0",A12+1,1)</f>
        <v>3</v>
      </c>
      <c r="B13" s="7" t="s">
        <v>22</v>
      </c>
      <c r="C13" s="7" t="s">
        <v>30</v>
      </c>
      <c r="D13" s="7" t="s">
        <v>31</v>
      </c>
      <c r="E13" s="7" t="s">
        <v>30</v>
      </c>
      <c r="F13" s="7" t="s">
        <v>31</v>
      </c>
      <c r="G13" s="44" t="s">
        <v>330</v>
      </c>
      <c r="H13" s="93" t="s">
        <v>253</v>
      </c>
      <c r="I13" s="11">
        <v>2485746940</v>
      </c>
      <c r="J13" s="11">
        <v>2485746940</v>
      </c>
      <c r="K13" s="42"/>
      <c r="L13" s="112"/>
      <c r="M13" s="29"/>
    </row>
    <row r="14" spans="1:13" x14ac:dyDescent="0.25">
      <c r="A14" s="6">
        <f t="shared" ca="1" si="0"/>
        <v>4</v>
      </c>
      <c r="B14" s="7" t="s">
        <v>22</v>
      </c>
      <c r="C14" s="7" t="s">
        <v>27</v>
      </c>
      <c r="D14" s="7" t="s">
        <v>47</v>
      </c>
      <c r="E14" s="7" t="s">
        <v>36</v>
      </c>
      <c r="F14" s="7" t="s">
        <v>35</v>
      </c>
      <c r="G14" s="44" t="s">
        <v>330</v>
      </c>
      <c r="H14" s="93" t="s">
        <v>250</v>
      </c>
      <c r="I14" s="11">
        <v>2544970670</v>
      </c>
      <c r="J14" s="11">
        <v>2544970670</v>
      </c>
      <c r="K14" s="42"/>
      <c r="L14" s="112"/>
      <c r="M14" s="29"/>
    </row>
    <row r="15" spans="1:13" x14ac:dyDescent="0.25">
      <c r="K15" s="45"/>
      <c r="L15" s="45"/>
    </row>
    <row r="17" spans="4:4" x14ac:dyDescent="0.25">
      <c r="D17" s="18"/>
    </row>
  </sheetData>
  <mergeCells count="1">
    <mergeCell ref="A6:F6"/>
  </mergeCells>
  <pageMargins left="0.7" right="0.7" top="0.75" bottom="0.75" header="0.3" footer="0.3"/>
  <pageSetup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98A20-103F-4D3E-A8DA-AFEA9903A679}">
  <dimension ref="A1:AB12"/>
  <sheetViews>
    <sheetView zoomScale="90" zoomScaleNormal="90" workbookViewId="0">
      <selection activeCell="D1" sqref="D1"/>
    </sheetView>
  </sheetViews>
  <sheetFormatPr defaultColWidth="9.140625" defaultRowHeight="15" x14ac:dyDescent="0.25"/>
  <cols>
    <col min="1" max="1" width="4.7109375" style="24" customWidth="1"/>
    <col min="2" max="2" width="17.7109375" style="24" customWidth="1"/>
    <col min="3" max="3" width="13.85546875" style="25" customWidth="1"/>
    <col min="4" max="4" width="20.28515625" style="25" customWidth="1"/>
    <col min="5" max="5" width="14.85546875" style="24" customWidth="1"/>
    <col min="6" max="6" width="19.7109375" style="24" bestFit="1" customWidth="1"/>
    <col min="7" max="8" width="15.42578125" style="24" customWidth="1"/>
    <col min="9" max="9" width="29" style="24" bestFit="1" customWidth="1"/>
    <col min="10" max="10" width="18.5703125" style="24" bestFit="1" customWidth="1"/>
    <col min="11" max="12" width="15.42578125" style="24" customWidth="1"/>
    <col min="13" max="14" width="15.7109375" style="24" customWidth="1"/>
    <col min="15" max="15" width="29.28515625" style="24" customWidth="1"/>
    <col min="16" max="16" width="15.140625" style="24" customWidth="1"/>
    <col min="17" max="19" width="17.85546875" style="30" customWidth="1"/>
    <col min="20" max="20" width="14.5703125" style="31" customWidth="1"/>
    <col min="21" max="21" width="15" style="12" customWidth="1"/>
    <col min="22" max="22" width="17" style="12" customWidth="1"/>
    <col min="23" max="23" width="19" style="12" customWidth="1"/>
    <col min="24" max="24" width="21.85546875" style="12" customWidth="1"/>
    <col min="25" max="25" width="19.85546875" style="24" customWidth="1"/>
    <col min="26" max="27" width="12.28515625" style="24" customWidth="1"/>
    <col min="28" max="28" width="26.140625" style="24" customWidth="1"/>
    <col min="29" max="260" width="9.140625" style="24" customWidth="1"/>
    <col min="261" max="16384" width="9.140625" style="24"/>
  </cols>
  <sheetData>
    <row r="1" spans="1:28" ht="14.1" customHeight="1" x14ac:dyDescent="0.25">
      <c r="M1" s="94"/>
      <c r="N1" s="94"/>
      <c r="O1" s="94"/>
    </row>
    <row r="2" spans="1:28" ht="19.5" customHeight="1" x14ac:dyDescent="0.25">
      <c r="M2" s="94"/>
      <c r="N2" s="94"/>
      <c r="O2" s="94"/>
    </row>
    <row r="3" spans="1:28" ht="15" customHeight="1" x14ac:dyDescent="0.25">
      <c r="M3" s="94"/>
      <c r="N3" s="94"/>
      <c r="O3" s="94"/>
    </row>
    <row r="4" spans="1:28" ht="22.5" customHeight="1" x14ac:dyDescent="0.25">
      <c r="A4" s="178" t="s">
        <v>289</v>
      </c>
      <c r="B4" s="178"/>
      <c r="C4" s="178"/>
      <c r="D4" s="178"/>
      <c r="E4" s="178"/>
      <c r="F4" s="178"/>
      <c r="G4" s="178"/>
      <c r="H4" s="178"/>
      <c r="I4" s="26" t="s">
        <v>92</v>
      </c>
      <c r="J4" s="76"/>
      <c r="K4" s="76"/>
      <c r="L4" s="76"/>
      <c r="M4" s="94"/>
      <c r="N4" s="94"/>
      <c r="O4" s="94"/>
    </row>
    <row r="5" spans="1:28" ht="22.5" customHeight="1" x14ac:dyDescent="0.25">
      <c r="A5" s="125"/>
      <c r="B5" s="126"/>
      <c r="C5" s="126"/>
      <c r="D5" s="126"/>
      <c r="E5" s="126"/>
      <c r="F5" s="126"/>
      <c r="G5" s="77"/>
      <c r="H5" s="77"/>
      <c r="I5" s="77"/>
      <c r="J5" s="77"/>
      <c r="K5" s="77"/>
      <c r="L5" s="77"/>
      <c r="M5" s="94"/>
      <c r="N5" s="94"/>
      <c r="O5" s="94"/>
    </row>
    <row r="6" spans="1:28" ht="22.5" customHeight="1" x14ac:dyDescent="0.25">
      <c r="A6" s="126"/>
      <c r="B6" s="126"/>
      <c r="C6" s="126"/>
      <c r="D6" s="126"/>
      <c r="E6" s="126"/>
      <c r="F6" s="126"/>
      <c r="G6" s="77"/>
      <c r="H6" s="77"/>
      <c r="I6" s="77"/>
      <c r="J6" s="77"/>
      <c r="K6" s="77"/>
      <c r="L6" s="77"/>
    </row>
    <row r="7" spans="1:28" ht="33" customHeight="1" x14ac:dyDescent="0.25">
      <c r="A7" s="46" t="s">
        <v>1</v>
      </c>
      <c r="B7" s="39" t="s">
        <v>2</v>
      </c>
      <c r="C7" s="39" t="s">
        <v>258</v>
      </c>
      <c r="D7" s="39" t="s">
        <v>37</v>
      </c>
      <c r="E7" s="39" t="s">
        <v>3</v>
      </c>
      <c r="F7" s="39" t="s">
        <v>4</v>
      </c>
      <c r="G7" s="39" t="s">
        <v>255</v>
      </c>
      <c r="H7" s="39" t="s">
        <v>256</v>
      </c>
      <c r="I7" s="39" t="s">
        <v>257</v>
      </c>
      <c r="J7" s="39" t="s">
        <v>268</v>
      </c>
      <c r="K7" s="43" t="s">
        <v>249</v>
      </c>
      <c r="L7" s="95" t="s">
        <v>101</v>
      </c>
      <c r="M7" s="46" t="s">
        <v>5</v>
      </c>
      <c r="N7" s="47" t="s">
        <v>6</v>
      </c>
      <c r="O7" s="47" t="s">
        <v>7</v>
      </c>
      <c r="P7" s="39" t="s">
        <v>9</v>
      </c>
      <c r="Q7" s="48" t="s">
        <v>10</v>
      </c>
      <c r="R7" s="48" t="s">
        <v>11</v>
      </c>
      <c r="S7" s="48" t="s">
        <v>12</v>
      </c>
      <c r="T7" s="39" t="s">
        <v>13</v>
      </c>
      <c r="U7" s="49" t="s">
        <v>14</v>
      </c>
      <c r="V7" s="49" t="s">
        <v>15</v>
      </c>
      <c r="W7" s="49" t="s">
        <v>16</v>
      </c>
      <c r="X7" s="73" t="s">
        <v>77</v>
      </c>
      <c r="Y7" s="39" t="s">
        <v>17</v>
      </c>
      <c r="Z7" s="39" t="s">
        <v>18</v>
      </c>
      <c r="AA7" s="50" t="s">
        <v>75</v>
      </c>
      <c r="AB7" s="39" t="s">
        <v>19</v>
      </c>
    </row>
    <row r="8" spans="1:28" x14ac:dyDescent="0.25">
      <c r="A8" s="6">
        <v>1</v>
      </c>
      <c r="B8" s="7" t="s">
        <v>22</v>
      </c>
      <c r="C8" s="7" t="s">
        <v>23</v>
      </c>
      <c r="D8" s="7" t="s">
        <v>24</v>
      </c>
      <c r="E8" s="7" t="s">
        <v>116</v>
      </c>
      <c r="F8" s="7" t="s">
        <v>117</v>
      </c>
      <c r="G8" s="7" t="s">
        <v>147</v>
      </c>
      <c r="H8" s="7" t="s">
        <v>149</v>
      </c>
      <c r="I8" s="7" t="s">
        <v>266</v>
      </c>
      <c r="J8" s="7"/>
      <c r="K8" s="7" t="s">
        <v>250</v>
      </c>
      <c r="L8" s="44" t="s">
        <v>247</v>
      </c>
      <c r="M8" s="7" t="s">
        <v>20</v>
      </c>
      <c r="N8" s="7" t="s">
        <v>56</v>
      </c>
      <c r="O8" s="7" t="s">
        <v>57</v>
      </c>
      <c r="P8" s="7" t="s">
        <v>58</v>
      </c>
      <c r="Q8" s="15">
        <v>44565</v>
      </c>
      <c r="R8" s="16">
        <v>44565</v>
      </c>
      <c r="S8" s="16">
        <v>44565</v>
      </c>
      <c r="T8" s="8" t="s">
        <v>59</v>
      </c>
      <c r="U8" s="10">
        <v>4216000</v>
      </c>
      <c r="V8" s="10">
        <v>0</v>
      </c>
      <c r="W8" s="10">
        <v>4216000</v>
      </c>
      <c r="X8" s="11">
        <v>4216000</v>
      </c>
      <c r="Y8" s="32" t="s">
        <v>60</v>
      </c>
      <c r="Z8" s="29" t="s">
        <v>61</v>
      </c>
      <c r="AA8" s="33" t="s">
        <v>76</v>
      </c>
      <c r="AB8" s="29" t="s">
        <v>62</v>
      </c>
    </row>
    <row r="9" spans="1:28" x14ac:dyDescent="0.25">
      <c r="A9" s="6">
        <f t="shared" ref="A9:A12" ca="1" si="0">IF(CELL("format",A8)="F0",A8+1,1)</f>
        <v>2</v>
      </c>
      <c r="B9" s="7" t="s">
        <v>22</v>
      </c>
      <c r="C9" s="7" t="s">
        <v>23</v>
      </c>
      <c r="D9" s="7" t="s">
        <v>24</v>
      </c>
      <c r="E9" s="7" t="s">
        <v>118</v>
      </c>
      <c r="F9" s="7" t="s">
        <v>119</v>
      </c>
      <c r="G9" s="7" t="s">
        <v>154</v>
      </c>
      <c r="H9" s="7" t="s">
        <v>156</v>
      </c>
      <c r="I9" s="7" t="s">
        <v>263</v>
      </c>
      <c r="J9" s="7"/>
      <c r="K9" s="7" t="s">
        <v>250</v>
      </c>
      <c r="L9" s="44" t="s">
        <v>247</v>
      </c>
      <c r="M9" s="7" t="s">
        <v>63</v>
      </c>
      <c r="N9" s="7" t="s">
        <v>64</v>
      </c>
      <c r="O9" s="7" t="s">
        <v>65</v>
      </c>
      <c r="P9" s="7" t="s">
        <v>58</v>
      </c>
      <c r="Q9" s="15">
        <v>44566</v>
      </c>
      <c r="R9" s="16">
        <v>44566</v>
      </c>
      <c r="S9" s="16">
        <v>44566</v>
      </c>
      <c r="T9" s="8" t="s">
        <v>59</v>
      </c>
      <c r="U9" s="10">
        <v>3550000</v>
      </c>
      <c r="V9" s="10">
        <v>0</v>
      </c>
      <c r="W9" s="10">
        <v>3550000</v>
      </c>
      <c r="X9" s="11">
        <v>3550000</v>
      </c>
      <c r="Y9" s="32" t="s">
        <v>60</v>
      </c>
      <c r="Z9" s="29" t="s">
        <v>61</v>
      </c>
      <c r="AA9" s="29"/>
      <c r="AB9" s="29" t="s">
        <v>62</v>
      </c>
    </row>
    <row r="10" spans="1:28" x14ac:dyDescent="0.25">
      <c r="A10" s="6">
        <f t="shared" ca="1" si="0"/>
        <v>3</v>
      </c>
      <c r="B10" s="7" t="s">
        <v>22</v>
      </c>
      <c r="C10" s="7" t="s">
        <v>30</v>
      </c>
      <c r="D10" s="7" t="s">
        <v>31</v>
      </c>
      <c r="E10" s="7" t="s">
        <v>120</v>
      </c>
      <c r="F10" s="7" t="s">
        <v>121</v>
      </c>
      <c r="G10" s="7" t="s">
        <v>160</v>
      </c>
      <c r="H10" s="7" t="s">
        <v>162</v>
      </c>
      <c r="I10" s="7" t="s">
        <v>262</v>
      </c>
      <c r="J10" s="7" t="s">
        <v>261</v>
      </c>
      <c r="K10" s="7" t="s">
        <v>261</v>
      </c>
      <c r="L10" s="44" t="s">
        <v>247</v>
      </c>
      <c r="M10" s="7" t="s">
        <v>66</v>
      </c>
      <c r="N10" s="7" t="s">
        <v>67</v>
      </c>
      <c r="O10" s="7" t="s">
        <v>68</v>
      </c>
      <c r="P10" s="7" t="s">
        <v>58</v>
      </c>
      <c r="Q10" s="15">
        <v>44566</v>
      </c>
      <c r="R10" s="16">
        <v>44566</v>
      </c>
      <c r="S10" s="16">
        <v>44566</v>
      </c>
      <c r="T10" s="8" t="s">
        <v>59</v>
      </c>
      <c r="U10" s="10">
        <v>3662000</v>
      </c>
      <c r="V10" s="10">
        <v>0</v>
      </c>
      <c r="W10" s="10">
        <v>3662000</v>
      </c>
      <c r="X10" s="11">
        <v>3662000</v>
      </c>
      <c r="Y10" s="32" t="s">
        <v>69</v>
      </c>
      <c r="Z10" s="29" t="s">
        <v>61</v>
      </c>
      <c r="AA10" s="29"/>
      <c r="AB10" s="29" t="s">
        <v>62</v>
      </c>
    </row>
    <row r="11" spans="1:28" x14ac:dyDescent="0.25">
      <c r="A11" s="6">
        <f t="shared" ca="1" si="0"/>
        <v>4</v>
      </c>
      <c r="B11" s="7" t="s">
        <v>22</v>
      </c>
      <c r="C11" s="7" t="s">
        <v>30</v>
      </c>
      <c r="D11" s="7" t="s">
        <v>31</v>
      </c>
      <c r="E11" s="7" t="s">
        <v>30</v>
      </c>
      <c r="F11" s="7" t="s">
        <v>31</v>
      </c>
      <c r="G11" s="7" t="s">
        <v>167</v>
      </c>
      <c r="H11" s="7" t="s">
        <v>169</v>
      </c>
      <c r="I11" s="7" t="s">
        <v>265</v>
      </c>
      <c r="J11" s="7" t="s">
        <v>264</v>
      </c>
      <c r="K11" s="7" t="s">
        <v>264</v>
      </c>
      <c r="L11" s="44" t="s">
        <v>247</v>
      </c>
      <c r="M11" s="7" t="s">
        <v>66</v>
      </c>
      <c r="N11" s="7" t="s">
        <v>67</v>
      </c>
      <c r="O11" s="7" t="s">
        <v>68</v>
      </c>
      <c r="P11" s="7" t="s">
        <v>58</v>
      </c>
      <c r="Q11" s="15">
        <v>44566</v>
      </c>
      <c r="R11" s="16">
        <v>44566</v>
      </c>
      <c r="S11" s="16">
        <v>44567</v>
      </c>
      <c r="T11" s="8" t="s">
        <v>59</v>
      </c>
      <c r="U11" s="10">
        <v>-3662000</v>
      </c>
      <c r="V11" s="10">
        <v>0</v>
      </c>
      <c r="W11" s="10">
        <v>-3662000</v>
      </c>
      <c r="X11" s="11">
        <v>-3662000</v>
      </c>
      <c r="Y11" s="32" t="s">
        <v>69</v>
      </c>
      <c r="Z11" s="29" t="s">
        <v>61</v>
      </c>
      <c r="AA11" s="33" t="s">
        <v>76</v>
      </c>
      <c r="AB11" s="29" t="s">
        <v>62</v>
      </c>
    </row>
    <row r="12" spans="1:28" x14ac:dyDescent="0.25">
      <c r="A12" s="6">
        <f t="shared" ca="1" si="0"/>
        <v>5</v>
      </c>
      <c r="B12" s="7" t="s">
        <v>22</v>
      </c>
      <c r="C12" s="7" t="s">
        <v>27</v>
      </c>
      <c r="D12" s="7" t="s">
        <v>47</v>
      </c>
      <c r="E12" s="7" t="s">
        <v>36</v>
      </c>
      <c r="F12" s="7" t="s">
        <v>35</v>
      </c>
      <c r="G12" s="7" t="s">
        <v>154</v>
      </c>
      <c r="H12" s="7" t="s">
        <v>156</v>
      </c>
      <c r="I12" s="7" t="s">
        <v>267</v>
      </c>
      <c r="J12" s="7"/>
      <c r="K12" s="7" t="s">
        <v>251</v>
      </c>
      <c r="L12" s="44" t="s">
        <v>248</v>
      </c>
      <c r="M12" s="7" t="s">
        <v>70</v>
      </c>
      <c r="N12" s="7" t="s">
        <v>71</v>
      </c>
      <c r="O12" s="7" t="s">
        <v>72</v>
      </c>
      <c r="P12" s="7" t="s">
        <v>58</v>
      </c>
      <c r="Q12" s="15">
        <v>44566</v>
      </c>
      <c r="R12" s="16">
        <v>44566</v>
      </c>
      <c r="S12" s="16">
        <v>44566</v>
      </c>
      <c r="T12" s="8" t="s">
        <v>59</v>
      </c>
      <c r="U12" s="10">
        <v>4614000</v>
      </c>
      <c r="V12" s="10">
        <v>0</v>
      </c>
      <c r="W12" s="10">
        <v>4614000</v>
      </c>
      <c r="X12" s="11">
        <v>4614000</v>
      </c>
      <c r="Y12" s="32" t="s">
        <v>60</v>
      </c>
      <c r="Z12" s="29" t="s">
        <v>61</v>
      </c>
      <c r="AA12" s="29"/>
      <c r="AB12" s="29" t="s">
        <v>62</v>
      </c>
    </row>
  </sheetData>
  <sheetProtection selectLockedCells="1" selectUnlockedCells="1"/>
  <mergeCells count="2">
    <mergeCell ref="A5:F6"/>
    <mergeCell ref="A4:H4"/>
  </mergeCells>
  <pageMargins left="0.7" right="0.7" top="0.75" bottom="0.75" header="0.51180555555555596" footer="0.51180555555555596"/>
  <pageSetup orientation="portrait" horizontalDpi="300" verticalDpi="300" r:id="rId1"/>
  <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EDFCE-1C4C-4735-B485-BED9091ACAA0}">
  <dimension ref="A1:Q34"/>
  <sheetViews>
    <sheetView workbookViewId="0">
      <selection activeCell="B9" sqref="B9:G10"/>
    </sheetView>
  </sheetViews>
  <sheetFormatPr defaultColWidth="9.140625" defaultRowHeight="15" x14ac:dyDescent="0.25"/>
  <cols>
    <col min="1" max="1" width="4.7109375" style="24" customWidth="1"/>
    <col min="2" max="2" width="33.140625" style="24" bestFit="1" customWidth="1"/>
    <col min="3" max="4" width="16" style="24" customWidth="1"/>
    <col min="5" max="5" width="18.42578125" style="24" bestFit="1" customWidth="1"/>
    <col min="6" max="6" width="15" style="24" bestFit="1" customWidth="1"/>
    <col min="7" max="7" width="16.140625" style="24" bestFit="1" customWidth="1"/>
    <col min="8" max="8" width="12.42578125" style="12" customWidth="1"/>
    <col min="9" max="10" width="17.42578125" style="24" customWidth="1"/>
    <col min="11" max="11" width="18.5703125" style="24" customWidth="1"/>
    <col min="12" max="13" width="17.42578125" style="24" customWidth="1"/>
    <col min="14" max="14" width="15.140625" style="14" customWidth="1"/>
    <col min="15" max="16" width="12.42578125" style="24" customWidth="1"/>
    <col min="17" max="17" width="19.85546875" style="24" customWidth="1"/>
    <col min="18" max="261" width="9.140625" style="24" customWidth="1"/>
    <col min="262" max="16384" width="9.140625" style="24"/>
  </cols>
  <sheetData>
    <row r="1" spans="1:17" x14ac:dyDescent="0.25">
      <c r="H1" s="14"/>
    </row>
    <row r="2" spans="1:17" ht="19.5" customHeight="1" x14ac:dyDescent="0.25">
      <c r="H2" s="14"/>
    </row>
    <row r="3" spans="1:17" ht="19.5" customHeight="1" x14ac:dyDescent="0.25">
      <c r="C3" s="34"/>
      <c r="D3" s="34"/>
      <c r="H3" s="14"/>
    </row>
    <row r="4" spans="1:17" ht="19.5" customHeight="1" x14ac:dyDescent="0.25">
      <c r="H4" s="14"/>
    </row>
    <row r="5" spans="1:17" ht="15" customHeight="1" x14ac:dyDescent="0.25">
      <c r="H5" s="14"/>
    </row>
    <row r="6" spans="1:17" ht="22.5" customHeight="1" x14ac:dyDescent="0.25">
      <c r="A6" s="163" t="s">
        <v>269</v>
      </c>
      <c r="B6" s="163"/>
      <c r="C6" s="163"/>
      <c r="D6" s="163"/>
      <c r="E6" s="163"/>
      <c r="F6" s="163"/>
      <c r="G6" s="26" t="s">
        <v>92</v>
      </c>
      <c r="H6" s="14"/>
    </row>
    <row r="7" spans="1:17" ht="22.5" customHeight="1" x14ac:dyDescent="0.25">
      <c r="A7" s="75"/>
      <c r="D7" s="58"/>
      <c r="E7" s="72" t="s">
        <v>115</v>
      </c>
      <c r="F7" s="55"/>
      <c r="H7" s="14"/>
    </row>
    <row r="8" spans="1:17" ht="22.5" customHeight="1" x14ac:dyDescent="0.25">
      <c r="A8" s="123"/>
      <c r="D8" s="58"/>
      <c r="E8" s="122"/>
      <c r="F8" s="179"/>
      <c r="H8" s="14"/>
    </row>
    <row r="9" spans="1:17" ht="22.5" customHeight="1" x14ac:dyDescent="0.25">
      <c r="A9" s="123"/>
      <c r="B9" s="132" t="s">
        <v>341</v>
      </c>
      <c r="C9" s="132"/>
      <c r="D9" s="132"/>
      <c r="E9" s="132"/>
      <c r="F9" s="132"/>
      <c r="G9" s="132"/>
      <c r="H9" s="14"/>
    </row>
    <row r="10" spans="1:17" ht="24" customHeight="1" x14ac:dyDescent="0.25">
      <c r="A10" s="75"/>
      <c r="B10" s="157"/>
      <c r="C10" s="157"/>
      <c r="D10" s="157"/>
      <c r="E10" s="157"/>
      <c r="F10" s="157"/>
      <c r="G10" s="157"/>
      <c r="H10" s="14"/>
    </row>
    <row r="11" spans="1:17" ht="45.75" customHeight="1" x14ac:dyDescent="0.25">
      <c r="A11" s="35" t="s">
        <v>1</v>
      </c>
      <c r="B11" s="36" t="s">
        <v>2</v>
      </c>
      <c r="C11" s="78" t="s">
        <v>93</v>
      </c>
      <c r="D11" s="71" t="s">
        <v>236</v>
      </c>
      <c r="E11" s="71" t="s">
        <v>235</v>
      </c>
      <c r="F11" s="38" t="s">
        <v>242</v>
      </c>
      <c r="G11" s="63" t="s">
        <v>332</v>
      </c>
      <c r="H11" s="74" t="s">
        <v>325</v>
      </c>
      <c r="I11" s="38" t="s">
        <v>105</v>
      </c>
      <c r="J11" s="71" t="s">
        <v>270</v>
      </c>
      <c r="K11" s="71" t="s">
        <v>271</v>
      </c>
      <c r="L11" s="38" t="s">
        <v>331</v>
      </c>
      <c r="M11" s="63" t="s">
        <v>272</v>
      </c>
      <c r="N11" s="74" t="s">
        <v>273</v>
      </c>
      <c r="O11" s="111" t="s">
        <v>95</v>
      </c>
      <c r="P11" s="110" t="s">
        <v>125</v>
      </c>
      <c r="Q11" s="110" t="s">
        <v>55</v>
      </c>
    </row>
    <row r="12" spans="1:17" x14ac:dyDescent="0.25">
      <c r="A12" s="6">
        <v>1</v>
      </c>
      <c r="B12" s="7" t="s">
        <v>22</v>
      </c>
      <c r="C12" s="11">
        <v>106626830000</v>
      </c>
      <c r="D12" s="11">
        <v>100000000000</v>
      </c>
      <c r="E12" s="11">
        <v>120000000000</v>
      </c>
      <c r="F12" s="11">
        <v>900000000</v>
      </c>
      <c r="G12" s="40">
        <f t="shared" ref="G12:G19" si="0">E12+F12</f>
        <v>120900000000</v>
      </c>
      <c r="H12" s="41">
        <f t="shared" ref="H12:H19" si="1">G12/C12</f>
        <v>1.133860961636016</v>
      </c>
      <c r="I12" s="11">
        <v>22178380640</v>
      </c>
      <c r="J12" s="11">
        <v>41742907700</v>
      </c>
      <c r="K12" s="11">
        <v>15329091760</v>
      </c>
      <c r="L12" s="11">
        <v>15329091760</v>
      </c>
      <c r="M12" s="11">
        <f t="shared" ref="M12:M19" si="2">K12+L12</f>
        <v>30658183520</v>
      </c>
      <c r="N12" s="41">
        <f t="shared" ref="N12:N19" si="3">M12/I12</f>
        <v>1.3823454479226578</v>
      </c>
      <c r="O12" s="42">
        <v>0.71879999999999999</v>
      </c>
      <c r="P12" s="11">
        <v>80000000</v>
      </c>
      <c r="Q12" s="29"/>
    </row>
    <row r="13" spans="1:17" x14ac:dyDescent="0.25">
      <c r="A13" s="6">
        <v>2</v>
      </c>
      <c r="B13" s="7" t="s">
        <v>233</v>
      </c>
      <c r="C13" s="11">
        <v>213613240000</v>
      </c>
      <c r="D13" s="11">
        <v>44431553920</v>
      </c>
      <c r="E13" s="11">
        <v>44431553920</v>
      </c>
      <c r="F13" s="11">
        <v>890000000</v>
      </c>
      <c r="G13" s="40">
        <f t="shared" si="0"/>
        <v>45321553920</v>
      </c>
      <c r="H13" s="41">
        <f t="shared" si="1"/>
        <v>0.21216640841176324</v>
      </c>
      <c r="I13" s="11">
        <v>44431553920</v>
      </c>
      <c r="J13" s="11">
        <v>45528134000</v>
      </c>
      <c r="K13" s="11">
        <v>11611298280</v>
      </c>
      <c r="L13" s="11">
        <v>11611298280</v>
      </c>
      <c r="M13" s="11">
        <f t="shared" si="2"/>
        <v>23222596560</v>
      </c>
      <c r="N13" s="41">
        <f t="shared" si="3"/>
        <v>0.52266001323772748</v>
      </c>
      <c r="O13" s="42">
        <v>0.78069999999999995</v>
      </c>
      <c r="P13" s="42"/>
      <c r="Q13" s="29"/>
    </row>
    <row r="14" spans="1:17" x14ac:dyDescent="0.25">
      <c r="A14" s="6">
        <v>3</v>
      </c>
      <c r="B14" s="7" t="s">
        <v>99</v>
      </c>
      <c r="C14" s="11">
        <v>213613240000</v>
      </c>
      <c r="D14" s="11">
        <v>44431553920</v>
      </c>
      <c r="E14" s="11">
        <v>44431553920</v>
      </c>
      <c r="F14" s="11">
        <v>323000000</v>
      </c>
      <c r="G14" s="40">
        <f t="shared" si="0"/>
        <v>44754553920</v>
      </c>
      <c r="H14" s="41">
        <f t="shared" si="1"/>
        <v>0.20951207855842643</v>
      </c>
      <c r="I14" s="11">
        <v>44431553920</v>
      </c>
      <c r="J14" s="11">
        <v>81479344500</v>
      </c>
      <c r="K14" s="11">
        <v>13164666590</v>
      </c>
      <c r="L14" s="11">
        <v>13164666590</v>
      </c>
      <c r="M14" s="11">
        <f t="shared" si="2"/>
        <v>26329333180</v>
      </c>
      <c r="N14" s="41">
        <f t="shared" si="3"/>
        <v>0.59258186709847127</v>
      </c>
      <c r="O14" s="42">
        <v>0.78069999999999995</v>
      </c>
      <c r="P14" s="42"/>
      <c r="Q14" s="29"/>
    </row>
    <row r="15" spans="1:17" x14ac:dyDescent="0.25">
      <c r="A15" s="6">
        <v>4</v>
      </c>
      <c r="B15" s="7" t="s">
        <v>97</v>
      </c>
      <c r="C15" s="11">
        <v>234709570000</v>
      </c>
      <c r="D15" s="11">
        <v>48819590560</v>
      </c>
      <c r="E15" s="11">
        <v>40819590560</v>
      </c>
      <c r="F15" s="11">
        <v>650000000</v>
      </c>
      <c r="G15" s="40">
        <f t="shared" si="0"/>
        <v>41469590560</v>
      </c>
      <c r="H15" s="41">
        <f t="shared" si="1"/>
        <v>0.17668470254536275</v>
      </c>
      <c r="I15" s="11">
        <v>48819590560</v>
      </c>
      <c r="J15" s="11">
        <v>85290465742.426712</v>
      </c>
      <c r="K15" s="11">
        <v>15011605120</v>
      </c>
      <c r="L15" s="11">
        <v>15011605120</v>
      </c>
      <c r="M15" s="11">
        <f t="shared" si="2"/>
        <v>30023210240</v>
      </c>
      <c r="N15" s="41">
        <f t="shared" si="3"/>
        <v>0.61498283569381906</v>
      </c>
      <c r="O15" s="42">
        <v>0.67110000000000003</v>
      </c>
      <c r="P15" s="42"/>
      <c r="Q15" s="29"/>
    </row>
    <row r="16" spans="1:17" x14ac:dyDescent="0.25">
      <c r="A16" s="6">
        <v>5</v>
      </c>
      <c r="B16" s="7" t="s">
        <v>231</v>
      </c>
      <c r="C16" s="11">
        <v>234709570000</v>
      </c>
      <c r="D16" s="11">
        <v>48819590560</v>
      </c>
      <c r="E16" s="11">
        <v>40819590560</v>
      </c>
      <c r="F16" s="11">
        <v>345000000</v>
      </c>
      <c r="G16" s="40">
        <f t="shared" si="0"/>
        <v>41164590560</v>
      </c>
      <c r="H16" s="41">
        <f t="shared" si="1"/>
        <v>0.17538522421561251</v>
      </c>
      <c r="I16" s="11">
        <v>48819590560</v>
      </c>
      <c r="J16" s="11">
        <v>94363750000</v>
      </c>
      <c r="K16" s="11">
        <v>13182096853</v>
      </c>
      <c r="L16" s="11">
        <v>13182096853</v>
      </c>
      <c r="M16" s="11">
        <f t="shared" si="2"/>
        <v>26364193706</v>
      </c>
      <c r="N16" s="41">
        <f t="shared" si="3"/>
        <v>0.5400330769590953</v>
      </c>
      <c r="O16" s="42">
        <v>0.67110000000000003</v>
      </c>
      <c r="P16" s="42"/>
      <c r="Q16" s="29"/>
    </row>
    <row r="17" spans="1:17" x14ac:dyDescent="0.25">
      <c r="A17" s="6">
        <v>6</v>
      </c>
      <c r="B17" s="7" t="s">
        <v>96</v>
      </c>
      <c r="C17" s="11">
        <v>147283840000</v>
      </c>
      <c r="D17" s="11">
        <v>30635038720</v>
      </c>
      <c r="E17" s="11">
        <v>28635038720</v>
      </c>
      <c r="F17" s="11">
        <v>1391015610</v>
      </c>
      <c r="G17" s="40">
        <f t="shared" si="0"/>
        <v>30026054330</v>
      </c>
      <c r="H17" s="41">
        <f t="shared" si="1"/>
        <v>0.20386523280490243</v>
      </c>
      <c r="I17" s="11">
        <v>30635038720</v>
      </c>
      <c r="J17" s="11">
        <v>58691508000</v>
      </c>
      <c r="K17" s="11">
        <v>19450059370</v>
      </c>
      <c r="L17" s="11">
        <v>19450059370</v>
      </c>
      <c r="M17" s="11">
        <f t="shared" si="2"/>
        <v>38900118740</v>
      </c>
      <c r="N17" s="41">
        <f t="shared" si="3"/>
        <v>1.269791727555551</v>
      </c>
      <c r="O17" s="42">
        <v>0.73699999999999999</v>
      </c>
      <c r="P17" s="42"/>
      <c r="Q17" s="29"/>
    </row>
    <row r="18" spans="1:17" x14ac:dyDescent="0.25">
      <c r="A18" s="6">
        <v>7</v>
      </c>
      <c r="B18" s="7" t="s">
        <v>232</v>
      </c>
      <c r="C18" s="11">
        <v>119004480000</v>
      </c>
      <c r="D18" s="11">
        <v>24752931840</v>
      </c>
      <c r="E18" s="11">
        <v>24752931840</v>
      </c>
      <c r="F18" s="11">
        <v>798000000</v>
      </c>
      <c r="G18" s="40">
        <f t="shared" si="0"/>
        <v>25550931840</v>
      </c>
      <c r="H18" s="41">
        <f t="shared" si="1"/>
        <v>0.21470562990569766</v>
      </c>
      <c r="I18" s="11">
        <v>24752931840</v>
      </c>
      <c r="J18" s="11">
        <v>49454743500</v>
      </c>
      <c r="K18" s="11">
        <v>4372231630</v>
      </c>
      <c r="L18" s="11">
        <v>4372231630</v>
      </c>
      <c r="M18" s="11">
        <f t="shared" si="2"/>
        <v>8744463260</v>
      </c>
      <c r="N18" s="41">
        <f t="shared" si="3"/>
        <v>0.35326979917058587</v>
      </c>
      <c r="O18" s="42">
        <v>0.82040000000000002</v>
      </c>
      <c r="P18" s="42"/>
      <c r="Q18" s="29"/>
    </row>
    <row r="19" spans="1:17" x14ac:dyDescent="0.25">
      <c r="A19" s="6">
        <v>8</v>
      </c>
      <c r="B19" s="7" t="s">
        <v>98</v>
      </c>
      <c r="C19" s="11">
        <v>119004480000</v>
      </c>
      <c r="D19" s="11">
        <v>24752931840</v>
      </c>
      <c r="E19" s="11">
        <v>24752931840</v>
      </c>
      <c r="F19" s="11">
        <v>96000000</v>
      </c>
      <c r="G19" s="40">
        <f t="shared" si="0"/>
        <v>24848931840</v>
      </c>
      <c r="H19" s="41">
        <f t="shared" si="1"/>
        <v>0.20880669231948243</v>
      </c>
      <c r="I19" s="11">
        <v>24752931840</v>
      </c>
      <c r="J19" s="11">
        <v>43504716850</v>
      </c>
      <c r="K19" s="11">
        <v>13757516720</v>
      </c>
      <c r="L19" s="11">
        <v>13757516720</v>
      </c>
      <c r="M19" s="11">
        <f t="shared" si="2"/>
        <v>27515033440</v>
      </c>
      <c r="N19" s="41">
        <f t="shared" si="3"/>
        <v>1.1115868462715406</v>
      </c>
      <c r="O19" s="42">
        <v>0.82040000000000002</v>
      </c>
      <c r="P19" s="42"/>
      <c r="Q19" s="29"/>
    </row>
    <row r="24" spans="1:17" x14ac:dyDescent="0.25">
      <c r="H24" s="14"/>
    </row>
    <row r="34" spans="8:8" x14ac:dyDescent="0.25">
      <c r="H34" s="14"/>
    </row>
  </sheetData>
  <sortState xmlns:xlrd2="http://schemas.microsoft.com/office/spreadsheetml/2017/richdata2" ref="B12:Q19">
    <sortCondition descending="1" ref="G12:G19"/>
  </sortState>
  <mergeCells count="2">
    <mergeCell ref="A6:F6"/>
    <mergeCell ref="B9:G10"/>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15E10-9AA6-4ED1-8D2D-F91C5CB04458}">
  <dimension ref="A1:V34"/>
  <sheetViews>
    <sheetView workbookViewId="0">
      <selection activeCell="B9" sqref="B9:G10"/>
    </sheetView>
  </sheetViews>
  <sheetFormatPr defaultColWidth="9.140625" defaultRowHeight="15" x14ac:dyDescent="0.25"/>
  <cols>
    <col min="1" max="1" width="4.7109375" style="24" customWidth="1"/>
    <col min="2" max="2" width="20" style="24" customWidth="1"/>
    <col min="3" max="3" width="10.5703125" style="25" customWidth="1"/>
    <col min="4" max="4" width="29" style="25" customWidth="1"/>
    <col min="5" max="5" width="13" style="24" customWidth="1"/>
    <col min="6" max="6" width="23.42578125" style="24" customWidth="1"/>
    <col min="7" max="7" width="16.7109375" style="24" customWidth="1"/>
    <col min="8" max="9" width="16" style="24" customWidth="1"/>
    <col min="10" max="10" width="14" style="24" bestFit="1" customWidth="1"/>
    <col min="11" max="11" width="12.28515625" style="24" bestFit="1" customWidth="1"/>
    <col min="12" max="12" width="16.5703125" style="24" bestFit="1" customWidth="1"/>
    <col min="13" max="13" width="12.42578125" style="12" customWidth="1"/>
    <col min="14" max="15" width="17.42578125" style="24" customWidth="1"/>
    <col min="16" max="16" width="15.140625" style="14" customWidth="1"/>
    <col min="17" max="17" width="12.42578125" style="24" customWidth="1"/>
    <col min="18" max="18" width="19.85546875" style="24" customWidth="1"/>
    <col min="19" max="20" width="9.140625" style="24" customWidth="1"/>
    <col min="21" max="21" width="12.85546875" style="24" bestFit="1" customWidth="1"/>
    <col min="22" max="263" width="9.140625" style="24" customWidth="1"/>
    <col min="264" max="16384" width="9.140625" style="24"/>
  </cols>
  <sheetData>
    <row r="1" spans="1:22" x14ac:dyDescent="0.25">
      <c r="M1" s="14"/>
    </row>
    <row r="2" spans="1:22" ht="19.5" customHeight="1" x14ac:dyDescent="0.25">
      <c r="M2" s="14"/>
    </row>
    <row r="3" spans="1:22" ht="19.5" customHeight="1" x14ac:dyDescent="0.25">
      <c r="G3" s="34"/>
      <c r="H3" s="34"/>
      <c r="I3" s="34"/>
      <c r="M3" s="14"/>
    </row>
    <row r="4" spans="1:22" ht="19.5" customHeight="1" x14ac:dyDescent="0.25">
      <c r="M4" s="14"/>
    </row>
    <row r="5" spans="1:22" ht="15" customHeight="1" x14ac:dyDescent="0.25">
      <c r="M5" s="14"/>
    </row>
    <row r="6" spans="1:22" ht="22.5" customHeight="1" x14ac:dyDescent="0.25">
      <c r="A6" s="163" t="s">
        <v>276</v>
      </c>
      <c r="B6" s="163"/>
      <c r="C6" s="163"/>
      <c r="D6" s="163"/>
      <c r="E6" s="163"/>
      <c r="F6" s="163"/>
      <c r="G6" s="26" t="s">
        <v>92</v>
      </c>
      <c r="H6" s="75"/>
      <c r="I6" s="75"/>
      <c r="M6" s="14"/>
    </row>
    <row r="7" spans="1:22" ht="22.5" customHeight="1" x14ac:dyDescent="0.25">
      <c r="A7" s="75"/>
      <c r="B7" s="62"/>
      <c r="E7" s="72" t="s">
        <v>115</v>
      </c>
      <c r="F7" s="55"/>
      <c r="G7" s="58"/>
      <c r="H7" s="58"/>
      <c r="I7" s="58"/>
      <c r="J7" s="58"/>
      <c r="M7" s="14"/>
    </row>
    <row r="8" spans="1:22" ht="22.5" customHeight="1" x14ac:dyDescent="0.25">
      <c r="A8" s="123"/>
      <c r="B8" s="62"/>
      <c r="E8" s="122"/>
      <c r="F8" s="179"/>
      <c r="G8" s="58"/>
      <c r="H8" s="58"/>
      <c r="I8" s="58"/>
      <c r="J8" s="58"/>
      <c r="M8" s="14"/>
    </row>
    <row r="9" spans="1:22" ht="22.5" customHeight="1" x14ac:dyDescent="0.25">
      <c r="A9" s="123"/>
      <c r="B9" s="132" t="s">
        <v>341</v>
      </c>
      <c r="C9" s="132"/>
      <c r="D9" s="132"/>
      <c r="E9" s="132"/>
      <c r="F9" s="132"/>
      <c r="G9" s="132"/>
      <c r="H9" s="58"/>
      <c r="I9" s="58"/>
      <c r="J9" s="58"/>
      <c r="M9" s="14"/>
    </row>
    <row r="10" spans="1:22" ht="24" customHeight="1" x14ac:dyDescent="0.25">
      <c r="A10" s="75"/>
      <c r="B10" s="157"/>
      <c r="C10" s="157"/>
      <c r="D10" s="157"/>
      <c r="E10" s="157"/>
      <c r="F10" s="157"/>
      <c r="G10" s="157"/>
      <c r="H10" s="59"/>
      <c r="I10" s="59"/>
      <c r="J10" s="59"/>
      <c r="M10" s="14"/>
    </row>
    <row r="11" spans="1:22" ht="45.75" customHeight="1" x14ac:dyDescent="0.25">
      <c r="A11" s="35" t="s">
        <v>1</v>
      </c>
      <c r="B11" s="36" t="s">
        <v>2</v>
      </c>
      <c r="C11" s="36" t="s">
        <v>37</v>
      </c>
      <c r="D11" s="36" t="s">
        <v>38</v>
      </c>
      <c r="E11" s="36" t="s">
        <v>4</v>
      </c>
      <c r="F11" s="36" t="s">
        <v>3</v>
      </c>
      <c r="G11" s="43" t="s">
        <v>101</v>
      </c>
      <c r="H11" s="78" t="s">
        <v>93</v>
      </c>
      <c r="I11" s="71" t="s">
        <v>236</v>
      </c>
      <c r="J11" s="71" t="s">
        <v>235</v>
      </c>
      <c r="K11" s="38" t="s">
        <v>242</v>
      </c>
      <c r="L11" s="63" t="s">
        <v>332</v>
      </c>
      <c r="M11" s="74" t="s">
        <v>325</v>
      </c>
      <c r="N11" s="38" t="s">
        <v>104</v>
      </c>
      <c r="O11" s="71" t="s">
        <v>277</v>
      </c>
      <c r="P11" s="71" t="s">
        <v>271</v>
      </c>
      <c r="Q11" s="38" t="s">
        <v>278</v>
      </c>
      <c r="R11" s="63" t="s">
        <v>239</v>
      </c>
      <c r="S11" s="85" t="s">
        <v>273</v>
      </c>
      <c r="T11" s="86" t="s">
        <v>95</v>
      </c>
      <c r="U11" s="110" t="s">
        <v>125</v>
      </c>
      <c r="V11" s="110" t="s">
        <v>55</v>
      </c>
    </row>
    <row r="12" spans="1:22" x14ac:dyDescent="0.25">
      <c r="A12" s="6">
        <v>1</v>
      </c>
      <c r="B12" s="7" t="s">
        <v>22</v>
      </c>
      <c r="C12" s="7" t="s">
        <v>23</v>
      </c>
      <c r="D12" s="7" t="s">
        <v>24</v>
      </c>
      <c r="E12" s="7" t="s">
        <v>116</v>
      </c>
      <c r="F12" s="7" t="s">
        <v>117</v>
      </c>
      <c r="G12" s="44" t="s">
        <v>59</v>
      </c>
      <c r="H12" s="11">
        <v>5689580000</v>
      </c>
      <c r="I12" s="11">
        <v>5666613310</v>
      </c>
      <c r="J12" s="11">
        <v>5666613310</v>
      </c>
      <c r="K12" s="11">
        <v>296422600</v>
      </c>
      <c r="L12" s="11">
        <f>K12+J12</f>
        <v>5963035910</v>
      </c>
      <c r="M12" s="41">
        <f>L12/H12</f>
        <v>1.0480625828268519</v>
      </c>
      <c r="N12" s="11">
        <v>1183432640</v>
      </c>
      <c r="O12" s="11">
        <v>1146211330</v>
      </c>
      <c r="P12" s="88">
        <v>1000000000</v>
      </c>
      <c r="Q12" s="11">
        <v>500000000</v>
      </c>
      <c r="R12" s="89">
        <f>P12+Q12</f>
        <v>1500000000</v>
      </c>
      <c r="S12" s="91">
        <f>R12/N12</f>
        <v>1.2674992638364275</v>
      </c>
      <c r="T12" s="90">
        <v>0.75</v>
      </c>
      <c r="U12" s="113">
        <v>35000000</v>
      </c>
      <c r="V12" s="87"/>
    </row>
    <row r="13" spans="1:22" x14ac:dyDescent="0.25">
      <c r="A13" s="6">
        <v>2</v>
      </c>
      <c r="B13" s="7" t="s">
        <v>22</v>
      </c>
      <c r="C13" s="7" t="s">
        <v>30</v>
      </c>
      <c r="D13" s="7" t="s">
        <v>31</v>
      </c>
      <c r="E13" s="7" t="s">
        <v>30</v>
      </c>
      <c r="F13" s="7" t="s">
        <v>31</v>
      </c>
      <c r="G13" s="44" t="s">
        <v>103</v>
      </c>
      <c r="H13" s="11">
        <v>1941210000</v>
      </c>
      <c r="I13" s="11">
        <v>2485746940</v>
      </c>
      <c r="J13" s="11">
        <v>2485746940</v>
      </c>
      <c r="K13" s="11">
        <v>628926390</v>
      </c>
      <c r="L13" s="11">
        <f>K13+J13</f>
        <v>3114673330</v>
      </c>
      <c r="M13" s="41">
        <f>L13/H13</f>
        <v>1.6045009710438334</v>
      </c>
      <c r="N13" s="11">
        <v>403771680</v>
      </c>
      <c r="O13" s="11">
        <v>371334390</v>
      </c>
      <c r="P13" s="88">
        <v>0</v>
      </c>
      <c r="Q13" s="11">
        <v>0</v>
      </c>
      <c r="R13" s="89">
        <f>P13+Q13</f>
        <v>0</v>
      </c>
      <c r="S13" s="91">
        <f>R13/N13</f>
        <v>0</v>
      </c>
      <c r="T13" s="90">
        <v>0.7</v>
      </c>
      <c r="U13" s="90"/>
      <c r="V13" s="87"/>
    </row>
    <row r="14" spans="1:22" x14ac:dyDescent="0.25">
      <c r="A14" s="6">
        <v>2</v>
      </c>
      <c r="B14" s="7" t="s">
        <v>22</v>
      </c>
      <c r="C14" s="7" t="s">
        <v>30</v>
      </c>
      <c r="D14" s="7" t="s">
        <v>31</v>
      </c>
      <c r="E14" s="7" t="s">
        <v>120</v>
      </c>
      <c r="F14" s="7" t="s">
        <v>121</v>
      </c>
      <c r="G14" s="44" t="s">
        <v>102</v>
      </c>
      <c r="H14" s="11">
        <v>1991580000</v>
      </c>
      <c r="I14" s="11">
        <v>2246937360</v>
      </c>
      <c r="J14" s="11">
        <v>2246937360</v>
      </c>
      <c r="K14" s="11">
        <v>586668160</v>
      </c>
      <c r="L14" s="11">
        <f>K14+J14</f>
        <v>2833605520</v>
      </c>
      <c r="M14" s="41">
        <f>L14/H14</f>
        <v>1.4227927173400015</v>
      </c>
      <c r="N14" s="11">
        <v>414248640</v>
      </c>
      <c r="O14" s="11">
        <v>588813280</v>
      </c>
      <c r="P14" s="88">
        <v>129000000</v>
      </c>
      <c r="Q14" s="11">
        <v>130000000</v>
      </c>
      <c r="R14" s="89">
        <f>P14+Q14</f>
        <v>259000000</v>
      </c>
      <c r="S14" s="91">
        <f>R14/N14</f>
        <v>0.6252283652639149</v>
      </c>
      <c r="T14" s="90">
        <v>0.76</v>
      </c>
      <c r="U14" s="90"/>
      <c r="V14" s="87"/>
    </row>
    <row r="15" spans="1:22" x14ac:dyDescent="0.25">
      <c r="A15" s="6">
        <f t="shared" ref="A15:A16" ca="1" si="0">IF(CELL("format",A14)="F0",A14+1,1)</f>
        <v>3</v>
      </c>
      <c r="B15" s="7" t="s">
        <v>22</v>
      </c>
      <c r="C15" s="7" t="s">
        <v>27</v>
      </c>
      <c r="D15" s="7" t="s">
        <v>47</v>
      </c>
      <c r="E15" s="7" t="s">
        <v>36</v>
      </c>
      <c r="F15" s="7" t="s">
        <v>35</v>
      </c>
      <c r="G15" s="44" t="s">
        <v>103</v>
      </c>
      <c r="H15" s="11">
        <v>2185560000</v>
      </c>
      <c r="I15" s="11">
        <v>2544970670</v>
      </c>
      <c r="J15" s="11">
        <v>2544970670</v>
      </c>
      <c r="K15" s="7" t="s">
        <v>100</v>
      </c>
      <c r="L15" s="11">
        <f>K15+J15</f>
        <v>2544970670</v>
      </c>
      <c r="M15" s="41">
        <f>L15/H15</f>
        <v>1.1644478623327659</v>
      </c>
      <c r="N15" s="11">
        <v>454596480</v>
      </c>
      <c r="O15" s="11">
        <v>731391680</v>
      </c>
      <c r="P15" s="88">
        <v>0</v>
      </c>
      <c r="Q15" s="11">
        <v>675500</v>
      </c>
      <c r="R15" s="89">
        <f>P15+Q15</f>
        <v>675500</v>
      </c>
      <c r="S15" s="91">
        <f>R15/N15</f>
        <v>1.4859331950832528E-3</v>
      </c>
      <c r="T15" s="90">
        <v>1</v>
      </c>
      <c r="U15" s="90"/>
      <c r="V15" s="87"/>
    </row>
    <row r="16" spans="1:22" x14ac:dyDescent="0.25">
      <c r="A16" s="6">
        <f t="shared" ca="1" si="0"/>
        <v>4</v>
      </c>
      <c r="B16" s="7" t="s">
        <v>22</v>
      </c>
      <c r="C16" s="7" t="s">
        <v>23</v>
      </c>
      <c r="D16" s="7" t="s">
        <v>24</v>
      </c>
      <c r="E16" s="7" t="s">
        <v>118</v>
      </c>
      <c r="F16" s="7" t="s">
        <v>119</v>
      </c>
      <c r="G16" s="44" t="s">
        <v>102</v>
      </c>
      <c r="H16" s="11">
        <v>2125550000.0000002</v>
      </c>
      <c r="I16" s="11">
        <v>1670099920</v>
      </c>
      <c r="J16" s="11">
        <v>1670099920</v>
      </c>
      <c r="K16" s="11">
        <v>558957360</v>
      </c>
      <c r="L16" s="11">
        <f>K16+J16</f>
        <v>2229057280</v>
      </c>
      <c r="M16" s="41">
        <f>L16/H16</f>
        <v>1.0486967043823949</v>
      </c>
      <c r="N16" s="11">
        <v>442114400.00000012</v>
      </c>
      <c r="O16" s="11">
        <v>431508780</v>
      </c>
      <c r="P16" s="88">
        <v>340000000</v>
      </c>
      <c r="Q16" s="11">
        <v>98000000</v>
      </c>
      <c r="R16" s="89">
        <f>P16+Q16</f>
        <v>438000000</v>
      </c>
      <c r="S16" s="91">
        <f>R16/N16</f>
        <v>0.99069381137551704</v>
      </c>
      <c r="T16" s="90">
        <v>0.43</v>
      </c>
      <c r="U16" s="90"/>
      <c r="V16" s="87"/>
    </row>
    <row r="17" spans="4:17" x14ac:dyDescent="0.25">
      <c r="Q17" s="45"/>
    </row>
    <row r="19" spans="4:17" x14ac:dyDescent="0.25">
      <c r="D19" s="18"/>
    </row>
    <row r="24" spans="4:17" x14ac:dyDescent="0.25">
      <c r="M24" s="14"/>
    </row>
    <row r="34" spans="13:13" x14ac:dyDescent="0.25">
      <c r="M34" s="14"/>
    </row>
  </sheetData>
  <sortState xmlns:xlrd2="http://schemas.microsoft.com/office/spreadsheetml/2017/richdata2" ref="B12:V16">
    <sortCondition descending="1" ref="L12:L16"/>
  </sortState>
  <mergeCells count="2">
    <mergeCell ref="A6:F6"/>
    <mergeCell ref="B9:G10"/>
  </mergeCells>
  <pageMargins left="0.7" right="0.7" top="0.75" bottom="0.75" header="0.3" footer="0.3"/>
  <pageSetup orientation="portrait" r:id="rId1"/>
  <drawing r:id="rId2"/>
  <legacy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FB4B6-18DB-46EA-A209-81879259AA1F}">
  <dimension ref="A2:V12"/>
  <sheetViews>
    <sheetView zoomScale="90" zoomScaleNormal="90" workbookViewId="0">
      <selection activeCell="D1" sqref="D1"/>
    </sheetView>
  </sheetViews>
  <sheetFormatPr defaultColWidth="9.140625" defaultRowHeight="15" x14ac:dyDescent="0.25"/>
  <cols>
    <col min="1" max="1" width="4.7109375" style="24" customWidth="1"/>
    <col min="2" max="2" width="17.7109375" style="24" customWidth="1"/>
    <col min="3" max="3" width="20.7109375" style="25" customWidth="1"/>
    <col min="4" max="4" width="20.28515625" style="25" customWidth="1"/>
    <col min="5" max="5" width="25.7109375" style="24" customWidth="1"/>
    <col min="6" max="6" width="15.42578125" style="24" customWidth="1"/>
    <col min="7" max="8" width="15.7109375" style="24" customWidth="1"/>
    <col min="9" max="9" width="29.28515625" style="24" customWidth="1"/>
    <col min="10" max="10" width="15.140625" style="24" customWidth="1"/>
    <col min="11" max="13" width="17.85546875" style="30" customWidth="1"/>
    <col min="14" max="14" width="14.5703125" style="31" customWidth="1"/>
    <col min="15" max="15" width="15" style="12" customWidth="1"/>
    <col min="16" max="16" width="17" style="12" customWidth="1"/>
    <col min="17" max="17" width="19" style="12" customWidth="1"/>
    <col min="18" max="18" width="21.85546875" style="12" customWidth="1"/>
    <col min="19" max="19" width="19.85546875" style="24" customWidth="1"/>
    <col min="20" max="21" width="12.28515625" style="24" customWidth="1"/>
    <col min="22" max="22" width="26.140625" style="24" customWidth="1"/>
    <col min="23" max="254" width="9.140625" style="24" customWidth="1"/>
    <col min="255" max="16384" width="9.140625" style="24"/>
  </cols>
  <sheetData>
    <row r="2" spans="1:22" ht="19.5" customHeight="1" x14ac:dyDescent="0.25"/>
    <row r="3" spans="1:22" ht="15" customHeight="1" x14ac:dyDescent="0.25"/>
    <row r="4" spans="1:22" ht="22.5" customHeight="1" x14ac:dyDescent="0.25">
      <c r="A4" s="171" t="s">
        <v>106</v>
      </c>
      <c r="B4" s="171"/>
      <c r="C4" s="171"/>
      <c r="D4" s="171"/>
      <c r="E4" s="171"/>
      <c r="F4" s="171"/>
      <c r="G4" s="26" t="s">
        <v>92</v>
      </c>
    </row>
    <row r="5" spans="1:22" ht="22.5" customHeight="1" x14ac:dyDescent="0.25">
      <c r="A5" s="125"/>
      <c r="B5" s="126"/>
      <c r="C5" s="126"/>
      <c r="D5" s="126"/>
      <c r="E5" s="126"/>
      <c r="F5" s="126"/>
    </row>
    <row r="6" spans="1:22" ht="22.5" customHeight="1" x14ac:dyDescent="0.25">
      <c r="A6" s="126"/>
      <c r="B6" s="126"/>
      <c r="C6" s="126"/>
      <c r="D6" s="126"/>
      <c r="E6" s="126"/>
      <c r="F6" s="126"/>
    </row>
    <row r="7" spans="1:22" ht="33" customHeight="1" x14ac:dyDescent="0.25">
      <c r="A7" s="46" t="s">
        <v>1</v>
      </c>
      <c r="B7" s="39" t="s">
        <v>2</v>
      </c>
      <c r="C7" s="39" t="s">
        <v>37</v>
      </c>
      <c r="D7" s="39" t="s">
        <v>38</v>
      </c>
      <c r="E7" s="39" t="s">
        <v>4</v>
      </c>
      <c r="F7" s="39" t="s">
        <v>3</v>
      </c>
      <c r="G7" s="46" t="s">
        <v>5</v>
      </c>
      <c r="H7" s="47" t="s">
        <v>6</v>
      </c>
      <c r="I7" s="47" t="s">
        <v>7</v>
      </c>
      <c r="J7" s="39" t="s">
        <v>9</v>
      </c>
      <c r="K7" s="48" t="s">
        <v>10</v>
      </c>
      <c r="L7" s="48" t="s">
        <v>11</v>
      </c>
      <c r="M7" s="48" t="s">
        <v>12</v>
      </c>
      <c r="N7" s="39" t="s">
        <v>13</v>
      </c>
      <c r="O7" s="49" t="s">
        <v>14</v>
      </c>
      <c r="P7" s="49" t="s">
        <v>15</v>
      </c>
      <c r="Q7" s="49" t="s">
        <v>16</v>
      </c>
      <c r="R7" s="73" t="s">
        <v>77</v>
      </c>
      <c r="S7" s="39" t="s">
        <v>17</v>
      </c>
      <c r="T7" s="39" t="s">
        <v>18</v>
      </c>
      <c r="U7" s="50" t="s">
        <v>75</v>
      </c>
      <c r="V7" s="39" t="s">
        <v>19</v>
      </c>
    </row>
    <row r="8" spans="1:22" x14ac:dyDescent="0.25">
      <c r="A8" s="6">
        <v>1</v>
      </c>
      <c r="B8" s="7" t="s">
        <v>22</v>
      </c>
      <c r="C8" s="7" t="s">
        <v>23</v>
      </c>
      <c r="D8" s="7" t="s">
        <v>24</v>
      </c>
      <c r="E8" s="7" t="s">
        <v>23</v>
      </c>
      <c r="F8" s="7" t="s">
        <v>24</v>
      </c>
      <c r="G8" s="7" t="s">
        <v>20</v>
      </c>
      <c r="H8" s="7" t="s">
        <v>56</v>
      </c>
      <c r="I8" s="7" t="s">
        <v>57</v>
      </c>
      <c r="J8" s="7" t="s">
        <v>58</v>
      </c>
      <c r="K8" s="15">
        <v>44565</v>
      </c>
      <c r="L8" s="16">
        <v>44565</v>
      </c>
      <c r="M8" s="16">
        <v>44565</v>
      </c>
      <c r="N8" s="8" t="s">
        <v>59</v>
      </c>
      <c r="O8" s="10">
        <v>4216000</v>
      </c>
      <c r="P8" s="10">
        <v>0</v>
      </c>
      <c r="Q8" s="10">
        <v>4216000</v>
      </c>
      <c r="R8" s="11">
        <v>4216000</v>
      </c>
      <c r="S8" s="32" t="s">
        <v>60</v>
      </c>
      <c r="T8" s="29" t="s">
        <v>61</v>
      </c>
      <c r="U8" s="33" t="s">
        <v>76</v>
      </c>
      <c r="V8" s="29" t="s">
        <v>62</v>
      </c>
    </row>
    <row r="9" spans="1:22" x14ac:dyDescent="0.25">
      <c r="A9" s="6">
        <f t="shared" ref="A9:A12" ca="1" si="0">IF(CELL("format",A8)="F0",A8+1,1)</f>
        <v>2</v>
      </c>
      <c r="B9" s="7" t="s">
        <v>22</v>
      </c>
      <c r="C9" s="7" t="s">
        <v>23</v>
      </c>
      <c r="D9" s="7" t="s">
        <v>24</v>
      </c>
      <c r="E9" s="7" t="s">
        <v>23</v>
      </c>
      <c r="F9" s="7" t="s">
        <v>24</v>
      </c>
      <c r="G9" s="7" t="s">
        <v>63</v>
      </c>
      <c r="H9" s="7" t="s">
        <v>64</v>
      </c>
      <c r="I9" s="7" t="s">
        <v>65</v>
      </c>
      <c r="J9" s="7" t="s">
        <v>58</v>
      </c>
      <c r="K9" s="15">
        <v>44566</v>
      </c>
      <c r="L9" s="16">
        <v>44566</v>
      </c>
      <c r="M9" s="16">
        <v>44566</v>
      </c>
      <c r="N9" s="8" t="s">
        <v>59</v>
      </c>
      <c r="O9" s="10">
        <v>3550000</v>
      </c>
      <c r="P9" s="10">
        <v>0</v>
      </c>
      <c r="Q9" s="10">
        <v>3550000</v>
      </c>
      <c r="R9" s="11">
        <v>3550000</v>
      </c>
      <c r="S9" s="32" t="s">
        <v>60</v>
      </c>
      <c r="T9" s="29" t="s">
        <v>61</v>
      </c>
      <c r="U9" s="29"/>
      <c r="V9" s="29" t="s">
        <v>62</v>
      </c>
    </row>
    <row r="10" spans="1:22" x14ac:dyDescent="0.25">
      <c r="A10" s="6">
        <f t="shared" ca="1" si="0"/>
        <v>3</v>
      </c>
      <c r="B10" s="7" t="s">
        <v>22</v>
      </c>
      <c r="C10" s="7" t="s">
        <v>23</v>
      </c>
      <c r="D10" s="7" t="s">
        <v>24</v>
      </c>
      <c r="E10" s="7" t="s">
        <v>23</v>
      </c>
      <c r="F10" s="7" t="s">
        <v>24</v>
      </c>
      <c r="G10" s="7" t="s">
        <v>66</v>
      </c>
      <c r="H10" s="7" t="s">
        <v>67</v>
      </c>
      <c r="I10" s="7" t="s">
        <v>68</v>
      </c>
      <c r="J10" s="7" t="s">
        <v>58</v>
      </c>
      <c r="K10" s="15">
        <v>44566</v>
      </c>
      <c r="L10" s="16">
        <v>44566</v>
      </c>
      <c r="M10" s="16">
        <v>44566</v>
      </c>
      <c r="N10" s="8" t="s">
        <v>59</v>
      </c>
      <c r="O10" s="10">
        <v>3662000</v>
      </c>
      <c r="P10" s="10">
        <v>0</v>
      </c>
      <c r="Q10" s="10">
        <v>3662000</v>
      </c>
      <c r="R10" s="11">
        <v>3662000</v>
      </c>
      <c r="S10" s="32" t="s">
        <v>69</v>
      </c>
      <c r="T10" s="29" t="s">
        <v>61</v>
      </c>
      <c r="U10" s="29"/>
      <c r="V10" s="29" t="s">
        <v>62</v>
      </c>
    </row>
    <row r="11" spans="1:22" x14ac:dyDescent="0.25">
      <c r="A11" s="6">
        <f t="shared" ca="1" si="0"/>
        <v>4</v>
      </c>
      <c r="B11" s="7" t="s">
        <v>22</v>
      </c>
      <c r="C11" s="7" t="s">
        <v>23</v>
      </c>
      <c r="D11" s="7" t="s">
        <v>24</v>
      </c>
      <c r="E11" s="7" t="s">
        <v>23</v>
      </c>
      <c r="F11" s="7" t="s">
        <v>24</v>
      </c>
      <c r="G11" s="7" t="s">
        <v>66</v>
      </c>
      <c r="H11" s="7" t="s">
        <v>67</v>
      </c>
      <c r="I11" s="7" t="s">
        <v>68</v>
      </c>
      <c r="J11" s="7" t="s">
        <v>58</v>
      </c>
      <c r="K11" s="15">
        <v>44566</v>
      </c>
      <c r="L11" s="16">
        <v>44566</v>
      </c>
      <c r="M11" s="16">
        <v>44567</v>
      </c>
      <c r="N11" s="8" t="s">
        <v>59</v>
      </c>
      <c r="O11" s="10">
        <v>-3662000</v>
      </c>
      <c r="P11" s="10">
        <v>0</v>
      </c>
      <c r="Q11" s="10">
        <v>-3662000</v>
      </c>
      <c r="R11" s="11">
        <v>-3662000</v>
      </c>
      <c r="S11" s="32" t="s">
        <v>69</v>
      </c>
      <c r="T11" s="29" t="s">
        <v>61</v>
      </c>
      <c r="U11" s="33" t="s">
        <v>76</v>
      </c>
      <c r="V11" s="29" t="s">
        <v>62</v>
      </c>
    </row>
    <row r="12" spans="1:22" x14ac:dyDescent="0.25">
      <c r="A12" s="6">
        <f t="shared" ca="1" si="0"/>
        <v>5</v>
      </c>
      <c r="B12" s="7" t="s">
        <v>22</v>
      </c>
      <c r="C12" s="7" t="s">
        <v>23</v>
      </c>
      <c r="D12" s="7" t="s">
        <v>24</v>
      </c>
      <c r="E12" s="7" t="s">
        <v>23</v>
      </c>
      <c r="F12" s="7" t="s">
        <v>24</v>
      </c>
      <c r="G12" s="7" t="s">
        <v>70</v>
      </c>
      <c r="H12" s="7" t="s">
        <v>71</v>
      </c>
      <c r="I12" s="7" t="s">
        <v>72</v>
      </c>
      <c r="J12" s="7" t="s">
        <v>58</v>
      </c>
      <c r="K12" s="15">
        <v>44566</v>
      </c>
      <c r="L12" s="16">
        <v>44566</v>
      </c>
      <c r="M12" s="16">
        <v>44566</v>
      </c>
      <c r="N12" s="8" t="s">
        <v>59</v>
      </c>
      <c r="O12" s="10">
        <v>4614000</v>
      </c>
      <c r="P12" s="10">
        <v>0</v>
      </c>
      <c r="Q12" s="10">
        <v>4614000</v>
      </c>
      <c r="R12" s="11">
        <v>4614000</v>
      </c>
      <c r="S12" s="32" t="s">
        <v>60</v>
      </c>
      <c r="T12" s="29" t="s">
        <v>61</v>
      </c>
      <c r="U12" s="29"/>
      <c r="V12" s="29" t="s">
        <v>62</v>
      </c>
    </row>
  </sheetData>
  <sheetProtection selectLockedCells="1" selectUnlockedCells="1"/>
  <mergeCells count="2">
    <mergeCell ref="A4:F4"/>
    <mergeCell ref="A5:F6"/>
  </mergeCells>
  <pageMargins left="0.7" right="0.7" top="0.75" bottom="0.75" header="0.51180555555555596" footer="0.51180555555555596"/>
  <pageSetup orientation="portrait" horizontalDpi="300" verticalDpi="300" r:id="rId1"/>
  <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57B25-6196-41A8-A846-EAAD3FAE9038}">
  <dimension ref="A2:K19"/>
  <sheetViews>
    <sheetView topLeftCell="A4" workbookViewId="0">
      <selection activeCell="E19" sqref="E19"/>
    </sheetView>
  </sheetViews>
  <sheetFormatPr defaultColWidth="9.140625" defaultRowHeight="15" x14ac:dyDescent="0.25"/>
  <cols>
    <col min="1" max="1" width="4.7109375" style="24" customWidth="1"/>
    <col min="2" max="2" width="20" style="24" customWidth="1"/>
    <col min="3" max="3" width="10.5703125" style="25" customWidth="1"/>
    <col min="4" max="4" width="29" style="25" customWidth="1"/>
    <col min="5" max="5" width="13" style="24" customWidth="1"/>
    <col min="6" max="6" width="23.42578125" style="24" customWidth="1"/>
    <col min="7" max="8" width="16" style="24" customWidth="1"/>
    <col min="9" max="10" width="12.42578125" style="24" customWidth="1"/>
    <col min="11" max="11" width="19.85546875" style="24" customWidth="1"/>
    <col min="12" max="255" width="9.140625" style="24" customWidth="1"/>
    <col min="256" max="16384" width="9.140625" style="24"/>
  </cols>
  <sheetData>
    <row r="2" spans="1:11" ht="19.5" customHeight="1" x14ac:dyDescent="0.25"/>
    <row r="3" spans="1:11" ht="19.5" customHeight="1" x14ac:dyDescent="0.25">
      <c r="G3" s="34"/>
      <c r="H3" s="34"/>
    </row>
    <row r="4" spans="1:11" ht="19.5" customHeight="1" x14ac:dyDescent="0.25"/>
    <row r="5" spans="1:11" ht="15" customHeight="1" x14ac:dyDescent="0.25"/>
    <row r="6" spans="1:11" ht="22.5" customHeight="1" x14ac:dyDescent="0.25">
      <c r="A6" s="163" t="s">
        <v>107</v>
      </c>
      <c r="B6" s="163"/>
      <c r="C6" s="163"/>
      <c r="D6" s="163"/>
      <c r="E6" s="163"/>
      <c r="F6" s="163"/>
      <c r="G6" s="26" t="s">
        <v>74</v>
      </c>
      <c r="H6" s="26"/>
    </row>
    <row r="7" spans="1:11" ht="22.5" customHeight="1" x14ac:dyDescent="0.25">
      <c r="A7" s="27"/>
      <c r="B7" s="57"/>
      <c r="C7" s="58"/>
      <c r="E7" s="23" t="s">
        <v>115</v>
      </c>
      <c r="F7" s="55"/>
      <c r="G7" s="58"/>
      <c r="H7" s="51"/>
    </row>
    <row r="8" spans="1:11" ht="22.5" customHeight="1" x14ac:dyDescent="0.25">
      <c r="A8" s="123"/>
      <c r="B8" s="57"/>
      <c r="C8" s="58"/>
      <c r="E8" s="122"/>
      <c r="F8" s="179"/>
      <c r="G8" s="58"/>
      <c r="H8" s="124"/>
    </row>
    <row r="9" spans="1:11" ht="22.5" customHeight="1" x14ac:dyDescent="0.25">
      <c r="A9" s="123"/>
      <c r="B9" s="132" t="s">
        <v>341</v>
      </c>
      <c r="C9" s="132"/>
      <c r="D9" s="132"/>
      <c r="E9" s="132"/>
      <c r="F9" s="132"/>
      <c r="G9" s="132"/>
      <c r="H9" s="124"/>
    </row>
    <row r="10" spans="1:11" ht="24" customHeight="1" x14ac:dyDescent="0.25">
      <c r="A10" s="27"/>
      <c r="B10" s="157"/>
      <c r="C10" s="157"/>
      <c r="D10" s="157"/>
      <c r="E10" s="157"/>
      <c r="F10" s="157"/>
      <c r="G10" s="157"/>
      <c r="H10" s="51"/>
    </row>
    <row r="11" spans="1:11" ht="45.75" customHeight="1" x14ac:dyDescent="0.25">
      <c r="A11" s="35" t="s">
        <v>1</v>
      </c>
      <c r="B11" s="36" t="s">
        <v>2</v>
      </c>
      <c r="C11" s="36" t="s">
        <v>37</v>
      </c>
      <c r="D11" s="36" t="s">
        <v>38</v>
      </c>
      <c r="E11" s="36" t="s">
        <v>4</v>
      </c>
      <c r="F11" s="36" t="s">
        <v>3</v>
      </c>
      <c r="G11" s="37" t="s">
        <v>282</v>
      </c>
      <c r="H11" s="97" t="s">
        <v>281</v>
      </c>
      <c r="I11" s="61" t="s">
        <v>95</v>
      </c>
      <c r="J11" s="95" t="s">
        <v>125</v>
      </c>
      <c r="K11" s="39" t="s">
        <v>55</v>
      </c>
    </row>
    <row r="12" spans="1:11" x14ac:dyDescent="0.25">
      <c r="A12" s="6">
        <v>1</v>
      </c>
      <c r="B12" s="7" t="s">
        <v>22</v>
      </c>
      <c r="C12" s="7" t="s">
        <v>23</v>
      </c>
      <c r="D12" s="7" t="s">
        <v>24</v>
      </c>
      <c r="E12" s="7" t="s">
        <v>23</v>
      </c>
      <c r="F12" s="7" t="s">
        <v>24</v>
      </c>
      <c r="G12" s="11">
        <v>5689580000</v>
      </c>
      <c r="H12" s="11">
        <v>600000000</v>
      </c>
      <c r="I12" s="42">
        <v>0.59599999999999997</v>
      </c>
      <c r="J12" s="11"/>
      <c r="K12" s="29"/>
    </row>
    <row r="13" spans="1:11" x14ac:dyDescent="0.25">
      <c r="A13" s="6">
        <v>2</v>
      </c>
      <c r="B13" s="7" t="s">
        <v>22</v>
      </c>
      <c r="C13" s="7" t="s">
        <v>23</v>
      </c>
      <c r="D13" s="7" t="s">
        <v>24</v>
      </c>
      <c r="E13" s="7" t="s">
        <v>23</v>
      </c>
      <c r="F13" s="7" t="s">
        <v>24</v>
      </c>
      <c r="G13" s="11">
        <v>2125550000.0000002</v>
      </c>
      <c r="H13" s="11">
        <v>2125550000.0000002</v>
      </c>
      <c r="I13" s="42">
        <v>0.65190000000000003</v>
      </c>
      <c r="J13" s="11">
        <v>8000000</v>
      </c>
      <c r="K13" s="29"/>
    </row>
    <row r="14" spans="1:11" x14ac:dyDescent="0.25">
      <c r="A14" s="6">
        <v>2</v>
      </c>
      <c r="B14" s="7" t="s">
        <v>22</v>
      </c>
      <c r="C14" s="7" t="s">
        <v>30</v>
      </c>
      <c r="D14" s="7" t="s">
        <v>31</v>
      </c>
      <c r="E14" s="7" t="s">
        <v>42</v>
      </c>
      <c r="F14" s="7" t="s">
        <v>43</v>
      </c>
      <c r="G14" s="11">
        <v>1991580000</v>
      </c>
      <c r="H14" s="11">
        <v>1991580000</v>
      </c>
      <c r="I14" s="42">
        <v>0.72299999999999998</v>
      </c>
      <c r="J14" s="11">
        <v>8000000</v>
      </c>
      <c r="K14" s="29"/>
    </row>
    <row r="15" spans="1:11" x14ac:dyDescent="0.25">
      <c r="A15" s="6">
        <f t="shared" ref="A15:A16" ca="1" si="0">IF(CELL("format",A14)="F0",A14+1,1)</f>
        <v>3</v>
      </c>
      <c r="B15" s="7" t="s">
        <v>22</v>
      </c>
      <c r="C15" s="7" t="s">
        <v>30</v>
      </c>
      <c r="D15" s="7" t="s">
        <v>31</v>
      </c>
      <c r="E15" s="7" t="s">
        <v>42</v>
      </c>
      <c r="F15" s="7" t="s">
        <v>43</v>
      </c>
      <c r="G15" s="11">
        <v>1941210000</v>
      </c>
      <c r="H15" s="11">
        <v>2309000000</v>
      </c>
      <c r="I15" s="42">
        <v>0.60129999999999995</v>
      </c>
      <c r="J15" s="11"/>
      <c r="K15" s="29"/>
    </row>
    <row r="16" spans="1:11" x14ac:dyDescent="0.25">
      <c r="A16" s="6">
        <f t="shared" ca="1" si="0"/>
        <v>4</v>
      </c>
      <c r="B16" s="7" t="s">
        <v>22</v>
      </c>
      <c r="C16" s="7" t="s">
        <v>27</v>
      </c>
      <c r="D16" s="7" t="s">
        <v>47</v>
      </c>
      <c r="E16" s="7" t="s">
        <v>36</v>
      </c>
      <c r="F16" s="7" t="s">
        <v>35</v>
      </c>
      <c r="G16" s="11">
        <v>2185560000</v>
      </c>
      <c r="H16" s="11">
        <v>2200000000</v>
      </c>
      <c r="I16" s="42">
        <v>0.75</v>
      </c>
      <c r="J16" s="11">
        <v>10000000</v>
      </c>
      <c r="K16" s="29"/>
    </row>
    <row r="17" spans="4:10" x14ac:dyDescent="0.25">
      <c r="I17" s="45"/>
      <c r="J17" s="45"/>
    </row>
    <row r="19" spans="4:10" x14ac:dyDescent="0.25">
      <c r="D19" s="18"/>
    </row>
  </sheetData>
  <mergeCells count="2">
    <mergeCell ref="A6:F6"/>
    <mergeCell ref="B9:G10"/>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1B1BB-AB02-44B9-B574-EBBB76CA4805}">
  <dimension ref="A1:AM12"/>
  <sheetViews>
    <sheetView zoomScale="90" zoomScaleNormal="90" workbookViewId="0">
      <selection activeCell="AK16" sqref="AK16"/>
    </sheetView>
  </sheetViews>
  <sheetFormatPr defaultColWidth="9.140625" defaultRowHeight="15" x14ac:dyDescent="0.25"/>
  <cols>
    <col min="1" max="1" width="4.7109375" style="24" customWidth="1"/>
    <col min="2" max="2" width="17.7109375" style="24" customWidth="1"/>
    <col min="3" max="3" width="13.85546875" style="25" customWidth="1"/>
    <col min="4" max="4" width="20.28515625" style="25" customWidth="1"/>
    <col min="5" max="5" width="14.85546875" style="24" customWidth="1"/>
    <col min="6" max="6" width="19.7109375" style="24" bestFit="1" customWidth="1"/>
    <col min="7" max="16" width="19.7109375" style="24" customWidth="1"/>
    <col min="17" max="17" width="31.5703125" style="24" bestFit="1" customWidth="1"/>
    <col min="18" max="21" width="19.7109375" style="24" customWidth="1"/>
    <col min="22" max="23" width="15.7109375" style="24" customWidth="1"/>
    <col min="24" max="24" width="29.28515625" style="24" customWidth="1"/>
    <col min="25" max="25" width="17.5703125" style="24" customWidth="1"/>
    <col min="26" max="26" width="15.140625" style="24" customWidth="1"/>
    <col min="27" max="29" width="17.85546875" style="30" customWidth="1"/>
    <col min="30" max="30" width="14.5703125" style="31" customWidth="1"/>
    <col min="31" max="31" width="15" style="12" customWidth="1"/>
    <col min="32" max="32" width="17" style="12" customWidth="1"/>
    <col min="33" max="33" width="19" style="12" customWidth="1"/>
    <col min="34" max="34" width="21.85546875" style="12" customWidth="1"/>
    <col min="35" max="35" width="19.85546875" style="24" customWidth="1"/>
    <col min="36" max="36" width="12.28515625" style="24" customWidth="1"/>
    <col min="37" max="37" width="21.28515625" style="24" customWidth="1"/>
    <col min="38" max="38" width="26.140625" style="24" customWidth="1"/>
    <col min="39" max="39" width="16.7109375" style="24" customWidth="1"/>
    <col min="40" max="270" width="9.140625" style="24" customWidth="1"/>
    <col min="271" max="16384" width="9.140625" style="24"/>
  </cols>
  <sheetData>
    <row r="1" spans="1:39" ht="14.1" customHeight="1" x14ac:dyDescent="0.25">
      <c r="V1" s="94"/>
      <c r="W1" s="94"/>
      <c r="X1" s="94"/>
      <c r="Y1" s="94"/>
    </row>
    <row r="2" spans="1:39" ht="19.5" customHeight="1" x14ac:dyDescent="0.25">
      <c r="V2" s="94"/>
      <c r="W2" s="94"/>
      <c r="X2" s="94"/>
      <c r="Y2" s="94"/>
    </row>
    <row r="3" spans="1:39" ht="15" customHeight="1" x14ac:dyDescent="0.25">
      <c r="V3" s="94"/>
      <c r="W3" s="94"/>
      <c r="X3" s="94"/>
      <c r="Y3" s="94"/>
    </row>
    <row r="4" spans="1:39" ht="22.5" customHeight="1" x14ac:dyDescent="0.25">
      <c r="A4" s="98" t="s">
        <v>291</v>
      </c>
      <c r="B4" s="98"/>
      <c r="C4" s="98"/>
      <c r="D4" s="98"/>
      <c r="E4" s="26" t="s">
        <v>92</v>
      </c>
      <c r="F4" s="98"/>
      <c r="G4" s="98"/>
      <c r="H4" s="98"/>
      <c r="I4" s="98"/>
      <c r="J4" s="98"/>
      <c r="L4" s="98"/>
      <c r="M4" s="98"/>
      <c r="N4" s="98"/>
      <c r="O4" s="98"/>
      <c r="P4" s="98"/>
      <c r="Q4" s="98"/>
      <c r="S4" s="98"/>
      <c r="T4" s="98"/>
      <c r="U4" s="98"/>
      <c r="V4" s="94"/>
      <c r="W4" s="94"/>
      <c r="X4" s="94"/>
      <c r="Y4" s="94"/>
    </row>
    <row r="5" spans="1:39" ht="22.5" customHeight="1" x14ac:dyDescent="0.25">
      <c r="A5" s="125"/>
      <c r="B5" s="126"/>
      <c r="C5" s="126"/>
      <c r="D5" s="126"/>
      <c r="E5" s="126"/>
      <c r="F5" s="126"/>
      <c r="G5" s="83"/>
      <c r="H5" s="83"/>
      <c r="I5" s="83"/>
      <c r="J5" s="83"/>
      <c r="K5" s="83"/>
      <c r="L5" s="83"/>
      <c r="M5" s="83"/>
      <c r="N5" s="83"/>
      <c r="O5" s="83"/>
      <c r="P5" s="83"/>
      <c r="Q5" s="83"/>
      <c r="R5" s="83"/>
      <c r="S5" s="83"/>
      <c r="T5" s="83"/>
      <c r="U5" s="83"/>
      <c r="V5" s="94"/>
      <c r="W5" s="94"/>
      <c r="X5" s="94"/>
      <c r="Y5" s="94"/>
    </row>
    <row r="6" spans="1:39" ht="22.5" customHeight="1" x14ac:dyDescent="0.25">
      <c r="A6" s="126"/>
      <c r="B6" s="126"/>
      <c r="C6" s="126"/>
      <c r="D6" s="126"/>
      <c r="E6" s="126"/>
      <c r="F6" s="126"/>
      <c r="G6" s="83"/>
      <c r="H6" s="83"/>
      <c r="I6" s="83"/>
      <c r="J6" s="83"/>
      <c r="K6" s="83"/>
      <c r="L6" s="83"/>
      <c r="M6" s="83"/>
      <c r="N6" s="83"/>
      <c r="O6" s="83"/>
      <c r="P6" s="83"/>
      <c r="Q6" s="83"/>
      <c r="R6" s="83"/>
      <c r="S6" s="83"/>
      <c r="T6" s="83"/>
      <c r="U6" s="83"/>
    </row>
    <row r="7" spans="1:39" ht="33" customHeight="1" x14ac:dyDescent="0.25">
      <c r="A7" s="46" t="s">
        <v>1</v>
      </c>
      <c r="B7" s="39" t="s">
        <v>2</v>
      </c>
      <c r="C7" s="39" t="s">
        <v>292</v>
      </c>
      <c r="D7" s="39" t="s">
        <v>38</v>
      </c>
      <c r="E7" s="39" t="s">
        <v>4</v>
      </c>
      <c r="F7" s="39" t="s">
        <v>3</v>
      </c>
      <c r="G7" s="39" t="s">
        <v>88</v>
      </c>
      <c r="H7" s="39" t="s">
        <v>89</v>
      </c>
      <c r="I7" s="39" t="s">
        <v>90</v>
      </c>
      <c r="J7" s="82" t="s">
        <v>293</v>
      </c>
      <c r="K7" s="82" t="s">
        <v>50</v>
      </c>
      <c r="L7" s="82" t="s">
        <v>52</v>
      </c>
      <c r="M7" s="39" t="s">
        <v>51</v>
      </c>
      <c r="N7" s="39" t="s">
        <v>294</v>
      </c>
      <c r="O7" s="39" t="s">
        <v>255</v>
      </c>
      <c r="P7" s="39" t="s">
        <v>256</v>
      </c>
      <c r="Q7" s="39" t="s">
        <v>295</v>
      </c>
      <c r="R7" s="39" t="s">
        <v>296</v>
      </c>
      <c r="S7" s="39" t="s">
        <v>297</v>
      </c>
      <c r="T7" s="39" t="s">
        <v>298</v>
      </c>
      <c r="U7" s="39" t="s">
        <v>299</v>
      </c>
      <c r="V7" s="46" t="s">
        <v>5</v>
      </c>
      <c r="W7" s="47" t="s">
        <v>6</v>
      </c>
      <c r="X7" s="47" t="s">
        <v>7</v>
      </c>
      <c r="Y7" s="84" t="s">
        <v>300</v>
      </c>
      <c r="Z7" s="39" t="s">
        <v>9</v>
      </c>
      <c r="AA7" s="48" t="s">
        <v>10</v>
      </c>
      <c r="AB7" s="48" t="s">
        <v>11</v>
      </c>
      <c r="AC7" s="48" t="s">
        <v>12</v>
      </c>
      <c r="AD7" s="39" t="s">
        <v>13</v>
      </c>
      <c r="AE7" s="49" t="s">
        <v>14</v>
      </c>
      <c r="AF7" s="49" t="s">
        <v>15</v>
      </c>
      <c r="AG7" s="49" t="s">
        <v>16</v>
      </c>
      <c r="AH7" s="81" t="s">
        <v>301</v>
      </c>
      <c r="AI7" s="39" t="s">
        <v>17</v>
      </c>
      <c r="AJ7" s="39" t="s">
        <v>18</v>
      </c>
      <c r="AK7" s="50" t="s">
        <v>302</v>
      </c>
      <c r="AL7" s="39" t="s">
        <v>303</v>
      </c>
      <c r="AM7" s="39" t="s">
        <v>304</v>
      </c>
    </row>
    <row r="8" spans="1:39" x14ac:dyDescent="0.25">
      <c r="A8" s="6">
        <v>1</v>
      </c>
      <c r="B8" s="7" t="s">
        <v>22</v>
      </c>
      <c r="C8" s="7" t="s">
        <v>23</v>
      </c>
      <c r="D8" s="7" t="s">
        <v>24</v>
      </c>
      <c r="E8" s="7" t="s">
        <v>116</v>
      </c>
      <c r="F8" s="7" t="s">
        <v>117</v>
      </c>
      <c r="G8" s="7" t="s">
        <v>26</v>
      </c>
      <c r="H8" s="7" t="s">
        <v>25</v>
      </c>
      <c r="I8" s="7" t="s">
        <v>48</v>
      </c>
      <c r="J8" s="7"/>
      <c r="K8" s="7" t="s">
        <v>147</v>
      </c>
      <c r="L8" s="7" t="s">
        <v>25</v>
      </c>
      <c r="M8" s="7" t="s">
        <v>149</v>
      </c>
      <c r="N8" s="7" t="s">
        <v>266</v>
      </c>
      <c r="O8" s="7" t="s">
        <v>147</v>
      </c>
      <c r="P8" s="7" t="s">
        <v>149</v>
      </c>
      <c r="Q8" s="7" t="s">
        <v>266</v>
      </c>
      <c r="R8" s="7" t="s">
        <v>116</v>
      </c>
      <c r="S8" s="7" t="s">
        <v>117</v>
      </c>
      <c r="T8" s="7"/>
      <c r="U8" s="7" t="s">
        <v>250</v>
      </c>
      <c r="V8" s="7" t="s">
        <v>20</v>
      </c>
      <c r="W8" s="7" t="s">
        <v>56</v>
      </c>
      <c r="X8" s="7" t="s">
        <v>57</v>
      </c>
      <c r="Y8" s="7"/>
      <c r="Z8" s="7" t="s">
        <v>58</v>
      </c>
      <c r="AA8" s="15">
        <v>44565</v>
      </c>
      <c r="AB8" s="16">
        <v>44565</v>
      </c>
      <c r="AC8" s="16">
        <v>44565</v>
      </c>
      <c r="AD8" s="8" t="s">
        <v>59</v>
      </c>
      <c r="AE8" s="10">
        <v>4216000</v>
      </c>
      <c r="AF8" s="10">
        <v>0</v>
      </c>
      <c r="AG8" s="10">
        <v>4216000</v>
      </c>
      <c r="AH8" s="11">
        <v>4216000</v>
      </c>
      <c r="AI8" s="32" t="s">
        <v>60</v>
      </c>
      <c r="AJ8" s="29" t="s">
        <v>61</v>
      </c>
      <c r="AK8" s="33" t="s">
        <v>334</v>
      </c>
      <c r="AL8" s="29"/>
      <c r="AM8" s="29" t="s">
        <v>309</v>
      </c>
    </row>
    <row r="9" spans="1:39" x14ac:dyDescent="0.25">
      <c r="A9" s="6">
        <f t="shared" ref="A9:A12" ca="1" si="0">IF(CELL("format",A8)="F0",A8+1,1)</f>
        <v>2</v>
      </c>
      <c r="B9" s="7" t="s">
        <v>22</v>
      </c>
      <c r="C9" s="7" t="s">
        <v>23</v>
      </c>
      <c r="D9" s="7" t="s">
        <v>24</v>
      </c>
      <c r="E9" s="7" t="s">
        <v>118</v>
      </c>
      <c r="F9" s="7" t="s">
        <v>119</v>
      </c>
      <c r="G9" s="7" t="s">
        <v>49</v>
      </c>
      <c r="H9" s="7" t="s">
        <v>28</v>
      </c>
      <c r="I9" s="7" t="s">
        <v>29</v>
      </c>
      <c r="J9" s="44" t="s">
        <v>305</v>
      </c>
      <c r="K9" s="7" t="s">
        <v>154</v>
      </c>
      <c r="L9" s="7" t="s">
        <v>28</v>
      </c>
      <c r="M9" s="7" t="s">
        <v>156</v>
      </c>
      <c r="N9" s="7" t="s">
        <v>263</v>
      </c>
      <c r="O9" s="7" t="s">
        <v>154</v>
      </c>
      <c r="P9" s="7" t="s">
        <v>156</v>
      </c>
      <c r="Q9" s="7" t="s">
        <v>263</v>
      </c>
      <c r="R9" s="7" t="s">
        <v>118</v>
      </c>
      <c r="S9" s="7" t="s">
        <v>119</v>
      </c>
      <c r="T9" s="44" t="s">
        <v>307</v>
      </c>
      <c r="U9" s="7" t="s">
        <v>250</v>
      </c>
      <c r="V9" s="7" t="s">
        <v>63</v>
      </c>
      <c r="W9" s="7" t="s">
        <v>64</v>
      </c>
      <c r="X9" s="7" t="s">
        <v>65</v>
      </c>
      <c r="Y9" s="7"/>
      <c r="Z9" s="7" t="s">
        <v>58</v>
      </c>
      <c r="AA9" s="15">
        <v>44566</v>
      </c>
      <c r="AB9" s="16">
        <v>44566</v>
      </c>
      <c r="AC9" s="16">
        <v>44566</v>
      </c>
      <c r="AD9" s="8" t="s">
        <v>59</v>
      </c>
      <c r="AE9" s="10">
        <v>3550000</v>
      </c>
      <c r="AF9" s="10">
        <v>0</v>
      </c>
      <c r="AG9" s="10">
        <v>3550000</v>
      </c>
      <c r="AH9" s="11">
        <v>3550000</v>
      </c>
      <c r="AI9" s="32" t="s">
        <v>60</v>
      </c>
      <c r="AJ9" s="29" t="s">
        <v>61</v>
      </c>
      <c r="AK9" s="33" t="s">
        <v>334</v>
      </c>
      <c r="AL9" s="29" t="s">
        <v>308</v>
      </c>
      <c r="AM9" s="29"/>
    </row>
    <row r="10" spans="1:39" x14ac:dyDescent="0.25">
      <c r="A10" s="6">
        <f t="shared" ca="1" si="0"/>
        <v>3</v>
      </c>
      <c r="B10" s="7" t="s">
        <v>22</v>
      </c>
      <c r="C10" s="7" t="s">
        <v>30</v>
      </c>
      <c r="D10" s="7" t="s">
        <v>31</v>
      </c>
      <c r="E10" s="7" t="s">
        <v>120</v>
      </c>
      <c r="F10" s="7" t="s">
        <v>121</v>
      </c>
      <c r="G10" s="7" t="s">
        <v>32</v>
      </c>
      <c r="H10" s="7" t="s">
        <v>33</v>
      </c>
      <c r="I10" s="7" t="s">
        <v>34</v>
      </c>
      <c r="J10" s="7"/>
      <c r="K10" s="7" t="s">
        <v>160</v>
      </c>
      <c r="L10" s="7" t="s">
        <v>33</v>
      </c>
      <c r="M10" s="7" t="s">
        <v>162</v>
      </c>
      <c r="N10" s="7" t="s">
        <v>262</v>
      </c>
      <c r="O10" s="7" t="s">
        <v>160</v>
      </c>
      <c r="P10" s="7" t="s">
        <v>162</v>
      </c>
      <c r="Q10" s="7" t="s">
        <v>262</v>
      </c>
      <c r="R10" s="7" t="s">
        <v>120</v>
      </c>
      <c r="S10" s="7" t="s">
        <v>121</v>
      </c>
      <c r="T10" s="7"/>
      <c r="U10" s="7" t="s">
        <v>261</v>
      </c>
      <c r="V10" s="7" t="s">
        <v>66</v>
      </c>
      <c r="W10" s="7" t="s">
        <v>67</v>
      </c>
      <c r="X10" s="7" t="s">
        <v>68</v>
      </c>
      <c r="Y10" s="44" t="s">
        <v>76</v>
      </c>
      <c r="Z10" s="7" t="s">
        <v>58</v>
      </c>
      <c r="AA10" s="15">
        <v>44566</v>
      </c>
      <c r="AB10" s="16">
        <v>44566</v>
      </c>
      <c r="AC10" s="16">
        <v>44566</v>
      </c>
      <c r="AD10" s="8" t="s">
        <v>59</v>
      </c>
      <c r="AE10" s="10">
        <v>3662000</v>
      </c>
      <c r="AF10" s="10">
        <v>0</v>
      </c>
      <c r="AG10" s="10">
        <v>3662000</v>
      </c>
      <c r="AH10" s="11">
        <v>3662000</v>
      </c>
      <c r="AI10" s="32" t="s">
        <v>69</v>
      </c>
      <c r="AJ10" s="29" t="s">
        <v>61</v>
      </c>
      <c r="AK10" s="33" t="s">
        <v>334</v>
      </c>
      <c r="AL10" s="29"/>
      <c r="AM10" s="29"/>
    </row>
    <row r="11" spans="1:39" x14ac:dyDescent="0.25">
      <c r="A11" s="6">
        <f t="shared" ca="1" si="0"/>
        <v>4</v>
      </c>
      <c r="B11" s="7" t="s">
        <v>22</v>
      </c>
      <c r="C11" s="7" t="s">
        <v>30</v>
      </c>
      <c r="D11" s="7" t="s">
        <v>31</v>
      </c>
      <c r="E11" s="7" t="s">
        <v>30</v>
      </c>
      <c r="F11" s="7" t="s">
        <v>31</v>
      </c>
      <c r="G11" s="7" t="s">
        <v>44</v>
      </c>
      <c r="H11" s="7" t="s">
        <v>45</v>
      </c>
      <c r="I11" s="7" t="s">
        <v>46</v>
      </c>
      <c r="J11" s="44" t="s">
        <v>306</v>
      </c>
      <c r="K11" s="7" t="s">
        <v>44</v>
      </c>
      <c r="L11" s="7" t="s">
        <v>45</v>
      </c>
      <c r="M11" s="7" t="s">
        <v>46</v>
      </c>
      <c r="N11" s="7" t="s">
        <v>266</v>
      </c>
      <c r="O11" s="7" t="s">
        <v>167</v>
      </c>
      <c r="P11" s="7" t="s">
        <v>169</v>
      </c>
      <c r="Q11" s="7" t="s">
        <v>265</v>
      </c>
      <c r="R11" s="7" t="s">
        <v>30</v>
      </c>
      <c r="S11" s="7" t="s">
        <v>31</v>
      </c>
      <c r="T11" s="7"/>
      <c r="U11" s="7" t="s">
        <v>264</v>
      </c>
      <c r="V11" s="7" t="s">
        <v>66</v>
      </c>
      <c r="W11" s="7" t="s">
        <v>67</v>
      </c>
      <c r="X11" s="7" t="s">
        <v>68</v>
      </c>
      <c r="Y11" s="7"/>
      <c r="Z11" s="7" t="s">
        <v>58</v>
      </c>
      <c r="AA11" s="15">
        <v>44566</v>
      </c>
      <c r="AB11" s="16">
        <v>44566</v>
      </c>
      <c r="AC11" s="16">
        <v>44567</v>
      </c>
      <c r="AD11" s="8" t="s">
        <v>59</v>
      </c>
      <c r="AE11" s="10">
        <v>-3662000</v>
      </c>
      <c r="AF11" s="10">
        <v>0</v>
      </c>
      <c r="AG11" s="10">
        <v>-3662000</v>
      </c>
      <c r="AH11" s="11">
        <v>-3662000</v>
      </c>
      <c r="AI11" s="32" t="s">
        <v>69</v>
      </c>
      <c r="AJ11" s="29" t="s">
        <v>61</v>
      </c>
      <c r="AK11" s="33" t="s">
        <v>334</v>
      </c>
      <c r="AL11" s="29"/>
      <c r="AM11" s="29"/>
    </row>
    <row r="12" spans="1:39" x14ac:dyDescent="0.25">
      <c r="A12" s="6">
        <f t="shared" ca="1" si="0"/>
        <v>5</v>
      </c>
      <c r="B12" s="7" t="s">
        <v>22</v>
      </c>
      <c r="C12" s="7" t="s">
        <v>27</v>
      </c>
      <c r="D12" s="7" t="s">
        <v>47</v>
      </c>
      <c r="E12" s="7" t="s">
        <v>36</v>
      </c>
      <c r="F12" s="7" t="s">
        <v>35</v>
      </c>
      <c r="G12" s="7" t="s">
        <v>21</v>
      </c>
      <c r="H12" s="7" t="s">
        <v>53</v>
      </c>
      <c r="I12" s="7" t="s">
        <v>54</v>
      </c>
      <c r="J12" s="7"/>
      <c r="K12" s="7" t="s">
        <v>21</v>
      </c>
      <c r="L12" s="7" t="s">
        <v>53</v>
      </c>
      <c r="M12" s="7" t="s">
        <v>54</v>
      </c>
      <c r="N12" s="7" t="s">
        <v>263</v>
      </c>
      <c r="O12" s="7" t="s">
        <v>154</v>
      </c>
      <c r="P12" s="7" t="s">
        <v>156</v>
      </c>
      <c r="Q12" s="7" t="s">
        <v>267</v>
      </c>
      <c r="R12" s="7" t="s">
        <v>36</v>
      </c>
      <c r="S12" s="7" t="s">
        <v>35</v>
      </c>
      <c r="T12" s="7"/>
      <c r="U12" s="7" t="s">
        <v>251</v>
      </c>
      <c r="V12" s="7" t="s">
        <v>70</v>
      </c>
      <c r="W12" s="7" t="s">
        <v>71</v>
      </c>
      <c r="X12" s="7" t="s">
        <v>72</v>
      </c>
      <c r="Y12" s="7"/>
      <c r="Z12" s="7" t="s">
        <v>58</v>
      </c>
      <c r="AA12" s="15">
        <v>44566</v>
      </c>
      <c r="AB12" s="16">
        <v>44566</v>
      </c>
      <c r="AC12" s="16">
        <v>44566</v>
      </c>
      <c r="AD12" s="8" t="s">
        <v>59</v>
      </c>
      <c r="AE12" s="10">
        <v>4614000</v>
      </c>
      <c r="AF12" s="10">
        <v>0</v>
      </c>
      <c r="AG12" s="10">
        <v>4614000</v>
      </c>
      <c r="AH12" s="11">
        <v>4614000</v>
      </c>
      <c r="AI12" s="32" t="s">
        <v>60</v>
      </c>
      <c r="AJ12" s="29" t="s">
        <v>61</v>
      </c>
      <c r="AK12" s="33" t="s">
        <v>334</v>
      </c>
      <c r="AL12" s="29"/>
      <c r="AM12" s="29"/>
    </row>
  </sheetData>
  <sheetProtection selectLockedCells="1" selectUnlockedCells="1"/>
  <mergeCells count="1">
    <mergeCell ref="A5:F6"/>
  </mergeCells>
  <pageMargins left="0.7" right="0.7" top="0.75" bottom="0.75" header="0.51180555555555596" footer="0.51180555555555596"/>
  <pageSetup orientation="portrait" horizontalDpi="300" verticalDpi="30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E1F4D-0F71-4014-9F18-696942F7D747}">
  <dimension ref="A2:V12"/>
  <sheetViews>
    <sheetView zoomScale="90" zoomScaleNormal="90" workbookViewId="0">
      <selection activeCell="D1" sqref="D1"/>
    </sheetView>
  </sheetViews>
  <sheetFormatPr defaultColWidth="9.140625" defaultRowHeight="15" x14ac:dyDescent="0.25"/>
  <cols>
    <col min="1" max="1" width="4.7109375" style="24" customWidth="1"/>
    <col min="2" max="2" width="17.7109375" style="24" customWidth="1"/>
    <col min="3" max="3" width="20.7109375" style="25" customWidth="1"/>
    <col min="4" max="4" width="20.28515625" style="25" customWidth="1"/>
    <col min="5" max="5" width="25.7109375" style="24" customWidth="1"/>
    <col min="6" max="6" width="15.42578125" style="24" customWidth="1"/>
    <col min="7" max="8" width="15.7109375" style="24" customWidth="1"/>
    <col min="9" max="9" width="29.28515625" style="24" customWidth="1"/>
    <col min="10" max="10" width="15.140625" style="24" customWidth="1"/>
    <col min="11" max="13" width="17.85546875" style="30" customWidth="1"/>
    <col min="14" max="14" width="14.5703125" style="31" customWidth="1"/>
    <col min="15" max="15" width="15" style="12" customWidth="1"/>
    <col min="16" max="16" width="17" style="12" customWidth="1"/>
    <col min="17" max="17" width="19" style="12" customWidth="1"/>
    <col min="18" max="18" width="18.5703125" style="12" customWidth="1"/>
    <col min="19" max="19" width="19.85546875" style="24" customWidth="1"/>
    <col min="20" max="21" width="12.28515625" style="24" customWidth="1"/>
    <col min="22" max="22" width="26.140625" style="24" customWidth="1"/>
    <col min="23" max="254" width="9.140625" style="24" customWidth="1"/>
    <col min="255" max="16384" width="9.140625" style="24"/>
  </cols>
  <sheetData>
    <row r="2" spans="1:22" ht="19.5" customHeight="1" x14ac:dyDescent="0.25"/>
    <row r="3" spans="1:22" ht="15" customHeight="1" x14ac:dyDescent="0.25"/>
    <row r="4" spans="1:22" ht="22.5" customHeight="1" x14ac:dyDescent="0.25">
      <c r="A4" s="171" t="s">
        <v>109</v>
      </c>
      <c r="B4" s="171"/>
      <c r="C4" s="171"/>
      <c r="D4" s="171"/>
      <c r="E4" s="171"/>
      <c r="F4" s="171"/>
      <c r="G4" s="26" t="s">
        <v>74</v>
      </c>
    </row>
    <row r="5" spans="1:22" ht="22.5" customHeight="1" x14ac:dyDescent="0.25">
      <c r="A5" s="125"/>
      <c r="B5" s="126"/>
      <c r="C5" s="126"/>
      <c r="D5" s="126"/>
      <c r="E5" s="126"/>
      <c r="F5" s="126"/>
    </row>
    <row r="6" spans="1:22" ht="22.5" customHeight="1" x14ac:dyDescent="0.25">
      <c r="A6" s="126"/>
      <c r="B6" s="126"/>
      <c r="C6" s="126"/>
      <c r="D6" s="126"/>
      <c r="E6" s="126"/>
      <c r="F6" s="126"/>
    </row>
    <row r="7" spans="1:22" ht="33" customHeight="1" x14ac:dyDescent="0.25">
      <c r="A7" s="46" t="s">
        <v>1</v>
      </c>
      <c r="B7" s="39" t="s">
        <v>2</v>
      </c>
      <c r="C7" s="39" t="s">
        <v>37</v>
      </c>
      <c r="D7" s="39" t="s">
        <v>38</v>
      </c>
      <c r="E7" s="39" t="s">
        <v>4</v>
      </c>
      <c r="F7" s="39" t="s">
        <v>3</v>
      </c>
      <c r="G7" s="46" t="s">
        <v>5</v>
      </c>
      <c r="H7" s="47" t="s">
        <v>6</v>
      </c>
      <c r="I7" s="47" t="s">
        <v>7</v>
      </c>
      <c r="J7" s="39" t="s">
        <v>9</v>
      </c>
      <c r="K7" s="48" t="s">
        <v>10</v>
      </c>
      <c r="L7" s="48" t="s">
        <v>11</v>
      </c>
      <c r="M7" s="48" t="s">
        <v>12</v>
      </c>
      <c r="N7" s="39" t="s">
        <v>13</v>
      </c>
      <c r="O7" s="49" t="s">
        <v>110</v>
      </c>
      <c r="P7" s="49" t="s">
        <v>111</v>
      </c>
      <c r="Q7" s="49" t="s">
        <v>112</v>
      </c>
      <c r="R7" s="49" t="s">
        <v>113</v>
      </c>
      <c r="S7" s="39" t="s">
        <v>17</v>
      </c>
      <c r="T7" s="39" t="s">
        <v>18</v>
      </c>
      <c r="U7" s="50" t="s">
        <v>279</v>
      </c>
      <c r="V7" s="39" t="s">
        <v>19</v>
      </c>
    </row>
    <row r="8" spans="1:22" x14ac:dyDescent="0.25">
      <c r="A8" s="6">
        <v>1</v>
      </c>
      <c r="B8" s="7" t="s">
        <v>22</v>
      </c>
      <c r="C8" s="7" t="s">
        <v>23</v>
      </c>
      <c r="D8" s="7" t="s">
        <v>24</v>
      </c>
      <c r="E8" s="7" t="s">
        <v>23</v>
      </c>
      <c r="F8" s="7" t="s">
        <v>24</v>
      </c>
      <c r="G8" s="7" t="s">
        <v>20</v>
      </c>
      <c r="H8" s="7" t="s">
        <v>56</v>
      </c>
      <c r="I8" s="7" t="s">
        <v>57</v>
      </c>
      <c r="J8" s="7" t="s">
        <v>58</v>
      </c>
      <c r="K8" s="15">
        <v>44565</v>
      </c>
      <c r="L8" s="16">
        <v>44565</v>
      </c>
      <c r="M8" s="16">
        <v>44565</v>
      </c>
      <c r="N8" s="8">
        <v>2</v>
      </c>
      <c r="O8" s="10">
        <v>4216000</v>
      </c>
      <c r="P8" s="10">
        <v>0</v>
      </c>
      <c r="Q8" s="10">
        <v>4216000</v>
      </c>
      <c r="R8" s="11">
        <v>4216000</v>
      </c>
      <c r="S8" s="32" t="s">
        <v>280</v>
      </c>
      <c r="T8" s="29" t="s">
        <v>61</v>
      </c>
      <c r="U8" s="33" t="s">
        <v>76</v>
      </c>
      <c r="V8" s="29" t="s">
        <v>62</v>
      </c>
    </row>
    <row r="9" spans="1:22" x14ac:dyDescent="0.25">
      <c r="A9" s="6">
        <f t="shared" ref="A9:A12" ca="1" si="0">IF(CELL("format",A8)="F0",A8+1,1)</f>
        <v>2</v>
      </c>
      <c r="B9" s="7" t="s">
        <v>22</v>
      </c>
      <c r="C9" s="7" t="s">
        <v>23</v>
      </c>
      <c r="D9" s="7" t="s">
        <v>24</v>
      </c>
      <c r="E9" s="7" t="s">
        <v>23</v>
      </c>
      <c r="F9" s="7" t="s">
        <v>24</v>
      </c>
      <c r="G9" s="7" t="s">
        <v>63</v>
      </c>
      <c r="H9" s="7" t="s">
        <v>64</v>
      </c>
      <c r="I9" s="7" t="s">
        <v>65</v>
      </c>
      <c r="J9" s="7" t="s">
        <v>58</v>
      </c>
      <c r="K9" s="15">
        <v>44566</v>
      </c>
      <c r="L9" s="16">
        <v>44566</v>
      </c>
      <c r="M9" s="16">
        <v>44566</v>
      </c>
      <c r="N9" s="8">
        <v>2</v>
      </c>
      <c r="O9" s="10">
        <v>3550000</v>
      </c>
      <c r="P9" s="10">
        <v>0</v>
      </c>
      <c r="Q9" s="10">
        <v>3550000</v>
      </c>
      <c r="R9" s="11">
        <v>3550000</v>
      </c>
      <c r="S9" s="32" t="s">
        <v>280</v>
      </c>
      <c r="T9" s="29" t="s">
        <v>61</v>
      </c>
      <c r="U9" s="29"/>
      <c r="V9" s="29" t="s">
        <v>62</v>
      </c>
    </row>
    <row r="10" spans="1:22" x14ac:dyDescent="0.25">
      <c r="A10" s="6">
        <f t="shared" ca="1" si="0"/>
        <v>3</v>
      </c>
      <c r="B10" s="7" t="s">
        <v>22</v>
      </c>
      <c r="C10" s="7" t="s">
        <v>23</v>
      </c>
      <c r="D10" s="7" t="s">
        <v>24</v>
      </c>
      <c r="E10" s="7" t="s">
        <v>23</v>
      </c>
      <c r="F10" s="7" t="s">
        <v>24</v>
      </c>
      <c r="G10" s="7" t="s">
        <v>66</v>
      </c>
      <c r="H10" s="7" t="s">
        <v>67</v>
      </c>
      <c r="I10" s="7" t="s">
        <v>68</v>
      </c>
      <c r="J10" s="7" t="s">
        <v>58</v>
      </c>
      <c r="K10" s="15">
        <v>44566</v>
      </c>
      <c r="L10" s="16">
        <v>44566</v>
      </c>
      <c r="M10" s="16">
        <v>44566</v>
      </c>
      <c r="N10" s="8">
        <v>3</v>
      </c>
      <c r="O10" s="10">
        <v>3662000</v>
      </c>
      <c r="P10" s="10">
        <v>0</v>
      </c>
      <c r="Q10" s="10">
        <v>3662000</v>
      </c>
      <c r="R10" s="11">
        <v>3662000</v>
      </c>
      <c r="S10" s="32" t="s">
        <v>280</v>
      </c>
      <c r="T10" s="29" t="s">
        <v>61</v>
      </c>
      <c r="U10" s="29"/>
      <c r="V10" s="29" t="s">
        <v>62</v>
      </c>
    </row>
    <row r="11" spans="1:22" x14ac:dyDescent="0.25">
      <c r="A11" s="6">
        <f t="shared" ca="1" si="0"/>
        <v>4</v>
      </c>
      <c r="B11" s="7" t="s">
        <v>22</v>
      </c>
      <c r="C11" s="7" t="s">
        <v>23</v>
      </c>
      <c r="D11" s="7" t="s">
        <v>24</v>
      </c>
      <c r="E11" s="7" t="s">
        <v>23</v>
      </c>
      <c r="F11" s="7" t="s">
        <v>24</v>
      </c>
      <c r="G11" s="7" t="s">
        <v>66</v>
      </c>
      <c r="H11" s="7" t="s">
        <v>67</v>
      </c>
      <c r="I11" s="7" t="s">
        <v>68</v>
      </c>
      <c r="J11" s="7" t="s">
        <v>58</v>
      </c>
      <c r="K11" s="15">
        <v>44566</v>
      </c>
      <c r="L11" s="16">
        <v>44566</v>
      </c>
      <c r="M11" s="16">
        <v>44567</v>
      </c>
      <c r="N11" s="8">
        <v>3</v>
      </c>
      <c r="O11" s="10">
        <v>3662000</v>
      </c>
      <c r="P11" s="10">
        <v>500000</v>
      </c>
      <c r="Q11" s="10">
        <v>4162000</v>
      </c>
      <c r="R11" s="11">
        <v>3712000</v>
      </c>
      <c r="S11" s="32" t="s">
        <v>280</v>
      </c>
      <c r="T11" s="29" t="s">
        <v>61</v>
      </c>
      <c r="U11" s="33" t="s">
        <v>76</v>
      </c>
      <c r="V11" s="29" t="s">
        <v>62</v>
      </c>
    </row>
    <row r="12" spans="1:22" x14ac:dyDescent="0.25">
      <c r="A12" s="6">
        <f t="shared" ca="1" si="0"/>
        <v>5</v>
      </c>
      <c r="B12" s="7" t="s">
        <v>22</v>
      </c>
      <c r="C12" s="7" t="s">
        <v>23</v>
      </c>
      <c r="D12" s="7" t="s">
        <v>24</v>
      </c>
      <c r="E12" s="7" t="s">
        <v>23</v>
      </c>
      <c r="F12" s="7" t="s">
        <v>24</v>
      </c>
      <c r="G12" s="7" t="s">
        <v>70</v>
      </c>
      <c r="H12" s="7" t="s">
        <v>71</v>
      </c>
      <c r="I12" s="7" t="s">
        <v>72</v>
      </c>
      <c r="J12" s="7" t="s">
        <v>58</v>
      </c>
      <c r="K12" s="15">
        <v>44566</v>
      </c>
      <c r="L12" s="16">
        <v>44566</v>
      </c>
      <c r="M12" s="16">
        <v>44566</v>
      </c>
      <c r="N12" s="8">
        <v>3</v>
      </c>
      <c r="O12" s="10">
        <v>4614000</v>
      </c>
      <c r="P12" s="10">
        <v>0</v>
      </c>
      <c r="Q12" s="10">
        <v>4614000</v>
      </c>
      <c r="R12" s="11">
        <v>4614000</v>
      </c>
      <c r="S12" s="32" t="s">
        <v>280</v>
      </c>
      <c r="T12" s="29" t="s">
        <v>61</v>
      </c>
      <c r="U12" s="29"/>
      <c r="V12" s="29" t="s">
        <v>62</v>
      </c>
    </row>
  </sheetData>
  <sheetProtection selectLockedCells="1" selectUnlockedCells="1"/>
  <mergeCells count="2">
    <mergeCell ref="A4:F4"/>
    <mergeCell ref="A5:F6"/>
  </mergeCells>
  <pageMargins left="0.7" right="0.7" top="0.75" bottom="0.75" header="0.51180555555555596" footer="0.51180555555555596"/>
  <pageSetup orientation="portrait" horizontalDpi="300" verticalDpi="30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5A9A1-50D0-4BDE-91F8-DAAE797A80AF}">
  <dimension ref="A1:O33"/>
  <sheetViews>
    <sheetView workbookViewId="0">
      <selection activeCell="D4" sqref="D4"/>
    </sheetView>
  </sheetViews>
  <sheetFormatPr defaultColWidth="9.140625" defaultRowHeight="15" x14ac:dyDescent="0.25"/>
  <cols>
    <col min="1" max="1" width="4.7109375" style="24" customWidth="1"/>
    <col min="2" max="2" width="20" style="24" customWidth="1"/>
    <col min="3" max="3" width="27.7109375" style="25" customWidth="1"/>
    <col min="4" max="4" width="29" style="25" customWidth="1"/>
    <col min="5" max="5" width="25.7109375" style="24" customWidth="1"/>
    <col min="6" max="6" width="27.42578125" style="24" customWidth="1"/>
    <col min="7" max="7" width="29.140625" style="24" customWidth="1"/>
    <col min="8" max="8" width="26" style="24" customWidth="1"/>
    <col min="9" max="9" width="27.28515625" style="24" customWidth="1"/>
    <col min="10" max="10" width="15.7109375" style="12" customWidth="1"/>
    <col min="11" max="14" width="15.140625" style="14" customWidth="1"/>
    <col min="15" max="15" width="19.85546875" style="24" customWidth="1"/>
    <col min="16" max="259" width="9.140625" style="24" customWidth="1"/>
    <col min="260" max="16384" width="9.140625" style="24"/>
  </cols>
  <sheetData>
    <row r="1" spans="1:15" x14ac:dyDescent="0.25">
      <c r="J1" s="14"/>
    </row>
    <row r="2" spans="1:15" ht="19.5" customHeight="1" x14ac:dyDescent="0.25">
      <c r="J2" s="14"/>
    </row>
    <row r="3" spans="1:15" ht="19.5" customHeight="1" x14ac:dyDescent="0.25">
      <c r="J3" s="14"/>
    </row>
    <row r="4" spans="1:15" ht="19.5" customHeight="1" x14ac:dyDescent="0.25">
      <c r="J4" s="14"/>
    </row>
    <row r="5" spans="1:15" ht="15" customHeight="1" x14ac:dyDescent="0.25">
      <c r="J5" s="14"/>
    </row>
    <row r="6" spans="1:15" ht="22.5" customHeight="1" x14ac:dyDescent="0.25">
      <c r="A6" s="163" t="s">
        <v>337</v>
      </c>
      <c r="B6" s="163"/>
      <c r="C6" s="163"/>
      <c r="D6" s="163"/>
      <c r="E6" s="163"/>
      <c r="F6" s="163"/>
      <c r="G6" s="26" t="s">
        <v>74</v>
      </c>
      <c r="J6" s="14"/>
    </row>
    <row r="7" spans="1:15" ht="22.5" customHeight="1" x14ac:dyDescent="0.25">
      <c r="A7" s="27"/>
      <c r="B7" s="27"/>
      <c r="C7" s="27"/>
      <c r="D7" s="27"/>
      <c r="E7" s="23" t="s">
        <v>115</v>
      </c>
      <c r="F7" s="55"/>
      <c r="G7" s="56"/>
      <c r="J7" s="14"/>
    </row>
    <row r="8" spans="1:15" ht="22.5" customHeight="1" x14ac:dyDescent="0.25">
      <c r="A8" s="27"/>
      <c r="B8" s="132" t="s">
        <v>342</v>
      </c>
      <c r="C8" s="133"/>
      <c r="D8" s="133"/>
      <c r="E8" s="133"/>
      <c r="F8" s="133"/>
      <c r="G8" s="133"/>
      <c r="J8" s="14"/>
    </row>
    <row r="9" spans="1:15" ht="24" customHeight="1" x14ac:dyDescent="0.25">
      <c r="A9" s="27"/>
      <c r="B9" s="134"/>
      <c r="C9" s="134"/>
      <c r="D9" s="134"/>
      <c r="E9" s="134"/>
      <c r="F9" s="134"/>
      <c r="G9" s="134"/>
      <c r="J9" s="14"/>
    </row>
    <row r="10" spans="1:15" s="1" customFormat="1" ht="29.25" customHeight="1" x14ac:dyDescent="0.25">
      <c r="A10" s="35" t="s">
        <v>1</v>
      </c>
      <c r="B10" s="35" t="s">
        <v>2</v>
      </c>
      <c r="C10" s="35" t="s">
        <v>37</v>
      </c>
      <c r="D10" s="35" t="s">
        <v>38</v>
      </c>
      <c r="E10" s="35" t="s">
        <v>4</v>
      </c>
      <c r="F10" s="35" t="s">
        <v>3</v>
      </c>
      <c r="G10" s="35" t="s">
        <v>88</v>
      </c>
      <c r="H10" s="35" t="s">
        <v>89</v>
      </c>
      <c r="I10" s="35" t="s">
        <v>90</v>
      </c>
      <c r="J10" s="117" t="s">
        <v>108</v>
      </c>
      <c r="K10" s="118" t="s">
        <v>281</v>
      </c>
      <c r="L10" s="115" t="s">
        <v>95</v>
      </c>
      <c r="M10" s="115" t="s">
        <v>229</v>
      </c>
      <c r="N10" s="116" t="s">
        <v>125</v>
      </c>
      <c r="O10" s="46" t="s">
        <v>55</v>
      </c>
    </row>
    <row r="11" spans="1:15" x14ac:dyDescent="0.25">
      <c r="A11" s="6">
        <v>1</v>
      </c>
      <c r="B11" s="7" t="s">
        <v>22</v>
      </c>
      <c r="C11" s="7" t="s">
        <v>23</v>
      </c>
      <c r="D11" s="7" t="s">
        <v>24</v>
      </c>
      <c r="E11" s="7" t="s">
        <v>23</v>
      </c>
      <c r="F11" s="7" t="s">
        <v>24</v>
      </c>
      <c r="G11" s="7" t="s">
        <v>26</v>
      </c>
      <c r="H11" s="7" t="s">
        <v>25</v>
      </c>
      <c r="I11" s="7" t="s">
        <v>48</v>
      </c>
      <c r="J11" s="11">
        <v>600000000</v>
      </c>
      <c r="K11" s="11">
        <v>600000000</v>
      </c>
      <c r="L11" s="41">
        <v>0.59599999999999997</v>
      </c>
      <c r="M11" s="114" t="s">
        <v>274</v>
      </c>
      <c r="N11" s="11"/>
      <c r="O11" s="29"/>
    </row>
    <row r="12" spans="1:15" x14ac:dyDescent="0.25">
      <c r="A12" s="6">
        <f t="shared" ref="A12:A15" ca="1" si="0">IF(CELL("format",A11)="F0",A11+1,1)</f>
        <v>2</v>
      </c>
      <c r="B12" s="7" t="s">
        <v>22</v>
      </c>
      <c r="C12" s="7" t="s">
        <v>23</v>
      </c>
      <c r="D12" s="7" t="s">
        <v>24</v>
      </c>
      <c r="E12" s="7" t="s">
        <v>23</v>
      </c>
      <c r="F12" s="7" t="s">
        <v>24</v>
      </c>
      <c r="G12" s="7" t="s">
        <v>49</v>
      </c>
      <c r="H12" s="7" t="s">
        <v>28</v>
      </c>
      <c r="I12" s="7" t="s">
        <v>29</v>
      </c>
      <c r="J12" s="11">
        <v>2125550000.0000002</v>
      </c>
      <c r="K12" s="11">
        <v>2125550000.0000002</v>
      </c>
      <c r="L12" s="41">
        <v>0.65190000000000003</v>
      </c>
      <c r="M12" s="114" t="s">
        <v>274</v>
      </c>
      <c r="N12" s="11">
        <f>7000000*80%</f>
        <v>5600000</v>
      </c>
      <c r="O12" s="29"/>
    </row>
    <row r="13" spans="1:15" x14ac:dyDescent="0.25">
      <c r="A13" s="6">
        <f t="shared" ca="1" si="0"/>
        <v>3</v>
      </c>
      <c r="B13" s="7" t="s">
        <v>22</v>
      </c>
      <c r="C13" s="7" t="s">
        <v>30</v>
      </c>
      <c r="D13" s="7" t="s">
        <v>31</v>
      </c>
      <c r="E13" s="7" t="s">
        <v>42</v>
      </c>
      <c r="F13" s="7" t="s">
        <v>43</v>
      </c>
      <c r="G13" s="7" t="s">
        <v>32</v>
      </c>
      <c r="H13" s="7" t="s">
        <v>33</v>
      </c>
      <c r="I13" s="7" t="s">
        <v>34</v>
      </c>
      <c r="J13" s="11">
        <v>199158000</v>
      </c>
      <c r="K13" s="11">
        <v>299158000</v>
      </c>
      <c r="L13" s="41">
        <v>0.72299999999999998</v>
      </c>
      <c r="M13" s="114" t="s">
        <v>274</v>
      </c>
      <c r="N13" s="11"/>
      <c r="O13" s="29"/>
    </row>
    <row r="14" spans="1:15" x14ac:dyDescent="0.25">
      <c r="A14" s="6">
        <f t="shared" ca="1" si="0"/>
        <v>4</v>
      </c>
      <c r="B14" s="7" t="s">
        <v>22</v>
      </c>
      <c r="C14" s="7" t="s">
        <v>30</v>
      </c>
      <c r="D14" s="7" t="s">
        <v>31</v>
      </c>
      <c r="E14" s="7" t="s">
        <v>42</v>
      </c>
      <c r="F14" s="7" t="s">
        <v>43</v>
      </c>
      <c r="G14" s="7" t="s">
        <v>44</v>
      </c>
      <c r="H14" s="7" t="s">
        <v>45</v>
      </c>
      <c r="I14" s="7" t="s">
        <v>46</v>
      </c>
      <c r="J14" s="11">
        <v>1309000000</v>
      </c>
      <c r="K14" s="11">
        <v>2309000000</v>
      </c>
      <c r="L14" s="41">
        <v>0.60129999999999995</v>
      </c>
      <c r="M14" s="114"/>
      <c r="N14" s="11"/>
      <c r="O14" s="29"/>
    </row>
    <row r="15" spans="1:15" x14ac:dyDescent="0.25">
      <c r="A15" s="6">
        <f t="shared" ca="1" si="0"/>
        <v>5</v>
      </c>
      <c r="B15" s="7" t="s">
        <v>22</v>
      </c>
      <c r="C15" s="7" t="s">
        <v>27</v>
      </c>
      <c r="D15" s="7" t="s">
        <v>47</v>
      </c>
      <c r="E15" s="7" t="s">
        <v>36</v>
      </c>
      <c r="F15" s="7" t="s">
        <v>35</v>
      </c>
      <c r="G15" s="7" t="s">
        <v>21</v>
      </c>
      <c r="H15" s="7" t="s">
        <v>53</v>
      </c>
      <c r="I15" s="7" t="s">
        <v>54</v>
      </c>
      <c r="J15" s="11">
        <v>2200000000</v>
      </c>
      <c r="K15" s="11">
        <v>2200000000</v>
      </c>
      <c r="L15" s="41">
        <v>0.75</v>
      </c>
      <c r="M15" s="114" t="s">
        <v>274</v>
      </c>
      <c r="N15" s="11">
        <v>7000000</v>
      </c>
      <c r="O15" s="29"/>
    </row>
    <row r="18" spans="4:10" x14ac:dyDescent="0.25">
      <c r="D18" s="18"/>
    </row>
    <row r="23" spans="4:10" x14ac:dyDescent="0.25">
      <c r="J23" s="14"/>
    </row>
    <row r="33" spans="10:10" x14ac:dyDescent="0.25">
      <c r="J33" s="14"/>
    </row>
  </sheetData>
  <mergeCells count="2">
    <mergeCell ref="A6:F6"/>
    <mergeCell ref="B8:G9"/>
  </mergeCell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BC1AE-8A96-4AE9-9808-D797A9AFF568}">
  <dimension ref="A2:Y12"/>
  <sheetViews>
    <sheetView workbookViewId="0">
      <selection activeCell="D1" sqref="D1"/>
    </sheetView>
  </sheetViews>
  <sheetFormatPr defaultColWidth="9.140625" defaultRowHeight="15" x14ac:dyDescent="0.25"/>
  <cols>
    <col min="1" max="1" width="4.7109375" style="24" customWidth="1"/>
    <col min="2" max="2" width="17.7109375" style="24" customWidth="1"/>
    <col min="3" max="3" width="20.7109375" style="25" customWidth="1"/>
    <col min="4" max="4" width="20.28515625" style="25" customWidth="1"/>
    <col min="5" max="5" width="25.7109375" style="24" customWidth="1"/>
    <col min="6" max="6" width="15.42578125" style="24" customWidth="1"/>
    <col min="7" max="7" width="29.140625" style="24" customWidth="1"/>
    <col min="8" max="8" width="19.28515625" style="24" customWidth="1"/>
    <col min="9" max="9" width="19.140625" style="24" customWidth="1"/>
    <col min="10" max="11" width="15.7109375" style="24" customWidth="1"/>
    <col min="12" max="12" width="29.28515625" style="24" customWidth="1"/>
    <col min="13" max="13" width="15.140625" style="24" customWidth="1"/>
    <col min="14" max="16" width="17.85546875" style="30" customWidth="1"/>
    <col min="17" max="17" width="14.5703125" style="31" customWidth="1"/>
    <col min="18" max="18" width="15" style="12" customWidth="1"/>
    <col min="19" max="19" width="17" style="12" customWidth="1"/>
    <col min="20" max="20" width="19" style="12" customWidth="1"/>
    <col min="21" max="21" width="18.5703125" style="12" customWidth="1"/>
    <col min="22" max="22" width="19.85546875" style="24" customWidth="1"/>
    <col min="23" max="24" width="12.28515625" style="24" customWidth="1"/>
    <col min="25" max="25" width="26.140625" style="24" customWidth="1"/>
    <col min="26" max="257" width="9.140625" style="24" customWidth="1"/>
    <col min="258" max="16384" width="9.140625" style="24"/>
  </cols>
  <sheetData>
    <row r="2" spans="1:25" ht="19.5" customHeight="1" x14ac:dyDescent="0.25"/>
    <row r="3" spans="1:25" ht="15" customHeight="1" x14ac:dyDescent="0.25"/>
    <row r="4" spans="1:25" ht="22.5" customHeight="1" x14ac:dyDescent="0.25">
      <c r="A4" s="171" t="s">
        <v>290</v>
      </c>
      <c r="B4" s="171"/>
      <c r="C4" s="171"/>
      <c r="D4" s="171"/>
      <c r="E4" s="171"/>
      <c r="F4" s="171"/>
      <c r="G4" s="26" t="s">
        <v>74</v>
      </c>
    </row>
    <row r="5" spans="1:25" ht="22.5" customHeight="1" x14ac:dyDescent="0.25">
      <c r="A5" s="125" t="s">
        <v>114</v>
      </c>
      <c r="B5" s="126"/>
      <c r="C5" s="126"/>
      <c r="D5" s="126"/>
      <c r="E5" s="126"/>
      <c r="F5" s="126"/>
      <c r="G5" s="126"/>
      <c r="H5" s="126"/>
    </row>
    <row r="6" spans="1:25" ht="22.5" customHeight="1" x14ac:dyDescent="0.25">
      <c r="A6" s="126"/>
      <c r="B6" s="126"/>
      <c r="C6" s="126"/>
      <c r="D6" s="126"/>
      <c r="E6" s="126"/>
      <c r="F6" s="126"/>
      <c r="G6" s="126"/>
      <c r="H6" s="126"/>
    </row>
    <row r="7" spans="1:25" ht="50.25" customHeight="1" x14ac:dyDescent="0.25">
      <c r="A7" s="46" t="s">
        <v>1</v>
      </c>
      <c r="B7" s="39" t="s">
        <v>2</v>
      </c>
      <c r="C7" s="39" t="s">
        <v>37</v>
      </c>
      <c r="D7" s="39" t="s">
        <v>38</v>
      </c>
      <c r="E7" s="39" t="s">
        <v>4</v>
      </c>
      <c r="F7" s="39" t="s">
        <v>3</v>
      </c>
      <c r="G7" s="36" t="s">
        <v>88</v>
      </c>
      <c r="H7" s="36" t="s">
        <v>89</v>
      </c>
      <c r="I7" s="36" t="s">
        <v>90</v>
      </c>
      <c r="J7" s="46" t="s">
        <v>5</v>
      </c>
      <c r="K7" s="47" t="s">
        <v>6</v>
      </c>
      <c r="L7" s="47" t="s">
        <v>7</v>
      </c>
      <c r="M7" s="39" t="s">
        <v>9</v>
      </c>
      <c r="N7" s="48" t="s">
        <v>10</v>
      </c>
      <c r="O7" s="48" t="s">
        <v>11</v>
      </c>
      <c r="P7" s="48" t="s">
        <v>12</v>
      </c>
      <c r="Q7" s="39" t="s">
        <v>13</v>
      </c>
      <c r="R7" s="49" t="s">
        <v>110</v>
      </c>
      <c r="S7" s="49" t="s">
        <v>111</v>
      </c>
      <c r="T7" s="49" t="s">
        <v>112</v>
      </c>
      <c r="U7" s="49" t="s">
        <v>113</v>
      </c>
      <c r="V7" s="39" t="s">
        <v>17</v>
      </c>
      <c r="W7" s="39" t="s">
        <v>18</v>
      </c>
      <c r="X7" s="50" t="s">
        <v>279</v>
      </c>
      <c r="Y7" s="39" t="s">
        <v>19</v>
      </c>
    </row>
    <row r="8" spans="1:25" x14ac:dyDescent="0.25">
      <c r="A8" s="6">
        <v>1</v>
      </c>
      <c r="B8" s="7" t="s">
        <v>22</v>
      </c>
      <c r="C8" s="7" t="s">
        <v>23</v>
      </c>
      <c r="D8" s="7" t="s">
        <v>24</v>
      </c>
      <c r="E8" s="7" t="s">
        <v>23</v>
      </c>
      <c r="F8" s="7" t="s">
        <v>24</v>
      </c>
      <c r="G8" s="7" t="s">
        <v>26</v>
      </c>
      <c r="H8" s="7" t="s">
        <v>25</v>
      </c>
      <c r="I8" s="7" t="s">
        <v>48</v>
      </c>
      <c r="J8" s="7" t="s">
        <v>20</v>
      </c>
      <c r="K8" s="7" t="s">
        <v>56</v>
      </c>
      <c r="L8" s="7" t="s">
        <v>57</v>
      </c>
      <c r="M8" s="7" t="s">
        <v>58</v>
      </c>
      <c r="N8" s="15">
        <v>44565</v>
      </c>
      <c r="O8" s="16">
        <v>44565</v>
      </c>
      <c r="P8" s="16">
        <v>44565</v>
      </c>
      <c r="Q8" s="8" t="s">
        <v>59</v>
      </c>
      <c r="R8" s="10">
        <v>4216000</v>
      </c>
      <c r="S8" s="10">
        <v>0</v>
      </c>
      <c r="T8" s="10">
        <v>4216000</v>
      </c>
      <c r="U8" s="11">
        <v>4216000</v>
      </c>
      <c r="V8" s="32" t="s">
        <v>280</v>
      </c>
      <c r="W8" s="29" t="s">
        <v>61</v>
      </c>
      <c r="X8" s="33" t="s">
        <v>76</v>
      </c>
      <c r="Y8" s="29" t="s">
        <v>62</v>
      </c>
    </row>
    <row r="9" spans="1:25" x14ac:dyDescent="0.25">
      <c r="A9" s="6">
        <f t="shared" ref="A9:A12" ca="1" si="0">IF(CELL("format",A8)="F0",A8+1,1)</f>
        <v>2</v>
      </c>
      <c r="B9" s="7" t="s">
        <v>22</v>
      </c>
      <c r="C9" s="7" t="s">
        <v>23</v>
      </c>
      <c r="D9" s="7" t="s">
        <v>24</v>
      </c>
      <c r="E9" s="7" t="s">
        <v>23</v>
      </c>
      <c r="F9" s="7" t="s">
        <v>24</v>
      </c>
      <c r="G9" s="7" t="s">
        <v>49</v>
      </c>
      <c r="H9" s="7" t="s">
        <v>28</v>
      </c>
      <c r="I9" s="7" t="s">
        <v>29</v>
      </c>
      <c r="J9" s="7" t="s">
        <v>63</v>
      </c>
      <c r="K9" s="7" t="s">
        <v>64</v>
      </c>
      <c r="L9" s="7" t="s">
        <v>65</v>
      </c>
      <c r="M9" s="7" t="s">
        <v>58</v>
      </c>
      <c r="N9" s="15">
        <v>44566</v>
      </c>
      <c r="O9" s="16">
        <v>44566</v>
      </c>
      <c r="P9" s="16">
        <v>44566</v>
      </c>
      <c r="Q9" s="8" t="s">
        <v>59</v>
      </c>
      <c r="R9" s="10">
        <v>3550000</v>
      </c>
      <c r="S9" s="10">
        <v>0</v>
      </c>
      <c r="T9" s="10">
        <v>3550000</v>
      </c>
      <c r="U9" s="11">
        <v>3550000</v>
      </c>
      <c r="V9" s="32" t="s">
        <v>280</v>
      </c>
      <c r="W9" s="29" t="s">
        <v>61</v>
      </c>
      <c r="X9" s="29"/>
      <c r="Y9" s="29" t="s">
        <v>62</v>
      </c>
    </row>
    <row r="10" spans="1:25" x14ac:dyDescent="0.25">
      <c r="A10" s="6">
        <f t="shared" ca="1" si="0"/>
        <v>3</v>
      </c>
      <c r="B10" s="7" t="s">
        <v>22</v>
      </c>
      <c r="C10" s="7" t="s">
        <v>23</v>
      </c>
      <c r="D10" s="7" t="s">
        <v>24</v>
      </c>
      <c r="E10" s="7" t="s">
        <v>23</v>
      </c>
      <c r="F10" s="7" t="s">
        <v>24</v>
      </c>
      <c r="G10" s="7" t="s">
        <v>32</v>
      </c>
      <c r="H10" s="7" t="s">
        <v>33</v>
      </c>
      <c r="I10" s="7" t="s">
        <v>34</v>
      </c>
      <c r="J10" s="7" t="s">
        <v>66</v>
      </c>
      <c r="K10" s="7" t="s">
        <v>67</v>
      </c>
      <c r="L10" s="7" t="s">
        <v>68</v>
      </c>
      <c r="M10" s="7" t="s">
        <v>58</v>
      </c>
      <c r="N10" s="15">
        <v>44566</v>
      </c>
      <c r="O10" s="16">
        <v>44566</v>
      </c>
      <c r="P10" s="16">
        <v>44566</v>
      </c>
      <c r="Q10" s="8" t="s">
        <v>59</v>
      </c>
      <c r="R10" s="10">
        <v>3662000</v>
      </c>
      <c r="S10" s="10">
        <v>0</v>
      </c>
      <c r="T10" s="10">
        <v>3662000</v>
      </c>
      <c r="U10" s="11">
        <v>3662000</v>
      </c>
      <c r="V10" s="32" t="s">
        <v>280</v>
      </c>
      <c r="W10" s="29" t="s">
        <v>61</v>
      </c>
      <c r="X10" s="29"/>
      <c r="Y10" s="29" t="s">
        <v>62</v>
      </c>
    </row>
    <row r="11" spans="1:25" x14ac:dyDescent="0.25">
      <c r="A11" s="6">
        <f t="shared" ca="1" si="0"/>
        <v>4</v>
      </c>
      <c r="B11" s="7" t="s">
        <v>22</v>
      </c>
      <c r="C11" s="7" t="s">
        <v>23</v>
      </c>
      <c r="D11" s="7" t="s">
        <v>24</v>
      </c>
      <c r="E11" s="7" t="s">
        <v>23</v>
      </c>
      <c r="F11" s="7" t="s">
        <v>24</v>
      </c>
      <c r="G11" s="7" t="s">
        <v>44</v>
      </c>
      <c r="H11" s="7" t="s">
        <v>45</v>
      </c>
      <c r="I11" s="7" t="s">
        <v>46</v>
      </c>
      <c r="J11" s="7" t="s">
        <v>66</v>
      </c>
      <c r="K11" s="7" t="s">
        <v>67</v>
      </c>
      <c r="L11" s="7" t="s">
        <v>68</v>
      </c>
      <c r="M11" s="7" t="s">
        <v>58</v>
      </c>
      <c r="N11" s="15">
        <v>44566</v>
      </c>
      <c r="O11" s="16">
        <v>44566</v>
      </c>
      <c r="P11" s="16">
        <v>44567</v>
      </c>
      <c r="Q11" s="8" t="s">
        <v>59</v>
      </c>
      <c r="R11" s="10">
        <v>3662000</v>
      </c>
      <c r="S11" s="10">
        <v>500000</v>
      </c>
      <c r="T11" s="10">
        <v>4162000</v>
      </c>
      <c r="U11" s="11">
        <v>3712000</v>
      </c>
      <c r="V11" s="32" t="s">
        <v>280</v>
      </c>
      <c r="W11" s="29" t="s">
        <v>61</v>
      </c>
      <c r="X11" s="33" t="s">
        <v>76</v>
      </c>
      <c r="Y11" s="29" t="s">
        <v>62</v>
      </c>
    </row>
    <row r="12" spans="1:25" x14ac:dyDescent="0.25">
      <c r="A12" s="6">
        <f t="shared" ca="1" si="0"/>
        <v>5</v>
      </c>
      <c r="B12" s="7" t="s">
        <v>22</v>
      </c>
      <c r="C12" s="7" t="s">
        <v>23</v>
      </c>
      <c r="D12" s="7" t="s">
        <v>24</v>
      </c>
      <c r="E12" s="7" t="s">
        <v>23</v>
      </c>
      <c r="F12" s="7" t="s">
        <v>24</v>
      </c>
      <c r="G12" s="7" t="s">
        <v>21</v>
      </c>
      <c r="H12" s="7" t="s">
        <v>53</v>
      </c>
      <c r="I12" s="7" t="s">
        <v>54</v>
      </c>
      <c r="J12" s="7" t="s">
        <v>70</v>
      </c>
      <c r="K12" s="7" t="s">
        <v>71</v>
      </c>
      <c r="L12" s="7" t="s">
        <v>72</v>
      </c>
      <c r="M12" s="7" t="s">
        <v>58</v>
      </c>
      <c r="N12" s="15">
        <v>44566</v>
      </c>
      <c r="O12" s="16">
        <v>44566</v>
      </c>
      <c r="P12" s="16">
        <v>44566</v>
      </c>
      <c r="Q12" s="8" t="s">
        <v>59</v>
      </c>
      <c r="R12" s="10">
        <v>4614000</v>
      </c>
      <c r="S12" s="10">
        <v>0</v>
      </c>
      <c r="T12" s="10">
        <v>4614000</v>
      </c>
      <c r="U12" s="11">
        <v>4614000</v>
      </c>
      <c r="V12" s="32" t="s">
        <v>280</v>
      </c>
      <c r="W12" s="29" t="s">
        <v>61</v>
      </c>
      <c r="X12" s="29"/>
      <c r="Y12" s="29" t="s">
        <v>62</v>
      </c>
    </row>
  </sheetData>
  <sheetProtection selectLockedCells="1" selectUnlockedCells="1"/>
  <mergeCells count="2">
    <mergeCell ref="A4:F4"/>
    <mergeCell ref="A5:H6"/>
  </mergeCells>
  <pageMargins left="0.7" right="0.7" top="0.75" bottom="0.75" header="0.51180555555555596" footer="0.51180555555555596"/>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FD2EB-733E-411D-BE90-3674A7C037D2}">
  <dimension ref="A1:D40"/>
  <sheetViews>
    <sheetView workbookViewId="0">
      <selection activeCell="F8" sqref="F8"/>
    </sheetView>
  </sheetViews>
  <sheetFormatPr defaultRowHeight="15" x14ac:dyDescent="0.3"/>
  <cols>
    <col min="1" max="1" width="5" style="100" customWidth="1"/>
    <col min="2" max="2" width="43.5703125" style="100" bestFit="1" customWidth="1"/>
    <col min="3" max="3" width="37.85546875" style="100" customWidth="1"/>
    <col min="4" max="4" width="40.140625" style="100" customWidth="1"/>
    <col min="5" max="16384" width="9.140625" style="100"/>
  </cols>
  <sheetData>
    <row r="1" spans="1:4" x14ac:dyDescent="0.3">
      <c r="A1" s="99" t="s">
        <v>1</v>
      </c>
      <c r="B1" s="99" t="s">
        <v>310</v>
      </c>
      <c r="C1" s="99" t="s">
        <v>311</v>
      </c>
      <c r="D1" s="99" t="s">
        <v>79</v>
      </c>
    </row>
    <row r="2" spans="1:4" x14ac:dyDescent="0.3">
      <c r="A2" s="101">
        <v>1</v>
      </c>
      <c r="B2" s="102" t="s">
        <v>1</v>
      </c>
      <c r="C2" s="102"/>
      <c r="D2" s="102"/>
    </row>
    <row r="3" spans="1:4" x14ac:dyDescent="0.3">
      <c r="A3" s="101">
        <v>2</v>
      </c>
      <c r="B3" s="102" t="s">
        <v>2</v>
      </c>
      <c r="C3" s="102"/>
      <c r="D3" s="102"/>
    </row>
    <row r="4" spans="1:4" x14ac:dyDescent="0.3">
      <c r="A4" s="101">
        <v>3</v>
      </c>
      <c r="B4" s="102" t="s">
        <v>37</v>
      </c>
      <c r="C4" s="102"/>
      <c r="D4" s="102"/>
    </row>
    <row r="5" spans="1:4" x14ac:dyDescent="0.3">
      <c r="A5" s="101">
        <v>4</v>
      </c>
      <c r="B5" s="102" t="s">
        <v>38</v>
      </c>
      <c r="C5" s="102"/>
      <c r="D5" s="102"/>
    </row>
    <row r="6" spans="1:4" x14ac:dyDescent="0.3">
      <c r="A6" s="101">
        <v>5</v>
      </c>
      <c r="B6" s="102" t="s">
        <v>4</v>
      </c>
      <c r="C6" s="102"/>
      <c r="D6" s="102"/>
    </row>
    <row r="7" spans="1:4" x14ac:dyDescent="0.3">
      <c r="A7" s="101">
        <v>6</v>
      </c>
      <c r="B7" s="102" t="s">
        <v>3</v>
      </c>
      <c r="C7" s="102"/>
      <c r="D7" s="102"/>
    </row>
    <row r="8" spans="1:4" x14ac:dyDescent="0.3">
      <c r="A8" s="101">
        <v>7</v>
      </c>
      <c r="B8" s="104" t="s">
        <v>88</v>
      </c>
      <c r="C8" s="102"/>
      <c r="D8" s="102"/>
    </row>
    <row r="9" spans="1:4" x14ac:dyDescent="0.3">
      <c r="A9" s="101">
        <v>8</v>
      </c>
      <c r="B9" s="104" t="s">
        <v>89</v>
      </c>
      <c r="C9" s="102" t="s">
        <v>312</v>
      </c>
      <c r="D9" s="102"/>
    </row>
    <row r="10" spans="1:4" x14ac:dyDescent="0.3">
      <c r="A10" s="101">
        <v>9</v>
      </c>
      <c r="B10" s="104" t="s">
        <v>90</v>
      </c>
      <c r="C10" s="102" t="s">
        <v>312</v>
      </c>
      <c r="D10" s="102"/>
    </row>
    <row r="11" spans="1:4" x14ac:dyDescent="0.3">
      <c r="A11" s="101">
        <v>10</v>
      </c>
      <c r="B11" s="102" t="s">
        <v>293</v>
      </c>
      <c r="C11" s="102"/>
      <c r="D11" s="102"/>
    </row>
    <row r="12" spans="1:4" x14ac:dyDescent="0.3">
      <c r="A12" s="101">
        <v>11</v>
      </c>
      <c r="B12" s="102" t="s">
        <v>50</v>
      </c>
      <c r="C12" s="102" t="s">
        <v>313</v>
      </c>
      <c r="D12" s="102"/>
    </row>
    <row r="13" spans="1:4" x14ac:dyDescent="0.3">
      <c r="A13" s="101">
        <v>12</v>
      </c>
      <c r="B13" s="102" t="s">
        <v>52</v>
      </c>
      <c r="C13" s="102" t="s">
        <v>313</v>
      </c>
      <c r="D13" s="102"/>
    </row>
    <row r="14" spans="1:4" x14ac:dyDescent="0.3">
      <c r="A14" s="101">
        <v>13</v>
      </c>
      <c r="B14" s="102" t="s">
        <v>51</v>
      </c>
      <c r="C14" s="102" t="s">
        <v>313</v>
      </c>
      <c r="D14" s="102"/>
    </row>
    <row r="15" spans="1:4" ht="45" x14ac:dyDescent="0.3">
      <c r="A15" s="101">
        <v>14</v>
      </c>
      <c r="B15" s="102" t="s">
        <v>294</v>
      </c>
      <c r="C15" s="103" t="s">
        <v>314</v>
      </c>
      <c r="D15" s="102"/>
    </row>
    <row r="16" spans="1:4" x14ac:dyDescent="0.3">
      <c r="A16" s="101">
        <v>15</v>
      </c>
      <c r="B16" s="102" t="s">
        <v>255</v>
      </c>
      <c r="C16" s="102" t="s">
        <v>313</v>
      </c>
      <c r="D16" s="102"/>
    </row>
    <row r="17" spans="1:4" x14ac:dyDescent="0.3">
      <c r="A17" s="101">
        <v>16</v>
      </c>
      <c r="B17" s="102" t="s">
        <v>256</v>
      </c>
      <c r="C17" s="102" t="s">
        <v>313</v>
      </c>
      <c r="D17" s="102"/>
    </row>
    <row r="18" spans="1:4" ht="45" x14ac:dyDescent="0.3">
      <c r="A18" s="101">
        <v>17</v>
      </c>
      <c r="B18" s="102" t="s">
        <v>295</v>
      </c>
      <c r="C18" s="103" t="s">
        <v>314</v>
      </c>
      <c r="D18" s="102"/>
    </row>
    <row r="19" spans="1:4" x14ac:dyDescent="0.3">
      <c r="A19" s="101">
        <v>18</v>
      </c>
      <c r="B19" s="102" t="s">
        <v>296</v>
      </c>
      <c r="C19" s="103"/>
      <c r="D19" s="102"/>
    </row>
    <row r="20" spans="1:4" ht="45" x14ac:dyDescent="0.3">
      <c r="A20" s="101">
        <v>19</v>
      </c>
      <c r="B20" s="102" t="s">
        <v>297</v>
      </c>
      <c r="C20" s="103" t="s">
        <v>315</v>
      </c>
      <c r="D20" s="102"/>
    </row>
    <row r="21" spans="1:4" x14ac:dyDescent="0.3">
      <c r="A21" s="101">
        <v>20</v>
      </c>
      <c r="B21" s="102" t="s">
        <v>298</v>
      </c>
      <c r="C21" s="102"/>
      <c r="D21" s="102"/>
    </row>
    <row r="22" spans="1:4" ht="90" x14ac:dyDescent="0.3">
      <c r="A22" s="101">
        <v>21</v>
      </c>
      <c r="B22" s="102" t="s">
        <v>299</v>
      </c>
      <c r="C22" s="103" t="s">
        <v>316</v>
      </c>
      <c r="D22" s="103" t="s">
        <v>317</v>
      </c>
    </row>
    <row r="23" spans="1:4" x14ac:dyDescent="0.3">
      <c r="A23" s="101">
        <v>22</v>
      </c>
      <c r="B23" s="102" t="s">
        <v>5</v>
      </c>
      <c r="C23" s="102"/>
      <c r="D23" s="102"/>
    </row>
    <row r="24" spans="1:4" x14ac:dyDescent="0.3">
      <c r="A24" s="101">
        <v>23</v>
      </c>
      <c r="B24" s="102" t="s">
        <v>6</v>
      </c>
      <c r="C24" s="102"/>
      <c r="D24" s="102"/>
    </row>
    <row r="25" spans="1:4" x14ac:dyDescent="0.3">
      <c r="A25" s="101">
        <v>24</v>
      </c>
      <c r="B25" s="102" t="s">
        <v>7</v>
      </c>
      <c r="C25" s="102"/>
      <c r="D25" s="102"/>
    </row>
    <row r="26" spans="1:4" x14ac:dyDescent="0.3">
      <c r="A26" s="101">
        <v>25</v>
      </c>
      <c r="B26" s="102" t="s">
        <v>300</v>
      </c>
      <c r="C26" s="102"/>
      <c r="D26" s="102"/>
    </row>
    <row r="27" spans="1:4" x14ac:dyDescent="0.3">
      <c r="A27" s="101">
        <v>26</v>
      </c>
      <c r="B27" s="102" t="s">
        <v>9</v>
      </c>
      <c r="C27" s="102" t="s">
        <v>318</v>
      </c>
      <c r="D27" s="102"/>
    </row>
    <row r="28" spans="1:4" x14ac:dyDescent="0.3">
      <c r="A28" s="101">
        <v>27</v>
      </c>
      <c r="B28" s="102" t="s">
        <v>10</v>
      </c>
      <c r="C28" s="102"/>
      <c r="D28" s="102"/>
    </row>
    <row r="29" spans="1:4" x14ac:dyDescent="0.3">
      <c r="A29" s="101">
        <v>28</v>
      </c>
      <c r="B29" s="102" t="s">
        <v>11</v>
      </c>
      <c r="C29" s="102"/>
      <c r="D29" s="102"/>
    </row>
    <row r="30" spans="1:4" x14ac:dyDescent="0.3">
      <c r="A30" s="101">
        <v>29</v>
      </c>
      <c r="B30" s="102" t="s">
        <v>12</v>
      </c>
      <c r="C30" s="102"/>
      <c r="D30" s="102"/>
    </row>
    <row r="31" spans="1:4" x14ac:dyDescent="0.3">
      <c r="A31" s="101">
        <v>30</v>
      </c>
      <c r="B31" s="102" t="s">
        <v>13</v>
      </c>
      <c r="C31" s="102"/>
      <c r="D31" s="102"/>
    </row>
    <row r="32" spans="1:4" ht="30" x14ac:dyDescent="0.3">
      <c r="A32" s="101">
        <v>31</v>
      </c>
      <c r="B32" s="103" t="s">
        <v>14</v>
      </c>
      <c r="C32" s="102"/>
      <c r="D32" s="102"/>
    </row>
    <row r="33" spans="1:4" ht="30" x14ac:dyDescent="0.3">
      <c r="A33" s="101">
        <v>32</v>
      </c>
      <c r="B33" s="103" t="s">
        <v>15</v>
      </c>
      <c r="C33" s="102"/>
      <c r="D33" s="102"/>
    </row>
    <row r="34" spans="1:4" ht="30" x14ac:dyDescent="0.3">
      <c r="A34" s="101">
        <v>33</v>
      </c>
      <c r="B34" s="103" t="s">
        <v>16</v>
      </c>
      <c r="C34" s="102"/>
      <c r="D34" s="102"/>
    </row>
    <row r="35" spans="1:4" ht="30" x14ac:dyDescent="0.3">
      <c r="A35" s="101">
        <v>34</v>
      </c>
      <c r="B35" s="103" t="s">
        <v>301</v>
      </c>
      <c r="C35" s="102"/>
      <c r="D35" s="102"/>
    </row>
    <row r="36" spans="1:4" x14ac:dyDescent="0.3">
      <c r="A36" s="101">
        <v>35</v>
      </c>
      <c r="B36" s="102" t="s">
        <v>17</v>
      </c>
      <c r="C36" s="102"/>
      <c r="D36" s="102"/>
    </row>
    <row r="37" spans="1:4" x14ac:dyDescent="0.3">
      <c r="A37" s="101">
        <v>36</v>
      </c>
      <c r="B37" s="102" t="s">
        <v>18</v>
      </c>
      <c r="C37" s="102"/>
      <c r="D37" s="102"/>
    </row>
    <row r="38" spans="1:4" x14ac:dyDescent="0.3">
      <c r="A38" s="101">
        <v>37</v>
      </c>
      <c r="B38" s="102" t="s">
        <v>302</v>
      </c>
      <c r="C38" s="102" t="s">
        <v>319</v>
      </c>
      <c r="D38" s="102"/>
    </row>
    <row r="39" spans="1:4" x14ac:dyDescent="0.3">
      <c r="A39" s="101">
        <v>38</v>
      </c>
      <c r="B39" s="102" t="s">
        <v>303</v>
      </c>
      <c r="C39" s="102" t="s">
        <v>320</v>
      </c>
      <c r="D39" s="102"/>
    </row>
    <row r="40" spans="1:4" x14ac:dyDescent="0.3">
      <c r="A40" s="101">
        <v>39</v>
      </c>
      <c r="B40" s="102" t="s">
        <v>304</v>
      </c>
      <c r="C40" s="102"/>
      <c r="D40" s="10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F8F66-53BC-42CC-9998-13F1BAC536C8}">
  <dimension ref="A1:L33"/>
  <sheetViews>
    <sheetView topLeftCell="A4" workbookViewId="0">
      <selection activeCell="B7" sqref="B7:G8"/>
    </sheetView>
  </sheetViews>
  <sheetFormatPr defaultColWidth="9.140625" defaultRowHeight="15" x14ac:dyDescent="0.25"/>
  <cols>
    <col min="1" max="1" width="4.7109375" style="1" customWidth="1"/>
    <col min="2" max="2" width="20" style="1" customWidth="1"/>
    <col min="3" max="3" width="12.7109375" style="2" customWidth="1"/>
    <col min="4" max="4" width="29" style="2" customWidth="1"/>
    <col min="5" max="5" width="25.7109375" style="1" customWidth="1"/>
    <col min="6" max="6" width="27.42578125" style="1" customWidth="1"/>
    <col min="7" max="7" width="29.140625" style="1" customWidth="1"/>
    <col min="8" max="8" width="26" style="1" customWidth="1"/>
    <col min="9" max="9" width="27.28515625" style="1" customWidth="1"/>
    <col min="10" max="10" width="12.42578125" style="12" customWidth="1"/>
    <col min="11" max="11" width="15.140625" style="14" customWidth="1"/>
    <col min="12" max="12" width="19.85546875" style="1" customWidth="1"/>
    <col min="13" max="256" width="9.140625" style="1" customWidth="1"/>
    <col min="257" max="16384" width="9.140625" style="1"/>
  </cols>
  <sheetData>
    <row r="1" spans="1:12" x14ac:dyDescent="0.25">
      <c r="J1" s="14"/>
    </row>
    <row r="2" spans="1:12" ht="19.5" customHeight="1" x14ac:dyDescent="0.25">
      <c r="J2" s="14"/>
    </row>
    <row r="3" spans="1:12" ht="19.5" customHeight="1" x14ac:dyDescent="0.25">
      <c r="J3" s="14"/>
    </row>
    <row r="4" spans="1:12" ht="15" customHeight="1" x14ac:dyDescent="0.25">
      <c r="J4" s="14"/>
    </row>
    <row r="5" spans="1:12" ht="22.5" customHeight="1" x14ac:dyDescent="0.25">
      <c r="A5" s="131" t="s">
        <v>322</v>
      </c>
      <c r="B5" s="131"/>
      <c r="C5" s="131"/>
      <c r="D5" s="131"/>
      <c r="E5" s="131"/>
      <c r="F5" s="131"/>
      <c r="G5" s="19" t="s">
        <v>123</v>
      </c>
      <c r="J5" s="14"/>
    </row>
    <row r="6" spans="1:12" ht="22.5" customHeight="1" x14ac:dyDescent="0.25">
      <c r="A6" s="23"/>
      <c r="B6" s="23"/>
      <c r="C6" s="23"/>
      <c r="D6" s="23"/>
      <c r="E6" s="23" t="s">
        <v>115</v>
      </c>
      <c r="F6" s="55"/>
      <c r="G6" s="54"/>
      <c r="J6" s="14"/>
    </row>
    <row r="7" spans="1:12" ht="22.5" customHeight="1" x14ac:dyDescent="0.25">
      <c r="A7" s="23"/>
      <c r="B7" s="132" t="s">
        <v>321</v>
      </c>
      <c r="C7" s="133"/>
      <c r="D7" s="133"/>
      <c r="E7" s="133"/>
      <c r="F7" s="133"/>
      <c r="G7" s="133"/>
      <c r="J7" s="14"/>
    </row>
    <row r="8" spans="1:12" ht="57.75" customHeight="1" x14ac:dyDescent="0.25">
      <c r="A8" s="23"/>
      <c r="B8" s="134"/>
      <c r="C8" s="134"/>
      <c r="D8" s="134"/>
      <c r="E8" s="134"/>
      <c r="F8" s="134"/>
      <c r="G8" s="134"/>
      <c r="J8" s="14"/>
    </row>
    <row r="9" spans="1:12" ht="12.75" customHeight="1" x14ac:dyDescent="0.25">
      <c r="A9" s="135" t="s">
        <v>1</v>
      </c>
      <c r="B9" s="127" t="s">
        <v>2</v>
      </c>
      <c r="C9" s="127" t="s">
        <v>37</v>
      </c>
      <c r="D9" s="127" t="s">
        <v>38</v>
      </c>
      <c r="E9" s="127" t="s">
        <v>4</v>
      </c>
      <c r="F9" s="127" t="s">
        <v>3</v>
      </c>
      <c r="G9" s="127" t="s">
        <v>39</v>
      </c>
      <c r="H9" s="127" t="s">
        <v>40</v>
      </c>
      <c r="I9" s="127" t="s">
        <v>41</v>
      </c>
      <c r="J9" s="128" t="s">
        <v>124</v>
      </c>
      <c r="K9" s="128" t="s">
        <v>287</v>
      </c>
      <c r="L9" s="129" t="s">
        <v>55</v>
      </c>
    </row>
    <row r="10" spans="1:12" s="4" customFormat="1" ht="40.5" customHeight="1" x14ac:dyDescent="0.25">
      <c r="A10" s="135"/>
      <c r="B10" s="127"/>
      <c r="C10" s="127"/>
      <c r="D10" s="127"/>
      <c r="E10" s="127"/>
      <c r="F10" s="127"/>
      <c r="G10" s="127"/>
      <c r="H10" s="127"/>
      <c r="I10" s="127"/>
      <c r="J10" s="128"/>
      <c r="K10" s="128"/>
      <c r="L10" s="130"/>
    </row>
    <row r="11" spans="1:12" x14ac:dyDescent="0.25">
      <c r="A11" s="6">
        <f t="shared" ref="A11:A15" ca="1" si="0">IF(CELL("format",A10)="F0",A10+1,1)</f>
        <v>1</v>
      </c>
      <c r="B11" s="7" t="s">
        <v>22</v>
      </c>
      <c r="C11" s="7" t="s">
        <v>23</v>
      </c>
      <c r="D11" s="7" t="s">
        <v>24</v>
      </c>
      <c r="E11" s="7" t="s">
        <v>23</v>
      </c>
      <c r="F11" s="7" t="s">
        <v>24</v>
      </c>
      <c r="G11" s="7" t="s">
        <v>26</v>
      </c>
      <c r="H11" s="7" t="s">
        <v>25</v>
      </c>
      <c r="I11" s="7" t="s">
        <v>48</v>
      </c>
      <c r="J11" s="11">
        <v>18835400</v>
      </c>
      <c r="K11" s="11">
        <f>J11*4%</f>
        <v>753416</v>
      </c>
      <c r="L11" s="5"/>
    </row>
    <row r="12" spans="1:12" x14ac:dyDescent="0.25">
      <c r="A12" s="6">
        <f t="shared" ca="1" si="0"/>
        <v>2</v>
      </c>
      <c r="B12" s="7" t="s">
        <v>22</v>
      </c>
      <c r="C12" s="7" t="s">
        <v>23</v>
      </c>
      <c r="D12" s="7" t="s">
        <v>24</v>
      </c>
      <c r="E12" s="7" t="s">
        <v>23</v>
      </c>
      <c r="F12" s="7" t="s">
        <v>24</v>
      </c>
      <c r="G12" s="7" t="s">
        <v>49</v>
      </c>
      <c r="H12" s="7" t="s">
        <v>28</v>
      </c>
      <c r="I12" s="7" t="s">
        <v>29</v>
      </c>
      <c r="J12" s="11">
        <v>51459000</v>
      </c>
      <c r="K12" s="11">
        <f t="shared" ref="K12:K15" si="1">J12*4%</f>
        <v>2058360</v>
      </c>
      <c r="L12" s="5"/>
    </row>
    <row r="13" spans="1:12" x14ac:dyDescent="0.25">
      <c r="A13" s="6">
        <f t="shared" ca="1" si="0"/>
        <v>3</v>
      </c>
      <c r="B13" s="7" t="s">
        <v>22</v>
      </c>
      <c r="C13" s="7" t="s">
        <v>30</v>
      </c>
      <c r="D13" s="7" t="s">
        <v>31</v>
      </c>
      <c r="E13" s="7" t="s">
        <v>42</v>
      </c>
      <c r="F13" s="7" t="s">
        <v>43</v>
      </c>
      <c r="G13" s="7" t="s">
        <v>32</v>
      </c>
      <c r="H13" s="7" t="s">
        <v>33</v>
      </c>
      <c r="I13" s="7" t="s">
        <v>34</v>
      </c>
      <c r="J13" s="11">
        <v>15130200</v>
      </c>
      <c r="K13" s="11">
        <f t="shared" si="1"/>
        <v>605208</v>
      </c>
      <c r="L13" s="5"/>
    </row>
    <row r="14" spans="1:12" x14ac:dyDescent="0.25">
      <c r="A14" s="6">
        <f t="shared" ca="1" si="0"/>
        <v>4</v>
      </c>
      <c r="B14" s="7" t="s">
        <v>22</v>
      </c>
      <c r="C14" s="7" t="s">
        <v>30</v>
      </c>
      <c r="D14" s="7" t="s">
        <v>31</v>
      </c>
      <c r="E14" s="7" t="s">
        <v>42</v>
      </c>
      <c r="F14" s="7" t="s">
        <v>43</v>
      </c>
      <c r="G14" s="7" t="s">
        <v>44</v>
      </c>
      <c r="H14" s="7" t="s">
        <v>45</v>
      </c>
      <c r="I14" s="7" t="s">
        <v>46</v>
      </c>
      <c r="J14" s="11">
        <v>15390650</v>
      </c>
      <c r="K14" s="11">
        <f t="shared" si="1"/>
        <v>615626</v>
      </c>
      <c r="L14" s="5"/>
    </row>
    <row r="15" spans="1:12" x14ac:dyDescent="0.25">
      <c r="A15" s="6">
        <f t="shared" ca="1" si="0"/>
        <v>5</v>
      </c>
      <c r="B15" s="7" t="s">
        <v>22</v>
      </c>
      <c r="C15" s="7" t="s">
        <v>27</v>
      </c>
      <c r="D15" s="7" t="s">
        <v>47</v>
      </c>
      <c r="E15" s="7" t="s">
        <v>36</v>
      </c>
      <c r="F15" s="7" t="s">
        <v>35</v>
      </c>
      <c r="G15" s="7" t="s">
        <v>21</v>
      </c>
      <c r="H15" s="7" t="s">
        <v>53</v>
      </c>
      <c r="I15" s="7" t="s">
        <v>54</v>
      </c>
      <c r="J15" s="11">
        <v>75470450</v>
      </c>
      <c r="K15" s="11">
        <f t="shared" si="1"/>
        <v>3018818</v>
      </c>
      <c r="L15" s="5"/>
    </row>
    <row r="18" spans="4:10" x14ac:dyDescent="0.25">
      <c r="D18" s="18"/>
    </row>
    <row r="23" spans="4:10" x14ac:dyDescent="0.25">
      <c r="J23" s="14"/>
    </row>
    <row r="33" spans="10:10" x14ac:dyDescent="0.25">
      <c r="J33" s="14"/>
    </row>
  </sheetData>
  <mergeCells count="14">
    <mergeCell ref="A5:F5"/>
    <mergeCell ref="B7:G8"/>
    <mergeCell ref="A9:A10"/>
    <mergeCell ref="B9:B10"/>
    <mergeCell ref="C9:C10"/>
    <mergeCell ref="D9:D10"/>
    <mergeCell ref="E9:E10"/>
    <mergeCell ref="F9:F10"/>
    <mergeCell ref="G9:G10"/>
    <mergeCell ref="H9:H10"/>
    <mergeCell ref="I9:I10"/>
    <mergeCell ref="J9:J10"/>
    <mergeCell ref="K9:K10"/>
    <mergeCell ref="L9:L10"/>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1D529-CD36-4485-9A76-5E5D26719149}">
  <dimension ref="A2:X13"/>
  <sheetViews>
    <sheetView zoomScale="90" zoomScaleNormal="90" workbookViewId="0">
      <selection activeCell="G9" sqref="G9:I13"/>
    </sheetView>
  </sheetViews>
  <sheetFormatPr defaultColWidth="9.140625" defaultRowHeight="15" x14ac:dyDescent="0.25"/>
  <cols>
    <col min="1" max="1" width="4.7109375" style="1" customWidth="1"/>
    <col min="2" max="2" width="17.7109375" style="1" customWidth="1"/>
    <col min="3" max="3" width="20.7109375" style="2" customWidth="1"/>
    <col min="4" max="4" width="20.28515625" style="2" customWidth="1"/>
    <col min="5" max="5" width="14.85546875" style="1" customWidth="1"/>
    <col min="6" max="6" width="15.42578125" style="1" customWidth="1"/>
    <col min="7" max="7" width="18.42578125" style="1" customWidth="1"/>
    <col min="8" max="8" width="19.28515625" style="1" customWidth="1"/>
    <col min="9" max="9" width="19.140625" style="1" customWidth="1"/>
    <col min="10" max="11" width="15.7109375" style="1" customWidth="1"/>
    <col min="12" max="12" width="29.28515625" style="1" customWidth="1"/>
    <col min="13" max="13" width="15.140625" style="1" customWidth="1"/>
    <col min="14" max="16" width="17.85546875" style="13" customWidth="1"/>
    <col min="17" max="17" width="14.5703125" style="3" customWidth="1"/>
    <col min="18" max="18" width="15" style="12" customWidth="1"/>
    <col min="19" max="19" width="17" style="12" customWidth="1"/>
    <col min="20" max="20" width="19" style="12" customWidth="1"/>
    <col min="21" max="21" width="18.5703125" style="12" customWidth="1"/>
    <col min="22" max="22" width="19.85546875" style="1" customWidth="1"/>
    <col min="23" max="23" width="12.28515625" style="1" customWidth="1"/>
    <col min="24" max="24" width="26.140625" style="1" customWidth="1"/>
    <col min="25" max="256" width="9.140625" style="1" customWidth="1"/>
    <col min="257" max="16384" width="9.140625" style="1"/>
  </cols>
  <sheetData>
    <row r="2" spans="1:24" ht="19.5" customHeight="1" x14ac:dyDescent="0.25"/>
    <row r="3" spans="1:24" ht="15" customHeight="1" x14ac:dyDescent="0.25"/>
    <row r="4" spans="1:24" ht="22.5" customHeight="1" x14ac:dyDescent="0.25">
      <c r="A4" s="148" t="s">
        <v>288</v>
      </c>
      <c r="B4" s="148"/>
      <c r="C4" s="148"/>
      <c r="D4" s="148"/>
      <c r="E4" s="148"/>
      <c r="F4" s="148"/>
      <c r="G4" s="19" t="s">
        <v>123</v>
      </c>
    </row>
    <row r="5" spans="1:24" ht="22.5" customHeight="1" x14ac:dyDescent="0.25">
      <c r="A5" s="149" t="s">
        <v>0</v>
      </c>
      <c r="B5" s="150"/>
      <c r="C5" s="150"/>
      <c r="D5" s="150"/>
      <c r="E5" s="150"/>
      <c r="F5" s="150"/>
      <c r="G5" s="150"/>
      <c r="H5" s="150"/>
    </row>
    <row r="6" spans="1:24" ht="22.5" customHeight="1" x14ac:dyDescent="0.25">
      <c r="A6" s="150"/>
      <c r="B6" s="150"/>
      <c r="C6" s="150"/>
      <c r="D6" s="150"/>
      <c r="E6" s="150"/>
      <c r="F6" s="150"/>
      <c r="G6" s="150"/>
      <c r="H6" s="150"/>
    </row>
    <row r="7" spans="1:24" ht="15" customHeight="1" x14ac:dyDescent="0.25">
      <c r="A7" s="142" t="s">
        <v>1</v>
      </c>
      <c r="B7" s="129" t="s">
        <v>2</v>
      </c>
      <c r="C7" s="129" t="s">
        <v>260</v>
      </c>
      <c r="D7" s="129" t="s">
        <v>259</v>
      </c>
      <c r="E7" s="152" t="s">
        <v>4</v>
      </c>
      <c r="F7" s="152" t="s">
        <v>3</v>
      </c>
      <c r="G7" s="154" t="s">
        <v>50</v>
      </c>
      <c r="H7" s="140" t="s">
        <v>52</v>
      </c>
      <c r="I7" s="140" t="s">
        <v>51</v>
      </c>
      <c r="J7" s="142" t="s">
        <v>5</v>
      </c>
      <c r="K7" s="144" t="s">
        <v>6</v>
      </c>
      <c r="L7" s="144" t="s">
        <v>7</v>
      </c>
      <c r="M7" s="138" t="s">
        <v>9</v>
      </c>
      <c r="N7" s="146" t="s">
        <v>10</v>
      </c>
      <c r="O7" s="146" t="s">
        <v>11</v>
      </c>
      <c r="P7" s="146" t="s">
        <v>12</v>
      </c>
      <c r="Q7" s="138" t="s">
        <v>13</v>
      </c>
      <c r="R7" s="136" t="s">
        <v>14</v>
      </c>
      <c r="S7" s="136" t="s">
        <v>15</v>
      </c>
      <c r="T7" s="136" t="s">
        <v>16</v>
      </c>
      <c r="U7" s="136" t="s">
        <v>77</v>
      </c>
      <c r="V7" s="138" t="s">
        <v>17</v>
      </c>
      <c r="W7" s="138" t="s">
        <v>18</v>
      </c>
      <c r="X7" s="138" t="s">
        <v>19</v>
      </c>
    </row>
    <row r="8" spans="1:24" ht="42.75" customHeight="1" x14ac:dyDescent="0.25">
      <c r="A8" s="143"/>
      <c r="B8" s="130"/>
      <c r="C8" s="151"/>
      <c r="D8" s="151"/>
      <c r="E8" s="153"/>
      <c r="F8" s="153"/>
      <c r="G8" s="155"/>
      <c r="H8" s="156"/>
      <c r="I8" s="141"/>
      <c r="J8" s="143"/>
      <c r="K8" s="145"/>
      <c r="L8" s="145"/>
      <c r="M8" s="139"/>
      <c r="N8" s="147"/>
      <c r="O8" s="147"/>
      <c r="P8" s="147"/>
      <c r="Q8" s="139"/>
      <c r="R8" s="137"/>
      <c r="S8" s="137"/>
      <c r="T8" s="137"/>
      <c r="U8" s="137"/>
      <c r="V8" s="139"/>
      <c r="W8" s="139"/>
      <c r="X8" s="139"/>
    </row>
    <row r="9" spans="1:24" x14ac:dyDescent="0.25">
      <c r="A9" s="6">
        <f t="shared" ref="A9:A13" ca="1" si="0">IF(CELL("format",A8)="F0",A8+1,1)</f>
        <v>1</v>
      </c>
      <c r="B9" s="7" t="s">
        <v>22</v>
      </c>
      <c r="C9" s="7" t="s">
        <v>23</v>
      </c>
      <c r="D9" s="7" t="s">
        <v>24</v>
      </c>
      <c r="E9" s="7" t="s">
        <v>23</v>
      </c>
      <c r="F9" s="7" t="s">
        <v>24</v>
      </c>
      <c r="G9" s="7" t="s">
        <v>26</v>
      </c>
      <c r="H9" s="7" t="s">
        <v>25</v>
      </c>
      <c r="I9" s="7" t="s">
        <v>48</v>
      </c>
      <c r="J9" s="7" t="s">
        <v>20</v>
      </c>
      <c r="K9" s="7" t="s">
        <v>56</v>
      </c>
      <c r="L9" s="7" t="s">
        <v>57</v>
      </c>
      <c r="M9" s="7" t="s">
        <v>58</v>
      </c>
      <c r="N9" s="15">
        <v>44565</v>
      </c>
      <c r="O9" s="16">
        <v>44565</v>
      </c>
      <c r="P9" s="16">
        <v>44565</v>
      </c>
      <c r="Q9" s="8" t="s">
        <v>59</v>
      </c>
      <c r="R9" s="10">
        <v>4216000</v>
      </c>
      <c r="S9" s="10">
        <v>0</v>
      </c>
      <c r="T9" s="10">
        <v>4216000</v>
      </c>
      <c r="U9" s="11">
        <v>4216000</v>
      </c>
      <c r="V9" s="9" t="s">
        <v>60</v>
      </c>
      <c r="W9" s="5" t="s">
        <v>61</v>
      </c>
      <c r="X9" s="5" t="s">
        <v>62</v>
      </c>
    </row>
    <row r="10" spans="1:24" x14ac:dyDescent="0.25">
      <c r="A10" s="6">
        <f t="shared" ca="1" si="0"/>
        <v>2</v>
      </c>
      <c r="B10" s="7" t="s">
        <v>22</v>
      </c>
      <c r="C10" s="7" t="s">
        <v>23</v>
      </c>
      <c r="D10" s="7" t="s">
        <v>24</v>
      </c>
      <c r="E10" s="7" t="s">
        <v>23</v>
      </c>
      <c r="F10" s="7" t="s">
        <v>24</v>
      </c>
      <c r="G10" s="7" t="s">
        <v>49</v>
      </c>
      <c r="H10" s="7" t="s">
        <v>28</v>
      </c>
      <c r="I10" s="7" t="s">
        <v>29</v>
      </c>
      <c r="J10" s="7" t="s">
        <v>63</v>
      </c>
      <c r="K10" s="7" t="s">
        <v>64</v>
      </c>
      <c r="L10" s="7" t="s">
        <v>65</v>
      </c>
      <c r="M10" s="7" t="s">
        <v>58</v>
      </c>
      <c r="N10" s="15">
        <v>44566</v>
      </c>
      <c r="O10" s="16">
        <v>44566</v>
      </c>
      <c r="P10" s="16">
        <v>44566</v>
      </c>
      <c r="Q10" s="8" t="s">
        <v>59</v>
      </c>
      <c r="R10" s="10">
        <v>3550000</v>
      </c>
      <c r="S10" s="10">
        <v>0</v>
      </c>
      <c r="T10" s="10">
        <v>3550000</v>
      </c>
      <c r="U10" s="11">
        <v>3550000</v>
      </c>
      <c r="V10" s="9" t="s">
        <v>60</v>
      </c>
      <c r="W10" s="5" t="s">
        <v>61</v>
      </c>
      <c r="X10" s="5" t="s">
        <v>62</v>
      </c>
    </row>
    <row r="11" spans="1:24" x14ac:dyDescent="0.25">
      <c r="A11" s="6">
        <f t="shared" ca="1" si="0"/>
        <v>3</v>
      </c>
      <c r="B11" s="7" t="s">
        <v>22</v>
      </c>
      <c r="C11" s="7" t="s">
        <v>23</v>
      </c>
      <c r="D11" s="7" t="s">
        <v>24</v>
      </c>
      <c r="E11" s="7" t="s">
        <v>23</v>
      </c>
      <c r="F11" s="7" t="s">
        <v>24</v>
      </c>
      <c r="G11" s="7" t="s">
        <v>32</v>
      </c>
      <c r="H11" s="7" t="s">
        <v>33</v>
      </c>
      <c r="I11" s="7" t="s">
        <v>34</v>
      </c>
      <c r="J11" s="7" t="s">
        <v>66</v>
      </c>
      <c r="K11" s="7" t="s">
        <v>67</v>
      </c>
      <c r="L11" s="7" t="s">
        <v>68</v>
      </c>
      <c r="M11" s="7" t="s">
        <v>58</v>
      </c>
      <c r="N11" s="15">
        <v>44566</v>
      </c>
      <c r="O11" s="16">
        <v>44566</v>
      </c>
      <c r="P11" s="16">
        <v>44566</v>
      </c>
      <c r="Q11" s="8" t="s">
        <v>59</v>
      </c>
      <c r="R11" s="10">
        <v>3662000</v>
      </c>
      <c r="S11" s="10">
        <v>0</v>
      </c>
      <c r="T11" s="10">
        <v>3662000</v>
      </c>
      <c r="U11" s="11">
        <v>3662000</v>
      </c>
      <c r="V11" s="9" t="s">
        <v>69</v>
      </c>
      <c r="W11" s="5" t="s">
        <v>61</v>
      </c>
      <c r="X11" s="5" t="s">
        <v>62</v>
      </c>
    </row>
    <row r="12" spans="1:24" x14ac:dyDescent="0.25">
      <c r="A12" s="6">
        <f t="shared" ca="1" si="0"/>
        <v>4</v>
      </c>
      <c r="B12" s="7" t="s">
        <v>22</v>
      </c>
      <c r="C12" s="7" t="s">
        <v>23</v>
      </c>
      <c r="D12" s="7" t="s">
        <v>24</v>
      </c>
      <c r="E12" s="7" t="s">
        <v>23</v>
      </c>
      <c r="F12" s="7" t="s">
        <v>24</v>
      </c>
      <c r="G12" s="7" t="s">
        <v>44</v>
      </c>
      <c r="H12" s="7" t="s">
        <v>45</v>
      </c>
      <c r="I12" s="7" t="s">
        <v>46</v>
      </c>
      <c r="J12" s="7" t="s">
        <v>66</v>
      </c>
      <c r="K12" s="7" t="s">
        <v>67</v>
      </c>
      <c r="L12" s="7" t="s">
        <v>68</v>
      </c>
      <c r="M12" s="7" t="s">
        <v>58</v>
      </c>
      <c r="N12" s="15">
        <v>44566</v>
      </c>
      <c r="O12" s="16">
        <v>44566</v>
      </c>
      <c r="P12" s="16">
        <v>44567</v>
      </c>
      <c r="Q12" s="8" t="s">
        <v>59</v>
      </c>
      <c r="R12" s="10">
        <v>-3662000</v>
      </c>
      <c r="S12" s="10">
        <v>0</v>
      </c>
      <c r="T12" s="10">
        <v>-3662000</v>
      </c>
      <c r="U12" s="11">
        <v>-3662000</v>
      </c>
      <c r="V12" s="9" t="s">
        <v>69</v>
      </c>
      <c r="W12" s="5" t="s">
        <v>61</v>
      </c>
      <c r="X12" s="5" t="s">
        <v>62</v>
      </c>
    </row>
    <row r="13" spans="1:24" x14ac:dyDescent="0.25">
      <c r="A13" s="6">
        <f t="shared" ca="1" si="0"/>
        <v>5</v>
      </c>
      <c r="B13" s="7" t="s">
        <v>22</v>
      </c>
      <c r="C13" s="7" t="s">
        <v>23</v>
      </c>
      <c r="D13" s="7" t="s">
        <v>24</v>
      </c>
      <c r="E13" s="7" t="s">
        <v>23</v>
      </c>
      <c r="F13" s="7" t="s">
        <v>24</v>
      </c>
      <c r="G13" s="7" t="s">
        <v>21</v>
      </c>
      <c r="H13" s="7" t="s">
        <v>53</v>
      </c>
      <c r="I13" s="7" t="s">
        <v>54</v>
      </c>
      <c r="J13" s="7" t="s">
        <v>70</v>
      </c>
      <c r="K13" s="7" t="s">
        <v>71</v>
      </c>
      <c r="L13" s="7" t="s">
        <v>72</v>
      </c>
      <c r="M13" s="7" t="s">
        <v>58</v>
      </c>
      <c r="N13" s="15">
        <v>44566</v>
      </c>
      <c r="O13" s="16">
        <v>44566</v>
      </c>
      <c r="P13" s="16">
        <v>44566</v>
      </c>
      <c r="Q13" s="8" t="s">
        <v>59</v>
      </c>
      <c r="R13" s="10">
        <v>4614000</v>
      </c>
      <c r="S13" s="10">
        <v>0</v>
      </c>
      <c r="T13" s="10">
        <v>4614000</v>
      </c>
      <c r="U13" s="11">
        <v>4614000</v>
      </c>
      <c r="V13" s="9" t="s">
        <v>60</v>
      </c>
      <c r="W13" s="5" t="s">
        <v>61</v>
      </c>
      <c r="X13" s="5" t="s">
        <v>62</v>
      </c>
    </row>
  </sheetData>
  <sheetProtection selectLockedCells="1" selectUnlockedCells="1"/>
  <mergeCells count="26">
    <mergeCell ref="A4:F4"/>
    <mergeCell ref="A5:H6"/>
    <mergeCell ref="A7:A8"/>
    <mergeCell ref="B7:B8"/>
    <mergeCell ref="C7:C8"/>
    <mergeCell ref="D7:D8"/>
    <mergeCell ref="E7:E8"/>
    <mergeCell ref="F7:F8"/>
    <mergeCell ref="G7:G8"/>
    <mergeCell ref="H7:H8"/>
    <mergeCell ref="S7:S8"/>
    <mergeCell ref="I7:I8"/>
    <mergeCell ref="J7:J8"/>
    <mergeCell ref="K7:K8"/>
    <mergeCell ref="L7:L8"/>
    <mergeCell ref="M7:M8"/>
    <mergeCell ref="N7:N8"/>
    <mergeCell ref="O7:O8"/>
    <mergeCell ref="P7:P8"/>
    <mergeCell ref="Q7:Q8"/>
    <mergeCell ref="R7:R8"/>
    <mergeCell ref="T7:T8"/>
    <mergeCell ref="U7:U8"/>
    <mergeCell ref="V7:V8"/>
    <mergeCell ref="W7:W8"/>
    <mergeCell ref="X7:X8"/>
  </mergeCells>
  <pageMargins left="0.7" right="0.7" top="0.75" bottom="0.75" header="0.51180555555555596" footer="0.51180555555555596"/>
  <pageSetup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E14AB-C512-4C07-AADB-68C3827CC019}">
  <dimension ref="A1:I32"/>
  <sheetViews>
    <sheetView topLeftCell="A4" workbookViewId="0">
      <selection activeCell="B7" sqref="B7:G8"/>
    </sheetView>
  </sheetViews>
  <sheetFormatPr defaultColWidth="9.140625" defaultRowHeight="15" x14ac:dyDescent="0.25"/>
  <cols>
    <col min="1" max="1" width="4.7109375" style="1" customWidth="1"/>
    <col min="2" max="2" width="20" style="1" customWidth="1"/>
    <col min="3" max="3" width="12.7109375" style="2" customWidth="1"/>
    <col min="4" max="4" width="29" style="2" customWidth="1"/>
    <col min="5" max="5" width="25.7109375" style="1" customWidth="1"/>
    <col min="6" max="6" width="27.42578125" style="1" customWidth="1"/>
    <col min="7" max="7" width="12.42578125" style="12" customWidth="1"/>
    <col min="8" max="8" width="21.42578125" style="14" customWidth="1"/>
    <col min="9" max="9" width="19.85546875" style="1" customWidth="1"/>
    <col min="10" max="253" width="9.140625" style="1" customWidth="1"/>
    <col min="254" max="16384" width="9.140625" style="1"/>
  </cols>
  <sheetData>
    <row r="1" spans="1:9" x14ac:dyDescent="0.25">
      <c r="G1" s="14"/>
    </row>
    <row r="2" spans="1:9" ht="19.5" customHeight="1" x14ac:dyDescent="0.25">
      <c r="G2" s="14"/>
    </row>
    <row r="3" spans="1:9" ht="19.5" customHeight="1" x14ac:dyDescent="0.25">
      <c r="G3" s="14"/>
    </row>
    <row r="4" spans="1:9" ht="15" customHeight="1" x14ac:dyDescent="0.25">
      <c r="G4" s="14"/>
    </row>
    <row r="5" spans="1:9" ht="22.5" customHeight="1" x14ac:dyDescent="0.25">
      <c r="A5" s="131" t="s">
        <v>323</v>
      </c>
      <c r="B5" s="131"/>
      <c r="C5" s="131"/>
      <c r="D5" s="131"/>
      <c r="E5" s="131"/>
      <c r="F5" s="131"/>
      <c r="G5" s="19" t="s">
        <v>123</v>
      </c>
    </row>
    <row r="6" spans="1:9" ht="22.5" customHeight="1" x14ac:dyDescent="0.25">
      <c r="A6" s="79"/>
      <c r="B6" s="79"/>
      <c r="C6" s="79"/>
      <c r="D6" s="79"/>
      <c r="E6" s="79" t="s">
        <v>115</v>
      </c>
      <c r="F6" s="55"/>
      <c r="G6" s="14"/>
    </row>
    <row r="7" spans="1:9" ht="22.5" customHeight="1" x14ac:dyDescent="0.25">
      <c r="A7" s="79"/>
      <c r="B7" s="132" t="s">
        <v>340</v>
      </c>
      <c r="C7" s="132"/>
      <c r="D7" s="132"/>
      <c r="E7" s="132"/>
      <c r="F7" s="132"/>
      <c r="G7" s="132"/>
    </row>
    <row r="8" spans="1:9" ht="18.75" x14ac:dyDescent="0.25">
      <c r="A8" s="79"/>
      <c r="B8" s="157"/>
      <c r="C8" s="157"/>
      <c r="D8" s="157"/>
      <c r="E8" s="157"/>
      <c r="F8" s="157"/>
      <c r="G8" s="157"/>
    </row>
    <row r="9" spans="1:9" ht="24" customHeight="1" x14ac:dyDescent="0.25">
      <c r="A9" s="107" t="s">
        <v>1</v>
      </c>
      <c r="B9" s="108" t="s">
        <v>2</v>
      </c>
      <c r="C9" s="108" t="s">
        <v>37</v>
      </c>
      <c r="D9" s="108" t="s">
        <v>38</v>
      </c>
      <c r="E9" s="108" t="s">
        <v>4</v>
      </c>
      <c r="F9" s="108" t="s">
        <v>3</v>
      </c>
      <c r="G9" s="105" t="s">
        <v>324</v>
      </c>
      <c r="H9" s="105" t="s">
        <v>287</v>
      </c>
      <c r="I9" s="106" t="s">
        <v>55</v>
      </c>
    </row>
    <row r="10" spans="1:9" x14ac:dyDescent="0.25">
      <c r="A10" s="6">
        <v>1</v>
      </c>
      <c r="B10" s="7" t="s">
        <v>22</v>
      </c>
      <c r="C10" s="7" t="s">
        <v>30</v>
      </c>
      <c r="D10" s="7" t="s">
        <v>31</v>
      </c>
      <c r="E10" s="7" t="s">
        <v>30</v>
      </c>
      <c r="F10" s="7" t="s">
        <v>31</v>
      </c>
      <c r="G10" s="11">
        <v>101000000</v>
      </c>
      <c r="H10" s="11">
        <v>10000000</v>
      </c>
      <c r="I10" s="5"/>
    </row>
    <row r="11" spans="1:9" x14ac:dyDescent="0.25">
      <c r="A11" s="6">
        <f t="shared" ref="A11:A14" ca="1" si="0">IF(CELL("format",A10)="F0",A10+1,1)</f>
        <v>2</v>
      </c>
      <c r="B11" s="7" t="s">
        <v>22</v>
      </c>
      <c r="C11" s="7" t="s">
        <v>27</v>
      </c>
      <c r="D11" s="7" t="s">
        <v>47</v>
      </c>
      <c r="E11" s="7" t="s">
        <v>36</v>
      </c>
      <c r="F11" s="7" t="s">
        <v>35</v>
      </c>
      <c r="G11" s="11">
        <v>75470450</v>
      </c>
      <c r="H11" s="11">
        <v>5000000</v>
      </c>
      <c r="I11" s="5"/>
    </row>
    <row r="12" spans="1:9" x14ac:dyDescent="0.25">
      <c r="A12" s="6">
        <f t="shared" ca="1" si="0"/>
        <v>3</v>
      </c>
      <c r="B12" s="7" t="s">
        <v>22</v>
      </c>
      <c r="C12" s="7" t="s">
        <v>23</v>
      </c>
      <c r="D12" s="7" t="s">
        <v>24</v>
      </c>
      <c r="E12" s="7" t="s">
        <v>118</v>
      </c>
      <c r="F12" s="7" t="s">
        <v>119</v>
      </c>
      <c r="G12" s="11">
        <v>51459000</v>
      </c>
      <c r="H12" s="11">
        <v>5000000</v>
      </c>
      <c r="I12" s="5"/>
    </row>
    <row r="13" spans="1:9" x14ac:dyDescent="0.25">
      <c r="A13" s="6">
        <f t="shared" ca="1" si="0"/>
        <v>4</v>
      </c>
      <c r="B13" s="7" t="s">
        <v>22</v>
      </c>
      <c r="C13" s="7" t="s">
        <v>23</v>
      </c>
      <c r="D13" s="7" t="s">
        <v>24</v>
      </c>
      <c r="E13" s="7" t="s">
        <v>116</v>
      </c>
      <c r="F13" s="7" t="s">
        <v>117</v>
      </c>
      <c r="G13" s="11">
        <v>18835400</v>
      </c>
      <c r="H13" s="11"/>
      <c r="I13" s="5"/>
    </row>
    <row r="14" spans="1:9" x14ac:dyDescent="0.25">
      <c r="A14" s="6">
        <f t="shared" ca="1" si="0"/>
        <v>5</v>
      </c>
      <c r="B14" s="7" t="s">
        <v>22</v>
      </c>
      <c r="C14" s="7" t="s">
        <v>30</v>
      </c>
      <c r="D14" s="7" t="s">
        <v>31</v>
      </c>
      <c r="E14" s="7" t="s">
        <v>120</v>
      </c>
      <c r="F14" s="7" t="s">
        <v>121</v>
      </c>
      <c r="G14" s="11">
        <v>15130200</v>
      </c>
      <c r="H14" s="11"/>
      <c r="I14" s="5"/>
    </row>
    <row r="17" spans="1:9" s="14" customFormat="1" x14ac:dyDescent="0.25">
      <c r="A17" s="1"/>
      <c r="B17" s="1"/>
      <c r="C17" s="2"/>
      <c r="D17" s="18"/>
      <c r="E17" s="1"/>
      <c r="F17" s="1"/>
      <c r="G17" s="12"/>
      <c r="I17" s="1"/>
    </row>
    <row r="22" spans="1:9" s="14" customFormat="1" x14ac:dyDescent="0.25">
      <c r="A22" s="1"/>
      <c r="B22" s="1"/>
      <c r="C22" s="2"/>
      <c r="D22" s="2"/>
      <c r="E22" s="1"/>
      <c r="F22" s="1"/>
      <c r="I22" s="1"/>
    </row>
    <row r="32" spans="1:9" s="14" customFormat="1" x14ac:dyDescent="0.25">
      <c r="A32" s="1"/>
      <c r="B32" s="1"/>
      <c r="C32" s="2"/>
      <c r="D32" s="2"/>
      <c r="E32" s="1"/>
      <c r="F32" s="1"/>
      <c r="I32" s="1"/>
    </row>
  </sheetData>
  <sortState xmlns:xlrd2="http://schemas.microsoft.com/office/spreadsheetml/2017/richdata2" ref="B9:I14">
    <sortCondition descending="1" ref="G9:G14"/>
  </sortState>
  <mergeCells count="2">
    <mergeCell ref="B7:G8"/>
    <mergeCell ref="A5:F5"/>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3"/>
  <sheetViews>
    <sheetView workbookViewId="0">
      <selection activeCell="I22" sqref="I22"/>
    </sheetView>
  </sheetViews>
  <sheetFormatPr defaultColWidth="9.140625" defaultRowHeight="15" x14ac:dyDescent="0.25"/>
  <cols>
    <col min="1" max="1" width="4.7109375" style="1" customWidth="1"/>
    <col min="2" max="2" width="20" style="1" customWidth="1"/>
    <col min="3" max="3" width="27.7109375" style="2" customWidth="1"/>
    <col min="4" max="4" width="29" style="2" customWidth="1"/>
    <col min="5" max="5" width="25.7109375" style="1" customWidth="1"/>
    <col min="6" max="6" width="27.42578125" style="1" customWidth="1"/>
    <col min="7" max="7" width="29.140625" style="1" customWidth="1"/>
    <col min="8" max="8" width="26" style="1" customWidth="1"/>
    <col min="9" max="9" width="27.28515625" style="1" customWidth="1"/>
    <col min="10" max="10" width="12.42578125" style="12" customWidth="1"/>
    <col min="11" max="12" width="15.140625" style="14" customWidth="1"/>
    <col min="13" max="13" width="19.85546875" style="1" customWidth="1"/>
    <col min="14" max="257" width="9.140625" style="1" customWidth="1"/>
    <col min="258" max="16384" width="9.140625" style="1"/>
  </cols>
  <sheetData>
    <row r="1" spans="1:13" x14ac:dyDescent="0.25">
      <c r="J1" s="14"/>
    </row>
    <row r="2" spans="1:13" ht="19.5" customHeight="1" x14ac:dyDescent="0.25">
      <c r="J2" s="14"/>
    </row>
    <row r="3" spans="1:13" ht="19.5" customHeight="1" x14ac:dyDescent="0.25">
      <c r="J3" s="14"/>
    </row>
    <row r="4" spans="1:13" ht="15" customHeight="1" x14ac:dyDescent="0.25">
      <c r="J4" s="14"/>
    </row>
    <row r="5" spans="1:13" ht="22.5" customHeight="1" x14ac:dyDescent="0.25">
      <c r="A5" s="131" t="s">
        <v>228</v>
      </c>
      <c r="B5" s="131"/>
      <c r="C5" s="131"/>
      <c r="D5" s="131"/>
      <c r="E5" s="131"/>
      <c r="F5" s="131"/>
      <c r="G5" s="19" t="s">
        <v>74</v>
      </c>
      <c r="J5" s="14"/>
    </row>
    <row r="6" spans="1:13" ht="22.5" customHeight="1" x14ac:dyDescent="0.25">
      <c r="A6" s="23"/>
      <c r="B6" s="23"/>
      <c r="C6" s="23"/>
      <c r="D6" s="23"/>
      <c r="E6" s="23" t="s">
        <v>115</v>
      </c>
      <c r="F6" s="55"/>
      <c r="G6" s="54"/>
      <c r="J6" s="14"/>
    </row>
    <row r="7" spans="1:13" ht="22.5" customHeight="1" x14ac:dyDescent="0.25">
      <c r="A7" s="17"/>
      <c r="B7" s="132" t="s">
        <v>321</v>
      </c>
      <c r="C7" s="132"/>
      <c r="D7" s="132"/>
      <c r="E7" s="132"/>
      <c r="F7" s="132"/>
      <c r="G7" s="132"/>
      <c r="J7" s="14"/>
    </row>
    <row r="8" spans="1:13" ht="51" customHeight="1" x14ac:dyDescent="0.25">
      <c r="A8" s="17"/>
      <c r="B8" s="157"/>
      <c r="C8" s="157"/>
      <c r="D8" s="157"/>
      <c r="E8" s="157"/>
      <c r="F8" s="157"/>
      <c r="G8" s="157"/>
      <c r="J8" s="14"/>
    </row>
    <row r="9" spans="1:13" ht="12.75" customHeight="1" x14ac:dyDescent="0.25">
      <c r="A9" s="135" t="s">
        <v>1</v>
      </c>
      <c r="B9" s="127" t="s">
        <v>2</v>
      </c>
      <c r="C9" s="127" t="s">
        <v>37</v>
      </c>
      <c r="D9" s="127" t="s">
        <v>38</v>
      </c>
      <c r="E9" s="127" t="s">
        <v>4</v>
      </c>
      <c r="F9" s="127" t="s">
        <v>3</v>
      </c>
      <c r="G9" s="127" t="s">
        <v>39</v>
      </c>
      <c r="H9" s="127" t="s">
        <v>40</v>
      </c>
      <c r="I9" s="127" t="s">
        <v>41</v>
      </c>
      <c r="J9" s="128" t="s">
        <v>225</v>
      </c>
      <c r="K9" s="158" t="s">
        <v>226</v>
      </c>
      <c r="L9" s="129" t="s">
        <v>125</v>
      </c>
      <c r="M9" s="129" t="s">
        <v>55</v>
      </c>
    </row>
    <row r="10" spans="1:13" s="4" customFormat="1" ht="40.5" customHeight="1" x14ac:dyDescent="0.25">
      <c r="A10" s="135"/>
      <c r="B10" s="127"/>
      <c r="C10" s="127"/>
      <c r="D10" s="127"/>
      <c r="E10" s="127"/>
      <c r="F10" s="127"/>
      <c r="G10" s="127"/>
      <c r="H10" s="127"/>
      <c r="I10" s="127"/>
      <c r="J10" s="128"/>
      <c r="K10" s="158"/>
      <c r="L10" s="130"/>
      <c r="M10" s="130"/>
    </row>
    <row r="11" spans="1:13" x14ac:dyDescent="0.25">
      <c r="A11" s="6">
        <f t="shared" ref="A11:A20" ca="1" si="0">IF(CELL("format",A10)="F0",A10+1,1)</f>
        <v>1</v>
      </c>
      <c r="B11" s="7" t="s">
        <v>22</v>
      </c>
      <c r="C11" s="7" t="s">
        <v>23</v>
      </c>
      <c r="D11" s="7" t="s">
        <v>24</v>
      </c>
      <c r="E11" s="7" t="s">
        <v>23</v>
      </c>
      <c r="F11" s="7" t="s">
        <v>131</v>
      </c>
      <c r="G11" s="7" t="s">
        <v>135</v>
      </c>
      <c r="H11" s="7">
        <v>700334</v>
      </c>
      <c r="I11" s="7" t="s">
        <v>140</v>
      </c>
      <c r="J11" s="11">
        <v>978318000</v>
      </c>
      <c r="K11" s="11">
        <v>748145300</v>
      </c>
      <c r="L11" s="11">
        <v>25000000</v>
      </c>
      <c r="M11" s="5"/>
    </row>
    <row r="12" spans="1:13" x14ac:dyDescent="0.25">
      <c r="A12" s="6">
        <f t="shared" ca="1" si="0"/>
        <v>2</v>
      </c>
      <c r="B12" s="7" t="s">
        <v>22</v>
      </c>
      <c r="C12" s="7" t="s">
        <v>23</v>
      </c>
      <c r="D12" s="7" t="s">
        <v>24</v>
      </c>
      <c r="E12" s="7" t="s">
        <v>23</v>
      </c>
      <c r="F12" s="7" t="s">
        <v>132</v>
      </c>
      <c r="G12" s="7" t="s">
        <v>136</v>
      </c>
      <c r="H12" s="7">
        <v>599045</v>
      </c>
      <c r="I12" s="7" t="s">
        <v>141</v>
      </c>
      <c r="J12" s="11">
        <v>583670790</v>
      </c>
      <c r="K12" s="11">
        <v>583670790</v>
      </c>
      <c r="L12" s="11">
        <v>25000000</v>
      </c>
      <c r="M12" s="5"/>
    </row>
    <row r="13" spans="1:13" x14ac:dyDescent="0.25">
      <c r="A13" s="6">
        <f t="shared" ca="1" si="0"/>
        <v>3</v>
      </c>
      <c r="B13" s="7" t="s">
        <v>22</v>
      </c>
      <c r="C13" s="7" t="s">
        <v>30</v>
      </c>
      <c r="D13" s="7" t="s">
        <v>31</v>
      </c>
      <c r="E13" s="7" t="s">
        <v>42</v>
      </c>
      <c r="F13" s="7" t="s">
        <v>133</v>
      </c>
      <c r="G13" s="7" t="s">
        <v>137</v>
      </c>
      <c r="H13" s="7">
        <v>678921</v>
      </c>
      <c r="I13" s="7" t="s">
        <v>142</v>
      </c>
      <c r="J13" s="11">
        <v>422420950</v>
      </c>
      <c r="K13" s="11">
        <v>422420950</v>
      </c>
      <c r="L13" s="11">
        <v>15000000</v>
      </c>
      <c r="M13" s="5"/>
    </row>
    <row r="14" spans="1:13" x14ac:dyDescent="0.25">
      <c r="A14" s="6">
        <f t="shared" ca="1" si="0"/>
        <v>4</v>
      </c>
      <c r="B14" s="7" t="s">
        <v>22</v>
      </c>
      <c r="C14" s="7" t="s">
        <v>30</v>
      </c>
      <c r="D14" s="7" t="s">
        <v>31</v>
      </c>
      <c r="E14" s="7" t="s">
        <v>42</v>
      </c>
      <c r="F14" s="7" t="s">
        <v>134</v>
      </c>
      <c r="G14" s="7" t="s">
        <v>138</v>
      </c>
      <c r="H14" s="7">
        <v>679859</v>
      </c>
      <c r="I14" s="7" t="s">
        <v>143</v>
      </c>
      <c r="J14" s="11">
        <v>387976940</v>
      </c>
      <c r="K14" s="11">
        <v>387976940</v>
      </c>
      <c r="L14" s="11">
        <v>15000000</v>
      </c>
      <c r="M14" s="5"/>
    </row>
    <row r="15" spans="1:13" x14ac:dyDescent="0.25">
      <c r="A15" s="6">
        <f t="shared" ca="1" si="0"/>
        <v>5</v>
      </c>
      <c r="B15" s="7" t="s">
        <v>22</v>
      </c>
      <c r="C15" s="7" t="s">
        <v>27</v>
      </c>
      <c r="D15" s="7" t="s">
        <v>47</v>
      </c>
      <c r="E15" s="7" t="s">
        <v>36</v>
      </c>
      <c r="F15" s="7" t="s">
        <v>35</v>
      </c>
      <c r="G15" s="7" t="s">
        <v>139</v>
      </c>
      <c r="H15" s="7">
        <v>497441</v>
      </c>
      <c r="I15" s="7" t="s">
        <v>144</v>
      </c>
      <c r="J15" s="11">
        <v>481840000</v>
      </c>
      <c r="K15" s="11">
        <v>365797700</v>
      </c>
      <c r="L15" s="11">
        <v>15000000</v>
      </c>
      <c r="M15" s="5"/>
    </row>
    <row r="16" spans="1:13" x14ac:dyDescent="0.25">
      <c r="A16" s="6">
        <f t="shared" ca="1" si="0"/>
        <v>6</v>
      </c>
      <c r="B16" s="7" t="s">
        <v>22</v>
      </c>
      <c r="C16" s="7" t="s">
        <v>23</v>
      </c>
      <c r="D16" s="7" t="s">
        <v>24</v>
      </c>
      <c r="E16" s="7" t="s">
        <v>126</v>
      </c>
      <c r="F16" s="7" t="s">
        <v>24</v>
      </c>
      <c r="G16" s="7" t="s">
        <v>26</v>
      </c>
      <c r="H16" s="7" t="s">
        <v>25</v>
      </c>
      <c r="I16" s="7" t="s">
        <v>48</v>
      </c>
      <c r="J16" s="11">
        <v>329731830</v>
      </c>
      <c r="K16" s="11">
        <v>329731830</v>
      </c>
      <c r="L16" s="11">
        <v>15000000</v>
      </c>
      <c r="M16" s="5"/>
    </row>
    <row r="17" spans="1:13" x14ac:dyDescent="0.25">
      <c r="A17" s="6">
        <f t="shared" ca="1" si="0"/>
        <v>7</v>
      </c>
      <c r="B17" s="7" t="s">
        <v>22</v>
      </c>
      <c r="C17" s="7" t="s">
        <v>23</v>
      </c>
      <c r="D17" s="7" t="s">
        <v>24</v>
      </c>
      <c r="E17" s="7" t="s">
        <v>127</v>
      </c>
      <c r="F17" s="7" t="s">
        <v>24</v>
      </c>
      <c r="G17" s="7" t="s">
        <v>49</v>
      </c>
      <c r="H17" s="7" t="s">
        <v>28</v>
      </c>
      <c r="I17" s="7" t="s">
        <v>29</v>
      </c>
      <c r="J17" s="11">
        <v>314615360</v>
      </c>
      <c r="K17" s="11">
        <v>314615360</v>
      </c>
      <c r="L17" s="11">
        <v>15000000</v>
      </c>
      <c r="M17" s="5"/>
    </row>
    <row r="18" spans="1:13" x14ac:dyDescent="0.25">
      <c r="A18" s="6">
        <f t="shared" ca="1" si="0"/>
        <v>8</v>
      </c>
      <c r="B18" s="7" t="s">
        <v>22</v>
      </c>
      <c r="C18" s="7" t="s">
        <v>30</v>
      </c>
      <c r="D18" s="7" t="s">
        <v>31</v>
      </c>
      <c r="E18" s="7" t="s">
        <v>128</v>
      </c>
      <c r="F18" s="7" t="s">
        <v>43</v>
      </c>
      <c r="G18" s="7" t="s">
        <v>32</v>
      </c>
      <c r="H18" s="7" t="s">
        <v>33</v>
      </c>
      <c r="I18" s="7" t="s">
        <v>34</v>
      </c>
      <c r="J18" s="11">
        <v>299952050</v>
      </c>
      <c r="K18" s="11">
        <v>101000000</v>
      </c>
      <c r="L18" s="11">
        <v>10000000</v>
      </c>
      <c r="M18" s="5"/>
    </row>
    <row r="19" spans="1:13" x14ac:dyDescent="0.25">
      <c r="A19" s="6">
        <f t="shared" ca="1" si="0"/>
        <v>9</v>
      </c>
      <c r="B19" s="7" t="s">
        <v>22</v>
      </c>
      <c r="C19" s="7" t="s">
        <v>30</v>
      </c>
      <c r="D19" s="7" t="s">
        <v>31</v>
      </c>
      <c r="E19" s="7" t="s">
        <v>129</v>
      </c>
      <c r="F19" s="7" t="s">
        <v>43</v>
      </c>
      <c r="G19" s="7" t="s">
        <v>44</v>
      </c>
      <c r="H19" s="7" t="s">
        <v>45</v>
      </c>
      <c r="I19" s="7" t="s">
        <v>46</v>
      </c>
      <c r="J19" s="11">
        <v>343683520</v>
      </c>
      <c r="K19" s="11">
        <v>90870000</v>
      </c>
      <c r="L19" s="11"/>
      <c r="M19" s="5"/>
    </row>
    <row r="20" spans="1:13" x14ac:dyDescent="0.25">
      <c r="A20" s="6">
        <f t="shared" ca="1" si="0"/>
        <v>10</v>
      </c>
      <c r="B20" s="7" t="s">
        <v>22</v>
      </c>
      <c r="C20" s="7" t="s">
        <v>27</v>
      </c>
      <c r="D20" s="7" t="s">
        <v>47</v>
      </c>
      <c r="E20" s="7" t="s">
        <v>130</v>
      </c>
      <c r="F20" s="7" t="s">
        <v>35</v>
      </c>
      <c r="G20" s="7" t="s">
        <v>21</v>
      </c>
      <c r="H20" s="7" t="s">
        <v>53</v>
      </c>
      <c r="I20" s="7" t="s">
        <v>54</v>
      </c>
      <c r="J20" s="11">
        <v>283771090</v>
      </c>
      <c r="K20" s="11">
        <v>89989000</v>
      </c>
      <c r="L20" s="11"/>
      <c r="M20" s="5"/>
    </row>
    <row r="23" spans="1:13" x14ac:dyDescent="0.25">
      <c r="J23" s="14"/>
    </row>
    <row r="33" spans="10:10" x14ac:dyDescent="0.25">
      <c r="J33" s="14"/>
    </row>
  </sheetData>
  <mergeCells count="15">
    <mergeCell ref="A5:F5"/>
    <mergeCell ref="A9:A10"/>
    <mergeCell ref="B9:B10"/>
    <mergeCell ref="C9:C10"/>
    <mergeCell ref="D9:D10"/>
    <mergeCell ref="E9:E10"/>
    <mergeCell ref="F9:F10"/>
    <mergeCell ref="B7:G8"/>
    <mergeCell ref="M9:M10"/>
    <mergeCell ref="J9:J10"/>
    <mergeCell ref="K9:K10"/>
    <mergeCell ref="G9:G10"/>
    <mergeCell ref="H9:H10"/>
    <mergeCell ref="I9:I10"/>
    <mergeCell ref="L9:L10"/>
  </mergeCell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Z20"/>
  <sheetViews>
    <sheetView zoomScale="90" zoomScaleNormal="90" workbookViewId="0">
      <selection activeCell="D2" sqref="D2"/>
    </sheetView>
  </sheetViews>
  <sheetFormatPr defaultColWidth="9.140625" defaultRowHeight="15" x14ac:dyDescent="0.25"/>
  <cols>
    <col min="1" max="1" width="4.7109375" style="1" customWidth="1"/>
    <col min="2" max="2" width="17.7109375" style="1" customWidth="1"/>
    <col min="3" max="3" width="22.5703125" style="2" bestFit="1" customWidth="1"/>
    <col min="4" max="4" width="15.85546875" style="2" customWidth="1"/>
    <col min="5" max="5" width="18.28515625" style="1" customWidth="1"/>
    <col min="6" max="6" width="23.42578125" style="1" bestFit="1" customWidth="1"/>
    <col min="7" max="7" width="18.42578125" style="1" customWidth="1"/>
    <col min="8" max="8" width="19.28515625" style="1" customWidth="1"/>
    <col min="9" max="9" width="19.140625" style="1" customWidth="1"/>
    <col min="10" max="11" width="15.7109375" style="1" customWidth="1"/>
    <col min="12" max="12" width="29.28515625" style="1" customWidth="1"/>
    <col min="13" max="13" width="15.7109375" style="1" customWidth="1"/>
    <col min="14" max="14" width="15.140625" style="1" customWidth="1"/>
    <col min="15" max="17" width="17.85546875" style="13" customWidth="1"/>
    <col min="18" max="18" width="14.5703125" style="3" customWidth="1"/>
    <col min="19" max="19" width="15" style="12" customWidth="1"/>
    <col min="20" max="20" width="17" style="12" customWidth="1"/>
    <col min="21" max="21" width="19" style="12" customWidth="1"/>
    <col min="22" max="22" width="18.5703125" style="12" customWidth="1"/>
    <col min="23" max="23" width="19.85546875" style="1" customWidth="1"/>
    <col min="24" max="25" width="12.28515625" style="1" customWidth="1"/>
    <col min="26" max="26" width="26.140625" style="1" customWidth="1"/>
    <col min="27" max="258" width="9.140625" style="1" customWidth="1"/>
    <col min="259" max="16384" width="9.140625" style="1"/>
  </cols>
  <sheetData>
    <row r="2" spans="1:26" ht="19.5" customHeight="1" x14ac:dyDescent="0.25"/>
    <row r="3" spans="1:26" ht="15" customHeight="1" x14ac:dyDescent="0.25"/>
    <row r="4" spans="1:26" ht="22.5" customHeight="1" x14ac:dyDescent="0.25">
      <c r="A4" s="148" t="s">
        <v>73</v>
      </c>
      <c r="B4" s="148"/>
      <c r="C4" s="148"/>
      <c r="D4" s="148"/>
      <c r="E4" s="148"/>
      <c r="F4" s="148"/>
      <c r="G4" s="19" t="s">
        <v>74</v>
      </c>
    </row>
    <row r="5" spans="1:26" ht="22.5" customHeight="1" x14ac:dyDescent="0.25">
      <c r="A5" s="149" t="s">
        <v>0</v>
      </c>
      <c r="B5" s="150"/>
      <c r="C5" s="150"/>
      <c r="D5" s="150"/>
      <c r="E5" s="150"/>
      <c r="F5" s="150"/>
      <c r="G5" s="150"/>
      <c r="H5" s="150"/>
    </row>
    <row r="6" spans="1:26" ht="22.5" customHeight="1" x14ac:dyDescent="0.25">
      <c r="A6" s="150"/>
      <c r="B6" s="150"/>
      <c r="C6" s="150"/>
      <c r="D6" s="150"/>
      <c r="E6" s="150"/>
      <c r="F6" s="150"/>
      <c r="G6" s="150"/>
      <c r="H6" s="150"/>
    </row>
    <row r="7" spans="1:26" ht="15" customHeight="1" x14ac:dyDescent="0.25">
      <c r="A7" s="142" t="s">
        <v>1</v>
      </c>
      <c r="B7" s="129" t="s">
        <v>2</v>
      </c>
      <c r="C7" s="129" t="s">
        <v>37</v>
      </c>
      <c r="D7" s="129" t="s">
        <v>38</v>
      </c>
      <c r="E7" s="129" t="s">
        <v>4</v>
      </c>
      <c r="F7" s="129" t="s">
        <v>3</v>
      </c>
      <c r="G7" s="154" t="s">
        <v>50</v>
      </c>
      <c r="H7" s="140" t="s">
        <v>52</v>
      </c>
      <c r="I7" s="140" t="s">
        <v>51</v>
      </c>
      <c r="J7" s="142" t="s">
        <v>5</v>
      </c>
      <c r="K7" s="144" t="s">
        <v>6</v>
      </c>
      <c r="L7" s="144" t="s">
        <v>7</v>
      </c>
      <c r="M7" s="159" t="s">
        <v>8</v>
      </c>
      <c r="N7" s="138" t="s">
        <v>9</v>
      </c>
      <c r="O7" s="146" t="s">
        <v>10</v>
      </c>
      <c r="P7" s="146" t="s">
        <v>11</v>
      </c>
      <c r="Q7" s="146" t="s">
        <v>12</v>
      </c>
      <c r="R7" s="138" t="s">
        <v>13</v>
      </c>
      <c r="S7" s="136" t="s">
        <v>14</v>
      </c>
      <c r="T7" s="136" t="s">
        <v>15</v>
      </c>
      <c r="U7" s="136" t="s">
        <v>16</v>
      </c>
      <c r="V7" s="136" t="s">
        <v>77</v>
      </c>
      <c r="W7" s="138" t="s">
        <v>17</v>
      </c>
      <c r="X7" s="138" t="s">
        <v>18</v>
      </c>
      <c r="Y7" s="161" t="s">
        <v>75</v>
      </c>
      <c r="Z7" s="138" t="s">
        <v>19</v>
      </c>
    </row>
    <row r="8" spans="1:26" ht="42.75" customHeight="1" x14ac:dyDescent="0.25">
      <c r="A8" s="143"/>
      <c r="B8" s="130"/>
      <c r="C8" s="130"/>
      <c r="D8" s="130"/>
      <c r="E8" s="130"/>
      <c r="F8" s="130"/>
      <c r="G8" s="155"/>
      <c r="H8" s="156"/>
      <c r="I8" s="141"/>
      <c r="J8" s="143"/>
      <c r="K8" s="145"/>
      <c r="L8" s="145"/>
      <c r="M8" s="160"/>
      <c r="N8" s="139"/>
      <c r="O8" s="147"/>
      <c r="P8" s="147"/>
      <c r="Q8" s="147"/>
      <c r="R8" s="139"/>
      <c r="S8" s="137"/>
      <c r="T8" s="137"/>
      <c r="U8" s="137"/>
      <c r="V8" s="137"/>
      <c r="W8" s="139"/>
      <c r="X8" s="139"/>
      <c r="Y8" s="162"/>
      <c r="Z8" s="139"/>
    </row>
    <row r="9" spans="1:26" x14ac:dyDescent="0.25">
      <c r="A9" s="6">
        <f t="shared" ref="A9:A20" ca="1" si="0">IF(CELL("format",A8)="F0",A8+1,1)</f>
        <v>1</v>
      </c>
      <c r="B9" s="7" t="s">
        <v>97</v>
      </c>
      <c r="C9" s="7" t="s">
        <v>145</v>
      </c>
      <c r="D9" s="7" t="s">
        <v>180</v>
      </c>
      <c r="E9" s="7" t="s">
        <v>145</v>
      </c>
      <c r="F9" s="7" t="s">
        <v>146</v>
      </c>
      <c r="G9" s="7" t="s">
        <v>147</v>
      </c>
      <c r="H9" s="7" t="s">
        <v>148</v>
      </c>
      <c r="I9" s="7" t="s">
        <v>149</v>
      </c>
      <c r="J9" s="7" t="s">
        <v>150</v>
      </c>
      <c r="K9" s="7" t="s">
        <v>151</v>
      </c>
      <c r="L9" s="7" t="s">
        <v>152</v>
      </c>
      <c r="M9" s="7"/>
      <c r="N9" s="7" t="s">
        <v>153</v>
      </c>
      <c r="O9" s="15">
        <v>44628</v>
      </c>
      <c r="P9" s="16">
        <v>44630</v>
      </c>
      <c r="Q9" s="16">
        <v>44630</v>
      </c>
      <c r="R9" s="8" t="s">
        <v>59</v>
      </c>
      <c r="S9" s="10">
        <v>52271000</v>
      </c>
      <c r="T9" s="10">
        <v>7729000</v>
      </c>
      <c r="U9" s="10">
        <v>60000000</v>
      </c>
      <c r="V9" s="11">
        <v>53043900</v>
      </c>
      <c r="W9" s="32" t="s">
        <v>60</v>
      </c>
      <c r="X9" s="29" t="s">
        <v>61</v>
      </c>
      <c r="Y9" s="29"/>
      <c r="Z9" s="5" t="s">
        <v>62</v>
      </c>
    </row>
    <row r="10" spans="1:26" x14ac:dyDescent="0.25">
      <c r="A10" s="6">
        <f t="shared" ca="1" si="0"/>
        <v>2</v>
      </c>
      <c r="B10" s="7" t="s">
        <v>97</v>
      </c>
      <c r="C10" s="7" t="s">
        <v>145</v>
      </c>
      <c r="D10" s="7" t="s">
        <v>180</v>
      </c>
      <c r="E10" s="7" t="s">
        <v>145</v>
      </c>
      <c r="F10" s="7" t="s">
        <v>146</v>
      </c>
      <c r="G10" s="7" t="s">
        <v>154</v>
      </c>
      <c r="H10" s="7" t="s">
        <v>155</v>
      </c>
      <c r="I10" s="7" t="s">
        <v>156</v>
      </c>
      <c r="J10" s="7" t="s">
        <v>157</v>
      </c>
      <c r="K10" s="7" t="s">
        <v>158</v>
      </c>
      <c r="L10" s="7" t="s">
        <v>159</v>
      </c>
      <c r="M10" s="7"/>
      <c r="N10" s="7" t="s">
        <v>153</v>
      </c>
      <c r="O10" s="15">
        <v>44629</v>
      </c>
      <c r="P10" s="16">
        <v>44630</v>
      </c>
      <c r="Q10" s="16">
        <v>44630</v>
      </c>
      <c r="R10" s="8" t="s">
        <v>59</v>
      </c>
      <c r="S10" s="10">
        <v>17615000</v>
      </c>
      <c r="T10" s="10">
        <v>2385000</v>
      </c>
      <c r="U10" s="10">
        <v>20000000</v>
      </c>
      <c r="V10" s="11">
        <v>17853500</v>
      </c>
      <c r="W10" s="32" t="s">
        <v>60</v>
      </c>
      <c r="X10" s="29" t="s">
        <v>61</v>
      </c>
      <c r="Y10" s="29"/>
      <c r="Z10" s="5" t="s">
        <v>62</v>
      </c>
    </row>
    <row r="11" spans="1:26" x14ac:dyDescent="0.25">
      <c r="A11" s="6">
        <f t="shared" ca="1" si="0"/>
        <v>3</v>
      </c>
      <c r="B11" s="7" t="s">
        <v>97</v>
      </c>
      <c r="C11" s="7" t="s">
        <v>145</v>
      </c>
      <c r="D11" s="7" t="s">
        <v>180</v>
      </c>
      <c r="E11" s="7" t="s">
        <v>145</v>
      </c>
      <c r="F11" s="7" t="s">
        <v>146</v>
      </c>
      <c r="G11" s="7" t="s">
        <v>160</v>
      </c>
      <c r="H11" s="7" t="s">
        <v>161</v>
      </c>
      <c r="I11" s="7" t="s">
        <v>162</v>
      </c>
      <c r="J11" s="7" t="s">
        <v>163</v>
      </c>
      <c r="K11" s="7" t="s">
        <v>164</v>
      </c>
      <c r="L11" s="7" t="s">
        <v>165</v>
      </c>
      <c r="M11" s="7" t="s">
        <v>166</v>
      </c>
      <c r="N11" s="7" t="s">
        <v>153</v>
      </c>
      <c r="O11" s="15">
        <v>44622</v>
      </c>
      <c r="P11" s="16">
        <v>44624</v>
      </c>
      <c r="Q11" s="16">
        <v>44624</v>
      </c>
      <c r="R11" s="8" t="s">
        <v>59</v>
      </c>
      <c r="S11" s="10">
        <v>19946000</v>
      </c>
      <c r="T11" s="10">
        <v>54000</v>
      </c>
      <c r="U11" s="10">
        <v>20000000</v>
      </c>
      <c r="V11" s="11">
        <v>19951400</v>
      </c>
      <c r="W11" s="32" t="s">
        <v>60</v>
      </c>
      <c r="X11" s="29" t="s">
        <v>61</v>
      </c>
      <c r="Y11" s="29"/>
      <c r="Z11" s="5" t="s">
        <v>62</v>
      </c>
    </row>
    <row r="12" spans="1:26" x14ac:dyDescent="0.25">
      <c r="A12" s="6">
        <f t="shared" ca="1" si="0"/>
        <v>4</v>
      </c>
      <c r="B12" s="7" t="s">
        <v>97</v>
      </c>
      <c r="C12" s="7" t="s">
        <v>145</v>
      </c>
      <c r="D12" s="7" t="s">
        <v>180</v>
      </c>
      <c r="E12" s="7" t="s">
        <v>145</v>
      </c>
      <c r="F12" s="7" t="s">
        <v>146</v>
      </c>
      <c r="G12" s="7" t="s">
        <v>167</v>
      </c>
      <c r="H12" s="7" t="s">
        <v>168</v>
      </c>
      <c r="I12" s="7" t="s">
        <v>169</v>
      </c>
      <c r="J12" s="7" t="s">
        <v>170</v>
      </c>
      <c r="K12" s="7" t="s">
        <v>171</v>
      </c>
      <c r="L12" s="7" t="s">
        <v>172</v>
      </c>
      <c r="M12" s="7"/>
      <c r="N12" s="7" t="s">
        <v>153</v>
      </c>
      <c r="O12" s="15">
        <v>44623</v>
      </c>
      <c r="P12" s="16">
        <v>44624</v>
      </c>
      <c r="Q12" s="16">
        <v>44624</v>
      </c>
      <c r="R12" s="8" t="s">
        <v>59</v>
      </c>
      <c r="S12" s="10">
        <v>29871000</v>
      </c>
      <c r="T12" s="10">
        <v>129000</v>
      </c>
      <c r="U12" s="10">
        <v>30000000</v>
      </c>
      <c r="V12" s="11">
        <v>29883900</v>
      </c>
      <c r="W12" s="32" t="s">
        <v>60</v>
      </c>
      <c r="X12" s="29" t="s">
        <v>61</v>
      </c>
      <c r="Y12" s="29" t="s">
        <v>76</v>
      </c>
      <c r="Z12" s="5" t="s">
        <v>62</v>
      </c>
    </row>
    <row r="13" spans="1:26" x14ac:dyDescent="0.25">
      <c r="A13" s="6">
        <f t="shared" ca="1" si="0"/>
        <v>5</v>
      </c>
      <c r="B13" s="7" t="s">
        <v>97</v>
      </c>
      <c r="C13" s="7" t="s">
        <v>145</v>
      </c>
      <c r="D13" s="7" t="s">
        <v>180</v>
      </c>
      <c r="E13" s="7" t="s">
        <v>145</v>
      </c>
      <c r="F13" s="7" t="s">
        <v>146</v>
      </c>
      <c r="G13" s="7" t="s">
        <v>154</v>
      </c>
      <c r="H13" s="7" t="s">
        <v>155</v>
      </c>
      <c r="I13" s="7" t="s">
        <v>156</v>
      </c>
      <c r="J13" s="7" t="s">
        <v>173</v>
      </c>
      <c r="K13" s="7" t="s">
        <v>174</v>
      </c>
      <c r="L13" s="7" t="s">
        <v>175</v>
      </c>
      <c r="M13" s="7"/>
      <c r="N13" s="7" t="s">
        <v>153</v>
      </c>
      <c r="O13" s="15">
        <v>44617</v>
      </c>
      <c r="P13" s="16">
        <v>44630</v>
      </c>
      <c r="Q13" s="16">
        <v>44630</v>
      </c>
      <c r="R13" s="8" t="s">
        <v>59</v>
      </c>
      <c r="S13" s="10">
        <v>118125000</v>
      </c>
      <c r="T13" s="10">
        <v>1875000</v>
      </c>
      <c r="U13" s="10">
        <v>120000000</v>
      </c>
      <c r="V13" s="11">
        <v>118312500</v>
      </c>
      <c r="W13" s="32" t="s">
        <v>60</v>
      </c>
      <c r="X13" s="29" t="s">
        <v>61</v>
      </c>
      <c r="Y13" s="29"/>
      <c r="Z13" s="5" t="s">
        <v>62</v>
      </c>
    </row>
    <row r="14" spans="1:26" x14ac:dyDescent="0.25">
      <c r="A14" s="6">
        <f t="shared" ca="1" si="0"/>
        <v>6</v>
      </c>
      <c r="B14" s="7" t="s">
        <v>97</v>
      </c>
      <c r="C14" s="7" t="s">
        <v>145</v>
      </c>
      <c r="D14" s="7" t="s">
        <v>180</v>
      </c>
      <c r="E14" s="7" t="s">
        <v>145</v>
      </c>
      <c r="F14" s="7" t="s">
        <v>146</v>
      </c>
      <c r="G14" s="7" t="s">
        <v>154</v>
      </c>
      <c r="H14" s="7" t="s">
        <v>155</v>
      </c>
      <c r="I14" s="7" t="s">
        <v>156</v>
      </c>
      <c r="J14" s="7" t="s">
        <v>176</v>
      </c>
      <c r="K14" s="7" t="s">
        <v>177</v>
      </c>
      <c r="L14" s="7" t="s">
        <v>178</v>
      </c>
      <c r="M14" s="7"/>
      <c r="N14" s="7" t="s">
        <v>153</v>
      </c>
      <c r="O14" s="15">
        <v>44622</v>
      </c>
      <c r="P14" s="16">
        <v>44628</v>
      </c>
      <c r="Q14" s="16">
        <v>44628</v>
      </c>
      <c r="R14" s="8" t="s">
        <v>59</v>
      </c>
      <c r="S14" s="10">
        <v>100031000</v>
      </c>
      <c r="T14" s="10">
        <v>19969000</v>
      </c>
      <c r="U14" s="10">
        <v>120000000</v>
      </c>
      <c r="V14" s="11">
        <v>102027900</v>
      </c>
      <c r="W14" s="32" t="s">
        <v>60</v>
      </c>
      <c r="X14" s="29" t="s">
        <v>61</v>
      </c>
      <c r="Y14" s="29"/>
      <c r="Z14" s="5" t="s">
        <v>62</v>
      </c>
    </row>
    <row r="15" spans="1:26" x14ac:dyDescent="0.25">
      <c r="A15" s="6">
        <f t="shared" ca="1" si="0"/>
        <v>7</v>
      </c>
      <c r="B15" s="7" t="s">
        <v>97</v>
      </c>
      <c r="C15" s="7" t="s">
        <v>179</v>
      </c>
      <c r="D15" s="7" t="s">
        <v>180</v>
      </c>
      <c r="E15" s="7" t="s">
        <v>182</v>
      </c>
      <c r="F15" s="7" t="s">
        <v>181</v>
      </c>
      <c r="G15" s="7"/>
      <c r="H15" s="7"/>
      <c r="I15" s="7"/>
      <c r="J15" s="7" t="s">
        <v>183</v>
      </c>
      <c r="K15" s="7" t="s">
        <v>184</v>
      </c>
      <c r="L15" s="7" t="s">
        <v>185</v>
      </c>
      <c r="M15" s="7" t="s">
        <v>166</v>
      </c>
      <c r="N15" s="7" t="s">
        <v>153</v>
      </c>
      <c r="O15" s="15">
        <v>44621</v>
      </c>
      <c r="P15" s="16">
        <v>44635</v>
      </c>
      <c r="Q15" s="16">
        <v>44635</v>
      </c>
      <c r="R15" s="8" t="s">
        <v>59</v>
      </c>
      <c r="S15" s="10">
        <v>14493800</v>
      </c>
      <c r="T15" s="10">
        <v>1506200</v>
      </c>
      <c r="U15" s="10">
        <v>16000000</v>
      </c>
      <c r="V15" s="11">
        <v>14644420</v>
      </c>
      <c r="W15" s="32" t="s">
        <v>60</v>
      </c>
      <c r="X15" s="29" t="s">
        <v>61</v>
      </c>
      <c r="Y15" s="29" t="s">
        <v>76</v>
      </c>
      <c r="Z15" s="5" t="s">
        <v>62</v>
      </c>
    </row>
    <row r="16" spans="1:26" x14ac:dyDescent="0.25">
      <c r="A16" s="6">
        <f t="shared" ca="1" si="0"/>
        <v>8</v>
      </c>
      <c r="B16" s="7" t="s">
        <v>97</v>
      </c>
      <c r="C16" s="7" t="s">
        <v>179</v>
      </c>
      <c r="D16" s="7" t="s">
        <v>180</v>
      </c>
      <c r="E16" s="7" t="s">
        <v>182</v>
      </c>
      <c r="F16" s="7" t="s">
        <v>181</v>
      </c>
      <c r="G16" s="7" t="s">
        <v>210</v>
      </c>
      <c r="H16" s="7" t="s">
        <v>211</v>
      </c>
      <c r="I16" s="7" t="s">
        <v>212</v>
      </c>
      <c r="J16" s="7" t="s">
        <v>186</v>
      </c>
      <c r="K16" s="7" t="s">
        <v>187</v>
      </c>
      <c r="L16" s="7" t="s">
        <v>188</v>
      </c>
      <c r="M16" s="7"/>
      <c r="N16" s="7" t="s">
        <v>153</v>
      </c>
      <c r="O16" s="15">
        <v>44621</v>
      </c>
      <c r="P16" s="16">
        <v>44623</v>
      </c>
      <c r="Q16" s="16">
        <v>44623</v>
      </c>
      <c r="R16" s="8" t="s">
        <v>59</v>
      </c>
      <c r="S16" s="10">
        <v>19677500</v>
      </c>
      <c r="T16" s="10">
        <v>2822500</v>
      </c>
      <c r="U16" s="10">
        <v>22500000</v>
      </c>
      <c r="V16" s="11">
        <v>19959750</v>
      </c>
      <c r="W16" s="32" t="s">
        <v>60</v>
      </c>
      <c r="X16" s="29" t="s">
        <v>61</v>
      </c>
      <c r="Y16" s="29"/>
      <c r="Z16" s="5" t="s">
        <v>62</v>
      </c>
    </row>
    <row r="17" spans="1:26" x14ac:dyDescent="0.25">
      <c r="A17" s="6">
        <f t="shared" ca="1" si="0"/>
        <v>9</v>
      </c>
      <c r="B17" s="7" t="s">
        <v>97</v>
      </c>
      <c r="C17" s="7" t="s">
        <v>189</v>
      </c>
      <c r="D17" s="7" t="s">
        <v>190</v>
      </c>
      <c r="E17" s="7" t="s">
        <v>192</v>
      </c>
      <c r="F17" s="7" t="s">
        <v>191</v>
      </c>
      <c r="G17" s="7" t="s">
        <v>213</v>
      </c>
      <c r="H17" s="7" t="s">
        <v>214</v>
      </c>
      <c r="I17" s="7" t="s">
        <v>215</v>
      </c>
      <c r="J17" s="7" t="s">
        <v>193</v>
      </c>
      <c r="K17" s="7" t="s">
        <v>194</v>
      </c>
      <c r="L17" s="7" t="s">
        <v>195</v>
      </c>
      <c r="M17" s="7"/>
      <c r="N17" s="7" t="s">
        <v>196</v>
      </c>
      <c r="O17" s="15">
        <v>44631</v>
      </c>
      <c r="P17" s="16">
        <v>44634</v>
      </c>
      <c r="Q17" s="16">
        <v>44634</v>
      </c>
      <c r="R17" s="8" t="s">
        <v>59</v>
      </c>
      <c r="S17" s="10">
        <v>100002000</v>
      </c>
      <c r="T17" s="10">
        <v>0</v>
      </c>
      <c r="U17" s="10">
        <v>100002000</v>
      </c>
      <c r="V17" s="11">
        <v>100002000</v>
      </c>
      <c r="W17" s="32" t="s">
        <v>60</v>
      </c>
      <c r="X17" s="29" t="s">
        <v>61</v>
      </c>
      <c r="Y17" s="29" t="s">
        <v>76</v>
      </c>
      <c r="Z17" s="5" t="s">
        <v>62</v>
      </c>
    </row>
    <row r="18" spans="1:26" x14ac:dyDescent="0.25">
      <c r="A18" s="6">
        <f t="shared" ca="1" si="0"/>
        <v>10</v>
      </c>
      <c r="B18" s="7" t="s">
        <v>97</v>
      </c>
      <c r="C18" s="7" t="s">
        <v>197</v>
      </c>
      <c r="D18" s="7" t="s">
        <v>133</v>
      </c>
      <c r="E18" s="7" t="s">
        <v>197</v>
      </c>
      <c r="F18" s="7" t="s">
        <v>198</v>
      </c>
      <c r="G18" s="7" t="s">
        <v>216</v>
      </c>
      <c r="H18" s="7" t="s">
        <v>217</v>
      </c>
      <c r="I18" s="7" t="s">
        <v>218</v>
      </c>
      <c r="J18" s="7" t="s">
        <v>199</v>
      </c>
      <c r="K18" s="7" t="s">
        <v>200</v>
      </c>
      <c r="L18" s="7" t="s">
        <v>201</v>
      </c>
      <c r="M18" s="7"/>
      <c r="N18" s="7" t="s">
        <v>196</v>
      </c>
      <c r="O18" s="15">
        <v>44624</v>
      </c>
      <c r="P18" s="16">
        <v>44628</v>
      </c>
      <c r="Q18" s="16">
        <v>44628</v>
      </c>
      <c r="R18" s="8" t="s">
        <v>59</v>
      </c>
      <c r="S18" s="10">
        <v>100064000</v>
      </c>
      <c r="T18" s="10">
        <v>0</v>
      </c>
      <c r="U18" s="10">
        <v>100064000</v>
      </c>
      <c r="V18" s="11">
        <v>100064000</v>
      </c>
      <c r="W18" s="32" t="s">
        <v>60</v>
      </c>
      <c r="X18" s="29" t="s">
        <v>61</v>
      </c>
      <c r="Y18" s="29"/>
      <c r="Z18" s="5" t="s">
        <v>62</v>
      </c>
    </row>
    <row r="19" spans="1:26" x14ac:dyDescent="0.25">
      <c r="A19" s="6">
        <f t="shared" ca="1" si="0"/>
        <v>11</v>
      </c>
      <c r="B19" s="7" t="s">
        <v>97</v>
      </c>
      <c r="C19" s="7" t="s">
        <v>179</v>
      </c>
      <c r="D19" s="7" t="s">
        <v>180</v>
      </c>
      <c r="E19" s="7" t="s">
        <v>203</v>
      </c>
      <c r="F19" s="7" t="s">
        <v>202</v>
      </c>
      <c r="G19" s="7" t="s">
        <v>219</v>
      </c>
      <c r="H19" s="7" t="s">
        <v>220</v>
      </c>
      <c r="I19" s="7" t="s">
        <v>221</v>
      </c>
      <c r="J19" s="7" t="s">
        <v>204</v>
      </c>
      <c r="K19" s="7" t="s">
        <v>205</v>
      </c>
      <c r="L19" s="7" t="s">
        <v>206</v>
      </c>
      <c r="M19" s="7"/>
      <c r="N19" s="7" t="s">
        <v>196</v>
      </c>
      <c r="O19" s="15">
        <v>44587</v>
      </c>
      <c r="P19" s="16">
        <v>44630</v>
      </c>
      <c r="Q19" s="16">
        <v>44630</v>
      </c>
      <c r="R19" s="8" t="s">
        <v>59</v>
      </c>
      <c r="S19" s="10">
        <v>51596400</v>
      </c>
      <c r="T19" s="10">
        <v>21600</v>
      </c>
      <c r="U19" s="10">
        <v>51618000</v>
      </c>
      <c r="V19" s="11">
        <v>51598560</v>
      </c>
      <c r="W19" s="32" t="s">
        <v>60</v>
      </c>
      <c r="X19" s="29" t="s">
        <v>61</v>
      </c>
      <c r="Y19" s="29" t="s">
        <v>76</v>
      </c>
      <c r="Z19" s="5" t="s">
        <v>62</v>
      </c>
    </row>
    <row r="20" spans="1:26" x14ac:dyDescent="0.25">
      <c r="A20" s="6">
        <f t="shared" ca="1" si="0"/>
        <v>12</v>
      </c>
      <c r="B20" s="7" t="s">
        <v>97</v>
      </c>
      <c r="C20" s="7" t="s">
        <v>179</v>
      </c>
      <c r="D20" s="7" t="s">
        <v>180</v>
      </c>
      <c r="E20" s="7" t="s">
        <v>203</v>
      </c>
      <c r="F20" s="7" t="s">
        <v>202</v>
      </c>
      <c r="G20" s="7" t="s">
        <v>222</v>
      </c>
      <c r="H20" s="7" t="s">
        <v>223</v>
      </c>
      <c r="I20" s="7" t="s">
        <v>224</v>
      </c>
      <c r="J20" s="7" t="s">
        <v>207</v>
      </c>
      <c r="K20" s="7" t="s">
        <v>208</v>
      </c>
      <c r="L20" s="7" t="s">
        <v>209</v>
      </c>
      <c r="M20" s="7"/>
      <c r="N20" s="7" t="s">
        <v>196</v>
      </c>
      <c r="O20" s="15">
        <v>44622</v>
      </c>
      <c r="P20" s="16">
        <v>44628</v>
      </c>
      <c r="Q20" s="16">
        <v>44628</v>
      </c>
      <c r="R20" s="8" t="s">
        <v>59</v>
      </c>
      <c r="S20" s="10">
        <v>30911000</v>
      </c>
      <c r="T20" s="10">
        <v>0</v>
      </c>
      <c r="U20" s="10">
        <v>30911000</v>
      </c>
      <c r="V20" s="11">
        <v>30911000</v>
      </c>
      <c r="W20" s="32" t="s">
        <v>60</v>
      </c>
      <c r="X20" s="29" t="s">
        <v>61</v>
      </c>
      <c r="Y20" s="29"/>
      <c r="Z20" s="5" t="s">
        <v>62</v>
      </c>
    </row>
  </sheetData>
  <sheetProtection selectLockedCells="1" selectUnlockedCells="1"/>
  <mergeCells count="28">
    <mergeCell ref="O7:O8"/>
    <mergeCell ref="G7:G8"/>
    <mergeCell ref="M7:M8"/>
    <mergeCell ref="N7:N8"/>
    <mergeCell ref="Y7:Y8"/>
    <mergeCell ref="P7:P8"/>
    <mergeCell ref="Q7:Q8"/>
    <mergeCell ref="X7:X8"/>
    <mergeCell ref="I7:I8"/>
    <mergeCell ref="J7:J8"/>
    <mergeCell ref="K7:K8"/>
    <mergeCell ref="L7:L8"/>
    <mergeCell ref="Z7:Z8"/>
    <mergeCell ref="R7:R8"/>
    <mergeCell ref="S7:S8"/>
    <mergeCell ref="T7:T8"/>
    <mergeCell ref="U7:U8"/>
    <mergeCell ref="V7:V8"/>
    <mergeCell ref="W7:W8"/>
    <mergeCell ref="A4:F4"/>
    <mergeCell ref="A5:H6"/>
    <mergeCell ref="A7:A8"/>
    <mergeCell ref="B7:B8"/>
    <mergeCell ref="C7:C8"/>
    <mergeCell ref="D7:D8"/>
    <mergeCell ref="E7:E8"/>
    <mergeCell ref="F7:F8"/>
    <mergeCell ref="H7:H8"/>
  </mergeCells>
  <pageMargins left="0.7" right="0.7" top="0.75" bottom="0.75" header="0.51180555555555596" footer="0.51180555555555596"/>
  <pageSetup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0D26D-0C86-435F-BCD7-601C09ABDA7B}">
  <dimension ref="A1:N33"/>
  <sheetViews>
    <sheetView workbookViewId="0">
      <selection activeCell="B9" sqref="B9:B10"/>
    </sheetView>
  </sheetViews>
  <sheetFormatPr defaultColWidth="9.140625" defaultRowHeight="15" x14ac:dyDescent="0.25"/>
  <cols>
    <col min="1" max="1" width="4.7109375" style="24" customWidth="1"/>
    <col min="2" max="2" width="20" style="24" customWidth="1"/>
    <col min="3" max="3" width="27.7109375" style="25" customWidth="1"/>
    <col min="4" max="4" width="29" style="25" customWidth="1"/>
    <col min="5" max="5" width="25.7109375" style="24" customWidth="1"/>
    <col min="6" max="6" width="27.42578125" style="24" customWidth="1"/>
    <col min="7" max="7" width="29.140625" style="24" customWidth="1"/>
    <col min="8" max="8" width="26" style="24" customWidth="1"/>
    <col min="9" max="9" width="27.28515625" style="24" customWidth="1"/>
    <col min="10" max="10" width="12.42578125" style="12" customWidth="1"/>
    <col min="11" max="13" width="15.140625" style="14" customWidth="1"/>
    <col min="14" max="14" width="19.85546875" style="24" customWidth="1"/>
    <col min="15" max="258" width="9.140625" style="24" customWidth="1"/>
    <col min="259" max="16384" width="9.140625" style="24"/>
  </cols>
  <sheetData>
    <row r="1" spans="1:14" x14ac:dyDescent="0.25">
      <c r="J1" s="14"/>
    </row>
    <row r="2" spans="1:14" ht="19.5" customHeight="1" x14ac:dyDescent="0.25">
      <c r="J2" s="14"/>
    </row>
    <row r="3" spans="1:14" ht="19.5" customHeight="1" x14ac:dyDescent="0.25">
      <c r="J3" s="14"/>
    </row>
    <row r="4" spans="1:14" ht="19.5" customHeight="1" x14ac:dyDescent="0.25">
      <c r="J4" s="14"/>
    </row>
    <row r="5" spans="1:14" ht="22.5" customHeight="1" x14ac:dyDescent="0.25">
      <c r="A5" s="163" t="s">
        <v>227</v>
      </c>
      <c r="B5" s="163"/>
      <c r="C5" s="163"/>
      <c r="D5" s="163"/>
      <c r="E5" s="163"/>
      <c r="F5" s="163"/>
      <c r="G5" s="26" t="s">
        <v>74</v>
      </c>
      <c r="J5" s="14"/>
    </row>
    <row r="6" spans="1:14" ht="22.5" customHeight="1" x14ac:dyDescent="0.25">
      <c r="A6" s="27"/>
      <c r="B6" s="27"/>
      <c r="C6" s="27"/>
      <c r="D6" s="27"/>
      <c r="E6" s="23" t="s">
        <v>115</v>
      </c>
      <c r="F6" s="55"/>
      <c r="G6" s="56"/>
      <c r="J6" s="14"/>
    </row>
    <row r="7" spans="1:14" ht="22.5" customHeight="1" x14ac:dyDescent="0.25">
      <c r="A7" s="27"/>
      <c r="B7" s="164" t="s">
        <v>339</v>
      </c>
      <c r="C7" s="164"/>
      <c r="D7" s="164"/>
      <c r="E7" s="164"/>
      <c r="F7" s="164"/>
      <c r="G7" s="164"/>
      <c r="J7" s="14"/>
    </row>
    <row r="8" spans="1:14" ht="51" customHeight="1" x14ac:dyDescent="0.25">
      <c r="A8" s="27"/>
      <c r="B8" s="157"/>
      <c r="C8" s="157"/>
      <c r="D8" s="157"/>
      <c r="E8" s="157"/>
      <c r="F8" s="157"/>
      <c r="G8" s="157"/>
      <c r="J8" s="14"/>
    </row>
    <row r="9" spans="1:14" ht="12.75" customHeight="1" x14ac:dyDescent="0.25">
      <c r="A9" s="165" t="s">
        <v>1</v>
      </c>
      <c r="B9" s="166" t="s">
        <v>2</v>
      </c>
      <c r="C9" s="166" t="s">
        <v>37</v>
      </c>
      <c r="D9" s="166" t="s">
        <v>38</v>
      </c>
      <c r="E9" s="166" t="s">
        <v>4</v>
      </c>
      <c r="F9" s="166" t="s">
        <v>3</v>
      </c>
      <c r="G9" s="166" t="s">
        <v>88</v>
      </c>
      <c r="H9" s="166" t="s">
        <v>89</v>
      </c>
      <c r="I9" s="166" t="s">
        <v>90</v>
      </c>
      <c r="J9" s="128" t="s">
        <v>225</v>
      </c>
      <c r="K9" s="158" t="s">
        <v>226</v>
      </c>
      <c r="L9" s="158" t="s">
        <v>229</v>
      </c>
      <c r="M9" s="169" t="s">
        <v>125</v>
      </c>
      <c r="N9" s="167" t="s">
        <v>55</v>
      </c>
    </row>
    <row r="10" spans="1:14" s="28" customFormat="1" ht="40.5" customHeight="1" x14ac:dyDescent="0.25">
      <c r="A10" s="165"/>
      <c r="B10" s="166"/>
      <c r="C10" s="166"/>
      <c r="D10" s="166"/>
      <c r="E10" s="166"/>
      <c r="F10" s="166"/>
      <c r="G10" s="166"/>
      <c r="H10" s="166"/>
      <c r="I10" s="166"/>
      <c r="J10" s="128"/>
      <c r="K10" s="158"/>
      <c r="L10" s="158"/>
      <c r="M10" s="170"/>
      <c r="N10" s="168"/>
    </row>
    <row r="11" spans="1:14" x14ac:dyDescent="0.25">
      <c r="A11" s="6">
        <f t="shared" ref="A11:A15" ca="1" si="0">IF(CELL("format",A10)="F0",A10+1,1)</f>
        <v>1</v>
      </c>
      <c r="B11" s="7" t="s">
        <v>22</v>
      </c>
      <c r="C11" s="7" t="s">
        <v>23</v>
      </c>
      <c r="D11" s="7" t="s">
        <v>24</v>
      </c>
      <c r="E11" s="7" t="s">
        <v>23</v>
      </c>
      <c r="F11" s="7" t="s">
        <v>24</v>
      </c>
      <c r="G11" s="7" t="s">
        <v>26</v>
      </c>
      <c r="H11" s="7" t="s">
        <v>25</v>
      </c>
      <c r="I11" s="7" t="s">
        <v>48</v>
      </c>
      <c r="J11" s="11">
        <v>688835400</v>
      </c>
      <c r="K11" s="11">
        <v>688835400</v>
      </c>
      <c r="L11" s="11" t="s">
        <v>274</v>
      </c>
      <c r="M11" s="11">
        <v>15000000</v>
      </c>
      <c r="N11" s="29"/>
    </row>
    <row r="12" spans="1:14" x14ac:dyDescent="0.25">
      <c r="A12" s="6">
        <f t="shared" ca="1" si="0"/>
        <v>2</v>
      </c>
      <c r="B12" s="7" t="s">
        <v>22</v>
      </c>
      <c r="C12" s="7" t="s">
        <v>23</v>
      </c>
      <c r="D12" s="7" t="s">
        <v>24</v>
      </c>
      <c r="E12" s="7" t="s">
        <v>23</v>
      </c>
      <c r="F12" s="7" t="s">
        <v>24</v>
      </c>
      <c r="G12" s="7" t="s">
        <v>49</v>
      </c>
      <c r="H12" s="7" t="s">
        <v>28</v>
      </c>
      <c r="I12" s="7" t="s">
        <v>29</v>
      </c>
      <c r="J12" s="11">
        <v>51459000</v>
      </c>
      <c r="K12" s="11">
        <v>2572950</v>
      </c>
      <c r="L12" s="11" t="s">
        <v>274</v>
      </c>
      <c r="M12" s="11"/>
      <c r="N12" s="29"/>
    </row>
    <row r="13" spans="1:14" x14ac:dyDescent="0.25">
      <c r="A13" s="6">
        <f t="shared" ca="1" si="0"/>
        <v>3</v>
      </c>
      <c r="B13" s="7" t="s">
        <v>22</v>
      </c>
      <c r="C13" s="7" t="s">
        <v>30</v>
      </c>
      <c r="D13" s="7" t="s">
        <v>31</v>
      </c>
      <c r="E13" s="7" t="s">
        <v>42</v>
      </c>
      <c r="F13" s="7" t="s">
        <v>43</v>
      </c>
      <c r="G13" s="7" t="s">
        <v>32</v>
      </c>
      <c r="H13" s="7" t="s">
        <v>33</v>
      </c>
      <c r="I13" s="7" t="s">
        <v>34</v>
      </c>
      <c r="J13" s="11">
        <v>15130200</v>
      </c>
      <c r="K13" s="11">
        <v>756510</v>
      </c>
      <c r="L13" s="11"/>
      <c r="M13" s="11"/>
      <c r="N13" s="29"/>
    </row>
    <row r="14" spans="1:14" x14ac:dyDescent="0.25">
      <c r="A14" s="6">
        <f t="shared" ca="1" si="0"/>
        <v>4</v>
      </c>
      <c r="B14" s="7" t="s">
        <v>22</v>
      </c>
      <c r="C14" s="7" t="s">
        <v>30</v>
      </c>
      <c r="D14" s="7" t="s">
        <v>31</v>
      </c>
      <c r="E14" s="7" t="s">
        <v>42</v>
      </c>
      <c r="F14" s="7" t="s">
        <v>43</v>
      </c>
      <c r="G14" s="7" t="s">
        <v>44</v>
      </c>
      <c r="H14" s="7" t="s">
        <v>45</v>
      </c>
      <c r="I14" s="7" t="s">
        <v>46</v>
      </c>
      <c r="J14" s="11">
        <v>15390650</v>
      </c>
      <c r="K14" s="11">
        <v>769532.5</v>
      </c>
      <c r="L14" s="11" t="s">
        <v>275</v>
      </c>
      <c r="M14" s="11"/>
      <c r="N14" s="29"/>
    </row>
    <row r="15" spans="1:14" x14ac:dyDescent="0.25">
      <c r="A15" s="6">
        <f t="shared" ca="1" si="0"/>
        <v>5</v>
      </c>
      <c r="B15" s="7" t="s">
        <v>22</v>
      </c>
      <c r="C15" s="7" t="s">
        <v>27</v>
      </c>
      <c r="D15" s="7" t="s">
        <v>47</v>
      </c>
      <c r="E15" s="7" t="s">
        <v>36</v>
      </c>
      <c r="F15" s="7" t="s">
        <v>35</v>
      </c>
      <c r="G15" s="7" t="s">
        <v>21</v>
      </c>
      <c r="H15" s="7" t="s">
        <v>53</v>
      </c>
      <c r="I15" s="7" t="s">
        <v>54</v>
      </c>
      <c r="J15" s="11">
        <v>75470450</v>
      </c>
      <c r="K15" s="11">
        <v>3773522.5</v>
      </c>
      <c r="L15" s="11"/>
      <c r="M15" s="11"/>
      <c r="N15" s="29"/>
    </row>
    <row r="18" spans="4:10" x14ac:dyDescent="0.25">
      <c r="D18" s="18"/>
    </row>
    <row r="23" spans="4:10" x14ac:dyDescent="0.25">
      <c r="J23" s="14"/>
    </row>
    <row r="33" spans="10:10" x14ac:dyDescent="0.25">
      <c r="J33" s="14"/>
    </row>
  </sheetData>
  <mergeCells count="16">
    <mergeCell ref="H9:H10"/>
    <mergeCell ref="I9:I10"/>
    <mergeCell ref="J9:J10"/>
    <mergeCell ref="K9:K10"/>
    <mergeCell ref="N9:N10"/>
    <mergeCell ref="L9:L10"/>
    <mergeCell ref="M9:M10"/>
    <mergeCell ref="A5:F5"/>
    <mergeCell ref="B7:G8"/>
    <mergeCell ref="A9:A10"/>
    <mergeCell ref="B9:B10"/>
    <mergeCell ref="C9:C10"/>
    <mergeCell ref="D9:D10"/>
    <mergeCell ref="E9:E10"/>
    <mergeCell ref="F9:F10"/>
    <mergeCell ref="G9:G10"/>
  </mergeCells>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800793455E7DA44ACB6F2335DF17272" ma:contentTypeVersion="8" ma:contentTypeDescription="Create a new document." ma:contentTypeScope="" ma:versionID="065383dda6c0d51fa41931d3c85d4b12">
  <xsd:schema xmlns:xsd="http://www.w3.org/2001/XMLSchema" xmlns:xs="http://www.w3.org/2001/XMLSchema" xmlns:p="http://schemas.microsoft.com/office/2006/metadata/properties" xmlns:ns2="866577ae-2553-4fb1-8e9c-cf57253b389a" targetNamespace="http://schemas.microsoft.com/office/2006/metadata/properties" ma:root="true" ma:fieldsID="5929c38f46062e4f66c51cf89306b8db" ns2:_="">
    <xsd:import namespace="866577ae-2553-4fb1-8e9c-cf57253b389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66577ae-2553-4fb1-8e9c-cf57253b38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CD164AB-E364-459F-984A-A416B10F2B6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66577ae-2553-4fb1-8e9c-cf57253b389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140715A-F002-4AA9-897A-AE178D52BEA3}">
  <ds:schemaRefs>
    <ds:schemaRef ds:uri="http://schemas.microsoft.com/sharepoint/v3/contenttype/forms"/>
  </ds:schemaRefs>
</ds:datastoreItem>
</file>

<file path=customXml/itemProps3.xml><?xml version="1.0" encoding="utf-8"?>
<ds:datastoreItem xmlns:ds="http://schemas.openxmlformats.org/officeDocument/2006/customXml" ds:itemID="{C40537B6-86C9-43B1-BFE5-7B270C9AE27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TONG HOP</vt:lpstr>
      <vt:lpstr>Chi tiết HĐBH</vt:lpstr>
      <vt:lpstr>Chi tiết HĐBH_mô tả</vt:lpstr>
      <vt:lpstr>CT1A_Kết quả CTTĐ</vt:lpstr>
      <vt:lpstr>CT0_Chi tiết HĐBH</vt:lpstr>
      <vt:lpstr>CT1B_Kết quả CTTĐ</vt:lpstr>
      <vt:lpstr>CT2A_Kết quả CTTĐ</vt:lpstr>
      <vt:lpstr>CT1A_Chi tiết HĐBH</vt:lpstr>
      <vt:lpstr>CT2B_Kết quả CTTĐ</vt:lpstr>
      <vt:lpstr>CT1B_Chi tiết HĐBH</vt:lpstr>
      <vt:lpstr>CT3A_Kết quả CTTĐ_KV</vt:lpstr>
      <vt:lpstr>CT3A_Kết quả CTTĐ_CNPGD</vt:lpstr>
      <vt:lpstr>CT2A_Chi tiết HĐBH</vt:lpstr>
      <vt:lpstr>CT3B_Kết quả CTTĐ</vt:lpstr>
      <vt:lpstr>CT2B_Chi tiết HĐBH</vt:lpstr>
      <vt:lpstr>CT4A_Kết quả CTTĐ_KV</vt:lpstr>
      <vt:lpstr>CT4B_Kết quả CTTĐ_CNPGD</vt:lpstr>
      <vt:lpstr>CT3_Chi tiết HĐBH</vt:lpstr>
      <vt:lpstr>CT5_Kết quả CTTĐ</vt:lpstr>
      <vt:lpstr>CT4_Chi tiết HĐBH</vt:lpstr>
      <vt:lpstr>CT6_Kết quả CTTĐ</vt:lpstr>
      <vt:lpstr>CT5_Chi tiết HĐBH</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Hang, Nguyen Thi Thu</dc:creator>
  <cp:keywords/>
  <dc:description/>
  <cp:lastModifiedBy>Ha, Cao Thi Hong</cp:lastModifiedBy>
  <cp:revision>18</cp:revision>
  <dcterms:created xsi:type="dcterms:W3CDTF">2006-09-16T00:00:00Z</dcterms:created>
  <dcterms:modified xsi:type="dcterms:W3CDTF">2022-03-31T02:33:17Z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6bf5da30-225c-4e9b-bf28-257be1532b19</vt:lpwstr>
  </property>
  <property fmtid="{D5CDD505-2E9C-101B-9397-08002B2CF9AE}" pid="3" name="ContentTypeId">
    <vt:lpwstr>0x010100C800793455E7DA44ACB6F2335DF17272</vt:lpwstr>
  </property>
  <property fmtid="{D5CDD505-2E9C-101B-9397-08002B2CF9AE}" pid="4" name="MSIP_Label_6b8fd645-e468-4239-9c47-332e67bbe4ea_Enabled">
    <vt:lpwstr>true</vt:lpwstr>
  </property>
  <property fmtid="{D5CDD505-2E9C-101B-9397-08002B2CF9AE}" pid="5" name="MSIP_Label_6b8fd645-e468-4239-9c47-332e67bbe4ea_SetDate">
    <vt:lpwstr>2022-01-27T01:22:06Z</vt:lpwstr>
  </property>
  <property fmtid="{D5CDD505-2E9C-101B-9397-08002B2CF9AE}" pid="6" name="MSIP_Label_6b8fd645-e468-4239-9c47-332e67bbe4ea_Method">
    <vt:lpwstr>Standard</vt:lpwstr>
  </property>
  <property fmtid="{D5CDD505-2E9C-101B-9397-08002B2CF9AE}" pid="7" name="MSIP_Label_6b8fd645-e468-4239-9c47-332e67bbe4ea_Name">
    <vt:lpwstr>6b8fd645-e468-4239-9c47-332e67bbe4ea</vt:lpwstr>
  </property>
  <property fmtid="{D5CDD505-2E9C-101B-9397-08002B2CF9AE}" pid="8" name="MSIP_Label_6b8fd645-e468-4239-9c47-332e67bbe4ea_SiteId">
    <vt:lpwstr>43a92d1d-98ce-4726-bec3-32955dbb6944</vt:lpwstr>
  </property>
  <property fmtid="{D5CDD505-2E9C-101B-9397-08002B2CF9AE}" pid="9" name="MSIP_Label_6b8fd645-e468-4239-9c47-332e67bbe4ea_ActionId">
    <vt:lpwstr/>
  </property>
  <property fmtid="{D5CDD505-2E9C-101B-9397-08002B2CF9AE}" pid="10" name="MSIP_Label_6b8fd645-e468-4239-9c47-332e67bbe4ea_ContentBits">
    <vt:lpwstr>0</vt:lpwstr>
  </property>
</Properties>
</file>