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ropbox\Chicago\Research\Human capital and the household\codes\model\"/>
    </mc:Choice>
  </mc:AlternateContent>
  <bookViews>
    <workbookView xWindow="0" yWindow="0" windowWidth="20490" windowHeight="7905" activeTab="1"/>
  </bookViews>
  <sheets>
    <sheet name="model_v1" sheetId="1" r:id="rId1"/>
    <sheet name="model_v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K17" i="2"/>
  <c r="J17" i="2"/>
  <c r="I17" i="2"/>
  <c r="H17" i="2"/>
  <c r="G17" i="2"/>
  <c r="L16" i="2"/>
  <c r="L13" i="2"/>
  <c r="J16" i="2"/>
  <c r="K13" i="2"/>
  <c r="K16" i="2" s="1"/>
  <c r="J13" i="2"/>
  <c r="I13" i="2" l="1"/>
  <c r="I16" i="2" s="1"/>
  <c r="H13" i="2"/>
  <c r="H16" i="2" s="1"/>
  <c r="G13" i="2" l="1"/>
  <c r="G16" i="2" s="1"/>
  <c r="C15" i="2" l="1"/>
  <c r="C16" i="2" s="1"/>
  <c r="C8" i="2" l="1"/>
  <c r="C9" i="2" s="1"/>
  <c r="C18" i="2" s="1"/>
  <c r="M17" i="1" l="1"/>
  <c r="M23" i="1"/>
  <c r="M22" i="1"/>
  <c r="M16" i="1" l="1"/>
  <c r="M15" i="1"/>
  <c r="Q9" i="1" l="1"/>
  <c r="Q8" i="1"/>
  <c r="M9" i="1" l="1"/>
  <c r="M8" i="1" l="1"/>
  <c r="I9" i="1" l="1"/>
  <c r="I8" i="1" l="1"/>
  <c r="C16" i="1" l="1"/>
  <c r="C17" i="1" s="1"/>
  <c r="E16" i="1" l="1"/>
  <c r="E17" i="1" s="1"/>
  <c r="C9" i="1"/>
  <c r="C10" i="1" s="1"/>
  <c r="C19" i="1" l="1"/>
  <c r="E19" i="1"/>
  <c r="D3" i="1"/>
  <c r="E3" i="1" s="1"/>
</calcChain>
</file>

<file path=xl/sharedStrings.xml><?xml version="1.0" encoding="utf-8"?>
<sst xmlns="http://schemas.openxmlformats.org/spreadsheetml/2006/main" count="82" uniqueCount="47">
  <si>
    <t>emax</t>
  </si>
  <si>
    <t>grid size</t>
  </si>
  <si>
    <t>minutes</t>
  </si>
  <si>
    <t>max it (hours)</t>
  </si>
  <si>
    <t>D</t>
  </si>
  <si>
    <t>How long emaX? (secs)</t>
  </si>
  <si>
    <t>Over the betas</t>
  </si>
  <si>
    <t>N size</t>
  </si>
  <si>
    <t>How long sim data</t>
  </si>
  <si>
    <t>M</t>
  </si>
  <si>
    <t>How long M data sets</t>
  </si>
  <si>
    <t>Number of it on beta</t>
  </si>
  <si>
    <t>iteration on beta (hours)</t>
  </si>
  <si>
    <t>secs</t>
  </si>
  <si>
    <t>hours</t>
  </si>
  <si>
    <t>Total time</t>
  </si>
  <si>
    <t>if paralelizing on M</t>
  </si>
  <si>
    <t>seconds</t>
  </si>
  <si>
    <t>per it</t>
  </si>
  <si>
    <t>Nelder-Mead iterations</t>
  </si>
  <si>
    <t>Production function outside model</t>
  </si>
  <si>
    <t>minutes per it</t>
  </si>
  <si>
    <t>Production function outside model, less moments</t>
  </si>
  <si>
    <t>New Model, Production function outside model, matching ATE</t>
  </si>
  <si>
    <t>New Model, Production function outside model, matching levels</t>
  </si>
  <si>
    <t>Current function value</t>
  </si>
  <si>
    <t>VERSION: proposal</t>
  </si>
  <si>
    <t>VERSION: afer proposal</t>
  </si>
  <si>
    <t>From emax_timing code</t>
  </si>
  <si>
    <t>Grid size</t>
  </si>
  <si>
    <t>Sample generation (M datasets)</t>
  </si>
  <si>
    <t>Aux model generation</t>
  </si>
  <si>
    <t>Total (hours)</t>
  </si>
  <si>
    <t>Total (secs)</t>
  </si>
  <si>
    <t>N func evaluations</t>
  </si>
  <si>
    <t>Original</t>
  </si>
  <si>
    <t>Cores for M parallel</t>
  </si>
  <si>
    <t>V2</t>
  </si>
  <si>
    <t>From sim_data</t>
  </si>
  <si>
    <t>Parallel emax</t>
  </si>
  <si>
    <t>V4</t>
  </si>
  <si>
    <t>V5</t>
  </si>
  <si>
    <t>Cores for emaxT parallel</t>
  </si>
  <si>
    <t>Cores for emaxt parallel</t>
  </si>
  <si>
    <t>V6</t>
  </si>
  <si>
    <t>v7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</si>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</sst>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workbookViewId="0">
      <selection activeCell="C19" sqref="C19"/>
    </sheetView>
  </sheetViews>
  <sheetFormatPr defaultRowHeight="15" x14ac:dyDescent="0.25"/>
  <cols>
    <col min="2" max="2" width="25.7109375" bestFit="1" customWidth="1"/>
  </cols>
  <sheetData>
    <row r="1" spans="2:18" x14ac:dyDescent="0.25">
      <c r="B1" t="s">
        <v>26</v>
      </c>
    </row>
    <row r="2" spans="2:18" x14ac:dyDescent="0.25">
      <c r="B2" t="s">
        <v>1</v>
      </c>
      <c r="C2">
        <v>5760</v>
      </c>
      <c r="D2" t="s">
        <v>2</v>
      </c>
      <c r="E2" t="s">
        <v>3</v>
      </c>
    </row>
    <row r="3" spans="2:18" x14ac:dyDescent="0.25">
      <c r="B3" t="s">
        <v>0</v>
      </c>
      <c r="C3">
        <v>1239</v>
      </c>
      <c r="D3">
        <f>C3/60</f>
        <v>20.65</v>
      </c>
      <c r="E3">
        <f>D3*200/60</f>
        <v>68.833333333333329</v>
      </c>
    </row>
    <row r="5" spans="2:18" x14ac:dyDescent="0.25">
      <c r="M5" t="s">
        <v>20</v>
      </c>
      <c r="Q5" t="s">
        <v>22</v>
      </c>
    </row>
    <row r="6" spans="2:18" x14ac:dyDescent="0.25">
      <c r="B6" s="1" t="s">
        <v>1</v>
      </c>
      <c r="C6" s="1">
        <v>2400</v>
      </c>
      <c r="I6">
        <v>541</v>
      </c>
      <c r="J6" s="2" t="s">
        <v>19</v>
      </c>
      <c r="M6">
        <v>51</v>
      </c>
      <c r="N6" s="2" t="s">
        <v>19</v>
      </c>
      <c r="Q6">
        <v>171</v>
      </c>
      <c r="R6" s="2" t="s">
        <v>19</v>
      </c>
    </row>
    <row r="7" spans="2:18" x14ac:dyDescent="0.25">
      <c r="B7" s="1" t="s">
        <v>4</v>
      </c>
      <c r="C7" s="1">
        <v>50</v>
      </c>
      <c r="I7">
        <v>98752</v>
      </c>
      <c r="J7" t="s">
        <v>17</v>
      </c>
      <c r="M7">
        <v>25341</v>
      </c>
      <c r="N7" t="s">
        <v>17</v>
      </c>
      <c r="Q7">
        <v>76417</v>
      </c>
      <c r="R7" t="s">
        <v>17</v>
      </c>
    </row>
    <row r="8" spans="2:18" x14ac:dyDescent="0.25">
      <c r="B8" s="1" t="s">
        <v>5</v>
      </c>
      <c r="C8" s="1">
        <v>41</v>
      </c>
      <c r="I8">
        <f>I7/(60*60)</f>
        <v>27.431111111111111</v>
      </c>
      <c r="J8" t="s">
        <v>14</v>
      </c>
      <c r="M8">
        <f>M7/(60*60)</f>
        <v>7.0391666666666666</v>
      </c>
      <c r="N8" t="s">
        <v>14</v>
      </c>
      <c r="Q8">
        <f>Q7/(60*60)</f>
        <v>21.226944444444445</v>
      </c>
      <c r="R8" t="s">
        <v>14</v>
      </c>
    </row>
    <row r="9" spans="2:18" x14ac:dyDescent="0.25">
      <c r="B9" s="1" t="s">
        <v>2</v>
      </c>
      <c r="C9" s="1">
        <f>C8/60</f>
        <v>0.68333333333333335</v>
      </c>
      <c r="I9">
        <f>I7/I6</f>
        <v>182.53604436229205</v>
      </c>
      <c r="J9" t="s">
        <v>18</v>
      </c>
      <c r="M9">
        <f>M7/(M6*60)</f>
        <v>8.2813725490196077</v>
      </c>
      <c r="N9" t="s">
        <v>21</v>
      </c>
      <c r="Q9">
        <f>Q7/(Q6*60)</f>
        <v>7.4480506822612087</v>
      </c>
      <c r="R9" t="s">
        <v>21</v>
      </c>
    </row>
    <row r="10" spans="2:18" x14ac:dyDescent="0.25">
      <c r="B10" s="1" t="s">
        <v>12</v>
      </c>
      <c r="C10" s="1">
        <f>C9*200/60</f>
        <v>2.2777777777777777</v>
      </c>
      <c r="D10" t="s">
        <v>6</v>
      </c>
    </row>
    <row r="11" spans="2:18" x14ac:dyDescent="0.25">
      <c r="B11" s="1"/>
      <c r="C11" s="1"/>
    </row>
    <row r="12" spans="2:18" x14ac:dyDescent="0.25">
      <c r="M12" t="s">
        <v>23</v>
      </c>
    </row>
    <row r="13" spans="2:18" x14ac:dyDescent="0.25">
      <c r="B13" s="1" t="s">
        <v>7</v>
      </c>
      <c r="C13">
        <v>800</v>
      </c>
      <c r="M13">
        <v>123</v>
      </c>
      <c r="N13" s="2" t="s">
        <v>19</v>
      </c>
    </row>
    <row r="14" spans="2:18" x14ac:dyDescent="0.25">
      <c r="B14" s="1" t="s">
        <v>8</v>
      </c>
      <c r="C14">
        <v>7.0000000000000007E-2</v>
      </c>
      <c r="D14" t="s">
        <v>13</v>
      </c>
      <c r="M14">
        <v>22623</v>
      </c>
      <c r="N14" t="s">
        <v>17</v>
      </c>
    </row>
    <row r="15" spans="2:18" x14ac:dyDescent="0.25">
      <c r="B15" s="1" t="s">
        <v>9</v>
      </c>
      <c r="C15">
        <v>300</v>
      </c>
      <c r="M15">
        <f>M14/(60*60)</f>
        <v>6.2841666666666667</v>
      </c>
      <c r="N15" t="s">
        <v>14</v>
      </c>
    </row>
    <row r="16" spans="2:18" x14ac:dyDescent="0.25">
      <c r="B16" s="1" t="s">
        <v>10</v>
      </c>
      <c r="C16">
        <f>C15*C14</f>
        <v>21.000000000000004</v>
      </c>
      <c r="D16" t="s">
        <v>13</v>
      </c>
      <c r="E16">
        <f>C16/20</f>
        <v>1.0500000000000003</v>
      </c>
      <c r="F16" t="s">
        <v>16</v>
      </c>
      <c r="M16">
        <f>M14/(M13*60)</f>
        <v>3.0654471544715447</v>
      </c>
      <c r="N16" t="s">
        <v>21</v>
      </c>
    </row>
    <row r="17" spans="2:14" x14ac:dyDescent="0.25">
      <c r="B17" s="1" t="s">
        <v>11</v>
      </c>
      <c r="C17">
        <f>C16*200/(60*60)</f>
        <v>1.166666666666667</v>
      </c>
      <c r="D17" t="s">
        <v>14</v>
      </c>
      <c r="E17">
        <f>E16*200/(60*60)</f>
        <v>5.8333333333333348E-2</v>
      </c>
      <c r="F17" t="s">
        <v>16</v>
      </c>
      <c r="M17">
        <f>6115/1000</f>
        <v>6.1150000000000002</v>
      </c>
      <c r="N17" t="s">
        <v>25</v>
      </c>
    </row>
    <row r="19" spans="2:14" x14ac:dyDescent="0.25">
      <c r="B19" s="1" t="s">
        <v>15</v>
      </c>
      <c r="C19" s="1">
        <f>C17+C10</f>
        <v>3.4444444444444446</v>
      </c>
      <c r="E19">
        <f>C10+E17</f>
        <v>2.3361111111111112</v>
      </c>
      <c r="M19" t="s">
        <v>24</v>
      </c>
    </row>
    <row r="20" spans="2:14" x14ac:dyDescent="0.25">
      <c r="M20">
        <v>221</v>
      </c>
      <c r="N20" s="2" t="s">
        <v>19</v>
      </c>
    </row>
    <row r="21" spans="2:14" x14ac:dyDescent="0.25">
      <c r="M21">
        <v>42189</v>
      </c>
      <c r="N21" t="s">
        <v>17</v>
      </c>
    </row>
    <row r="22" spans="2:14" x14ac:dyDescent="0.25">
      <c r="M22">
        <f>M21/(60*60)</f>
        <v>11.719166666666666</v>
      </c>
      <c r="N22" t="s">
        <v>14</v>
      </c>
    </row>
    <row r="23" spans="2:14" x14ac:dyDescent="0.25">
      <c r="M23">
        <f>M21/(M20*60)</f>
        <v>3.1816742081447962</v>
      </c>
      <c r="N23" t="s">
        <v>21</v>
      </c>
    </row>
    <row r="24" spans="2:14" x14ac:dyDescent="0.25">
      <c r="M24">
        <v>0.02</v>
      </c>
      <c r="N24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17" sqref="I17"/>
    </sheetView>
  </sheetViews>
  <sheetFormatPr defaultRowHeight="15" x14ac:dyDescent="0.25"/>
  <cols>
    <col min="2" max="2" width="23.140625" bestFit="1" customWidth="1"/>
    <col min="4" max="4" width="13.140625" bestFit="1" customWidth="1"/>
    <col min="6" max="6" width="29.85546875" bestFit="1" customWidth="1"/>
    <col min="7" max="7" width="13.7109375" customWidth="1"/>
    <col min="8" max="8" width="12.7109375" bestFit="1" customWidth="1"/>
  </cols>
  <sheetData>
    <row r="1" spans="1:12" x14ac:dyDescent="0.25">
      <c r="A1" t="s">
        <v>27</v>
      </c>
    </row>
    <row r="3" spans="1:12" x14ac:dyDescent="0.25">
      <c r="B3" t="s">
        <v>38</v>
      </c>
      <c r="F3" t="s">
        <v>28</v>
      </c>
    </row>
    <row r="4" spans="1:12" x14ac:dyDescent="0.25">
      <c r="C4" t="s">
        <v>35</v>
      </c>
      <c r="D4" t="s">
        <v>39</v>
      </c>
      <c r="G4" s="2" t="s">
        <v>35</v>
      </c>
      <c r="H4" s="2" t="s">
        <v>37</v>
      </c>
      <c r="I4" s="2" t="s">
        <v>40</v>
      </c>
      <c r="J4" s="2" t="s">
        <v>41</v>
      </c>
      <c r="K4" s="2" t="s">
        <v>44</v>
      </c>
      <c r="L4" s="2" t="s">
        <v>45</v>
      </c>
    </row>
    <row r="5" spans="1:12" x14ac:dyDescent="0.25">
      <c r="B5" s="1" t="s">
        <v>1</v>
      </c>
      <c r="C5" s="1">
        <v>1800</v>
      </c>
      <c r="D5" s="1">
        <v>1800</v>
      </c>
      <c r="F5" t="s">
        <v>36</v>
      </c>
      <c r="G5" s="2">
        <v>0</v>
      </c>
      <c r="H5" s="2">
        <v>5</v>
      </c>
      <c r="I5">
        <v>20</v>
      </c>
      <c r="J5">
        <v>20</v>
      </c>
      <c r="K5">
        <v>20</v>
      </c>
      <c r="L5">
        <v>10</v>
      </c>
    </row>
    <row r="6" spans="1:12" x14ac:dyDescent="0.25">
      <c r="B6" s="1" t="s">
        <v>4</v>
      </c>
      <c r="C6" s="1">
        <v>50</v>
      </c>
      <c r="D6" s="1">
        <v>50</v>
      </c>
      <c r="F6" t="s">
        <v>42</v>
      </c>
      <c r="G6" s="2">
        <v>0</v>
      </c>
      <c r="H6" s="2">
        <v>0</v>
      </c>
      <c r="I6">
        <v>0</v>
      </c>
      <c r="J6">
        <v>20</v>
      </c>
      <c r="K6">
        <v>20</v>
      </c>
      <c r="L6">
        <v>10</v>
      </c>
    </row>
    <row r="7" spans="1:12" x14ac:dyDescent="0.25">
      <c r="B7" s="1" t="s">
        <v>5</v>
      </c>
      <c r="C7" s="1">
        <v>58</v>
      </c>
      <c r="D7">
        <v>69</v>
      </c>
      <c r="F7" t="s">
        <v>43</v>
      </c>
      <c r="G7" s="2">
        <v>0</v>
      </c>
      <c r="H7" s="2">
        <v>0</v>
      </c>
      <c r="I7">
        <v>0</v>
      </c>
      <c r="J7">
        <v>0</v>
      </c>
      <c r="K7">
        <v>20</v>
      </c>
      <c r="L7">
        <v>10</v>
      </c>
    </row>
    <row r="8" spans="1:12" x14ac:dyDescent="0.25">
      <c r="B8" s="1" t="s">
        <v>2</v>
      </c>
      <c r="C8" s="1">
        <f>C7/60</f>
        <v>0.96666666666666667</v>
      </c>
      <c r="F8" t="s">
        <v>29</v>
      </c>
      <c r="G8">
        <v>1800</v>
      </c>
      <c r="H8">
        <v>1800</v>
      </c>
      <c r="I8">
        <v>1800</v>
      </c>
      <c r="J8">
        <v>1800</v>
      </c>
      <c r="K8">
        <v>1800</v>
      </c>
      <c r="L8">
        <v>1800</v>
      </c>
    </row>
    <row r="9" spans="1:12" x14ac:dyDescent="0.25">
      <c r="B9" s="1" t="s">
        <v>12</v>
      </c>
      <c r="C9" s="1">
        <f>C8*200/60</f>
        <v>3.2222222222222223</v>
      </c>
      <c r="F9" t="s">
        <v>4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</row>
    <row r="10" spans="1:12" x14ac:dyDescent="0.25">
      <c r="B10" s="1"/>
      <c r="C10" s="1"/>
      <c r="F10" t="s">
        <v>9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</row>
    <row r="11" spans="1:12" x14ac:dyDescent="0.25">
      <c r="F11" t="s">
        <v>30</v>
      </c>
      <c r="G11" s="2">
        <v>228</v>
      </c>
      <c r="H11" s="2">
        <v>106</v>
      </c>
      <c r="I11" s="2">
        <v>85</v>
      </c>
      <c r="J11" s="2">
        <v>85</v>
      </c>
      <c r="K11" s="2">
        <v>73</v>
      </c>
      <c r="L11" s="2">
        <v>58</v>
      </c>
    </row>
    <row r="12" spans="1:12" x14ac:dyDescent="0.25">
      <c r="B12" s="1" t="s">
        <v>7</v>
      </c>
      <c r="C12">
        <v>691</v>
      </c>
      <c r="F12" t="s">
        <v>31</v>
      </c>
      <c r="G12" s="2">
        <v>4.46E-4</v>
      </c>
      <c r="H12" s="2">
        <v>4.46E-4</v>
      </c>
      <c r="I12" s="2">
        <v>4.46E-4</v>
      </c>
      <c r="J12" s="2">
        <v>4.46E-4</v>
      </c>
      <c r="K12" s="2">
        <v>4.46E-4</v>
      </c>
      <c r="L12" s="2">
        <v>4.46E-4</v>
      </c>
    </row>
    <row r="13" spans="1:12" x14ac:dyDescent="0.25">
      <c r="B13" s="1" t="s">
        <v>8</v>
      </c>
      <c r="C13">
        <v>0.11</v>
      </c>
      <c r="F13" t="s">
        <v>33</v>
      </c>
      <c r="G13" s="2">
        <f>SUM(G11:G12)</f>
        <v>228.00044600000001</v>
      </c>
      <c r="H13" s="2">
        <f>SUM(H11:H12)</f>
        <v>106.000446</v>
      </c>
      <c r="I13" s="2">
        <f>SUM(I11:I12)</f>
        <v>85.000445999999997</v>
      </c>
      <c r="J13" s="2">
        <f>SUM(J11:J12)</f>
        <v>85.000445999999997</v>
      </c>
      <c r="K13" s="2">
        <f>SUM(K11:K12)</f>
        <v>73.000445999999997</v>
      </c>
      <c r="L13" s="2">
        <f>SUM(L11:L12)</f>
        <v>58.000445999999997</v>
      </c>
    </row>
    <row r="14" spans="1:12" x14ac:dyDescent="0.25">
      <c r="B14" s="1" t="s">
        <v>9</v>
      </c>
      <c r="C14">
        <v>1000</v>
      </c>
    </row>
    <row r="15" spans="1:12" x14ac:dyDescent="0.25">
      <c r="B15" s="1" t="s">
        <v>10</v>
      </c>
      <c r="C15">
        <f>C14*C13</f>
        <v>110</v>
      </c>
      <c r="F15" t="s">
        <v>34</v>
      </c>
      <c r="G15">
        <v>2456</v>
      </c>
      <c r="H15">
        <v>2456</v>
      </c>
      <c r="I15">
        <v>2456</v>
      </c>
      <c r="J15">
        <v>2456</v>
      </c>
      <c r="K15">
        <v>2456</v>
      </c>
      <c r="L15">
        <v>2456</v>
      </c>
    </row>
    <row r="16" spans="1:12" x14ac:dyDescent="0.25">
      <c r="B16" s="1" t="s">
        <v>11</v>
      </c>
      <c r="C16">
        <f>C15*200/(60*60)</f>
        <v>6.1111111111111107</v>
      </c>
      <c r="F16" s="2" t="s">
        <v>32</v>
      </c>
      <c r="G16" s="2">
        <f>G15*G13/(60*60)</f>
        <v>155.54697093777779</v>
      </c>
      <c r="H16" s="2">
        <f>H15*H13/(60*60)</f>
        <v>72.315859826666667</v>
      </c>
      <c r="I16" s="2">
        <f>I15*I13/(60*60)</f>
        <v>57.989193159999992</v>
      </c>
      <c r="J16" s="2">
        <f>J15*J13/(60*60)</f>
        <v>57.989193159999992</v>
      </c>
      <c r="K16" s="2">
        <f>K15*K13/(60*60)</f>
        <v>49.802526493333332</v>
      </c>
      <c r="L16" s="2">
        <f>L15*L13/(60*60)</f>
        <v>39.569193159999998</v>
      </c>
    </row>
    <row r="17" spans="2:12" x14ac:dyDescent="0.25">
      <c r="F17" s="2" t="s">
        <v>46</v>
      </c>
      <c r="G17" s="3">
        <f>G16/24</f>
        <v>6.4811237890740747</v>
      </c>
      <c r="H17" s="3">
        <f>H16/24</f>
        <v>3.0131608261111111</v>
      </c>
      <c r="I17" s="3">
        <f>I16/24</f>
        <v>2.4162163816666662</v>
      </c>
      <c r="J17" s="3">
        <f>J16/24</f>
        <v>2.4162163816666662</v>
      </c>
      <c r="K17" s="3">
        <f>K16/24</f>
        <v>2.0751052705555555</v>
      </c>
      <c r="L17" s="3">
        <f>L16/24</f>
        <v>1.6487163816666666</v>
      </c>
    </row>
    <row r="18" spans="2:12" x14ac:dyDescent="0.25">
      <c r="B18" s="1" t="s">
        <v>15</v>
      </c>
      <c r="C18" s="1">
        <f>C16+C9</f>
        <v>9.3333333333333321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model_v1</vt:lpstr>
      <vt:lpstr>model_v2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Rodriguez</dc:creator>
  <cp:lastModifiedBy>Jorge Rodriguez</cp:lastModifiedBy>
  <dcterms:created xsi:type="dcterms:W3CDTF">2016-02-10T16:52:42Z</dcterms:created>
  <dcterms:modified xsi:type="dcterms:W3CDTF">2016-11-09T21:16:00Z</dcterms:modified>
</cp:coreProperties>
</file>