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h49\Projects\EC224-Materials\Official\"/>
    </mc:Choice>
  </mc:AlternateContent>
  <bookViews>
    <workbookView xWindow="-45" yWindow="45" windowWidth="15030" windowHeight="7845"/>
  </bookViews>
  <sheets>
    <sheet name="Exam" sheetId="1" r:id="rId1"/>
  </sheets>
  <definedNames>
    <definedName name="form">Exam!$N$2:$V$73</definedName>
    <definedName name="Marks">Exam!$N$2:$V$73</definedName>
    <definedName name="_xlnm.Print_Area" localSheetId="0">Exam!$N$2:$W$93</definedName>
    <definedName name="_xlnm.Print_Titles" localSheetId="0">Exam!$C:$G,Exam!$1:$1</definedName>
    <definedName name="Z_12F63437_C953_4D92_8AFE_BA67F1D06FCC_.wvu.Cols" localSheetId="0" hidden="1">Exam!$N:$U</definedName>
    <definedName name="Z_12F63437_C953_4D92_8AFE_BA67F1D06FCC_.wvu.PrintArea" localSheetId="0" hidden="1">Exam!$A$1:$W$25</definedName>
    <definedName name="Z_12F63437_C953_4D92_8AFE_BA67F1D06FCC_.wvu.PrintTitles" localSheetId="0" hidden="1">Exam!$1:$1</definedName>
    <definedName name="Z_3ECD782A_C7E8_4D71_A76B_6573E7CF1F13_.wvu.Cols" localSheetId="0" hidden="1">Exam!$A:$B,Exam!$D:$F,Exam!$H:$M</definedName>
    <definedName name="Z_3ECD782A_C7E8_4D71_A76B_6573E7CF1F13_.wvu.PrintArea" localSheetId="0" hidden="1">Exam!$N$2:$W$93</definedName>
    <definedName name="Z_3ECD782A_C7E8_4D71_A76B_6573E7CF1F13_.wvu.PrintTitles" localSheetId="0" hidden="1">Exam!$C:$G,Exam!$1:$1</definedName>
    <definedName name="Z_92F805F7_8D10_4D4F_B4CC_5B97CAC9FAE4_.wvu.Cols" localSheetId="0" hidden="1">Exam!$N:$U</definedName>
    <definedName name="Z_92F805F7_8D10_4D4F_B4CC_5B97CAC9FAE4_.wvu.PrintArea" localSheetId="0" hidden="1">Exam!$C$2:$W$25</definedName>
    <definedName name="Z_92F805F7_8D10_4D4F_B4CC_5B97CAC9FAE4_.wvu.PrintTitles" localSheetId="0" hidden="1">Exam!$1:$1</definedName>
  </definedNames>
  <calcPr calcId="152511"/>
  <customWorkbookViews>
    <customWorkbookView name="1-Import from CAMS" guid="{12F63437-C953-4D92-8AFE-BA67F1D06FCC}" maximized="1" windowWidth="1276" windowHeight="624" activeSheetId="1"/>
    <customWorkbookView name="2-Lecturer" guid="{3ECD782A-C7E8-4D71-A76B-6573E7CF1F13}" maximized="1" windowWidth="1102" windowHeight="616" activeSheetId="1"/>
    <customWorkbookView name="3-Export to CAMS" guid="{92F805F7-8D10-4D4F-B4CC-5B97CAC9FAE4}" maximized="1" windowWidth="1102" windowHeight="616" activeSheetId="1"/>
  </customWorkbookViews>
</workbook>
</file>

<file path=xl/calcChain.xml><?xml version="1.0" encoding="utf-8"?>
<calcChain xmlns="http://schemas.openxmlformats.org/spreadsheetml/2006/main">
  <c r="M2" i="1" l="1"/>
  <c r="V2" i="1"/>
  <c r="J2" i="1" s="1"/>
  <c r="M3" i="1"/>
  <c r="V3" i="1"/>
  <c r="J3" i="1" s="1"/>
  <c r="M4" i="1"/>
  <c r="V4" i="1"/>
  <c r="J4" i="1" s="1"/>
  <c r="M5" i="1"/>
  <c r="V5" i="1"/>
  <c r="J5" i="1" s="1"/>
  <c r="K5" i="1" s="1"/>
  <c r="M6" i="1"/>
  <c r="V6" i="1"/>
  <c r="J6" i="1" s="1"/>
  <c r="M7" i="1"/>
  <c r="V7" i="1"/>
  <c r="J7" i="1" s="1"/>
  <c r="M8" i="1"/>
  <c r="V8" i="1"/>
  <c r="J8" i="1" s="1"/>
  <c r="M9" i="1"/>
  <c r="V9" i="1"/>
  <c r="J9" i="1" s="1"/>
  <c r="M10" i="1"/>
  <c r="V10" i="1"/>
  <c r="J10" i="1" s="1"/>
  <c r="M11" i="1"/>
  <c r="V11" i="1"/>
  <c r="J11" i="1" s="1"/>
  <c r="M12" i="1"/>
  <c r="V12" i="1"/>
  <c r="J12" i="1" s="1"/>
  <c r="M13" i="1"/>
  <c r="V13" i="1"/>
  <c r="J13" i="1" s="1"/>
  <c r="K13" i="1" s="1"/>
  <c r="M14" i="1"/>
  <c r="V14" i="1"/>
  <c r="J14" i="1" s="1"/>
  <c r="M15" i="1"/>
  <c r="V15" i="1"/>
  <c r="J15" i="1" s="1"/>
  <c r="M16" i="1"/>
  <c r="V16" i="1"/>
  <c r="J16" i="1" s="1"/>
  <c r="M17" i="1"/>
  <c r="V17" i="1"/>
  <c r="J17" i="1" s="1"/>
  <c r="M18" i="1"/>
  <c r="V18" i="1"/>
  <c r="J18" i="1" s="1"/>
  <c r="M19" i="1"/>
  <c r="V19" i="1"/>
  <c r="J19" i="1" s="1"/>
  <c r="M20" i="1"/>
  <c r="V20" i="1"/>
  <c r="J20" i="1" s="1"/>
  <c r="M21" i="1"/>
  <c r="V21" i="1"/>
  <c r="J21" i="1" s="1"/>
  <c r="K21" i="1" s="1"/>
  <c r="M22" i="1"/>
  <c r="V22" i="1"/>
  <c r="J22" i="1" s="1"/>
  <c r="M23" i="1"/>
  <c r="V23" i="1"/>
  <c r="J23" i="1" s="1"/>
  <c r="M24" i="1"/>
  <c r="V24" i="1"/>
  <c r="J24" i="1" s="1"/>
  <c r="L24" i="1" s="1"/>
  <c r="M25" i="1"/>
  <c r="V25" i="1"/>
  <c r="J25" i="1" s="1"/>
  <c r="M26" i="1"/>
  <c r="V26" i="1"/>
  <c r="J26" i="1" s="1"/>
  <c r="M27" i="1"/>
  <c r="V27" i="1"/>
  <c r="J27" i="1" s="1"/>
  <c r="M28" i="1"/>
  <c r="V28" i="1"/>
  <c r="J28" i="1" s="1"/>
  <c r="M29" i="1"/>
  <c r="V29" i="1"/>
  <c r="J29" i="1" s="1"/>
  <c r="K29" i="1" s="1"/>
  <c r="M30" i="1"/>
  <c r="V30" i="1"/>
  <c r="M31" i="1"/>
  <c r="V31" i="1"/>
  <c r="J31" i="1" s="1"/>
  <c r="M32" i="1"/>
  <c r="V32" i="1"/>
  <c r="J32" i="1" s="1"/>
  <c r="M33" i="1"/>
  <c r="V33" i="1"/>
  <c r="J33" i="1" s="1"/>
  <c r="M34" i="1"/>
  <c r="V34" i="1"/>
  <c r="J34" i="1" s="1"/>
  <c r="M35" i="1"/>
  <c r="V35" i="1"/>
  <c r="J35" i="1" s="1"/>
  <c r="M36" i="1"/>
  <c r="V36" i="1"/>
  <c r="J36" i="1" s="1"/>
  <c r="M37" i="1"/>
  <c r="V37" i="1"/>
  <c r="J37" i="1" s="1"/>
  <c r="K37" i="1" s="1"/>
  <c r="M38" i="1"/>
  <c r="V38" i="1"/>
  <c r="J38" i="1" s="1"/>
  <c r="M39" i="1"/>
  <c r="V39" i="1"/>
  <c r="J39" i="1" s="1"/>
  <c r="M40" i="1"/>
  <c r="V40" i="1"/>
  <c r="J40" i="1" s="1"/>
  <c r="L40" i="1" s="1"/>
  <c r="M41" i="1"/>
  <c r="V41" i="1"/>
  <c r="J41" i="1" s="1"/>
  <c r="M42" i="1"/>
  <c r="V42" i="1"/>
  <c r="J42" i="1" s="1"/>
  <c r="M43" i="1"/>
  <c r="V43" i="1"/>
  <c r="J43" i="1" s="1"/>
  <c r="K43" i="1" s="1"/>
  <c r="M44" i="1"/>
  <c r="V44" i="1"/>
  <c r="J44" i="1" s="1"/>
  <c r="M45" i="1"/>
  <c r="V45" i="1"/>
  <c r="J45" i="1" s="1"/>
  <c r="K45" i="1" s="1"/>
  <c r="M46" i="1"/>
  <c r="V46" i="1"/>
  <c r="J46" i="1" s="1"/>
  <c r="M47" i="1"/>
  <c r="V47" i="1"/>
  <c r="J47" i="1" s="1"/>
  <c r="M48" i="1"/>
  <c r="V48" i="1"/>
  <c r="J48" i="1" s="1"/>
  <c r="M49" i="1"/>
  <c r="V49" i="1"/>
  <c r="J49" i="1" s="1"/>
  <c r="M50" i="1"/>
  <c r="V50" i="1"/>
  <c r="J50" i="1" s="1"/>
  <c r="M51" i="1"/>
  <c r="V51" i="1"/>
  <c r="J51" i="1" s="1"/>
  <c r="M52" i="1"/>
  <c r="V52" i="1"/>
  <c r="J52" i="1" s="1"/>
  <c r="M53" i="1"/>
  <c r="V53" i="1"/>
  <c r="J53" i="1" s="1"/>
  <c r="K53" i="1" s="1"/>
  <c r="M54" i="1"/>
  <c r="V54" i="1"/>
  <c r="J54" i="1" s="1"/>
  <c r="M55" i="1"/>
  <c r="V55" i="1"/>
  <c r="J55" i="1" s="1"/>
  <c r="M56" i="1"/>
  <c r="V56" i="1"/>
  <c r="J56" i="1" s="1"/>
  <c r="L56" i="1" s="1"/>
  <c r="M57" i="1"/>
  <c r="V57" i="1"/>
  <c r="J57" i="1" s="1"/>
  <c r="M58" i="1"/>
  <c r="V58" i="1"/>
  <c r="J58" i="1" s="1"/>
  <c r="M59" i="1"/>
  <c r="V59" i="1"/>
  <c r="J59" i="1" s="1"/>
  <c r="M60" i="1"/>
  <c r="V60" i="1"/>
  <c r="J60" i="1" s="1"/>
  <c r="M61" i="1"/>
  <c r="V61" i="1"/>
  <c r="J61" i="1" s="1"/>
  <c r="K61" i="1" s="1"/>
  <c r="M62" i="1"/>
  <c r="V62" i="1"/>
  <c r="J62" i="1" s="1"/>
  <c r="M63" i="1"/>
  <c r="V63" i="1"/>
  <c r="J63" i="1" s="1"/>
  <c r="M64" i="1"/>
  <c r="V64" i="1"/>
  <c r="J64" i="1" s="1"/>
  <c r="M65" i="1"/>
  <c r="V65" i="1"/>
  <c r="J65" i="1" s="1"/>
  <c r="M66" i="1"/>
  <c r="V66" i="1"/>
  <c r="J66" i="1" s="1"/>
  <c r="M67" i="1"/>
  <c r="V67" i="1"/>
  <c r="J67" i="1" s="1"/>
  <c r="M68" i="1"/>
  <c r="V68" i="1"/>
  <c r="J68" i="1" s="1"/>
  <c r="M69" i="1"/>
  <c r="V69" i="1"/>
  <c r="J69" i="1" s="1"/>
  <c r="K69" i="1" s="1"/>
  <c r="M70" i="1"/>
  <c r="V70" i="1"/>
  <c r="J70" i="1" s="1"/>
  <c r="M71" i="1"/>
  <c r="V71" i="1"/>
  <c r="J71" i="1" s="1"/>
  <c r="M72" i="1"/>
  <c r="V72" i="1"/>
  <c r="J72" i="1" s="1"/>
  <c r="M73" i="1"/>
  <c r="V73" i="1"/>
  <c r="J73" i="1" s="1"/>
  <c r="M74" i="1"/>
  <c r="V74" i="1"/>
  <c r="J74" i="1" s="1"/>
  <c r="J30" i="1" l="1"/>
  <c r="K30" i="1" s="1"/>
  <c r="L48" i="1"/>
  <c r="K48" i="1"/>
  <c r="L32" i="1"/>
  <c r="K32" i="1"/>
  <c r="L35" i="1"/>
  <c r="K35" i="1"/>
  <c r="K14" i="1"/>
  <c r="L14" i="1"/>
  <c r="K24" i="1"/>
  <c r="K19" i="1"/>
  <c r="L19" i="1"/>
  <c r="L22" i="1"/>
  <c r="K22" i="1"/>
  <c r="K6" i="1"/>
  <c r="L6" i="1"/>
  <c r="K27" i="1"/>
  <c r="L27" i="1"/>
  <c r="K67" i="1"/>
  <c r="L67" i="1"/>
  <c r="L70" i="1"/>
  <c r="K70" i="1"/>
  <c r="K62" i="1"/>
  <c r="L62" i="1"/>
  <c r="L72" i="1"/>
  <c r="K72" i="1"/>
  <c r="L16" i="1"/>
  <c r="K16" i="1"/>
  <c r="L64" i="1"/>
  <c r="K64" i="1"/>
  <c r="L3" i="1"/>
  <c r="K3" i="1"/>
  <c r="K59" i="1"/>
  <c r="L59" i="1"/>
  <c r="K38" i="1"/>
  <c r="L38" i="1"/>
  <c r="K11" i="1"/>
  <c r="L11" i="1"/>
  <c r="K51" i="1"/>
  <c r="L51" i="1"/>
  <c r="K54" i="1"/>
  <c r="L54" i="1"/>
  <c r="K46" i="1"/>
  <c r="L46" i="1"/>
  <c r="L8" i="1"/>
  <c r="K8" i="1"/>
  <c r="K56" i="1"/>
  <c r="L43" i="1"/>
  <c r="L30" i="1"/>
  <c r="K40" i="1"/>
  <c r="K50" i="1"/>
  <c r="L50" i="1"/>
  <c r="K39" i="1"/>
  <c r="L39" i="1"/>
  <c r="K34" i="1"/>
  <c r="L34" i="1"/>
  <c r="K41" i="1"/>
  <c r="L41" i="1"/>
  <c r="L36" i="1"/>
  <c r="K36" i="1"/>
  <c r="K26" i="1"/>
  <c r="L26" i="1"/>
  <c r="K23" i="1"/>
  <c r="L23" i="1"/>
  <c r="L28" i="1"/>
  <c r="K28" i="1"/>
  <c r="K60" i="1"/>
  <c r="L60" i="1"/>
  <c r="K49" i="1"/>
  <c r="L49" i="1"/>
  <c r="K44" i="1"/>
  <c r="L44" i="1"/>
  <c r="K31" i="1"/>
  <c r="L31" i="1"/>
  <c r="L33" i="1"/>
  <c r="K33" i="1"/>
  <c r="K18" i="1"/>
  <c r="L18" i="1"/>
  <c r="K15" i="1"/>
  <c r="L15" i="1"/>
  <c r="K74" i="1"/>
  <c r="L74" i="1"/>
  <c r="K71" i="1"/>
  <c r="L71" i="1"/>
  <c r="L25" i="1"/>
  <c r="K25" i="1"/>
  <c r="K20" i="1"/>
  <c r="L20" i="1"/>
  <c r="K10" i="1"/>
  <c r="L10" i="1"/>
  <c r="K7" i="1"/>
  <c r="L7" i="1"/>
  <c r="K66" i="1"/>
  <c r="L66" i="1"/>
  <c r="K63" i="1"/>
  <c r="L63" i="1"/>
  <c r="K17" i="1"/>
  <c r="L17" i="1"/>
  <c r="L12" i="1"/>
  <c r="K12" i="1"/>
  <c r="K2" i="1"/>
  <c r="L2" i="1"/>
  <c r="L65" i="1"/>
  <c r="K65" i="1"/>
  <c r="K47" i="1"/>
  <c r="L47" i="1"/>
  <c r="K57" i="1"/>
  <c r="L57" i="1"/>
  <c r="L52" i="1"/>
  <c r="K52" i="1"/>
  <c r="K42" i="1"/>
  <c r="L42" i="1"/>
  <c r="L73" i="1"/>
  <c r="K73" i="1"/>
  <c r="K68" i="1"/>
  <c r="L68" i="1"/>
  <c r="K58" i="1"/>
  <c r="L58" i="1"/>
  <c r="L55" i="1"/>
  <c r="K55" i="1"/>
  <c r="L9" i="1"/>
  <c r="K9" i="1"/>
  <c r="L4" i="1"/>
  <c r="K4" i="1"/>
  <c r="L69" i="1"/>
  <c r="L61" i="1"/>
  <c r="L53" i="1"/>
  <c r="L45" i="1"/>
  <c r="L37" i="1"/>
  <c r="L29" i="1"/>
  <c r="L21" i="1"/>
  <c r="L13" i="1"/>
  <c r="L5" i="1"/>
  <c r="O85" i="1"/>
  <c r="P85" i="1"/>
  <c r="Q85" i="1"/>
  <c r="R85" i="1"/>
  <c r="S85" i="1"/>
  <c r="T85" i="1"/>
  <c r="U85" i="1"/>
  <c r="N85" i="1"/>
  <c r="O80" i="1"/>
  <c r="P80" i="1"/>
  <c r="Q80" i="1"/>
  <c r="R80" i="1"/>
  <c r="S80" i="1"/>
  <c r="T80" i="1"/>
  <c r="U80" i="1"/>
  <c r="N80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O79" i="1"/>
  <c r="P79" i="1"/>
  <c r="Q79" i="1"/>
  <c r="R79" i="1"/>
  <c r="S79" i="1"/>
  <c r="T79" i="1"/>
  <c r="U79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O86" i="1"/>
  <c r="P86" i="1"/>
  <c r="Q86" i="1"/>
  <c r="R86" i="1"/>
  <c r="S86" i="1"/>
  <c r="T86" i="1"/>
  <c r="U86" i="1"/>
  <c r="N86" i="1"/>
  <c r="N84" i="1"/>
  <c r="N83" i="1"/>
  <c r="N79" i="1"/>
  <c r="N76" i="1"/>
  <c r="N75" i="1"/>
  <c r="U78" i="1" l="1"/>
  <c r="T78" i="1"/>
  <c r="N78" i="1"/>
  <c r="R78" i="1"/>
  <c r="O78" i="1"/>
  <c r="Q78" i="1"/>
  <c r="P78" i="1"/>
  <c r="S78" i="1"/>
  <c r="V83" i="1"/>
  <c r="V84" i="1"/>
  <c r="V79" i="1"/>
  <c r="V75" i="1"/>
  <c r="V76" i="1"/>
  <c r="V88" i="1" a="1"/>
  <c r="V86" i="1"/>
  <c r="V80" i="1"/>
  <c r="V85" i="1"/>
  <c r="V78" i="1" l="1"/>
  <c r="V88" i="1"/>
  <c r="V93" i="1"/>
  <c r="V89" i="1"/>
  <c r="V91" i="1"/>
  <c r="V90" i="1"/>
  <c r="V92" i="1"/>
</calcChain>
</file>

<file path=xl/sharedStrings.xml><?xml version="1.0" encoding="utf-8"?>
<sst xmlns="http://schemas.openxmlformats.org/spreadsheetml/2006/main" count="619" uniqueCount="175">
  <si>
    <t>Year</t>
  </si>
  <si>
    <t>Period</t>
  </si>
  <si>
    <t>Module</t>
  </si>
  <si>
    <t>Occ</t>
  </si>
  <si>
    <t>Map</t>
  </si>
  <si>
    <t>Name</t>
  </si>
  <si>
    <t>CD</t>
  </si>
  <si>
    <t>Mark</t>
  </si>
  <si>
    <t>Q1</t>
  </si>
  <si>
    <t>Q2</t>
  </si>
  <si>
    <t>Q3</t>
  </si>
  <si>
    <t>Q4</t>
  </si>
  <si>
    <t>Q5</t>
  </si>
  <si>
    <t>Q6</t>
  </si>
  <si>
    <t>Q7</t>
  </si>
  <si>
    <t>Q8</t>
  </si>
  <si>
    <t>Total</t>
  </si>
  <si>
    <t>A</t>
  </si>
  <si>
    <t>No of Attempts</t>
  </si>
  <si>
    <t>Average Mark</t>
  </si>
  <si>
    <t>Max Mark</t>
  </si>
  <si>
    <t>Min Mark</t>
  </si>
  <si>
    <t>Average %</t>
  </si>
  <si>
    <t>Max</t>
  </si>
  <si>
    <t>Min</t>
  </si>
  <si>
    <t>St Dev</t>
  </si>
  <si>
    <t>&lt; 35</t>
  </si>
  <si>
    <t>35 - 39</t>
  </si>
  <si>
    <t>40 - 49</t>
  </si>
  <si>
    <t>50 - 59</t>
  </si>
  <si>
    <t>60 - 69</t>
  </si>
  <si>
    <t>&gt;= 70</t>
  </si>
  <si>
    <t>#Ass#</t>
  </si>
  <si>
    <t>#Cand Key</t>
  </si>
  <si>
    <t>#CD</t>
  </si>
  <si>
    <t>Grade</t>
  </si>
  <si>
    <t>Total Mark</t>
  </si>
  <si>
    <t>Marks Available</t>
  </si>
  <si>
    <t>L/N/F</t>
  </si>
  <si>
    <t>F-</t>
  </si>
  <si>
    <t>F</t>
  </si>
  <si>
    <t>F+</t>
  </si>
  <si>
    <t>E-</t>
  </si>
  <si>
    <t>E</t>
  </si>
  <si>
    <t>E+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</si>
  <si>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</si>
  <si>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</si>
  <si>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</si>
  <si>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</si>
  <si>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</si>
  <si>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</si>
  <si>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</si>
  <si>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</si>
  <si>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</si>
  <si>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</si>
  <si>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A+</t>
  </si>
  <si>
    <t>YEAR</t>
  </si>
  <si>
    <t>#EC224</t>
  </si>
  <si>
    <t>#01</t>
  </si>
  <si>
    <t>#11820642/1</t>
  </si>
  <si>
    <t>#05</t>
  </si>
  <si>
    <t>#12810821/1</t>
  </si>
  <si>
    <t>#06</t>
  </si>
  <si>
    <t>#12813162/1</t>
  </si>
  <si>
    <t>#57</t>
  </si>
  <si>
    <t>#12815157/1</t>
  </si>
  <si>
    <t>#54</t>
  </si>
  <si>
    <t>#12823539/1</t>
  </si>
  <si>
    <t>#91</t>
  </si>
  <si>
    <t>#12826102/1</t>
  </si>
  <si>
    <t>#44</t>
  </si>
  <si>
    <t>#12845054/3</t>
  </si>
  <si>
    <t>#40</t>
  </si>
  <si>
    <t>#12845366/1</t>
  </si>
  <si>
    <t>#48</t>
  </si>
  <si>
    <t>#12848050/1</t>
  </si>
  <si>
    <t>#14</t>
  </si>
  <si>
    <t>#13802939/1</t>
  </si>
  <si>
    <t>#47</t>
  </si>
  <si>
    <t>#13803836/1</t>
  </si>
  <si>
    <t>#32</t>
  </si>
  <si>
    <t>#13804207/1</t>
  </si>
  <si>
    <t>#95</t>
  </si>
  <si>
    <t>#13804568/1</t>
  </si>
  <si>
    <t>#56</t>
  </si>
  <si>
    <t>#13805250/1</t>
  </si>
  <si>
    <t>#13806262/1</t>
  </si>
  <si>
    <t>#79</t>
  </si>
  <si>
    <t>#13807146/1</t>
  </si>
  <si>
    <t>#30</t>
  </si>
  <si>
    <t>#13807305/1</t>
  </si>
  <si>
    <t>#86</t>
  </si>
  <si>
    <t>#13807876/1</t>
  </si>
  <si>
    <t>#82</t>
  </si>
  <si>
    <t>#13808087/1</t>
  </si>
  <si>
    <t>#13809822/1</t>
  </si>
  <si>
    <t>#13809905/1</t>
  </si>
  <si>
    <t>#16</t>
  </si>
  <si>
    <t>#13810027/1</t>
  </si>
  <si>
    <t>#28</t>
  </si>
  <si>
    <t>#13810928/1</t>
  </si>
  <si>
    <t>#13811807/1</t>
  </si>
  <si>
    <t>#36</t>
  </si>
  <si>
    <t>#13812711/1</t>
  </si>
  <si>
    <t>#13812778/1</t>
  </si>
  <si>
    <t>#74</t>
  </si>
  <si>
    <t>#13813039/1</t>
  </si>
  <si>
    <t>#89</t>
  </si>
  <si>
    <t>#13813335/1</t>
  </si>
  <si>
    <t>#94</t>
  </si>
  <si>
    <t>#13814079/1</t>
  </si>
  <si>
    <t>#27</t>
  </si>
  <si>
    <t>#13814214/1</t>
  </si>
  <si>
    <t>#45</t>
  </si>
  <si>
    <t>#13814454/2</t>
  </si>
  <si>
    <t>#84</t>
  </si>
  <si>
    <t>#13815484/1</t>
  </si>
  <si>
    <t>#10</t>
  </si>
  <si>
    <t>#13816571/1</t>
  </si>
  <si>
    <t>#08</t>
  </si>
  <si>
    <t>#13816844/1</t>
  </si>
  <si>
    <t>#98</t>
  </si>
  <si>
    <t>#13817360/1</t>
  </si>
  <si>
    <t>#73</t>
  </si>
  <si>
    <t>#13817654/1</t>
  </si>
  <si>
    <t>#49</t>
  </si>
  <si>
    <t>#13818359/1</t>
  </si>
  <si>
    <t>#92</t>
  </si>
  <si>
    <t>#13818361/1</t>
  </si>
  <si>
    <t>#31</t>
  </si>
  <si>
    <t>#13818809/1</t>
  </si>
  <si>
    <t>#13819164/1</t>
  </si>
  <si>
    <t>#13</t>
  </si>
  <si>
    <t>#13819709/1</t>
  </si>
  <si>
    <t>#59</t>
  </si>
  <si>
    <t>#13820163/1</t>
  </si>
  <si>
    <t>#24</t>
  </si>
  <si>
    <t>#13821258/1</t>
  </si>
  <si>
    <t>#13821700/1</t>
  </si>
  <si>
    <t>#22</t>
  </si>
  <si>
    <t>#13825451/1</t>
  </si>
  <si>
    <t>#26</t>
  </si>
  <si>
    <t>#13825589/1</t>
  </si>
  <si>
    <t>#13825703/1</t>
  </si>
  <si>
    <t>#13826017/1</t>
  </si>
  <si>
    <t>#13830145/1</t>
  </si>
  <si>
    <t>#13830853/1</t>
  </si>
  <si>
    <t>#13834613/1</t>
  </si>
  <si>
    <t>#21</t>
  </si>
  <si>
    <t>#13835007/1</t>
  </si>
  <si>
    <t>#13840378/1</t>
  </si>
  <si>
    <t>#11</t>
  </si>
  <si>
    <t>#13842189/1</t>
  </si>
  <si>
    <t>#70</t>
  </si>
  <si>
    <t>#13842207/1</t>
  </si>
  <si>
    <t>#13842214/1</t>
  </si>
  <si>
    <t>#80</t>
  </si>
  <si>
    <t>#13842218/1</t>
  </si>
  <si>
    <t>#13842387/1</t>
  </si>
  <si>
    <t>#76</t>
  </si>
  <si>
    <t>#13842397/1</t>
  </si>
  <si>
    <t>#37</t>
  </si>
  <si>
    <t>#13842425/1</t>
  </si>
  <si>
    <t>#13842465/1</t>
  </si>
  <si>
    <t>#83</t>
  </si>
  <si>
    <t>#13842478/1</t>
  </si>
  <si>
    <t>#13842550/1</t>
  </si>
  <si>
    <t>#19</t>
  </si>
  <si>
    <t>#13842609/1</t>
  </si>
  <si>
    <t>#13842781/1</t>
  </si>
  <si>
    <t>#90</t>
  </si>
  <si>
    <t>#13844500/1</t>
  </si>
  <si>
    <t>#14840411/1</t>
  </si>
  <si>
    <t>#14840523/1</t>
  </si>
  <si>
    <t>Please can we check this student number against the attendance slip as handwriting is poor. place#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</si>
</sst>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9"/>
      <name val="Arial"/>
      <family val="2"/>
    </font>
    <font>
      <b/>
      <sz val="10"/>
      <name val="Geneva"/>
    </font>
    <font>
      <sz val="9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2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0" xfId="0" applyFont="1" applyBorder="1" applyProtection="1"/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Protection="1"/>
    <xf numFmtId="0" fontId="5" fillId="0" borderId="0" xfId="0" applyFont="1" applyProtection="1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1" fontId="2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2" fillId="0" borderId="0" xfId="0" applyFont="1" applyFill="1" applyProtection="1"/>
    <xf numFmtId="0" fontId="5" fillId="0" borderId="1" xfId="0" applyFont="1" applyBorder="1" applyProtection="1"/>
    <xf numFmtId="0" fontId="5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</xf>
    <xf numFmtId="0" fontId="0" fillId="2" borderId="2" xfId="0" applyFill="1" applyBorder="1"/>
    <xf numFmtId="0" fontId="0" fillId="2" borderId="0" xfId="0" applyFill="1"/>
    <xf numFmtId="0" fontId="2" fillId="2" borderId="2" xfId="0" applyFont="1" applyFill="1" applyBorder="1"/>
    <xf numFmtId="0" fontId="2" fillId="2" borderId="0" xfId="0" applyFont="1" applyFill="1"/>
    <xf numFmtId="0" fontId="4" fillId="3" borderId="2" xfId="0" applyFont="1" applyFill="1" applyBorder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left"/>
    </xf>
    <xf numFmtId="0" fontId="5" fillId="3" borderId="0" xfId="0" applyFont="1" applyFill="1" applyProtection="1"/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5" fillId="0" borderId="9" xfId="0" applyFont="1" applyFill="1" applyBorder="1" applyProtection="1"/>
    <xf numFmtId="0" fontId="5" fillId="0" borderId="1" xfId="0" applyFont="1" applyFill="1" applyBorder="1" applyProtection="1"/>
    <xf numFmtId="0" fontId="2" fillId="0" borderId="2" xfId="0" applyFont="1" applyFill="1" applyBorder="1" applyProtection="1"/>
    <xf numFmtId="0" fontId="0" fillId="0" borderId="2" xfId="0" applyFill="1" applyBorder="1" applyProtection="1"/>
    <xf numFmtId="0" fontId="6" fillId="0" borderId="2" xfId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8" fillId="0" borderId="0" xfId="1" applyFont="1" applyFill="1" applyBorder="1" applyAlignment="1">
      <alignment vertical="top" wrapText="1"/>
    </xf>
    <xf numFmtId="0" fontId="5" fillId="0" borderId="0" xfId="0" applyFont="1" applyBorder="1" applyProtection="1"/>
    <xf numFmtId="0" fontId="5" fillId="0" borderId="0" xfId="0" applyFont="1" applyFill="1" applyBorder="1" applyProtection="1"/>
    <xf numFmtId="0" fontId="5" fillId="0" borderId="0" xfId="0" applyFont="1" applyBorder="1" applyAlignment="1" applyProtection="1">
      <alignment horizontal="center"/>
    </xf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center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1" fontId="2" fillId="0" borderId="0" xfId="0" applyNumberFormat="1" applyFont="1" applyProtection="1"/>
  </cellXfs>
  <cellStyles count="2">
    <cellStyle name="Normal" xfId="0" builtinId="0"/>
    <cellStyle name="Normal_Book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B200"/>
  <sheetViews>
    <sheetView tabSelected="1" showRuler="0" topLeftCell="C1" zoomScaleNormal="100" workbookViewId="0">
      <pane xSplit="11" ySplit="1" topLeftCell="N60" activePane="bottomRight" state="frozen"/>
      <selection activeCell="C1" sqref="C1"/>
      <selection pane="topRight" activeCell="N1" sqref="N1"/>
      <selection pane="bottomLeft" activeCell="C2" sqref="C2"/>
      <selection pane="bottomRight" activeCell="AA89" sqref="AA89"/>
    </sheetView>
  </sheetViews>
  <sheetFormatPr defaultColWidth="11.42578125" defaultRowHeight="18" customHeight="1"/>
  <cols>
    <col min="1" max="2" width="10.140625" style="1" hidden="1" customWidth="1"/>
    <col min="3" max="3" width="10.140625" style="1" customWidth="1"/>
    <col min="4" max="6" width="10.140625" style="1" hidden="1" customWidth="1"/>
    <col min="7" max="7" width="15.42578125" style="1" customWidth="1"/>
    <col min="8" max="9" width="10.140625" style="1" hidden="1" customWidth="1"/>
    <col min="10" max="10" width="6.140625" style="37" hidden="1" customWidth="1"/>
    <col min="11" max="11" width="6.85546875" style="3" hidden="1" customWidth="1"/>
    <col min="12" max="12" width="4.7109375" style="3" hidden="1" customWidth="1"/>
    <col min="13" max="13" width="16" style="3" hidden="1" customWidth="1"/>
    <col min="14" max="14" width="5.28515625" style="19" customWidth="1"/>
    <col min="15" max="21" width="5.28515625" style="5" customWidth="1"/>
    <col min="22" max="22" width="9.140625" style="5" customWidth="1"/>
    <col min="23" max="23" width="15.5703125" style="1" customWidth="1"/>
    <col min="24" max="16384" width="11.42578125" style="1"/>
  </cols>
  <sheetData>
    <row r="1" spans="1:54" s="9" customFormat="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5</v>
      </c>
      <c r="I1" t="s">
        <v>34</v>
      </c>
      <c r="J1" s="20" t="s">
        <v>7</v>
      </c>
      <c r="K1" s="21" t="s">
        <v>35</v>
      </c>
      <c r="L1" s="21" t="s">
        <v>6</v>
      </c>
      <c r="M1" s="21" t="s">
        <v>33</v>
      </c>
      <c r="N1" s="24" t="s">
        <v>8</v>
      </c>
      <c r="O1" s="25" t="s">
        <v>9</v>
      </c>
      <c r="P1" s="25" t="s">
        <v>10</v>
      </c>
      <c r="Q1" s="25" t="s">
        <v>11</v>
      </c>
      <c r="R1" s="25" t="s">
        <v>12</v>
      </c>
      <c r="S1" s="25" t="s">
        <v>13</v>
      </c>
      <c r="T1" s="25" t="s">
        <v>14</v>
      </c>
      <c r="U1" s="25" t="s">
        <v>15</v>
      </c>
      <c r="V1" s="26" t="s">
        <v>36</v>
      </c>
      <c r="W1" s="27"/>
    </row>
    <row r="2" spans="1:54" s="8" customFormat="1" ht="18" customHeight="1">
      <c r="A2">
        <v>2014</v>
      </c>
      <c r="B2" t="s">
        <v>56</v>
      </c>
      <c r="C2" t="s">
        <v>57</v>
      </c>
      <c r="D2" t="s">
        <v>17</v>
      </c>
      <c r="E2" t="s">
        <v>57</v>
      </c>
      <c r="F2" t="s">
        <v>58</v>
      </c>
      <c r="G2" t="s">
        <v>59</v>
      </c>
      <c r="H2"/>
      <c r="I2" t="s">
        <v>60</v>
      </c>
      <c r="J2" s="22" t="str">
        <f t="shared" ref="J2:J65" si="0">V2</f>
        <v/>
      </c>
      <c r="K2" s="21" t="e">
        <f t="shared" ref="K2:K65" si="1">VLOOKUP(J2,$J$99:$L$200,2,FALSE)</f>
        <v>#N/A</v>
      </c>
      <c r="L2" s="21" t="e">
        <f t="shared" ref="L2:L65" si="2">VLOOKUP(J2,$J$99:$L$200,3,FALSE)</f>
        <v>#N/A</v>
      </c>
      <c r="M2" s="23" t="str">
        <f t="shared" ref="M2:M65" si="3">G2</f>
        <v>#11820642/1</v>
      </c>
      <c r="N2" s="18"/>
      <c r="O2" s="11"/>
      <c r="P2" s="11"/>
      <c r="Q2" s="10"/>
      <c r="R2" s="10"/>
      <c r="S2" s="10"/>
      <c r="T2" s="10"/>
      <c r="U2" s="10"/>
      <c r="V2" s="12" t="str">
        <f t="shared" ref="V2:V33" si="4">IF(COUNT(N2:U2)&gt;0,SUM(N2:U2),"")</f>
        <v/>
      </c>
      <c r="W2" s="51"/>
    </row>
    <row r="3" spans="1:54" s="8" customFormat="1" ht="18" customHeight="1">
      <c r="A3">
        <v>2014</v>
      </c>
      <c r="B3" t="s">
        <v>56</v>
      </c>
      <c r="C3" t="s">
        <v>57</v>
      </c>
      <c r="D3" t="s">
        <v>17</v>
      </c>
      <c r="E3" t="s">
        <v>57</v>
      </c>
      <c r="F3" t="s">
        <v>58</v>
      </c>
      <c r="G3" t="s">
        <v>61</v>
      </c>
      <c r="H3"/>
      <c r="I3" t="s">
        <v>62</v>
      </c>
      <c r="J3" s="22">
        <f t="shared" si="0"/>
        <v>58</v>
      </c>
      <c r="K3" s="21" t="str">
        <f t="shared" si="1"/>
        <v>C+</v>
      </c>
      <c r="L3" s="21">
        <f t="shared" si="2"/>
        <v>6</v>
      </c>
      <c r="M3" s="23" t="str">
        <f t="shared" si="3"/>
        <v>#12810821/1</v>
      </c>
      <c r="N3" s="18"/>
      <c r="O3" s="11">
        <v>21</v>
      </c>
      <c r="P3" s="11"/>
      <c r="Q3" s="10">
        <v>10</v>
      </c>
      <c r="R3" s="10">
        <v>8</v>
      </c>
      <c r="S3" s="10"/>
      <c r="T3" s="10"/>
      <c r="U3" s="10">
        <v>19</v>
      </c>
      <c r="V3" s="12">
        <f t="shared" si="4"/>
        <v>58</v>
      </c>
      <c r="W3" s="51"/>
    </row>
    <row r="4" spans="1:54" s="8" customFormat="1" ht="18" customHeight="1">
      <c r="A4">
        <v>2014</v>
      </c>
      <c r="B4" t="s">
        <v>56</v>
      </c>
      <c r="C4" t="s">
        <v>57</v>
      </c>
      <c r="D4" t="s">
        <v>17</v>
      </c>
      <c r="E4" t="s">
        <v>57</v>
      </c>
      <c r="F4" t="s">
        <v>58</v>
      </c>
      <c r="G4" t="s">
        <v>63</v>
      </c>
      <c r="H4"/>
      <c r="I4" t="s">
        <v>64</v>
      </c>
      <c r="J4" s="22">
        <f t="shared" si="0"/>
        <v>30</v>
      </c>
      <c r="K4" s="21" t="str">
        <f t="shared" si="1"/>
        <v>E-</v>
      </c>
      <c r="L4" s="21">
        <f t="shared" si="2"/>
        <v>2</v>
      </c>
      <c r="M4" s="23" t="str">
        <f t="shared" si="3"/>
        <v>#12813162/1</v>
      </c>
      <c r="N4" s="18"/>
      <c r="O4" s="11">
        <v>11</v>
      </c>
      <c r="P4" s="11">
        <v>4</v>
      </c>
      <c r="Q4" s="10"/>
      <c r="R4" s="10">
        <v>5</v>
      </c>
      <c r="S4" s="10"/>
      <c r="T4" s="10"/>
      <c r="U4" s="10">
        <v>10</v>
      </c>
      <c r="V4" s="12">
        <f t="shared" si="4"/>
        <v>30</v>
      </c>
      <c r="W4" s="51"/>
    </row>
    <row r="5" spans="1:54" s="8" customFormat="1" ht="18" customHeight="1">
      <c r="A5">
        <v>2014</v>
      </c>
      <c r="B5" t="s">
        <v>56</v>
      </c>
      <c r="C5" t="s">
        <v>57</v>
      </c>
      <c r="D5" t="s">
        <v>17</v>
      </c>
      <c r="E5" t="s">
        <v>57</v>
      </c>
      <c r="F5" t="s">
        <v>58</v>
      </c>
      <c r="G5" t="s">
        <v>65</v>
      </c>
      <c r="H5"/>
      <c r="I5" t="s">
        <v>66</v>
      </c>
      <c r="J5" s="22">
        <f t="shared" si="0"/>
        <v>51</v>
      </c>
      <c r="K5" s="21" t="str">
        <f t="shared" si="1"/>
        <v>C-</v>
      </c>
      <c r="L5" s="21">
        <f t="shared" si="2"/>
        <v>7</v>
      </c>
      <c r="M5" s="23" t="str">
        <f t="shared" si="3"/>
        <v>#12815157/1</v>
      </c>
      <c r="N5" s="18">
        <v>15</v>
      </c>
      <c r="O5" s="11">
        <v>10</v>
      </c>
      <c r="P5" s="11"/>
      <c r="Q5" s="10"/>
      <c r="R5" s="10">
        <v>12</v>
      </c>
      <c r="S5" s="10"/>
      <c r="T5" s="10"/>
      <c r="U5" s="10">
        <v>14</v>
      </c>
      <c r="V5" s="12">
        <f t="shared" si="4"/>
        <v>51</v>
      </c>
      <c r="W5" s="51"/>
    </row>
    <row r="6" spans="1:54" s="8" customFormat="1" ht="18" customHeight="1" thickBot="1">
      <c r="A6">
        <v>2014</v>
      </c>
      <c r="B6" t="s">
        <v>56</v>
      </c>
      <c r="C6" t="s">
        <v>57</v>
      </c>
      <c r="D6" t="s">
        <v>17</v>
      </c>
      <c r="E6" t="s">
        <v>57</v>
      </c>
      <c r="F6" t="s">
        <v>58</v>
      </c>
      <c r="G6" t="s">
        <v>67</v>
      </c>
      <c r="H6"/>
      <c r="I6" t="s">
        <v>68</v>
      </c>
      <c r="J6" s="22">
        <f t="shared" si="0"/>
        <v>74</v>
      </c>
      <c r="K6" s="21" t="str">
        <f t="shared" si="1"/>
        <v>A-</v>
      </c>
      <c r="L6" s="21">
        <f t="shared" si="2"/>
        <v>6</v>
      </c>
      <c r="M6" s="23" t="str">
        <f t="shared" si="3"/>
        <v>#12823539/1</v>
      </c>
      <c r="N6" s="18">
        <v>19</v>
      </c>
      <c r="O6" s="11">
        <v>19</v>
      </c>
      <c r="P6" s="11"/>
      <c r="Q6" s="10"/>
      <c r="R6" s="10">
        <v>20</v>
      </c>
      <c r="S6" s="10"/>
      <c r="T6" s="10"/>
      <c r="U6" s="10">
        <v>16</v>
      </c>
      <c r="V6" s="12">
        <f t="shared" si="4"/>
        <v>74</v>
      </c>
      <c r="W6" s="51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16" customFormat="1" ht="18" customHeight="1" thickTop="1">
      <c r="A7">
        <v>2014</v>
      </c>
      <c r="B7" t="s">
        <v>56</v>
      </c>
      <c r="C7" t="s">
        <v>57</v>
      </c>
      <c r="D7" t="s">
        <v>17</v>
      </c>
      <c r="E7" t="s">
        <v>57</v>
      </c>
      <c r="F7" t="s">
        <v>58</v>
      </c>
      <c r="G7" t="s">
        <v>69</v>
      </c>
      <c r="H7"/>
      <c r="I7" t="s">
        <v>70</v>
      </c>
      <c r="J7" s="22" t="str">
        <f t="shared" si="0"/>
        <v/>
      </c>
      <c r="K7" s="21" t="e">
        <f t="shared" si="1"/>
        <v>#N/A</v>
      </c>
      <c r="L7" s="21" t="e">
        <f t="shared" si="2"/>
        <v>#N/A</v>
      </c>
      <c r="M7" s="23" t="str">
        <f t="shared" si="3"/>
        <v>#12826102/1</v>
      </c>
      <c r="N7" s="18"/>
      <c r="O7" s="11"/>
      <c r="P7" s="11"/>
      <c r="Q7" s="10"/>
      <c r="R7" s="10"/>
      <c r="S7" s="10"/>
      <c r="T7" s="10"/>
      <c r="U7" s="10"/>
      <c r="V7" s="12" t="str">
        <f t="shared" si="4"/>
        <v/>
      </c>
      <c r="W7" s="5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</row>
    <row r="8" spans="1:54" s="9" customFormat="1" ht="18" customHeight="1">
      <c r="A8">
        <v>2014</v>
      </c>
      <c r="B8" t="s">
        <v>56</v>
      </c>
      <c r="C8" t="s">
        <v>57</v>
      </c>
      <c r="D8" t="s">
        <v>17</v>
      </c>
      <c r="E8" t="s">
        <v>57</v>
      </c>
      <c r="F8" t="s">
        <v>58</v>
      </c>
      <c r="G8" t="s">
        <v>71</v>
      </c>
      <c r="H8"/>
      <c r="I8" t="s">
        <v>72</v>
      </c>
      <c r="J8" s="22">
        <f t="shared" si="0"/>
        <v>41.5</v>
      </c>
      <c r="K8" s="21" t="e">
        <f t="shared" si="1"/>
        <v>#N/A</v>
      </c>
      <c r="L8" s="21" t="e">
        <f t="shared" si="2"/>
        <v>#N/A</v>
      </c>
      <c r="M8" s="23" t="str">
        <f t="shared" si="3"/>
        <v>#12845054/3</v>
      </c>
      <c r="N8" s="18">
        <v>8</v>
      </c>
      <c r="O8" s="11">
        <v>15</v>
      </c>
      <c r="P8" s="11"/>
      <c r="Q8" s="10"/>
      <c r="R8" s="10">
        <v>11.5</v>
      </c>
      <c r="S8" s="10"/>
      <c r="T8" s="10"/>
      <c r="U8" s="10">
        <v>7</v>
      </c>
      <c r="V8" s="12">
        <f t="shared" si="4"/>
        <v>41.5</v>
      </c>
      <c r="W8" s="51"/>
    </row>
    <row r="9" spans="1:54" s="9" customFormat="1" ht="18" customHeight="1">
      <c r="A9">
        <v>2014</v>
      </c>
      <c r="B9" t="s">
        <v>56</v>
      </c>
      <c r="C9" t="s">
        <v>57</v>
      </c>
      <c r="D9" t="s">
        <v>17</v>
      </c>
      <c r="E9" t="s">
        <v>57</v>
      </c>
      <c r="F9" t="s">
        <v>58</v>
      </c>
      <c r="G9" t="s">
        <v>73</v>
      </c>
      <c r="H9"/>
      <c r="I9" t="s">
        <v>74</v>
      </c>
      <c r="J9" s="22">
        <f t="shared" si="0"/>
        <v>18</v>
      </c>
      <c r="K9" s="21" t="str">
        <f t="shared" si="1"/>
        <v>F</v>
      </c>
      <c r="L9" s="21">
        <f t="shared" si="2"/>
        <v>0</v>
      </c>
      <c r="M9" s="23" t="str">
        <f t="shared" si="3"/>
        <v>#12845366/1</v>
      </c>
      <c r="N9" s="18"/>
      <c r="O9" s="11">
        <v>7</v>
      </c>
      <c r="P9" s="11"/>
      <c r="Q9" s="10">
        <v>4</v>
      </c>
      <c r="R9" s="10">
        <v>3</v>
      </c>
      <c r="S9" s="10"/>
      <c r="T9" s="10">
        <v>4</v>
      </c>
      <c r="U9" s="10"/>
      <c r="V9" s="12">
        <f t="shared" si="4"/>
        <v>18</v>
      </c>
      <c r="W9" s="51"/>
    </row>
    <row r="10" spans="1:54" s="9" customFormat="1" ht="18" customHeight="1">
      <c r="A10">
        <v>2014</v>
      </c>
      <c r="B10" t="s">
        <v>56</v>
      </c>
      <c r="C10" t="s">
        <v>57</v>
      </c>
      <c r="D10" t="s">
        <v>17</v>
      </c>
      <c r="E10" t="s">
        <v>57</v>
      </c>
      <c r="F10" t="s">
        <v>58</v>
      </c>
      <c r="G10" t="s">
        <v>75</v>
      </c>
      <c r="H10"/>
      <c r="I10" t="s">
        <v>76</v>
      </c>
      <c r="J10" s="22">
        <f t="shared" si="0"/>
        <v>29</v>
      </c>
      <c r="K10" s="21" t="str">
        <f t="shared" si="1"/>
        <v>F+</v>
      </c>
      <c r="L10" s="21">
        <f t="shared" si="2"/>
        <v>1</v>
      </c>
      <c r="M10" s="23" t="str">
        <f t="shared" si="3"/>
        <v>#12848050/1</v>
      </c>
      <c r="N10" s="18">
        <v>5</v>
      </c>
      <c r="O10" s="11">
        <v>10</v>
      </c>
      <c r="P10" s="11"/>
      <c r="Q10" s="10"/>
      <c r="R10" s="10"/>
      <c r="S10" s="10">
        <v>1</v>
      </c>
      <c r="T10" s="10">
        <v>13</v>
      </c>
      <c r="U10" s="10"/>
      <c r="V10" s="12">
        <f t="shared" si="4"/>
        <v>29</v>
      </c>
      <c r="W10" s="51"/>
    </row>
    <row r="11" spans="1:54" s="9" customFormat="1" ht="18" customHeight="1">
      <c r="A11">
        <v>2014</v>
      </c>
      <c r="B11" t="s">
        <v>56</v>
      </c>
      <c r="C11" t="s">
        <v>57</v>
      </c>
      <c r="D11" t="s">
        <v>17</v>
      </c>
      <c r="E11" t="s">
        <v>57</v>
      </c>
      <c r="F11" t="s">
        <v>58</v>
      </c>
      <c r="G11" t="s">
        <v>77</v>
      </c>
      <c r="H11"/>
      <c r="I11" t="s">
        <v>78</v>
      </c>
      <c r="J11" s="22">
        <f t="shared" si="0"/>
        <v>47</v>
      </c>
      <c r="K11" s="21" t="str">
        <f t="shared" si="1"/>
        <v>D+</v>
      </c>
      <c r="L11" s="21">
        <f t="shared" si="2"/>
        <v>5</v>
      </c>
      <c r="M11" s="23" t="str">
        <f t="shared" si="3"/>
        <v>#13802939/1</v>
      </c>
      <c r="N11" s="18"/>
      <c r="O11" s="11">
        <v>13</v>
      </c>
      <c r="P11" s="11"/>
      <c r="Q11" s="10">
        <v>13</v>
      </c>
      <c r="R11" s="10">
        <v>8</v>
      </c>
      <c r="S11" s="10"/>
      <c r="T11" s="10"/>
      <c r="U11" s="10">
        <v>13</v>
      </c>
      <c r="V11" s="12">
        <f t="shared" si="4"/>
        <v>47</v>
      </c>
      <c r="W11" s="51"/>
    </row>
    <row r="12" spans="1:54" s="9" customFormat="1" ht="18" customHeight="1">
      <c r="A12">
        <v>2014</v>
      </c>
      <c r="B12" t="s">
        <v>56</v>
      </c>
      <c r="C12" t="s">
        <v>57</v>
      </c>
      <c r="D12" t="s">
        <v>17</v>
      </c>
      <c r="E12" t="s">
        <v>57</v>
      </c>
      <c r="F12" t="s">
        <v>58</v>
      </c>
      <c r="G12" t="s">
        <v>79</v>
      </c>
      <c r="H12"/>
      <c r="I12" t="s">
        <v>80</v>
      </c>
      <c r="J12" s="22">
        <f t="shared" si="0"/>
        <v>29</v>
      </c>
      <c r="K12" s="21" t="str">
        <f t="shared" si="1"/>
        <v>F+</v>
      </c>
      <c r="L12" s="21">
        <f t="shared" si="2"/>
        <v>1</v>
      </c>
      <c r="M12" s="23" t="str">
        <f t="shared" si="3"/>
        <v>#13803836/1</v>
      </c>
      <c r="N12" s="18">
        <v>4</v>
      </c>
      <c r="O12" s="11"/>
      <c r="P12" s="11"/>
      <c r="Q12" s="10">
        <v>2</v>
      </c>
      <c r="R12" s="10">
        <v>16</v>
      </c>
      <c r="S12" s="10"/>
      <c r="T12" s="10"/>
      <c r="U12" s="10">
        <v>7</v>
      </c>
      <c r="V12" s="12">
        <f t="shared" si="4"/>
        <v>29</v>
      </c>
      <c r="W12" s="51"/>
    </row>
    <row r="13" spans="1:54" s="9" customFormat="1" ht="18" customHeight="1">
      <c r="A13">
        <v>2014</v>
      </c>
      <c r="B13" t="s">
        <v>56</v>
      </c>
      <c r="C13" t="s">
        <v>57</v>
      </c>
      <c r="D13" t="s">
        <v>17</v>
      </c>
      <c r="E13" t="s">
        <v>57</v>
      </c>
      <c r="F13" t="s">
        <v>58</v>
      </c>
      <c r="G13" t="s">
        <v>81</v>
      </c>
      <c r="H13"/>
      <c r="I13" t="s">
        <v>82</v>
      </c>
      <c r="J13" s="22">
        <f t="shared" si="0"/>
        <v>49</v>
      </c>
      <c r="K13" s="21" t="str">
        <f t="shared" si="1"/>
        <v>D+</v>
      </c>
      <c r="L13" s="21">
        <f t="shared" si="2"/>
        <v>9</v>
      </c>
      <c r="M13" s="23" t="str">
        <f t="shared" si="3"/>
        <v>#13804207/1</v>
      </c>
      <c r="N13" s="18"/>
      <c r="O13" s="11">
        <v>13</v>
      </c>
      <c r="P13" s="11"/>
      <c r="Q13" s="10">
        <v>6</v>
      </c>
      <c r="R13" s="10">
        <v>16</v>
      </c>
      <c r="S13" s="10"/>
      <c r="T13" s="10"/>
      <c r="U13" s="10">
        <v>14</v>
      </c>
      <c r="V13" s="12">
        <f t="shared" si="4"/>
        <v>49</v>
      </c>
      <c r="W13" s="51"/>
    </row>
    <row r="14" spans="1:54" s="9" customFormat="1" ht="18" customHeight="1">
      <c r="A14">
        <v>2014</v>
      </c>
      <c r="B14" t="s">
        <v>56</v>
      </c>
      <c r="C14" t="s">
        <v>57</v>
      </c>
      <c r="D14" t="s">
        <v>17</v>
      </c>
      <c r="E14" t="s">
        <v>57</v>
      </c>
      <c r="F14" t="s">
        <v>58</v>
      </c>
      <c r="G14" t="s">
        <v>83</v>
      </c>
      <c r="H14"/>
      <c r="I14" t="s">
        <v>84</v>
      </c>
      <c r="J14" s="22">
        <f t="shared" si="0"/>
        <v>55.5</v>
      </c>
      <c r="K14" s="21" t="e">
        <f t="shared" si="1"/>
        <v>#N/A</v>
      </c>
      <c r="L14" s="21" t="e">
        <f t="shared" si="2"/>
        <v>#N/A</v>
      </c>
      <c r="M14" s="23" t="str">
        <f t="shared" si="3"/>
        <v>#13804568/1</v>
      </c>
      <c r="N14" s="18"/>
      <c r="O14" s="11">
        <v>13</v>
      </c>
      <c r="P14" s="11"/>
      <c r="Q14" s="10">
        <v>14.5</v>
      </c>
      <c r="R14" s="10">
        <v>17</v>
      </c>
      <c r="S14" s="10"/>
      <c r="T14" s="10">
        <v>11</v>
      </c>
      <c r="U14" s="10"/>
      <c r="V14" s="12">
        <f t="shared" si="4"/>
        <v>55.5</v>
      </c>
      <c r="W14" s="51"/>
    </row>
    <row r="15" spans="1:54" s="9" customFormat="1" ht="18" customHeight="1">
      <c r="A15">
        <v>2014</v>
      </c>
      <c r="B15" t="s">
        <v>56</v>
      </c>
      <c r="C15" t="s">
        <v>57</v>
      </c>
      <c r="D15" t="s">
        <v>17</v>
      </c>
      <c r="E15" t="s">
        <v>57</v>
      </c>
      <c r="F15" t="s">
        <v>58</v>
      </c>
      <c r="G15" t="s">
        <v>85</v>
      </c>
      <c r="H15"/>
      <c r="I15" t="s">
        <v>84</v>
      </c>
      <c r="J15" s="22">
        <f t="shared" si="0"/>
        <v>36</v>
      </c>
      <c r="K15" s="21" t="str">
        <f t="shared" si="1"/>
        <v>E</v>
      </c>
      <c r="L15" s="21">
        <f t="shared" si="2"/>
        <v>4</v>
      </c>
      <c r="M15" s="23" t="str">
        <f t="shared" si="3"/>
        <v>#13805250/1</v>
      </c>
      <c r="N15" s="18"/>
      <c r="O15" s="11">
        <v>9</v>
      </c>
      <c r="P15" s="11"/>
      <c r="Q15" s="10">
        <v>5</v>
      </c>
      <c r="R15" s="10"/>
      <c r="S15" s="10"/>
      <c r="T15" s="10">
        <v>16</v>
      </c>
      <c r="U15" s="10">
        <v>6</v>
      </c>
      <c r="V15" s="12">
        <f t="shared" si="4"/>
        <v>36</v>
      </c>
      <c r="W15" s="51"/>
    </row>
    <row r="16" spans="1:54" s="9" customFormat="1" ht="18" customHeight="1">
      <c r="A16">
        <v>2014</v>
      </c>
      <c r="B16" t="s">
        <v>56</v>
      </c>
      <c r="C16" t="s">
        <v>57</v>
      </c>
      <c r="D16" t="s">
        <v>17</v>
      </c>
      <c r="E16" t="s">
        <v>57</v>
      </c>
      <c r="F16" t="s">
        <v>58</v>
      </c>
      <c r="G16" t="s">
        <v>86</v>
      </c>
      <c r="H16"/>
      <c r="I16" t="s">
        <v>87</v>
      </c>
      <c r="J16" s="22">
        <f t="shared" si="0"/>
        <v>67</v>
      </c>
      <c r="K16" s="21" t="str">
        <f t="shared" si="1"/>
        <v>B+</v>
      </c>
      <c r="L16" s="21">
        <f t="shared" si="2"/>
        <v>3</v>
      </c>
      <c r="M16" s="23" t="str">
        <f t="shared" si="3"/>
        <v>#13806262/1</v>
      </c>
      <c r="N16" s="18"/>
      <c r="O16" s="11">
        <v>16</v>
      </c>
      <c r="P16" s="11">
        <v>14</v>
      </c>
      <c r="Q16" s="10"/>
      <c r="R16" s="10">
        <v>20</v>
      </c>
      <c r="S16" s="10"/>
      <c r="T16" s="10">
        <v>17</v>
      </c>
      <c r="U16" s="10"/>
      <c r="V16" s="12">
        <f t="shared" si="4"/>
        <v>67</v>
      </c>
      <c r="W16" s="51"/>
    </row>
    <row r="17" spans="1:23" s="9" customFormat="1" ht="18" customHeight="1">
      <c r="A17">
        <v>2014</v>
      </c>
      <c r="B17" t="s">
        <v>56</v>
      </c>
      <c r="C17" t="s">
        <v>57</v>
      </c>
      <c r="D17" t="s">
        <v>17</v>
      </c>
      <c r="E17" t="s">
        <v>57</v>
      </c>
      <c r="F17" t="s">
        <v>58</v>
      </c>
      <c r="G17" t="s">
        <v>88</v>
      </c>
      <c r="H17"/>
      <c r="I17" t="s">
        <v>89</v>
      </c>
      <c r="J17" s="22" t="str">
        <f t="shared" si="0"/>
        <v/>
      </c>
      <c r="K17" s="21" t="e">
        <f t="shared" si="1"/>
        <v>#N/A</v>
      </c>
      <c r="L17" s="21" t="e">
        <f t="shared" si="2"/>
        <v>#N/A</v>
      </c>
      <c r="M17" s="23" t="str">
        <f t="shared" si="3"/>
        <v>#13807146/1</v>
      </c>
      <c r="N17" s="18"/>
      <c r="O17" s="11"/>
      <c r="P17" s="11"/>
      <c r="Q17" s="10"/>
      <c r="R17" s="10"/>
      <c r="S17" s="10"/>
      <c r="T17" s="10"/>
      <c r="U17" s="10"/>
      <c r="V17" s="12" t="str">
        <f t="shared" si="4"/>
        <v/>
      </c>
      <c r="W17" s="51"/>
    </row>
    <row r="18" spans="1:23" s="9" customFormat="1" ht="18" customHeight="1">
      <c r="A18">
        <v>2014</v>
      </c>
      <c r="B18" t="s">
        <v>56</v>
      </c>
      <c r="C18" t="s">
        <v>57</v>
      </c>
      <c r="D18" t="s">
        <v>17</v>
      </c>
      <c r="E18" t="s">
        <v>57</v>
      </c>
      <c r="F18" t="s">
        <v>58</v>
      </c>
      <c r="G18" t="s">
        <v>90</v>
      </c>
      <c r="H18"/>
      <c r="I18" t="s">
        <v>91</v>
      </c>
      <c r="J18" s="22">
        <f t="shared" si="0"/>
        <v>31</v>
      </c>
      <c r="K18" s="21" t="str">
        <f t="shared" si="1"/>
        <v>E-</v>
      </c>
      <c r="L18" s="21">
        <f t="shared" si="2"/>
        <v>9</v>
      </c>
      <c r="M18" s="23" t="str">
        <f t="shared" si="3"/>
        <v>#13807305/1</v>
      </c>
      <c r="N18" s="18">
        <v>12</v>
      </c>
      <c r="O18" s="11">
        <v>6</v>
      </c>
      <c r="P18" s="11"/>
      <c r="Q18" s="10"/>
      <c r="R18" s="10"/>
      <c r="S18" s="10">
        <v>6</v>
      </c>
      <c r="T18" s="10"/>
      <c r="U18" s="10">
        <v>7</v>
      </c>
      <c r="V18" s="12">
        <f t="shared" si="4"/>
        <v>31</v>
      </c>
      <c r="W18" s="51"/>
    </row>
    <row r="19" spans="1:23" s="9" customFormat="1" ht="18" customHeight="1">
      <c r="A19">
        <v>2014</v>
      </c>
      <c r="B19" t="s">
        <v>56</v>
      </c>
      <c r="C19" t="s">
        <v>57</v>
      </c>
      <c r="D19" t="s">
        <v>17</v>
      </c>
      <c r="E19" t="s">
        <v>57</v>
      </c>
      <c r="F19" t="s">
        <v>58</v>
      </c>
      <c r="G19" t="s">
        <v>92</v>
      </c>
      <c r="H19"/>
      <c r="I19" t="s">
        <v>93</v>
      </c>
      <c r="J19" s="22">
        <f t="shared" si="0"/>
        <v>55</v>
      </c>
      <c r="K19" s="21" t="str">
        <f t="shared" si="1"/>
        <v>C</v>
      </c>
      <c r="L19" s="21">
        <f t="shared" si="2"/>
        <v>5</v>
      </c>
      <c r="M19" s="23" t="str">
        <f t="shared" si="3"/>
        <v>#13807876/1</v>
      </c>
      <c r="N19" s="18"/>
      <c r="O19" s="11">
        <v>11</v>
      </c>
      <c r="P19" s="11">
        <v>12</v>
      </c>
      <c r="Q19" s="10"/>
      <c r="R19" s="10">
        <v>16</v>
      </c>
      <c r="S19" s="10"/>
      <c r="T19" s="10">
        <v>16</v>
      </c>
      <c r="U19" s="10"/>
      <c r="V19" s="12">
        <f t="shared" si="4"/>
        <v>55</v>
      </c>
      <c r="W19" s="51"/>
    </row>
    <row r="20" spans="1:23" s="9" customFormat="1" ht="18" customHeight="1">
      <c r="A20">
        <v>2014</v>
      </c>
      <c r="B20" t="s">
        <v>56</v>
      </c>
      <c r="C20" t="s">
        <v>57</v>
      </c>
      <c r="D20" t="s">
        <v>17</v>
      </c>
      <c r="E20" t="s">
        <v>57</v>
      </c>
      <c r="F20" t="s">
        <v>58</v>
      </c>
      <c r="G20" t="s">
        <v>94</v>
      </c>
      <c r="H20"/>
      <c r="I20" t="s">
        <v>82</v>
      </c>
      <c r="J20" s="22">
        <f t="shared" si="0"/>
        <v>60.5</v>
      </c>
      <c r="K20" s="21" t="e">
        <f t="shared" si="1"/>
        <v>#N/A</v>
      </c>
      <c r="L20" s="21" t="e">
        <f t="shared" si="2"/>
        <v>#N/A</v>
      </c>
      <c r="M20" s="23" t="str">
        <f t="shared" si="3"/>
        <v>#13808087/1</v>
      </c>
      <c r="N20" s="18"/>
      <c r="O20" s="11">
        <v>17</v>
      </c>
      <c r="P20" s="11">
        <v>11</v>
      </c>
      <c r="Q20" s="10"/>
      <c r="R20" s="10">
        <v>15</v>
      </c>
      <c r="S20" s="10"/>
      <c r="T20" s="10">
        <v>17.5</v>
      </c>
      <c r="U20" s="10"/>
      <c r="V20" s="12">
        <f t="shared" si="4"/>
        <v>60.5</v>
      </c>
      <c r="W20" s="51"/>
    </row>
    <row r="21" spans="1:23" s="9" customFormat="1" ht="18" customHeight="1">
      <c r="A21">
        <v>2014</v>
      </c>
      <c r="B21" t="s">
        <v>56</v>
      </c>
      <c r="C21" t="s">
        <v>57</v>
      </c>
      <c r="D21" t="s">
        <v>17</v>
      </c>
      <c r="E21" t="s">
        <v>57</v>
      </c>
      <c r="F21" t="s">
        <v>58</v>
      </c>
      <c r="G21" t="s">
        <v>95</v>
      </c>
      <c r="H21"/>
      <c r="I21" t="s">
        <v>87</v>
      </c>
      <c r="J21" s="22">
        <f t="shared" si="0"/>
        <v>54</v>
      </c>
      <c r="K21" s="21" t="str">
        <f t="shared" si="1"/>
        <v>C</v>
      </c>
      <c r="L21" s="21">
        <f t="shared" si="2"/>
        <v>8</v>
      </c>
      <c r="M21" s="23" t="str">
        <f t="shared" si="3"/>
        <v>#13809822/1</v>
      </c>
      <c r="N21" s="18"/>
      <c r="O21" s="11">
        <v>15</v>
      </c>
      <c r="P21" s="11">
        <v>18</v>
      </c>
      <c r="Q21" s="10"/>
      <c r="R21" s="10">
        <v>11</v>
      </c>
      <c r="S21" s="10"/>
      <c r="T21" s="10"/>
      <c r="U21" s="10">
        <v>10</v>
      </c>
      <c r="V21" s="12">
        <f t="shared" si="4"/>
        <v>54</v>
      </c>
      <c r="W21" s="51"/>
    </row>
    <row r="22" spans="1:23" s="9" customFormat="1" ht="18" customHeight="1">
      <c r="A22">
        <v>2014</v>
      </c>
      <c r="B22" t="s">
        <v>56</v>
      </c>
      <c r="C22" t="s">
        <v>57</v>
      </c>
      <c r="D22" t="s">
        <v>17</v>
      </c>
      <c r="E22" t="s">
        <v>57</v>
      </c>
      <c r="F22" t="s">
        <v>58</v>
      </c>
      <c r="G22" t="s">
        <v>96</v>
      </c>
      <c r="H22"/>
      <c r="I22" t="s">
        <v>97</v>
      </c>
      <c r="J22" s="22">
        <f t="shared" si="0"/>
        <v>72</v>
      </c>
      <c r="K22" s="21" t="str">
        <f t="shared" si="1"/>
        <v>A-</v>
      </c>
      <c r="L22" s="21">
        <f t="shared" si="2"/>
        <v>2</v>
      </c>
      <c r="M22" s="23" t="str">
        <f t="shared" si="3"/>
        <v>#13809905/1</v>
      </c>
      <c r="N22" s="18">
        <v>21</v>
      </c>
      <c r="O22" s="11">
        <v>15</v>
      </c>
      <c r="P22" s="11"/>
      <c r="Q22" s="10"/>
      <c r="R22" s="10">
        <v>19</v>
      </c>
      <c r="S22" s="10"/>
      <c r="T22" s="10"/>
      <c r="U22" s="10">
        <v>17</v>
      </c>
      <c r="V22" s="12">
        <f t="shared" si="4"/>
        <v>72</v>
      </c>
      <c r="W22" s="51"/>
    </row>
    <row r="23" spans="1:23" s="9" customFormat="1" ht="18" customHeight="1">
      <c r="A23">
        <v>2014</v>
      </c>
      <c r="B23" t="s">
        <v>56</v>
      </c>
      <c r="C23" t="s">
        <v>57</v>
      </c>
      <c r="D23" t="s">
        <v>17</v>
      </c>
      <c r="E23" t="s">
        <v>57</v>
      </c>
      <c r="F23" t="s">
        <v>58</v>
      </c>
      <c r="G23" t="s">
        <v>98</v>
      </c>
      <c r="H23"/>
      <c r="I23" t="s">
        <v>99</v>
      </c>
      <c r="J23" s="22">
        <f t="shared" si="0"/>
        <v>53</v>
      </c>
      <c r="K23" s="21" t="str">
        <f t="shared" si="1"/>
        <v>C-</v>
      </c>
      <c r="L23" s="21">
        <f t="shared" si="2"/>
        <v>1</v>
      </c>
      <c r="M23" s="23" t="str">
        <f t="shared" si="3"/>
        <v>#13810027/1</v>
      </c>
      <c r="N23" s="18">
        <v>13</v>
      </c>
      <c r="O23" s="11">
        <v>14</v>
      </c>
      <c r="P23" s="11"/>
      <c r="Q23" s="10"/>
      <c r="R23" s="10"/>
      <c r="S23" s="10"/>
      <c r="T23" s="10">
        <v>16</v>
      </c>
      <c r="U23" s="10">
        <v>10</v>
      </c>
      <c r="V23" s="12">
        <f t="shared" si="4"/>
        <v>53</v>
      </c>
      <c r="W23" s="51"/>
    </row>
    <row r="24" spans="1:23" s="9" customFormat="1" ht="18" customHeight="1">
      <c r="A24">
        <v>2014</v>
      </c>
      <c r="B24" t="s">
        <v>56</v>
      </c>
      <c r="C24" t="s">
        <v>57</v>
      </c>
      <c r="D24" t="s">
        <v>17</v>
      </c>
      <c r="E24" t="s">
        <v>57</v>
      </c>
      <c r="F24" t="s">
        <v>58</v>
      </c>
      <c r="G24" t="s">
        <v>100</v>
      </c>
      <c r="H24"/>
      <c r="I24" t="s">
        <v>60</v>
      </c>
      <c r="J24" s="22">
        <f t="shared" si="0"/>
        <v>42.5</v>
      </c>
      <c r="K24" s="21" t="e">
        <f t="shared" si="1"/>
        <v>#N/A</v>
      </c>
      <c r="L24" s="21" t="e">
        <f t="shared" si="2"/>
        <v>#N/A</v>
      </c>
      <c r="M24" s="23" t="str">
        <f t="shared" si="3"/>
        <v>#13810928/1</v>
      </c>
      <c r="N24" s="18"/>
      <c r="O24" s="11">
        <v>14</v>
      </c>
      <c r="P24" s="11">
        <v>7.5</v>
      </c>
      <c r="Q24" s="10"/>
      <c r="R24" s="10"/>
      <c r="S24" s="10">
        <v>13</v>
      </c>
      <c r="T24" s="10">
        <v>8</v>
      </c>
      <c r="U24" s="10"/>
      <c r="V24" s="12">
        <f t="shared" si="4"/>
        <v>42.5</v>
      </c>
      <c r="W24" s="51"/>
    </row>
    <row r="25" spans="1:23" s="8" customFormat="1" ht="18" customHeight="1">
      <c r="A25">
        <v>2014</v>
      </c>
      <c r="B25" t="s">
        <v>56</v>
      </c>
      <c r="C25" t="s">
        <v>57</v>
      </c>
      <c r="D25" t="s">
        <v>17</v>
      </c>
      <c r="E25" t="s">
        <v>57</v>
      </c>
      <c r="F25" t="s">
        <v>58</v>
      </c>
      <c r="G25" t="s">
        <v>101</v>
      </c>
      <c r="H25"/>
      <c r="I25" t="s">
        <v>102</v>
      </c>
      <c r="J25" s="22">
        <f t="shared" si="0"/>
        <v>57</v>
      </c>
      <c r="K25" s="21" t="str">
        <f t="shared" si="1"/>
        <v>C+</v>
      </c>
      <c r="L25" s="21">
        <f t="shared" si="2"/>
        <v>9</v>
      </c>
      <c r="M25" s="23" t="str">
        <f t="shared" si="3"/>
        <v>#13811807/1</v>
      </c>
      <c r="N25" s="18"/>
      <c r="O25" s="11">
        <v>19</v>
      </c>
      <c r="P25" s="11">
        <v>20</v>
      </c>
      <c r="Q25" s="10"/>
      <c r="R25" s="10">
        <v>6</v>
      </c>
      <c r="S25" s="10">
        <v>12</v>
      </c>
      <c r="T25" s="10"/>
      <c r="U25" s="10"/>
      <c r="V25" s="12">
        <f t="shared" si="4"/>
        <v>57</v>
      </c>
      <c r="W25" s="51"/>
    </row>
    <row r="26" spans="1:23" s="8" customFormat="1" ht="18" customHeight="1">
      <c r="A26">
        <v>2014</v>
      </c>
      <c r="B26" t="s">
        <v>56</v>
      </c>
      <c r="C26" t="s">
        <v>57</v>
      </c>
      <c r="D26" t="s">
        <v>17</v>
      </c>
      <c r="E26" t="s">
        <v>57</v>
      </c>
      <c r="F26" t="s">
        <v>58</v>
      </c>
      <c r="G26" t="s">
        <v>103</v>
      </c>
      <c r="H26"/>
      <c r="I26" t="s">
        <v>89</v>
      </c>
      <c r="J26" s="22">
        <f t="shared" si="0"/>
        <v>81</v>
      </c>
      <c r="K26" s="21" t="str">
        <f t="shared" si="1"/>
        <v>A+</v>
      </c>
      <c r="L26" s="21">
        <f t="shared" si="2"/>
        <v>9</v>
      </c>
      <c r="M26" s="23" t="str">
        <f t="shared" si="3"/>
        <v>#13812711/1</v>
      </c>
      <c r="N26" s="18">
        <v>19</v>
      </c>
      <c r="O26" s="11">
        <v>21</v>
      </c>
      <c r="P26" s="11"/>
      <c r="Q26" s="10"/>
      <c r="R26" s="10">
        <v>21</v>
      </c>
      <c r="S26" s="10"/>
      <c r="T26" s="10">
        <v>20</v>
      </c>
      <c r="U26" s="10"/>
      <c r="V26" s="12">
        <f t="shared" si="4"/>
        <v>81</v>
      </c>
      <c r="W26" s="51"/>
    </row>
    <row r="27" spans="1:23" ht="18" customHeight="1">
      <c r="A27">
        <v>2014</v>
      </c>
      <c r="B27" t="s">
        <v>56</v>
      </c>
      <c r="C27" t="s">
        <v>57</v>
      </c>
      <c r="D27" t="s">
        <v>17</v>
      </c>
      <c r="E27" t="s">
        <v>57</v>
      </c>
      <c r="F27" t="s">
        <v>58</v>
      </c>
      <c r="G27" t="s">
        <v>104</v>
      </c>
      <c r="H27"/>
      <c r="I27" t="s">
        <v>105</v>
      </c>
      <c r="J27" s="22">
        <f t="shared" si="0"/>
        <v>63</v>
      </c>
      <c r="K27" s="21" t="str">
        <f t="shared" si="1"/>
        <v>B-</v>
      </c>
      <c r="L27" s="21">
        <f t="shared" si="2"/>
        <v>5</v>
      </c>
      <c r="M27" s="23" t="str">
        <f t="shared" si="3"/>
        <v>#13812778/1</v>
      </c>
      <c r="N27" s="18"/>
      <c r="O27" s="11">
        <v>21</v>
      </c>
      <c r="P27" s="11">
        <v>15</v>
      </c>
      <c r="Q27" s="10"/>
      <c r="R27" s="10"/>
      <c r="S27" s="10">
        <v>8</v>
      </c>
      <c r="T27" s="10"/>
      <c r="U27" s="10">
        <v>19</v>
      </c>
      <c r="V27" s="12">
        <f t="shared" si="4"/>
        <v>63</v>
      </c>
      <c r="W27" s="51"/>
    </row>
    <row r="28" spans="1:23" ht="18" customHeight="1">
      <c r="A28">
        <v>2014</v>
      </c>
      <c r="B28" t="s">
        <v>56</v>
      </c>
      <c r="C28" t="s">
        <v>57</v>
      </c>
      <c r="D28" t="s">
        <v>17</v>
      </c>
      <c r="E28" t="s">
        <v>57</v>
      </c>
      <c r="F28" t="s">
        <v>58</v>
      </c>
      <c r="G28" t="s">
        <v>106</v>
      </c>
      <c r="H28"/>
      <c r="I28" t="s">
        <v>107</v>
      </c>
      <c r="J28" s="22">
        <f t="shared" si="0"/>
        <v>59</v>
      </c>
      <c r="K28" s="21" t="str">
        <f t="shared" si="1"/>
        <v>C+</v>
      </c>
      <c r="L28" s="21">
        <f t="shared" si="2"/>
        <v>3</v>
      </c>
      <c r="M28" s="23" t="str">
        <f t="shared" si="3"/>
        <v>#13813039/1</v>
      </c>
      <c r="N28" s="18"/>
      <c r="O28" s="11">
        <v>14</v>
      </c>
      <c r="P28" s="11">
        <v>12</v>
      </c>
      <c r="Q28" s="10"/>
      <c r="R28" s="10"/>
      <c r="S28" s="10">
        <v>17</v>
      </c>
      <c r="T28" s="10">
        <v>16</v>
      </c>
      <c r="U28" s="10"/>
      <c r="V28" s="12">
        <f t="shared" si="4"/>
        <v>59</v>
      </c>
      <c r="W28" s="51"/>
    </row>
    <row r="29" spans="1:23" ht="18" customHeight="1">
      <c r="A29">
        <v>2014</v>
      </c>
      <c r="B29" t="s">
        <v>56</v>
      </c>
      <c r="C29" t="s">
        <v>57</v>
      </c>
      <c r="D29" t="s">
        <v>17</v>
      </c>
      <c r="E29" t="s">
        <v>57</v>
      </c>
      <c r="F29" t="s">
        <v>58</v>
      </c>
      <c r="G29" t="s">
        <v>108</v>
      </c>
      <c r="H29"/>
      <c r="I29" t="s">
        <v>109</v>
      </c>
      <c r="J29" s="22">
        <f t="shared" si="0"/>
        <v>60</v>
      </c>
      <c r="K29" s="21" t="str">
        <f t="shared" si="1"/>
        <v>B-</v>
      </c>
      <c r="L29" s="21">
        <f t="shared" si="2"/>
        <v>4</v>
      </c>
      <c r="M29" s="23" t="str">
        <f t="shared" si="3"/>
        <v>#13813335/1</v>
      </c>
      <c r="N29" s="18">
        <v>21</v>
      </c>
      <c r="O29" s="11"/>
      <c r="P29" s="11"/>
      <c r="Q29" s="10">
        <v>11</v>
      </c>
      <c r="R29" s="10"/>
      <c r="S29" s="10"/>
      <c r="T29" s="10">
        <v>16</v>
      </c>
      <c r="U29" s="10">
        <v>12</v>
      </c>
      <c r="V29" s="12">
        <f t="shared" si="4"/>
        <v>60</v>
      </c>
      <c r="W29" s="51"/>
    </row>
    <row r="30" spans="1:23" ht="18" customHeight="1">
      <c r="A30">
        <v>2014</v>
      </c>
      <c r="B30" t="s">
        <v>56</v>
      </c>
      <c r="C30" t="s">
        <v>57</v>
      </c>
      <c r="D30" t="s">
        <v>17</v>
      </c>
      <c r="E30" t="s">
        <v>57</v>
      </c>
      <c r="F30" t="s">
        <v>58</v>
      </c>
      <c r="G30" t="s">
        <v>110</v>
      </c>
      <c r="H30"/>
      <c r="I30" t="s">
        <v>111</v>
      </c>
      <c r="J30" s="22">
        <f t="shared" si="0"/>
        <v>15</v>
      </c>
      <c r="K30" s="21" t="str">
        <f t="shared" si="1"/>
        <v>F</v>
      </c>
      <c r="L30" s="21">
        <f t="shared" si="2"/>
        <v>9</v>
      </c>
      <c r="M30" s="23" t="str">
        <f t="shared" si="3"/>
        <v>#13814079/1</v>
      </c>
      <c r="N30" s="18"/>
      <c r="O30" s="11">
        <v>7</v>
      </c>
      <c r="P30" s="11">
        <v>5</v>
      </c>
      <c r="Q30" s="10"/>
      <c r="R30" s="10"/>
      <c r="S30" s="10">
        <v>0</v>
      </c>
      <c r="T30" s="10"/>
      <c r="U30" s="10">
        <v>3</v>
      </c>
      <c r="V30" s="12">
        <f t="shared" si="4"/>
        <v>15</v>
      </c>
      <c r="W30" s="51"/>
    </row>
    <row r="31" spans="1:23" ht="18" customHeight="1">
      <c r="A31">
        <v>2014</v>
      </c>
      <c r="B31" t="s">
        <v>56</v>
      </c>
      <c r="C31" t="s">
        <v>57</v>
      </c>
      <c r="D31" t="s">
        <v>17</v>
      </c>
      <c r="E31" t="s">
        <v>57</v>
      </c>
      <c r="F31" t="s">
        <v>58</v>
      </c>
      <c r="G31" t="s">
        <v>112</v>
      </c>
      <c r="H31"/>
      <c r="I31" t="s">
        <v>113</v>
      </c>
      <c r="J31" s="22">
        <f t="shared" si="0"/>
        <v>30.5</v>
      </c>
      <c r="K31" s="21" t="e">
        <f t="shared" si="1"/>
        <v>#N/A</v>
      </c>
      <c r="L31" s="21" t="e">
        <f t="shared" si="2"/>
        <v>#N/A</v>
      </c>
      <c r="M31" s="23" t="str">
        <f t="shared" si="3"/>
        <v>#13814214/1</v>
      </c>
      <c r="N31" s="18"/>
      <c r="O31" s="11">
        <v>14</v>
      </c>
      <c r="P31" s="11">
        <v>7.5</v>
      </c>
      <c r="Q31" s="10"/>
      <c r="R31" s="10">
        <v>2</v>
      </c>
      <c r="S31" s="10"/>
      <c r="T31" s="10"/>
      <c r="U31" s="10">
        <v>7</v>
      </c>
      <c r="V31" s="12">
        <f t="shared" si="4"/>
        <v>30.5</v>
      </c>
      <c r="W31" s="51"/>
    </row>
    <row r="32" spans="1:23" ht="18" customHeight="1">
      <c r="A32">
        <v>2014</v>
      </c>
      <c r="B32" t="s">
        <v>56</v>
      </c>
      <c r="C32" t="s">
        <v>57</v>
      </c>
      <c r="D32" t="s">
        <v>17</v>
      </c>
      <c r="E32" t="s">
        <v>57</v>
      </c>
      <c r="F32" t="s">
        <v>58</v>
      </c>
      <c r="G32" t="s">
        <v>114</v>
      </c>
      <c r="H32"/>
      <c r="I32" t="s">
        <v>115</v>
      </c>
      <c r="J32" s="22">
        <f t="shared" si="0"/>
        <v>64</v>
      </c>
      <c r="K32" s="21" t="str">
        <f t="shared" si="1"/>
        <v>B</v>
      </c>
      <c r="L32" s="21">
        <f t="shared" si="2"/>
        <v>2</v>
      </c>
      <c r="M32" s="23" t="str">
        <f t="shared" si="3"/>
        <v>#13814454/2</v>
      </c>
      <c r="N32" s="18">
        <v>18</v>
      </c>
      <c r="O32" s="11">
        <v>17</v>
      </c>
      <c r="P32" s="11"/>
      <c r="Q32" s="10"/>
      <c r="R32" s="10">
        <v>17</v>
      </c>
      <c r="S32" s="10"/>
      <c r="T32" s="10"/>
      <c r="U32" s="10">
        <v>12</v>
      </c>
      <c r="V32" s="12">
        <f t="shared" si="4"/>
        <v>64</v>
      </c>
      <c r="W32" s="51"/>
    </row>
    <row r="33" spans="1:23" ht="18" customHeight="1">
      <c r="A33">
        <v>2014</v>
      </c>
      <c r="B33" t="s">
        <v>56</v>
      </c>
      <c r="C33" t="s">
        <v>57</v>
      </c>
      <c r="D33" t="s">
        <v>17</v>
      </c>
      <c r="E33" t="s">
        <v>57</v>
      </c>
      <c r="F33" t="s">
        <v>58</v>
      </c>
      <c r="G33" t="s">
        <v>116</v>
      </c>
      <c r="H33"/>
      <c r="I33" t="s">
        <v>117</v>
      </c>
      <c r="J33" s="22">
        <f t="shared" si="0"/>
        <v>68</v>
      </c>
      <c r="K33" s="21" t="str">
        <f t="shared" si="1"/>
        <v>B+</v>
      </c>
      <c r="L33" s="21">
        <f t="shared" si="2"/>
        <v>0</v>
      </c>
      <c r="M33" s="23" t="str">
        <f t="shared" si="3"/>
        <v>#13815484/1</v>
      </c>
      <c r="N33" s="18"/>
      <c r="O33" s="11">
        <v>21</v>
      </c>
      <c r="P33" s="11"/>
      <c r="Q33" s="10">
        <v>13.5</v>
      </c>
      <c r="R33" s="10">
        <v>15.5</v>
      </c>
      <c r="S33" s="10"/>
      <c r="T33" s="10">
        <v>18</v>
      </c>
      <c r="U33" s="10"/>
      <c r="V33" s="12">
        <f t="shared" si="4"/>
        <v>68</v>
      </c>
      <c r="W33" s="51"/>
    </row>
    <row r="34" spans="1:23" ht="18" customHeight="1">
      <c r="A34">
        <v>2014</v>
      </c>
      <c r="B34" t="s">
        <v>56</v>
      </c>
      <c r="C34" t="s">
        <v>57</v>
      </c>
      <c r="D34" t="s">
        <v>17</v>
      </c>
      <c r="E34" t="s">
        <v>57</v>
      </c>
      <c r="F34" t="s">
        <v>58</v>
      </c>
      <c r="G34" t="s">
        <v>118</v>
      </c>
      <c r="H34"/>
      <c r="I34" t="s">
        <v>119</v>
      </c>
      <c r="J34" s="22">
        <f t="shared" si="0"/>
        <v>42</v>
      </c>
      <c r="K34" s="21" t="str">
        <f t="shared" si="1"/>
        <v>D-</v>
      </c>
      <c r="L34" s="21">
        <f t="shared" si="2"/>
        <v>0</v>
      </c>
      <c r="M34" s="23" t="str">
        <f t="shared" si="3"/>
        <v>#13816571/1</v>
      </c>
      <c r="N34" s="18"/>
      <c r="O34" s="11">
        <v>10</v>
      </c>
      <c r="P34" s="11"/>
      <c r="Q34" s="10">
        <v>10</v>
      </c>
      <c r="R34" s="10">
        <v>10</v>
      </c>
      <c r="S34" s="10"/>
      <c r="T34" s="10"/>
      <c r="U34" s="10">
        <v>12</v>
      </c>
      <c r="V34" s="12">
        <f t="shared" ref="V34:V65" si="5">IF(COUNT(N34:U34)&gt;0,SUM(N34:U34),"")</f>
        <v>42</v>
      </c>
      <c r="W34" s="51"/>
    </row>
    <row r="35" spans="1:23" ht="18" customHeight="1">
      <c r="A35">
        <v>2014</v>
      </c>
      <c r="B35" t="s">
        <v>56</v>
      </c>
      <c r="C35" t="s">
        <v>57</v>
      </c>
      <c r="D35" t="s">
        <v>17</v>
      </c>
      <c r="E35" t="s">
        <v>57</v>
      </c>
      <c r="F35" t="s">
        <v>58</v>
      </c>
      <c r="G35" t="s">
        <v>120</v>
      </c>
      <c r="H35"/>
      <c r="I35" t="s">
        <v>121</v>
      </c>
      <c r="J35" s="22">
        <f t="shared" si="0"/>
        <v>57</v>
      </c>
      <c r="K35" s="21" t="str">
        <f t="shared" si="1"/>
        <v>C+</v>
      </c>
      <c r="L35" s="21">
        <f t="shared" si="2"/>
        <v>9</v>
      </c>
      <c r="M35" s="23" t="str">
        <f t="shared" si="3"/>
        <v>#13816844/1</v>
      </c>
      <c r="N35" s="18"/>
      <c r="O35" s="11">
        <v>13</v>
      </c>
      <c r="P35" s="11">
        <v>13</v>
      </c>
      <c r="Q35" s="10"/>
      <c r="R35" s="10"/>
      <c r="S35" s="10"/>
      <c r="T35" s="10">
        <v>15</v>
      </c>
      <c r="U35" s="10">
        <v>16</v>
      </c>
      <c r="V35" s="12">
        <f t="shared" si="5"/>
        <v>57</v>
      </c>
      <c r="W35" s="51"/>
    </row>
    <row r="36" spans="1:23" ht="18" customHeight="1">
      <c r="A36">
        <v>2014</v>
      </c>
      <c r="B36" t="s">
        <v>56</v>
      </c>
      <c r="C36" t="s">
        <v>57</v>
      </c>
      <c r="D36" t="s">
        <v>17</v>
      </c>
      <c r="E36" t="s">
        <v>57</v>
      </c>
      <c r="F36" t="s">
        <v>58</v>
      </c>
      <c r="G36" t="s">
        <v>122</v>
      </c>
      <c r="H36"/>
      <c r="I36" t="s">
        <v>123</v>
      </c>
      <c r="J36" s="22" t="str">
        <f t="shared" si="0"/>
        <v/>
      </c>
      <c r="K36" s="21" t="e">
        <f t="shared" si="1"/>
        <v>#N/A</v>
      </c>
      <c r="L36" s="21" t="e">
        <f t="shared" si="2"/>
        <v>#N/A</v>
      </c>
      <c r="M36" s="23" t="str">
        <f t="shared" si="3"/>
        <v>#13817360/1</v>
      </c>
      <c r="N36" s="18"/>
      <c r="O36" s="11"/>
      <c r="P36" s="11"/>
      <c r="Q36" s="10"/>
      <c r="R36" s="10"/>
      <c r="S36" s="10"/>
      <c r="T36" s="10"/>
      <c r="U36" s="10"/>
      <c r="V36" s="12" t="str">
        <f t="shared" si="5"/>
        <v/>
      </c>
      <c r="W36" s="51"/>
    </row>
    <row r="37" spans="1:23" ht="18" customHeight="1">
      <c r="A37">
        <v>2014</v>
      </c>
      <c r="B37" t="s">
        <v>56</v>
      </c>
      <c r="C37" t="s">
        <v>57</v>
      </c>
      <c r="D37" t="s">
        <v>17</v>
      </c>
      <c r="E37" t="s">
        <v>57</v>
      </c>
      <c r="F37" t="s">
        <v>58</v>
      </c>
      <c r="G37" t="s">
        <v>124</v>
      </c>
      <c r="H37"/>
      <c r="I37" t="s">
        <v>125</v>
      </c>
      <c r="J37" s="22">
        <f t="shared" si="0"/>
        <v>48</v>
      </c>
      <c r="K37" s="21" t="str">
        <f t="shared" si="1"/>
        <v>D+</v>
      </c>
      <c r="L37" s="21">
        <f t="shared" si="2"/>
        <v>2</v>
      </c>
      <c r="M37" s="23" t="str">
        <f t="shared" si="3"/>
        <v>#13817654/1</v>
      </c>
      <c r="N37" s="18">
        <v>15</v>
      </c>
      <c r="O37" s="11">
        <v>12</v>
      </c>
      <c r="P37" s="11"/>
      <c r="Q37" s="10"/>
      <c r="R37" s="10">
        <v>9</v>
      </c>
      <c r="S37" s="10"/>
      <c r="T37" s="10"/>
      <c r="U37" s="10">
        <v>12</v>
      </c>
      <c r="V37" s="12">
        <f t="shared" si="5"/>
        <v>48</v>
      </c>
      <c r="W37" s="51"/>
    </row>
    <row r="38" spans="1:23" ht="18" customHeight="1">
      <c r="A38">
        <v>2014</v>
      </c>
      <c r="B38" t="s">
        <v>56</v>
      </c>
      <c r="C38" t="s">
        <v>57</v>
      </c>
      <c r="D38" t="s">
        <v>17</v>
      </c>
      <c r="E38" t="s">
        <v>57</v>
      </c>
      <c r="F38" t="s">
        <v>58</v>
      </c>
      <c r="G38" t="s">
        <v>126</v>
      </c>
      <c r="H38"/>
      <c r="I38" t="s">
        <v>127</v>
      </c>
      <c r="J38" s="22">
        <f t="shared" si="0"/>
        <v>53</v>
      </c>
      <c r="K38" s="21" t="str">
        <f t="shared" si="1"/>
        <v>C-</v>
      </c>
      <c r="L38" s="21">
        <f t="shared" si="2"/>
        <v>1</v>
      </c>
      <c r="M38" s="23" t="str">
        <f t="shared" si="3"/>
        <v>#13818359/1</v>
      </c>
      <c r="N38" s="18">
        <v>15</v>
      </c>
      <c r="O38" s="11"/>
      <c r="P38" s="11"/>
      <c r="Q38" s="10">
        <v>14</v>
      </c>
      <c r="R38" s="10"/>
      <c r="S38" s="10"/>
      <c r="T38" s="10">
        <v>11</v>
      </c>
      <c r="U38" s="10">
        <v>13</v>
      </c>
      <c r="V38" s="12">
        <f t="shared" si="5"/>
        <v>53</v>
      </c>
      <c r="W38" s="51" t="s">
        <v>174</v>
      </c>
    </row>
    <row r="39" spans="1:23" ht="18" customHeight="1">
      <c r="A39">
        <v>2014</v>
      </c>
      <c r="B39" t="s">
        <v>56</v>
      </c>
      <c r="C39" t="s">
        <v>57</v>
      </c>
      <c r="D39" t="s">
        <v>17</v>
      </c>
      <c r="E39" t="s">
        <v>57</v>
      </c>
      <c r="F39" t="s">
        <v>58</v>
      </c>
      <c r="G39" t="s">
        <v>128</v>
      </c>
      <c r="H39"/>
      <c r="I39" t="s">
        <v>129</v>
      </c>
      <c r="J39" s="22">
        <f t="shared" si="0"/>
        <v>30</v>
      </c>
      <c r="K39" s="21" t="str">
        <f t="shared" si="1"/>
        <v>E-</v>
      </c>
      <c r="L39" s="21">
        <f t="shared" si="2"/>
        <v>2</v>
      </c>
      <c r="M39" s="23" t="str">
        <f t="shared" si="3"/>
        <v>#13818361/1</v>
      </c>
      <c r="N39" s="18">
        <v>3</v>
      </c>
      <c r="O39" s="11">
        <v>17</v>
      </c>
      <c r="P39" s="11"/>
      <c r="Q39" s="10"/>
      <c r="R39" s="10">
        <v>4</v>
      </c>
      <c r="S39" s="10"/>
      <c r="T39" s="10"/>
      <c r="U39" s="10">
        <v>6</v>
      </c>
      <c r="V39" s="12">
        <f t="shared" si="5"/>
        <v>30</v>
      </c>
      <c r="W39" s="51"/>
    </row>
    <row r="40" spans="1:23" ht="18" customHeight="1">
      <c r="A40">
        <v>2014</v>
      </c>
      <c r="B40" t="s">
        <v>56</v>
      </c>
      <c r="C40" t="s">
        <v>57</v>
      </c>
      <c r="D40" t="s">
        <v>17</v>
      </c>
      <c r="E40" t="s">
        <v>57</v>
      </c>
      <c r="F40" t="s">
        <v>58</v>
      </c>
      <c r="G40" t="s">
        <v>130</v>
      </c>
      <c r="H40"/>
      <c r="I40" t="s">
        <v>93</v>
      </c>
      <c r="J40" s="22">
        <f t="shared" si="0"/>
        <v>63</v>
      </c>
      <c r="K40" s="21" t="str">
        <f t="shared" si="1"/>
        <v>B-</v>
      </c>
      <c r="L40" s="21">
        <f t="shared" si="2"/>
        <v>5</v>
      </c>
      <c r="M40" s="23" t="str">
        <f t="shared" si="3"/>
        <v>#13818809/1</v>
      </c>
      <c r="N40" s="18"/>
      <c r="O40" s="11">
        <v>19</v>
      </c>
      <c r="P40" s="11">
        <v>18</v>
      </c>
      <c r="Q40" s="10"/>
      <c r="R40" s="10"/>
      <c r="S40" s="10"/>
      <c r="T40" s="10">
        <v>12</v>
      </c>
      <c r="U40" s="10">
        <v>14</v>
      </c>
      <c r="V40" s="12">
        <f t="shared" si="5"/>
        <v>63</v>
      </c>
      <c r="W40" s="51"/>
    </row>
    <row r="41" spans="1:23" ht="18" customHeight="1">
      <c r="A41">
        <v>2014</v>
      </c>
      <c r="B41" t="s">
        <v>56</v>
      </c>
      <c r="C41" t="s">
        <v>57</v>
      </c>
      <c r="D41" t="s">
        <v>17</v>
      </c>
      <c r="E41" t="s">
        <v>57</v>
      </c>
      <c r="F41" t="s">
        <v>58</v>
      </c>
      <c r="G41" t="s">
        <v>131</v>
      </c>
      <c r="H41"/>
      <c r="I41" t="s">
        <v>132</v>
      </c>
      <c r="J41" s="22">
        <f t="shared" si="0"/>
        <v>48</v>
      </c>
      <c r="K41" s="21" t="str">
        <f t="shared" si="1"/>
        <v>D+</v>
      </c>
      <c r="L41" s="21">
        <f t="shared" si="2"/>
        <v>2</v>
      </c>
      <c r="M41" s="23" t="str">
        <f t="shared" si="3"/>
        <v>#13819164/1</v>
      </c>
      <c r="N41" s="18"/>
      <c r="O41" s="11">
        <v>14</v>
      </c>
      <c r="P41" s="11"/>
      <c r="Q41" s="10">
        <v>16</v>
      </c>
      <c r="R41" s="10">
        <v>14</v>
      </c>
      <c r="S41" s="10"/>
      <c r="T41" s="10"/>
      <c r="U41" s="10">
        <v>4</v>
      </c>
      <c r="V41" s="12">
        <f t="shared" si="5"/>
        <v>48</v>
      </c>
      <c r="W41" s="51"/>
    </row>
    <row r="42" spans="1:23" ht="18" customHeight="1">
      <c r="A42">
        <v>2014</v>
      </c>
      <c r="B42" t="s">
        <v>56</v>
      </c>
      <c r="C42" t="s">
        <v>57</v>
      </c>
      <c r="D42" t="s">
        <v>17</v>
      </c>
      <c r="E42" t="s">
        <v>57</v>
      </c>
      <c r="F42" t="s">
        <v>58</v>
      </c>
      <c r="G42" t="s">
        <v>133</v>
      </c>
      <c r="H42"/>
      <c r="I42" t="s">
        <v>134</v>
      </c>
      <c r="J42" s="22">
        <f t="shared" si="0"/>
        <v>56</v>
      </c>
      <c r="K42" s="21" t="str">
        <f t="shared" si="1"/>
        <v>C</v>
      </c>
      <c r="L42" s="21">
        <f t="shared" si="2"/>
        <v>2</v>
      </c>
      <c r="M42" s="23" t="str">
        <f t="shared" si="3"/>
        <v>#13819709/1</v>
      </c>
      <c r="N42" s="18">
        <v>18</v>
      </c>
      <c r="O42" s="11">
        <v>13</v>
      </c>
      <c r="P42" s="11"/>
      <c r="Q42" s="10"/>
      <c r="R42" s="10">
        <v>15</v>
      </c>
      <c r="S42" s="10"/>
      <c r="T42" s="10"/>
      <c r="U42" s="10">
        <v>10</v>
      </c>
      <c r="V42" s="12">
        <f t="shared" si="5"/>
        <v>56</v>
      </c>
      <c r="W42" s="51"/>
    </row>
    <row r="43" spans="1:23" ht="18" customHeight="1">
      <c r="A43">
        <v>2014</v>
      </c>
      <c r="B43" t="s">
        <v>56</v>
      </c>
      <c r="C43" t="s">
        <v>57</v>
      </c>
      <c r="D43" t="s">
        <v>17</v>
      </c>
      <c r="E43" t="s">
        <v>57</v>
      </c>
      <c r="F43" t="s">
        <v>58</v>
      </c>
      <c r="G43" t="s">
        <v>135</v>
      </c>
      <c r="H43"/>
      <c r="I43" t="s">
        <v>136</v>
      </c>
      <c r="J43" s="22">
        <f t="shared" si="0"/>
        <v>57</v>
      </c>
      <c r="K43" s="21" t="str">
        <f t="shared" si="1"/>
        <v>C+</v>
      </c>
      <c r="L43" s="21">
        <f t="shared" si="2"/>
        <v>9</v>
      </c>
      <c r="M43" s="23" t="str">
        <f t="shared" si="3"/>
        <v>#13820163/1</v>
      </c>
      <c r="N43" s="18"/>
      <c r="O43" s="11">
        <v>18</v>
      </c>
      <c r="P43" s="11">
        <v>17</v>
      </c>
      <c r="Q43" s="10"/>
      <c r="R43" s="10">
        <v>10</v>
      </c>
      <c r="S43" s="10"/>
      <c r="T43" s="10"/>
      <c r="U43" s="10">
        <v>12</v>
      </c>
      <c r="V43" s="12">
        <f t="shared" si="5"/>
        <v>57</v>
      </c>
      <c r="W43" s="51"/>
    </row>
    <row r="44" spans="1:23" ht="18" customHeight="1">
      <c r="A44">
        <v>2014</v>
      </c>
      <c r="B44" t="s">
        <v>56</v>
      </c>
      <c r="C44" t="s">
        <v>57</v>
      </c>
      <c r="D44" t="s">
        <v>17</v>
      </c>
      <c r="E44" t="s">
        <v>57</v>
      </c>
      <c r="F44" t="s">
        <v>58</v>
      </c>
      <c r="G44" t="s">
        <v>137</v>
      </c>
      <c r="H44"/>
      <c r="I44" t="s">
        <v>66</v>
      </c>
      <c r="J44" s="22">
        <f t="shared" si="0"/>
        <v>42.5</v>
      </c>
      <c r="K44" s="21" t="e">
        <f t="shared" si="1"/>
        <v>#N/A</v>
      </c>
      <c r="L44" s="21" t="e">
        <f t="shared" si="2"/>
        <v>#N/A</v>
      </c>
      <c r="M44" s="23" t="str">
        <f t="shared" si="3"/>
        <v>#13821258/1</v>
      </c>
      <c r="N44" s="18"/>
      <c r="O44" s="11">
        <v>13</v>
      </c>
      <c r="P44" s="11">
        <v>8.5</v>
      </c>
      <c r="Q44" s="10">
        <v>7</v>
      </c>
      <c r="R44" s="10">
        <v>14</v>
      </c>
      <c r="S44" s="10"/>
      <c r="T44" s="10"/>
      <c r="U44" s="10"/>
      <c r="V44" s="12">
        <f t="shared" si="5"/>
        <v>42.5</v>
      </c>
      <c r="W44" s="51"/>
    </row>
    <row r="45" spans="1:23" ht="18" customHeight="1">
      <c r="A45">
        <v>2014</v>
      </c>
      <c r="B45" t="s">
        <v>56</v>
      </c>
      <c r="C45" t="s">
        <v>57</v>
      </c>
      <c r="D45" t="s">
        <v>17</v>
      </c>
      <c r="E45" t="s">
        <v>57</v>
      </c>
      <c r="F45" t="s">
        <v>58</v>
      </c>
      <c r="G45" t="s">
        <v>138</v>
      </c>
      <c r="H45"/>
      <c r="I45" t="s">
        <v>139</v>
      </c>
      <c r="J45" s="22">
        <f t="shared" si="0"/>
        <v>18.5</v>
      </c>
      <c r="K45" s="21" t="e">
        <f t="shared" si="1"/>
        <v>#N/A</v>
      </c>
      <c r="L45" s="21" t="e">
        <f t="shared" si="2"/>
        <v>#N/A</v>
      </c>
      <c r="M45" s="23" t="str">
        <f t="shared" si="3"/>
        <v>#13821700/1</v>
      </c>
      <c r="N45" s="18">
        <v>7</v>
      </c>
      <c r="O45" s="11"/>
      <c r="P45" s="11"/>
      <c r="Q45" s="10">
        <v>4.5</v>
      </c>
      <c r="R45" s="10"/>
      <c r="S45" s="10">
        <v>4</v>
      </c>
      <c r="T45" s="10"/>
      <c r="U45" s="10">
        <v>3</v>
      </c>
      <c r="V45" s="12">
        <f t="shared" si="5"/>
        <v>18.5</v>
      </c>
      <c r="W45" s="51"/>
    </row>
    <row r="46" spans="1:23" ht="18" customHeight="1">
      <c r="A46">
        <v>2014</v>
      </c>
      <c r="B46" t="s">
        <v>56</v>
      </c>
      <c r="C46" t="s">
        <v>57</v>
      </c>
      <c r="D46" t="s">
        <v>17</v>
      </c>
      <c r="E46" t="s">
        <v>57</v>
      </c>
      <c r="F46" t="s">
        <v>58</v>
      </c>
      <c r="G46" t="s">
        <v>140</v>
      </c>
      <c r="H46"/>
      <c r="I46" t="s">
        <v>141</v>
      </c>
      <c r="J46" s="22">
        <f t="shared" si="0"/>
        <v>54.5</v>
      </c>
      <c r="K46" s="21" t="e">
        <f t="shared" si="1"/>
        <v>#N/A</v>
      </c>
      <c r="L46" s="21" t="e">
        <f t="shared" si="2"/>
        <v>#N/A</v>
      </c>
      <c r="M46" s="23" t="str">
        <f t="shared" si="3"/>
        <v>#13825451/1</v>
      </c>
      <c r="N46" s="18"/>
      <c r="O46" s="11">
        <v>15</v>
      </c>
      <c r="P46" s="11"/>
      <c r="Q46" s="10">
        <v>12.5</v>
      </c>
      <c r="R46" s="10">
        <v>12</v>
      </c>
      <c r="S46" s="10"/>
      <c r="T46" s="10">
        <v>15</v>
      </c>
      <c r="U46" s="10"/>
      <c r="V46" s="12">
        <f t="shared" si="5"/>
        <v>54.5</v>
      </c>
      <c r="W46" s="51"/>
    </row>
    <row r="47" spans="1:23" ht="18" customHeight="1">
      <c r="A47">
        <v>2014</v>
      </c>
      <c r="B47" t="s">
        <v>56</v>
      </c>
      <c r="C47" t="s">
        <v>57</v>
      </c>
      <c r="D47" t="s">
        <v>17</v>
      </c>
      <c r="E47" t="s">
        <v>57</v>
      </c>
      <c r="F47" t="s">
        <v>58</v>
      </c>
      <c r="G47" t="s">
        <v>142</v>
      </c>
      <c r="H47"/>
      <c r="I47" t="s">
        <v>119</v>
      </c>
      <c r="J47" s="22">
        <f t="shared" si="0"/>
        <v>35</v>
      </c>
      <c r="K47" s="21" t="str">
        <f t="shared" si="1"/>
        <v>E</v>
      </c>
      <c r="L47" s="21">
        <f t="shared" si="2"/>
        <v>7</v>
      </c>
      <c r="M47" s="23" t="str">
        <f t="shared" si="3"/>
        <v>#13825589/1</v>
      </c>
      <c r="N47" s="18">
        <v>4</v>
      </c>
      <c r="O47" s="11"/>
      <c r="P47" s="11"/>
      <c r="Q47" s="10">
        <v>13</v>
      </c>
      <c r="R47" s="10">
        <v>12</v>
      </c>
      <c r="S47" s="10"/>
      <c r="T47" s="10"/>
      <c r="U47" s="10">
        <v>6</v>
      </c>
      <c r="V47" s="12">
        <f t="shared" si="5"/>
        <v>35</v>
      </c>
      <c r="W47" s="51"/>
    </row>
    <row r="48" spans="1:23" ht="18" customHeight="1">
      <c r="A48">
        <v>2014</v>
      </c>
      <c r="B48" t="s">
        <v>56</v>
      </c>
      <c r="C48" t="s">
        <v>57</v>
      </c>
      <c r="D48" t="s">
        <v>17</v>
      </c>
      <c r="E48" t="s">
        <v>57</v>
      </c>
      <c r="F48" t="s">
        <v>58</v>
      </c>
      <c r="G48" t="s">
        <v>143</v>
      </c>
      <c r="H48"/>
      <c r="I48" t="s">
        <v>72</v>
      </c>
      <c r="J48" s="22">
        <f t="shared" si="0"/>
        <v>17</v>
      </c>
      <c r="K48" s="21" t="str">
        <f t="shared" si="1"/>
        <v>F</v>
      </c>
      <c r="L48" s="21">
        <f t="shared" si="2"/>
        <v>3</v>
      </c>
      <c r="M48" s="23" t="str">
        <f t="shared" si="3"/>
        <v>#13825703/1</v>
      </c>
      <c r="N48" s="18"/>
      <c r="O48" s="11">
        <v>14</v>
      </c>
      <c r="P48" s="11"/>
      <c r="Q48" s="10">
        <v>3</v>
      </c>
      <c r="R48" s="10">
        <v>0</v>
      </c>
      <c r="S48" s="10">
        <v>0</v>
      </c>
      <c r="T48" s="10"/>
      <c r="U48" s="10"/>
      <c r="V48" s="12">
        <f t="shared" si="5"/>
        <v>17</v>
      </c>
      <c r="W48" s="51"/>
    </row>
    <row r="49" spans="1:23" ht="18" customHeight="1">
      <c r="A49">
        <v>2014</v>
      </c>
      <c r="B49" t="s">
        <v>56</v>
      </c>
      <c r="C49" t="s">
        <v>57</v>
      </c>
      <c r="D49" t="s">
        <v>17</v>
      </c>
      <c r="E49" t="s">
        <v>57</v>
      </c>
      <c r="F49" t="s">
        <v>58</v>
      </c>
      <c r="G49" t="s">
        <v>144</v>
      </c>
      <c r="H49"/>
      <c r="I49" t="s">
        <v>80</v>
      </c>
      <c r="J49" s="22">
        <f t="shared" si="0"/>
        <v>68</v>
      </c>
      <c r="K49" s="21" t="str">
        <f t="shared" si="1"/>
        <v>B+</v>
      </c>
      <c r="L49" s="21">
        <f t="shared" si="2"/>
        <v>0</v>
      </c>
      <c r="M49" s="23" t="str">
        <f t="shared" si="3"/>
        <v>#13826017/1</v>
      </c>
      <c r="N49" s="18"/>
      <c r="O49" s="11">
        <v>18</v>
      </c>
      <c r="P49" s="11"/>
      <c r="Q49" s="10">
        <v>17</v>
      </c>
      <c r="R49" s="10"/>
      <c r="S49" s="10"/>
      <c r="T49" s="10">
        <v>14</v>
      </c>
      <c r="U49" s="10">
        <v>19</v>
      </c>
      <c r="V49" s="12">
        <f t="shared" si="5"/>
        <v>68</v>
      </c>
      <c r="W49" s="51"/>
    </row>
    <row r="50" spans="1:23" ht="18" customHeight="1">
      <c r="A50">
        <v>2014</v>
      </c>
      <c r="B50" t="s">
        <v>56</v>
      </c>
      <c r="C50" t="s">
        <v>57</v>
      </c>
      <c r="D50" t="s">
        <v>17</v>
      </c>
      <c r="E50" t="s">
        <v>57</v>
      </c>
      <c r="F50" t="s">
        <v>58</v>
      </c>
      <c r="G50" t="s">
        <v>145</v>
      </c>
      <c r="H50"/>
      <c r="I50" t="s">
        <v>68</v>
      </c>
      <c r="J50" s="22">
        <f t="shared" si="0"/>
        <v>13</v>
      </c>
      <c r="K50" s="21" t="str">
        <f t="shared" si="1"/>
        <v>F</v>
      </c>
      <c r="L50" s="21">
        <f t="shared" si="2"/>
        <v>5</v>
      </c>
      <c r="M50" s="23" t="str">
        <f t="shared" si="3"/>
        <v>#13830145/1</v>
      </c>
      <c r="N50" s="18"/>
      <c r="O50" s="11">
        <v>8</v>
      </c>
      <c r="P50" s="11"/>
      <c r="Q50" s="10">
        <v>4</v>
      </c>
      <c r="R50" s="10"/>
      <c r="S50" s="10"/>
      <c r="T50" s="10"/>
      <c r="U50" s="10">
        <v>1</v>
      </c>
      <c r="V50" s="12">
        <f t="shared" si="5"/>
        <v>13</v>
      </c>
      <c r="W50" s="51"/>
    </row>
    <row r="51" spans="1:23" ht="18" customHeight="1">
      <c r="A51">
        <v>2014</v>
      </c>
      <c r="B51" t="s">
        <v>56</v>
      </c>
      <c r="C51" t="s">
        <v>57</v>
      </c>
      <c r="D51" t="s">
        <v>17</v>
      </c>
      <c r="E51" t="s">
        <v>57</v>
      </c>
      <c r="F51" t="s">
        <v>58</v>
      </c>
      <c r="G51" t="s">
        <v>146</v>
      </c>
      <c r="H51"/>
      <c r="I51" t="s">
        <v>132</v>
      </c>
      <c r="J51" s="22">
        <f t="shared" si="0"/>
        <v>49</v>
      </c>
      <c r="K51" s="21" t="str">
        <f t="shared" si="1"/>
        <v>D+</v>
      </c>
      <c r="L51" s="21">
        <f t="shared" si="2"/>
        <v>9</v>
      </c>
      <c r="M51" s="23" t="str">
        <f t="shared" si="3"/>
        <v>#13830853/1</v>
      </c>
      <c r="N51" s="18"/>
      <c r="O51" s="11">
        <v>11</v>
      </c>
      <c r="P51" s="11"/>
      <c r="Q51" s="10">
        <v>13</v>
      </c>
      <c r="R51" s="10"/>
      <c r="S51" s="10">
        <v>14</v>
      </c>
      <c r="T51" s="10"/>
      <c r="U51" s="10">
        <v>11</v>
      </c>
      <c r="V51" s="12">
        <f t="shared" si="5"/>
        <v>49</v>
      </c>
      <c r="W51" s="51"/>
    </row>
    <row r="52" spans="1:23" ht="18" customHeight="1">
      <c r="A52">
        <v>2014</v>
      </c>
      <c r="B52" t="s">
        <v>56</v>
      </c>
      <c r="C52" t="s">
        <v>57</v>
      </c>
      <c r="D52" t="s">
        <v>17</v>
      </c>
      <c r="E52" t="s">
        <v>57</v>
      </c>
      <c r="F52" t="s">
        <v>58</v>
      </c>
      <c r="G52" t="s">
        <v>147</v>
      </c>
      <c r="H52"/>
      <c r="I52" t="s">
        <v>148</v>
      </c>
      <c r="J52" s="22">
        <f t="shared" si="0"/>
        <v>24</v>
      </c>
      <c r="K52" s="21" t="str">
        <f t="shared" si="1"/>
        <v>F+</v>
      </c>
      <c r="L52" s="21">
        <f t="shared" si="2"/>
        <v>6</v>
      </c>
      <c r="M52" s="23" t="str">
        <f t="shared" si="3"/>
        <v>#13834613/1</v>
      </c>
      <c r="N52" s="18"/>
      <c r="O52" s="11">
        <v>14</v>
      </c>
      <c r="P52" s="11"/>
      <c r="Q52" s="10">
        <v>3</v>
      </c>
      <c r="R52" s="10">
        <v>4</v>
      </c>
      <c r="S52" s="10"/>
      <c r="T52" s="10"/>
      <c r="U52" s="10">
        <v>3</v>
      </c>
      <c r="V52" s="12">
        <f t="shared" si="5"/>
        <v>24</v>
      </c>
      <c r="W52" s="51"/>
    </row>
    <row r="53" spans="1:23" ht="18" customHeight="1">
      <c r="A53">
        <v>2014</v>
      </c>
      <c r="B53" t="s">
        <v>56</v>
      </c>
      <c r="C53" t="s">
        <v>57</v>
      </c>
      <c r="D53" t="s">
        <v>17</v>
      </c>
      <c r="E53" t="s">
        <v>57</v>
      </c>
      <c r="F53" t="s">
        <v>58</v>
      </c>
      <c r="G53" t="s">
        <v>149</v>
      </c>
      <c r="H53"/>
      <c r="I53" t="s">
        <v>99</v>
      </c>
      <c r="J53" s="22" t="str">
        <f t="shared" si="0"/>
        <v/>
      </c>
      <c r="K53" s="21" t="e">
        <f t="shared" si="1"/>
        <v>#N/A</v>
      </c>
      <c r="L53" s="21" t="e">
        <f t="shared" si="2"/>
        <v>#N/A</v>
      </c>
      <c r="M53" s="23" t="str">
        <f t="shared" si="3"/>
        <v>#13835007/1</v>
      </c>
      <c r="N53" s="18"/>
      <c r="O53" s="11"/>
      <c r="P53" s="11"/>
      <c r="Q53" s="10"/>
      <c r="R53" s="10"/>
      <c r="S53" s="10"/>
      <c r="T53" s="10"/>
      <c r="U53" s="10"/>
      <c r="V53" s="12" t="str">
        <f t="shared" si="5"/>
        <v/>
      </c>
      <c r="W53" s="51"/>
    </row>
    <row r="54" spans="1:23" ht="18" customHeight="1">
      <c r="A54">
        <v>2014</v>
      </c>
      <c r="B54" t="s">
        <v>56</v>
      </c>
      <c r="C54" t="s">
        <v>57</v>
      </c>
      <c r="D54" t="s">
        <v>17</v>
      </c>
      <c r="E54" t="s">
        <v>57</v>
      </c>
      <c r="F54" t="s">
        <v>58</v>
      </c>
      <c r="G54" t="s">
        <v>150</v>
      </c>
      <c r="H54"/>
      <c r="I54" t="s">
        <v>151</v>
      </c>
      <c r="J54" s="22" t="str">
        <f t="shared" si="0"/>
        <v/>
      </c>
      <c r="K54" s="21" t="e">
        <f t="shared" si="1"/>
        <v>#N/A</v>
      </c>
      <c r="L54" s="21" t="e">
        <f t="shared" si="2"/>
        <v>#N/A</v>
      </c>
      <c r="M54" s="23" t="str">
        <f t="shared" si="3"/>
        <v>#13840378/1</v>
      </c>
      <c r="N54" s="18"/>
      <c r="O54" s="11"/>
      <c r="P54" s="11"/>
      <c r="Q54" s="10"/>
      <c r="R54" s="10"/>
      <c r="S54" s="10"/>
      <c r="T54" s="10"/>
      <c r="U54" s="10"/>
      <c r="V54" s="12" t="str">
        <f t="shared" si="5"/>
        <v/>
      </c>
      <c r="W54" s="51"/>
    </row>
    <row r="55" spans="1:23" ht="18" customHeight="1">
      <c r="A55">
        <v>2014</v>
      </c>
      <c r="B55" t="s">
        <v>56</v>
      </c>
      <c r="C55" t="s">
        <v>57</v>
      </c>
      <c r="D55" t="s">
        <v>17</v>
      </c>
      <c r="E55" t="s">
        <v>57</v>
      </c>
      <c r="F55" t="s">
        <v>58</v>
      </c>
      <c r="G55" t="s">
        <v>152</v>
      </c>
      <c r="H55"/>
      <c r="I55" t="s">
        <v>153</v>
      </c>
      <c r="J55" s="22">
        <f t="shared" si="0"/>
        <v>39</v>
      </c>
      <c r="K55" s="21" t="str">
        <f t="shared" si="1"/>
        <v>E+</v>
      </c>
      <c r="L55" s="21">
        <f t="shared" si="2"/>
        <v>5</v>
      </c>
      <c r="M55" s="23" t="str">
        <f t="shared" si="3"/>
        <v>#13842189/1</v>
      </c>
      <c r="N55" s="18"/>
      <c r="O55" s="11">
        <v>15</v>
      </c>
      <c r="P55" s="11"/>
      <c r="Q55" s="10">
        <v>14</v>
      </c>
      <c r="R55" s="10">
        <v>10</v>
      </c>
      <c r="S55" s="10">
        <v>0</v>
      </c>
      <c r="T55" s="10"/>
      <c r="U55" s="10"/>
      <c r="V55" s="12">
        <f t="shared" si="5"/>
        <v>39</v>
      </c>
      <c r="W55" s="51"/>
    </row>
    <row r="56" spans="1:23" ht="18" customHeight="1">
      <c r="A56">
        <v>2014</v>
      </c>
      <c r="B56" t="s">
        <v>56</v>
      </c>
      <c r="C56" t="s">
        <v>57</v>
      </c>
      <c r="D56" t="s">
        <v>17</v>
      </c>
      <c r="E56" t="s">
        <v>57</v>
      </c>
      <c r="F56" t="s">
        <v>58</v>
      </c>
      <c r="G56" t="s">
        <v>154</v>
      </c>
      <c r="H56"/>
      <c r="I56" t="s">
        <v>58</v>
      </c>
      <c r="J56" s="22">
        <f t="shared" si="0"/>
        <v>55</v>
      </c>
      <c r="K56" s="21" t="str">
        <f t="shared" si="1"/>
        <v>C</v>
      </c>
      <c r="L56" s="21">
        <f t="shared" si="2"/>
        <v>5</v>
      </c>
      <c r="M56" s="23" t="str">
        <f t="shared" si="3"/>
        <v>#13842207/1</v>
      </c>
      <c r="N56" s="18"/>
      <c r="O56" s="11">
        <v>14</v>
      </c>
      <c r="P56" s="11"/>
      <c r="Q56" s="10">
        <v>12</v>
      </c>
      <c r="R56" s="10"/>
      <c r="S56" s="10"/>
      <c r="T56" s="10">
        <v>15</v>
      </c>
      <c r="U56" s="10">
        <v>14</v>
      </c>
      <c r="V56" s="12">
        <f t="shared" si="5"/>
        <v>55</v>
      </c>
      <c r="W56" s="51"/>
    </row>
    <row r="57" spans="1:23" ht="18" customHeight="1">
      <c r="A57">
        <v>2014</v>
      </c>
      <c r="B57" t="s">
        <v>56</v>
      </c>
      <c r="C57" t="s">
        <v>57</v>
      </c>
      <c r="D57" t="s">
        <v>17</v>
      </c>
      <c r="E57" t="s">
        <v>57</v>
      </c>
      <c r="F57" t="s">
        <v>58</v>
      </c>
      <c r="G57" t="s">
        <v>155</v>
      </c>
      <c r="H57"/>
      <c r="I57" t="s">
        <v>156</v>
      </c>
      <c r="J57" s="22">
        <f t="shared" si="0"/>
        <v>36</v>
      </c>
      <c r="K57" s="21" t="str">
        <f t="shared" si="1"/>
        <v>E</v>
      </c>
      <c r="L57" s="21">
        <f t="shared" si="2"/>
        <v>4</v>
      </c>
      <c r="M57" s="23" t="str">
        <f t="shared" si="3"/>
        <v>#13842214/1</v>
      </c>
      <c r="N57" s="18"/>
      <c r="O57" s="11">
        <v>12</v>
      </c>
      <c r="P57" s="11">
        <v>7</v>
      </c>
      <c r="Q57" s="10"/>
      <c r="R57" s="10">
        <v>10</v>
      </c>
      <c r="S57" s="10"/>
      <c r="T57" s="10">
        <v>7</v>
      </c>
      <c r="U57" s="10"/>
      <c r="V57" s="12">
        <f t="shared" si="5"/>
        <v>36</v>
      </c>
      <c r="W57" s="51"/>
    </row>
    <row r="58" spans="1:23" ht="18" customHeight="1">
      <c r="A58">
        <v>2014</v>
      </c>
      <c r="B58" t="s">
        <v>56</v>
      </c>
      <c r="C58" t="s">
        <v>57</v>
      </c>
      <c r="D58" t="s">
        <v>17</v>
      </c>
      <c r="E58" t="s">
        <v>57</v>
      </c>
      <c r="F58" t="s">
        <v>58</v>
      </c>
      <c r="G58" t="s">
        <v>157</v>
      </c>
      <c r="H58"/>
      <c r="I58" t="s">
        <v>97</v>
      </c>
      <c r="J58" s="22">
        <f t="shared" si="0"/>
        <v>55</v>
      </c>
      <c r="K58" s="21" t="str">
        <f t="shared" si="1"/>
        <v>C</v>
      </c>
      <c r="L58" s="21">
        <f t="shared" si="2"/>
        <v>5</v>
      </c>
      <c r="M58" s="23" t="str">
        <f t="shared" si="3"/>
        <v>#13842218/1</v>
      </c>
      <c r="N58" s="18"/>
      <c r="O58" s="11">
        <v>15</v>
      </c>
      <c r="P58" s="11">
        <v>10</v>
      </c>
      <c r="Q58" s="10"/>
      <c r="R58" s="10"/>
      <c r="S58" s="10"/>
      <c r="T58" s="10">
        <v>16</v>
      </c>
      <c r="U58" s="10">
        <v>14</v>
      </c>
      <c r="V58" s="12">
        <f t="shared" si="5"/>
        <v>55</v>
      </c>
      <c r="W58" s="51"/>
    </row>
    <row r="59" spans="1:23" ht="18" customHeight="1">
      <c r="A59">
        <v>2014</v>
      </c>
      <c r="B59" t="s">
        <v>56</v>
      </c>
      <c r="C59" t="s">
        <v>57</v>
      </c>
      <c r="D59" t="s">
        <v>17</v>
      </c>
      <c r="E59" t="s">
        <v>57</v>
      </c>
      <c r="F59" t="s">
        <v>58</v>
      </c>
      <c r="G59" t="s">
        <v>158</v>
      </c>
      <c r="H59"/>
      <c r="I59" t="s">
        <v>159</v>
      </c>
      <c r="J59" s="22">
        <f t="shared" si="0"/>
        <v>49</v>
      </c>
      <c r="K59" s="21" t="str">
        <f t="shared" si="1"/>
        <v>D+</v>
      </c>
      <c r="L59" s="21">
        <f t="shared" si="2"/>
        <v>9</v>
      </c>
      <c r="M59" s="23" t="str">
        <f t="shared" si="3"/>
        <v>#13842387/1</v>
      </c>
      <c r="N59" s="18">
        <v>10</v>
      </c>
      <c r="O59" s="11"/>
      <c r="P59" s="11"/>
      <c r="Q59" s="10">
        <v>11</v>
      </c>
      <c r="R59" s="10">
        <v>13</v>
      </c>
      <c r="S59" s="10"/>
      <c r="T59" s="10">
        <v>15</v>
      </c>
      <c r="U59" s="10"/>
      <c r="V59" s="12">
        <f t="shared" si="5"/>
        <v>49</v>
      </c>
      <c r="W59" s="51"/>
    </row>
    <row r="60" spans="1:23" ht="18" customHeight="1">
      <c r="A60">
        <v>2014</v>
      </c>
      <c r="B60" t="s">
        <v>56</v>
      </c>
      <c r="C60" t="s">
        <v>57</v>
      </c>
      <c r="D60" t="s">
        <v>17</v>
      </c>
      <c r="E60" t="s">
        <v>57</v>
      </c>
      <c r="F60" t="s">
        <v>58</v>
      </c>
      <c r="G60" t="s">
        <v>160</v>
      </c>
      <c r="H60"/>
      <c r="I60" t="s">
        <v>161</v>
      </c>
      <c r="J60" s="22">
        <f t="shared" si="0"/>
        <v>46</v>
      </c>
      <c r="K60" s="21" t="str">
        <f t="shared" si="1"/>
        <v>D</v>
      </c>
      <c r="L60" s="21">
        <f t="shared" si="2"/>
        <v>8</v>
      </c>
      <c r="M60" s="23" t="str">
        <f t="shared" si="3"/>
        <v>#13842397/1</v>
      </c>
      <c r="N60" s="18"/>
      <c r="O60" s="11">
        <v>13</v>
      </c>
      <c r="P60" s="11"/>
      <c r="Q60" s="10">
        <v>9</v>
      </c>
      <c r="R60" s="10">
        <v>12</v>
      </c>
      <c r="S60" s="10"/>
      <c r="T60" s="10"/>
      <c r="U60" s="10">
        <v>12</v>
      </c>
      <c r="V60" s="12">
        <f t="shared" si="5"/>
        <v>46</v>
      </c>
      <c r="W60" s="51"/>
    </row>
    <row r="61" spans="1:23" ht="18" customHeight="1">
      <c r="A61">
        <v>2014</v>
      </c>
      <c r="B61" t="s">
        <v>56</v>
      </c>
      <c r="C61" t="s">
        <v>57</v>
      </c>
      <c r="D61" t="s">
        <v>17</v>
      </c>
      <c r="E61" t="s">
        <v>57</v>
      </c>
      <c r="F61" t="s">
        <v>58</v>
      </c>
      <c r="G61" t="s">
        <v>162</v>
      </c>
      <c r="H61"/>
      <c r="I61" t="s">
        <v>107</v>
      </c>
      <c r="J61" s="22">
        <f t="shared" si="0"/>
        <v>43</v>
      </c>
      <c r="K61" s="21" t="str">
        <f t="shared" si="1"/>
        <v>D-</v>
      </c>
      <c r="L61" s="21">
        <f t="shared" si="2"/>
        <v>7</v>
      </c>
      <c r="M61" s="23" t="str">
        <f t="shared" si="3"/>
        <v>#13842425/1</v>
      </c>
      <c r="N61" s="18"/>
      <c r="O61" s="11">
        <v>14</v>
      </c>
      <c r="P61" s="11">
        <v>10</v>
      </c>
      <c r="Q61" s="10"/>
      <c r="R61" s="10">
        <v>14</v>
      </c>
      <c r="S61" s="10">
        <v>5</v>
      </c>
      <c r="T61" s="10"/>
      <c r="U61" s="10"/>
      <c r="V61" s="12">
        <f t="shared" si="5"/>
        <v>43</v>
      </c>
      <c r="W61" s="51"/>
    </row>
    <row r="62" spans="1:23" ht="18" customHeight="1">
      <c r="A62">
        <v>2014</v>
      </c>
      <c r="B62" t="s">
        <v>56</v>
      </c>
      <c r="C62" t="s">
        <v>57</v>
      </c>
      <c r="D62" t="s">
        <v>17</v>
      </c>
      <c r="E62" t="s">
        <v>57</v>
      </c>
      <c r="F62" t="s">
        <v>58</v>
      </c>
      <c r="G62" t="s">
        <v>163</v>
      </c>
      <c r="H62"/>
      <c r="I62" t="s">
        <v>164</v>
      </c>
      <c r="J62" s="22">
        <f t="shared" si="0"/>
        <v>48</v>
      </c>
      <c r="K62" s="21" t="str">
        <f t="shared" si="1"/>
        <v>D+</v>
      </c>
      <c r="L62" s="21">
        <f t="shared" si="2"/>
        <v>2</v>
      </c>
      <c r="M62" s="23" t="str">
        <f t="shared" si="3"/>
        <v>#13842465/1</v>
      </c>
      <c r="N62" s="18"/>
      <c r="O62" s="11">
        <v>13</v>
      </c>
      <c r="P62" s="11">
        <v>10</v>
      </c>
      <c r="Q62" s="10"/>
      <c r="R62" s="10">
        <v>11</v>
      </c>
      <c r="S62" s="10"/>
      <c r="T62" s="10"/>
      <c r="U62" s="10">
        <v>14</v>
      </c>
      <c r="V62" s="12">
        <f t="shared" si="5"/>
        <v>48</v>
      </c>
      <c r="W62" s="51"/>
    </row>
    <row r="63" spans="1:23" ht="18" customHeight="1">
      <c r="A63">
        <v>2014</v>
      </c>
      <c r="B63" t="s">
        <v>56</v>
      </c>
      <c r="C63" t="s">
        <v>57</v>
      </c>
      <c r="D63" t="s">
        <v>17</v>
      </c>
      <c r="E63" t="s">
        <v>57</v>
      </c>
      <c r="F63" t="s">
        <v>58</v>
      </c>
      <c r="G63" t="s">
        <v>165</v>
      </c>
      <c r="H63"/>
      <c r="I63" t="s">
        <v>159</v>
      </c>
      <c r="J63" s="22">
        <f t="shared" si="0"/>
        <v>49.5</v>
      </c>
      <c r="K63" s="21" t="e">
        <f t="shared" si="1"/>
        <v>#N/A</v>
      </c>
      <c r="L63" s="21" t="e">
        <f t="shared" si="2"/>
        <v>#N/A</v>
      </c>
      <c r="M63" s="23" t="str">
        <f t="shared" si="3"/>
        <v>#13842478/1</v>
      </c>
      <c r="N63" s="18"/>
      <c r="O63" s="11">
        <v>17</v>
      </c>
      <c r="P63" s="11">
        <v>12.5</v>
      </c>
      <c r="Q63" s="10"/>
      <c r="R63" s="10">
        <v>9</v>
      </c>
      <c r="S63" s="10"/>
      <c r="T63" s="10"/>
      <c r="U63" s="10">
        <v>11</v>
      </c>
      <c r="V63" s="12">
        <f t="shared" si="5"/>
        <v>49.5</v>
      </c>
      <c r="W63" s="51"/>
    </row>
    <row r="64" spans="1:23" ht="18" customHeight="1">
      <c r="A64">
        <v>2014</v>
      </c>
      <c r="B64" t="s">
        <v>56</v>
      </c>
      <c r="C64" t="s">
        <v>57</v>
      </c>
      <c r="D64" t="s">
        <v>17</v>
      </c>
      <c r="E64" t="s">
        <v>57</v>
      </c>
      <c r="F64" t="s">
        <v>58</v>
      </c>
      <c r="G64" t="s">
        <v>166</v>
      </c>
      <c r="H64"/>
      <c r="I64" t="s">
        <v>167</v>
      </c>
      <c r="J64" s="22" t="str">
        <f t="shared" si="0"/>
        <v/>
      </c>
      <c r="K64" s="21" t="e">
        <f t="shared" si="1"/>
        <v>#N/A</v>
      </c>
      <c r="L64" s="21" t="e">
        <f t="shared" si="2"/>
        <v>#N/A</v>
      </c>
      <c r="M64" s="23" t="str">
        <f t="shared" si="3"/>
        <v>#13842550/1</v>
      </c>
      <c r="N64" s="18"/>
      <c r="O64" s="11"/>
      <c r="P64" s="11"/>
      <c r="Q64" s="10"/>
      <c r="R64" s="10"/>
      <c r="S64" s="10"/>
      <c r="T64" s="10"/>
      <c r="U64" s="10"/>
      <c r="V64" s="12" t="str">
        <f t="shared" si="5"/>
        <v/>
      </c>
      <c r="W64" s="51"/>
    </row>
    <row r="65" spans="1:23" ht="18" customHeight="1">
      <c r="A65">
        <v>2014</v>
      </c>
      <c r="B65" t="s">
        <v>56</v>
      </c>
      <c r="C65" t="s">
        <v>57</v>
      </c>
      <c r="D65" t="s">
        <v>17</v>
      </c>
      <c r="E65" t="s">
        <v>57</v>
      </c>
      <c r="F65" t="s">
        <v>58</v>
      </c>
      <c r="G65" t="s">
        <v>168</v>
      </c>
      <c r="H65"/>
      <c r="I65" t="s">
        <v>64</v>
      </c>
      <c r="J65" s="22">
        <f t="shared" si="0"/>
        <v>59</v>
      </c>
      <c r="K65" s="21" t="str">
        <f t="shared" si="1"/>
        <v>C+</v>
      </c>
      <c r="L65" s="21">
        <f t="shared" si="2"/>
        <v>3</v>
      </c>
      <c r="M65" s="23" t="str">
        <f t="shared" si="3"/>
        <v>#13842609/1</v>
      </c>
      <c r="N65" s="18"/>
      <c r="O65" s="11">
        <v>21</v>
      </c>
      <c r="P65" s="11">
        <v>16</v>
      </c>
      <c r="Q65" s="10"/>
      <c r="R65" s="10"/>
      <c r="S65" s="10"/>
      <c r="T65" s="10">
        <v>13</v>
      </c>
      <c r="U65" s="10">
        <v>9</v>
      </c>
      <c r="V65" s="12">
        <f t="shared" si="5"/>
        <v>59</v>
      </c>
      <c r="W65" s="51"/>
    </row>
    <row r="66" spans="1:23" ht="18" customHeight="1">
      <c r="A66">
        <v>2014</v>
      </c>
      <c r="B66" t="s">
        <v>56</v>
      </c>
      <c r="C66" t="s">
        <v>57</v>
      </c>
      <c r="D66" t="s">
        <v>17</v>
      </c>
      <c r="E66" t="s">
        <v>57</v>
      </c>
      <c r="F66" t="s">
        <v>58</v>
      </c>
      <c r="G66" t="s">
        <v>169</v>
      </c>
      <c r="H66"/>
      <c r="I66" t="s">
        <v>170</v>
      </c>
      <c r="J66" s="22">
        <f t="shared" ref="J66:J74" si="6">V66</f>
        <v>53</v>
      </c>
      <c r="K66" s="21" t="str">
        <f t="shared" ref="K66:K74" si="7">VLOOKUP(J66,$J$99:$L$200,2,FALSE)</f>
        <v>C-</v>
      </c>
      <c r="L66" s="21">
        <f t="shared" ref="L66:L74" si="8">VLOOKUP(J66,$J$99:$L$200,3,FALSE)</f>
        <v>1</v>
      </c>
      <c r="M66" s="23" t="str">
        <f t="shared" ref="M66:M74" si="9">G66</f>
        <v>#13842781/1</v>
      </c>
      <c r="N66" s="18"/>
      <c r="O66" s="11">
        <v>16</v>
      </c>
      <c r="P66" s="11"/>
      <c r="Q66" s="10">
        <v>16</v>
      </c>
      <c r="R66" s="10">
        <v>6</v>
      </c>
      <c r="S66" s="10"/>
      <c r="T66" s="10"/>
      <c r="U66" s="10">
        <v>15</v>
      </c>
      <c r="V66" s="12">
        <f t="shared" ref="V66:V74" si="10">IF(COUNT(N66:U66)&gt;0,SUM(N66:U66),"")</f>
        <v>53</v>
      </c>
      <c r="W66" s="51"/>
    </row>
    <row r="67" spans="1:23" ht="18" customHeight="1">
      <c r="A67">
        <v>2014</v>
      </c>
      <c r="B67" t="s">
        <v>56</v>
      </c>
      <c r="C67" t="s">
        <v>57</v>
      </c>
      <c r="D67" t="s">
        <v>17</v>
      </c>
      <c r="E67" t="s">
        <v>57</v>
      </c>
      <c r="F67" t="s">
        <v>58</v>
      </c>
      <c r="G67" t="s">
        <v>171</v>
      </c>
      <c r="H67"/>
      <c r="I67" t="s">
        <v>139</v>
      </c>
      <c r="J67" s="22">
        <f t="shared" si="6"/>
        <v>76.5</v>
      </c>
      <c r="K67" s="21" t="e">
        <f t="shared" si="7"/>
        <v>#N/A</v>
      </c>
      <c r="L67" s="21" t="e">
        <f t="shared" si="8"/>
        <v>#N/A</v>
      </c>
      <c r="M67" s="23" t="str">
        <f t="shared" si="9"/>
        <v>#13844500/1</v>
      </c>
      <c r="N67" s="18"/>
      <c r="O67" s="11">
        <v>19</v>
      </c>
      <c r="P67" s="11">
        <v>19.5</v>
      </c>
      <c r="Q67" s="10"/>
      <c r="R67" s="10">
        <v>21</v>
      </c>
      <c r="S67" s="10"/>
      <c r="T67" s="10">
        <v>17</v>
      </c>
      <c r="U67" s="10"/>
      <c r="V67" s="12">
        <f t="shared" si="10"/>
        <v>76.5</v>
      </c>
      <c r="W67" s="51"/>
    </row>
    <row r="68" spans="1:23" ht="18" customHeight="1">
      <c r="A68">
        <v>2014</v>
      </c>
      <c r="B68" t="s">
        <v>56</v>
      </c>
      <c r="C68" t="s">
        <v>57</v>
      </c>
      <c r="D68" t="s">
        <v>17</v>
      </c>
      <c r="E68" t="s">
        <v>57</v>
      </c>
      <c r="F68" t="s">
        <v>58</v>
      </c>
      <c r="G68" t="s">
        <v>172</v>
      </c>
      <c r="H68"/>
      <c r="I68" t="s">
        <v>99</v>
      </c>
      <c r="J68" s="22">
        <f t="shared" si="6"/>
        <v>44.5</v>
      </c>
      <c r="K68" s="21" t="e">
        <f t="shared" si="7"/>
        <v>#N/A</v>
      </c>
      <c r="L68" s="21" t="e">
        <f t="shared" si="8"/>
        <v>#N/A</v>
      </c>
      <c r="M68" s="23" t="str">
        <f t="shared" si="9"/>
        <v>#14840411/1</v>
      </c>
      <c r="N68" s="18"/>
      <c r="O68" s="11"/>
      <c r="P68" s="11">
        <v>9.5</v>
      </c>
      <c r="Q68" s="10">
        <v>5</v>
      </c>
      <c r="R68" s="10">
        <v>13</v>
      </c>
      <c r="S68" s="10">
        <v>17</v>
      </c>
      <c r="T68" s="10"/>
      <c r="U68" s="10"/>
      <c r="V68" s="12">
        <f t="shared" si="10"/>
        <v>44.5</v>
      </c>
      <c r="W68" s="51"/>
    </row>
    <row r="69" spans="1:23" ht="18" customHeight="1">
      <c r="A69">
        <v>2014</v>
      </c>
      <c r="B69" t="s">
        <v>56</v>
      </c>
      <c r="C69" t="s">
        <v>57</v>
      </c>
      <c r="D69" t="s">
        <v>17</v>
      </c>
      <c r="E69" t="s">
        <v>57</v>
      </c>
      <c r="F69" t="s">
        <v>58</v>
      </c>
      <c r="G69" t="s">
        <v>173</v>
      </c>
      <c r="H69"/>
      <c r="I69" t="s">
        <v>66</v>
      </c>
      <c r="J69" s="22">
        <f t="shared" si="6"/>
        <v>44.5</v>
      </c>
      <c r="K69" s="21" t="e">
        <f t="shared" si="7"/>
        <v>#N/A</v>
      </c>
      <c r="L69" s="21" t="e">
        <f t="shared" si="8"/>
        <v>#N/A</v>
      </c>
      <c r="M69" s="23" t="str">
        <f t="shared" si="9"/>
        <v>#14840523/1</v>
      </c>
      <c r="N69" s="18"/>
      <c r="O69" s="11">
        <v>14</v>
      </c>
      <c r="P69" s="11">
        <v>6.5</v>
      </c>
      <c r="Q69" s="10"/>
      <c r="R69" s="10">
        <v>8</v>
      </c>
      <c r="S69" s="10"/>
      <c r="T69" s="10">
        <v>16</v>
      </c>
      <c r="U69" s="10"/>
      <c r="V69" s="12">
        <f t="shared" si="10"/>
        <v>44.5</v>
      </c>
      <c r="W69" s="51"/>
    </row>
    <row r="70" spans="1:23" ht="18" customHeight="1">
      <c r="J70" s="22" t="str">
        <f t="shared" si="6"/>
        <v/>
      </c>
      <c r="K70" s="21" t="e">
        <f t="shared" si="7"/>
        <v>#N/A</v>
      </c>
      <c r="L70" s="21" t="e">
        <f t="shared" si="8"/>
        <v>#N/A</v>
      </c>
      <c r="M70" s="23">
        <f t="shared" si="9"/>
        <v>0</v>
      </c>
      <c r="N70" s="18"/>
      <c r="O70" s="11"/>
      <c r="P70" s="11"/>
      <c r="Q70" s="10"/>
      <c r="R70" s="10"/>
      <c r="S70" s="10"/>
      <c r="T70" s="10"/>
      <c r="U70" s="10"/>
      <c r="V70" s="12" t="str">
        <f t="shared" si="10"/>
        <v/>
      </c>
      <c r="W70" s="8"/>
    </row>
    <row r="71" spans="1:23" ht="18" customHeight="1">
      <c r="J71" s="22" t="str">
        <f t="shared" si="6"/>
        <v/>
      </c>
      <c r="K71" s="21" t="e">
        <f t="shared" si="7"/>
        <v>#N/A</v>
      </c>
      <c r="L71" s="21" t="e">
        <f t="shared" si="8"/>
        <v>#N/A</v>
      </c>
      <c r="M71" s="23">
        <f t="shared" si="9"/>
        <v>0</v>
      </c>
      <c r="N71" s="18"/>
      <c r="O71" s="11"/>
      <c r="P71" s="11"/>
      <c r="Q71" s="10"/>
      <c r="R71" s="10"/>
      <c r="S71" s="10"/>
      <c r="T71" s="10"/>
      <c r="U71" s="10"/>
      <c r="V71" s="12" t="str">
        <f t="shared" si="10"/>
        <v/>
      </c>
      <c r="W71" s="8"/>
    </row>
    <row r="72" spans="1:23" ht="18" customHeight="1">
      <c r="J72" s="22" t="str">
        <f t="shared" si="6"/>
        <v/>
      </c>
      <c r="K72" s="21" t="e">
        <f t="shared" si="7"/>
        <v>#N/A</v>
      </c>
      <c r="L72" s="21" t="e">
        <f t="shared" si="8"/>
        <v>#N/A</v>
      </c>
      <c r="M72" s="23">
        <f t="shared" si="9"/>
        <v>0</v>
      </c>
      <c r="N72" s="18"/>
      <c r="O72" s="11"/>
      <c r="P72" s="11"/>
      <c r="Q72" s="10"/>
      <c r="R72" s="10"/>
      <c r="S72" s="10"/>
      <c r="T72" s="10"/>
      <c r="U72" s="10"/>
      <c r="V72" s="12" t="str">
        <f t="shared" si="10"/>
        <v/>
      </c>
      <c r="W72" s="8"/>
    </row>
    <row r="73" spans="1:23" ht="18" customHeight="1">
      <c r="J73" s="22" t="str">
        <f t="shared" si="6"/>
        <v/>
      </c>
      <c r="K73" s="21" t="e">
        <f t="shared" si="7"/>
        <v>#N/A</v>
      </c>
      <c r="L73" s="21" t="e">
        <f t="shared" si="8"/>
        <v>#N/A</v>
      </c>
      <c r="M73" s="23">
        <f t="shared" si="9"/>
        <v>0</v>
      </c>
      <c r="N73" s="18"/>
      <c r="O73" s="11"/>
      <c r="P73" s="11"/>
      <c r="Q73" s="10"/>
      <c r="R73" s="10"/>
      <c r="S73" s="10"/>
      <c r="T73" s="10"/>
      <c r="U73" s="10"/>
      <c r="V73" s="12" t="str">
        <f t="shared" si="10"/>
        <v/>
      </c>
      <c r="W73" s="8"/>
    </row>
    <row r="74" spans="1:23" ht="18" customHeight="1" thickBot="1">
      <c r="J74" s="22" t="str">
        <f t="shared" si="6"/>
        <v/>
      </c>
      <c r="K74" s="21" t="e">
        <f t="shared" si="7"/>
        <v>#N/A</v>
      </c>
      <c r="L74" s="21" t="e">
        <f t="shared" si="8"/>
        <v>#N/A</v>
      </c>
      <c r="M74" s="23">
        <f t="shared" si="9"/>
        <v>0</v>
      </c>
      <c r="N74" s="18"/>
      <c r="O74" s="11"/>
      <c r="P74" s="11"/>
      <c r="Q74" s="10"/>
      <c r="R74" s="10"/>
      <c r="S74" s="10"/>
      <c r="T74" s="10"/>
      <c r="U74" s="10"/>
      <c r="V74" s="12" t="str">
        <f t="shared" si="10"/>
        <v/>
      </c>
      <c r="W74" s="8"/>
    </row>
    <row r="75" spans="1:23" ht="18" customHeight="1" thickTop="1">
      <c r="J75" s="34"/>
      <c r="K75" s="35"/>
      <c r="L75" s="35"/>
      <c r="M75" s="35"/>
      <c r="N75" s="17">
        <f t="shared" ref="N75:V75" si="11">COUNT(N2:N74,"&gt;0")</f>
        <v>18</v>
      </c>
      <c r="O75" s="17">
        <f t="shared" si="11"/>
        <v>54</v>
      </c>
      <c r="P75" s="17">
        <f t="shared" si="11"/>
        <v>24</v>
      </c>
      <c r="Q75" s="17">
        <f t="shared" si="11"/>
        <v>27</v>
      </c>
      <c r="R75" s="17">
        <f t="shared" si="11"/>
        <v>42</v>
      </c>
      <c r="S75" s="17">
        <f t="shared" si="11"/>
        <v>13</v>
      </c>
      <c r="T75" s="17">
        <f t="shared" si="11"/>
        <v>25</v>
      </c>
      <c r="U75" s="17">
        <f t="shared" si="11"/>
        <v>40</v>
      </c>
      <c r="V75" s="17">
        <f t="shared" si="11"/>
        <v>61</v>
      </c>
      <c r="W75" s="16" t="s">
        <v>18</v>
      </c>
    </row>
    <row r="76" spans="1:23" ht="18" customHeight="1">
      <c r="J76" s="36"/>
      <c r="K76" s="15"/>
      <c r="L76" s="15"/>
      <c r="M76" s="15"/>
      <c r="N76" s="13">
        <f t="shared" ref="N76:V76" si="12">SUMIF(N2:N74,"&gt;0")</f>
        <v>227</v>
      </c>
      <c r="O76" s="13">
        <f t="shared" si="12"/>
        <v>775</v>
      </c>
      <c r="P76" s="13">
        <f t="shared" si="12"/>
        <v>283.5</v>
      </c>
      <c r="Q76" s="13">
        <f t="shared" si="12"/>
        <v>263</v>
      </c>
      <c r="R76" s="13">
        <f t="shared" si="12"/>
        <v>490</v>
      </c>
      <c r="S76" s="13">
        <f t="shared" si="12"/>
        <v>97</v>
      </c>
      <c r="T76" s="13">
        <f t="shared" si="12"/>
        <v>354.5</v>
      </c>
      <c r="U76" s="13">
        <f t="shared" si="12"/>
        <v>434</v>
      </c>
      <c r="V76" s="13">
        <f t="shared" si="12"/>
        <v>2924</v>
      </c>
      <c r="W76" s="8" t="s">
        <v>16</v>
      </c>
    </row>
    <row r="77" spans="1:23" ht="18" customHeight="1">
      <c r="J77" s="36"/>
      <c r="K77" s="15"/>
      <c r="L77" s="15"/>
      <c r="M77" s="15"/>
      <c r="N77" s="13"/>
      <c r="O77" s="13"/>
      <c r="P77" s="13"/>
      <c r="Q77" s="13"/>
      <c r="R77" s="13"/>
      <c r="S77" s="13"/>
      <c r="T77" s="13"/>
      <c r="U77" s="13"/>
      <c r="V77" s="13"/>
      <c r="W77" s="8"/>
    </row>
    <row r="78" spans="1:23" ht="18" customHeight="1">
      <c r="J78" s="36"/>
      <c r="K78" s="15"/>
      <c r="L78" s="15"/>
      <c r="M78" s="15"/>
      <c r="N78" s="13">
        <f>N76/N75</f>
        <v>12.611111111111111</v>
      </c>
      <c r="O78" s="13">
        <f t="shared" ref="O78:U78" si="13">O76/O75</f>
        <v>14.351851851851851</v>
      </c>
      <c r="P78" s="13">
        <f t="shared" si="13"/>
        <v>11.8125</v>
      </c>
      <c r="Q78" s="13">
        <f t="shared" si="13"/>
        <v>9.7407407407407405</v>
      </c>
      <c r="R78" s="13">
        <f t="shared" si="13"/>
        <v>11.666666666666666</v>
      </c>
      <c r="S78" s="13">
        <f t="shared" si="13"/>
        <v>7.4615384615384617</v>
      </c>
      <c r="T78" s="13">
        <f t="shared" si="13"/>
        <v>14.18</v>
      </c>
      <c r="U78" s="13">
        <f t="shared" si="13"/>
        <v>10.85</v>
      </c>
      <c r="V78" s="13">
        <f>V76/V75</f>
        <v>47.934426229508198</v>
      </c>
      <c r="W78" s="8" t="s">
        <v>19</v>
      </c>
    </row>
    <row r="79" spans="1:23" ht="18" customHeight="1">
      <c r="J79" s="36"/>
      <c r="K79" s="15"/>
      <c r="L79" s="15"/>
      <c r="M79" s="15"/>
      <c r="N79" s="13">
        <f t="shared" ref="N79:V79" si="14">MAX(N2:N74)</f>
        <v>21</v>
      </c>
      <c r="O79" s="13">
        <f t="shared" si="14"/>
        <v>21</v>
      </c>
      <c r="P79" s="13">
        <f t="shared" si="14"/>
        <v>20</v>
      </c>
      <c r="Q79" s="13">
        <f t="shared" si="14"/>
        <v>17</v>
      </c>
      <c r="R79" s="13">
        <f t="shared" si="14"/>
        <v>21</v>
      </c>
      <c r="S79" s="13">
        <f t="shared" si="14"/>
        <v>17</v>
      </c>
      <c r="T79" s="13">
        <f t="shared" si="14"/>
        <v>20</v>
      </c>
      <c r="U79" s="13">
        <f t="shared" si="14"/>
        <v>19</v>
      </c>
      <c r="V79" s="13">
        <f t="shared" si="14"/>
        <v>81</v>
      </c>
      <c r="W79" s="8" t="s">
        <v>20</v>
      </c>
    </row>
    <row r="80" spans="1:23" ht="18" customHeight="1">
      <c r="J80" s="36"/>
      <c r="K80" s="15"/>
      <c r="L80" s="15"/>
      <c r="M80" s="15"/>
      <c r="N80" s="13">
        <f t="shared" ref="N80:V80" si="15">MIN(N2:N74)</f>
        <v>3</v>
      </c>
      <c r="O80" s="13">
        <f t="shared" si="15"/>
        <v>6</v>
      </c>
      <c r="P80" s="13">
        <f t="shared" si="15"/>
        <v>4</v>
      </c>
      <c r="Q80" s="13">
        <f t="shared" si="15"/>
        <v>2</v>
      </c>
      <c r="R80" s="13">
        <f t="shared" si="15"/>
        <v>0</v>
      </c>
      <c r="S80" s="13">
        <f t="shared" si="15"/>
        <v>0</v>
      </c>
      <c r="T80" s="13">
        <f t="shared" si="15"/>
        <v>4</v>
      </c>
      <c r="U80" s="13">
        <f t="shared" si="15"/>
        <v>1</v>
      </c>
      <c r="V80" s="13">
        <f t="shared" si="15"/>
        <v>13</v>
      </c>
      <c r="W80" s="8" t="s">
        <v>21</v>
      </c>
    </row>
    <row r="81" spans="10:23" ht="18" customHeight="1">
      <c r="J81" s="36"/>
      <c r="K81" s="15"/>
      <c r="L81" s="15"/>
      <c r="M81" s="15"/>
      <c r="N81" s="13"/>
      <c r="O81" s="13"/>
      <c r="P81" s="13"/>
      <c r="Q81" s="13"/>
      <c r="R81" s="13"/>
      <c r="S81" s="13"/>
      <c r="T81" s="13"/>
      <c r="U81" s="13"/>
      <c r="V81" s="13"/>
      <c r="W81" s="8"/>
    </row>
    <row r="82" spans="10:23" ht="18" customHeight="1">
      <c r="J82" s="36"/>
      <c r="K82" s="15"/>
      <c r="L82" s="15"/>
      <c r="M82" s="15"/>
      <c r="N82" s="7">
        <v>25</v>
      </c>
      <c r="O82" s="7">
        <v>25</v>
      </c>
      <c r="P82" s="7">
        <v>25</v>
      </c>
      <c r="Q82" s="7">
        <v>25</v>
      </c>
      <c r="R82" s="7">
        <v>25</v>
      </c>
      <c r="S82" s="7">
        <v>25</v>
      </c>
      <c r="T82" s="7">
        <v>25</v>
      </c>
      <c r="U82" s="7">
        <v>25</v>
      </c>
      <c r="V82" s="7">
        <v>100</v>
      </c>
      <c r="W82" s="8" t="s">
        <v>37</v>
      </c>
    </row>
    <row r="83" spans="10:23" ht="18" customHeight="1">
      <c r="J83" s="36"/>
      <c r="K83" s="15"/>
      <c r="L83" s="15"/>
      <c r="M83" s="15"/>
      <c r="N83" s="13">
        <f t="shared" ref="N83:V83" si="16">AVERAGE(N2:N74)/N82*100</f>
        <v>50.44444444444445</v>
      </c>
      <c r="O83" s="13">
        <f t="shared" si="16"/>
        <v>57.407407407407405</v>
      </c>
      <c r="P83" s="13">
        <f t="shared" si="16"/>
        <v>47.25</v>
      </c>
      <c r="Q83" s="13">
        <f t="shared" si="16"/>
        <v>38.962962962962962</v>
      </c>
      <c r="R83" s="13">
        <f t="shared" si="16"/>
        <v>46.666666666666664</v>
      </c>
      <c r="S83" s="13">
        <f t="shared" si="16"/>
        <v>29.846153846153843</v>
      </c>
      <c r="T83" s="13">
        <f t="shared" si="16"/>
        <v>56.720000000000006</v>
      </c>
      <c r="U83" s="13">
        <f t="shared" si="16"/>
        <v>43.4</v>
      </c>
      <c r="V83" s="13">
        <f t="shared" si="16"/>
        <v>47.934426229508198</v>
      </c>
      <c r="W83" s="8" t="s">
        <v>22</v>
      </c>
    </row>
    <row r="84" spans="10:23" ht="18" customHeight="1">
      <c r="J84" s="36"/>
      <c r="K84" s="15"/>
      <c r="L84" s="15"/>
      <c r="M84" s="15"/>
      <c r="N84" s="13">
        <f t="shared" ref="N84:V84" si="17">MAX(N2:N74)/N82*100</f>
        <v>84</v>
      </c>
      <c r="O84" s="13">
        <f t="shared" si="17"/>
        <v>84</v>
      </c>
      <c r="P84" s="13">
        <f t="shared" si="17"/>
        <v>80</v>
      </c>
      <c r="Q84" s="13">
        <f t="shared" si="17"/>
        <v>68</v>
      </c>
      <c r="R84" s="13">
        <f t="shared" si="17"/>
        <v>84</v>
      </c>
      <c r="S84" s="13">
        <f t="shared" si="17"/>
        <v>68</v>
      </c>
      <c r="T84" s="13">
        <f t="shared" si="17"/>
        <v>80</v>
      </c>
      <c r="U84" s="13">
        <f t="shared" si="17"/>
        <v>76</v>
      </c>
      <c r="V84" s="13">
        <f t="shared" si="17"/>
        <v>81</v>
      </c>
      <c r="W84" s="8" t="s">
        <v>23</v>
      </c>
    </row>
    <row r="85" spans="10:23" ht="18" customHeight="1">
      <c r="J85" s="36"/>
      <c r="K85" s="15"/>
      <c r="L85" s="15"/>
      <c r="M85" s="15"/>
      <c r="N85" s="13">
        <f t="shared" ref="N85:V85" si="18">MIN(N2:N74)/N82*100</f>
        <v>12</v>
      </c>
      <c r="O85" s="13">
        <f t="shared" si="18"/>
        <v>24</v>
      </c>
      <c r="P85" s="13">
        <f t="shared" si="18"/>
        <v>16</v>
      </c>
      <c r="Q85" s="13">
        <f t="shared" si="18"/>
        <v>8</v>
      </c>
      <c r="R85" s="13">
        <f t="shared" si="18"/>
        <v>0</v>
      </c>
      <c r="S85" s="13">
        <f t="shared" si="18"/>
        <v>0</v>
      </c>
      <c r="T85" s="13">
        <f t="shared" si="18"/>
        <v>16</v>
      </c>
      <c r="U85" s="13">
        <f t="shared" si="18"/>
        <v>4</v>
      </c>
      <c r="V85" s="13">
        <f t="shared" si="18"/>
        <v>13</v>
      </c>
      <c r="W85" s="8" t="s">
        <v>24</v>
      </c>
    </row>
    <row r="86" spans="10:23" ht="18" customHeight="1">
      <c r="J86" s="36"/>
      <c r="K86" s="15"/>
      <c r="L86" s="15"/>
      <c r="M86" s="15"/>
      <c r="N86" s="13">
        <f t="shared" ref="N86:V86" si="19">STDEV(N2:N74)/N82*100</f>
        <v>24.853032060784436</v>
      </c>
      <c r="O86" s="13">
        <f t="shared" si="19"/>
        <v>14.888920178946446</v>
      </c>
      <c r="P86" s="13">
        <f t="shared" si="19"/>
        <v>18.404276440663129</v>
      </c>
      <c r="Q86" s="13">
        <f t="shared" si="19"/>
        <v>18.616538308060889</v>
      </c>
      <c r="R86" s="13">
        <f t="shared" si="19"/>
        <v>21.044281613252711</v>
      </c>
      <c r="S86" s="13">
        <f t="shared" si="19"/>
        <v>25.954595462866024</v>
      </c>
      <c r="T86" s="13">
        <f t="shared" si="19"/>
        <v>14.661514246488993</v>
      </c>
      <c r="U86" s="13">
        <f t="shared" si="19"/>
        <v>18.664102387972427</v>
      </c>
      <c r="V86" s="13">
        <f t="shared" si="19"/>
        <v>15.629959322253539</v>
      </c>
      <c r="W86" s="8" t="s">
        <v>25</v>
      </c>
    </row>
    <row r="87" spans="10:23" ht="18" customHeight="1" thickBot="1">
      <c r="J87" s="42"/>
      <c r="K87" s="42"/>
      <c r="L87" s="42"/>
      <c r="M87" s="42"/>
      <c r="N87" s="43"/>
      <c r="O87" s="14"/>
      <c r="P87" s="14"/>
      <c r="Q87" s="14"/>
      <c r="R87" s="14"/>
      <c r="S87" s="14"/>
      <c r="T87" s="14"/>
      <c r="U87" s="14"/>
      <c r="V87" s="14"/>
      <c r="W87" s="9"/>
    </row>
    <row r="88" spans="10:23" ht="18" customHeight="1">
      <c r="J88" s="42"/>
      <c r="K88" s="42"/>
      <c r="L88" s="42"/>
      <c r="M88" s="42"/>
      <c r="N88" s="43"/>
      <c r="O88" s="14"/>
      <c r="P88" s="14"/>
      <c r="Q88" s="14"/>
      <c r="R88" s="14"/>
      <c r="S88" s="14"/>
      <c r="T88" s="14"/>
      <c r="U88" s="9"/>
      <c r="V88" s="28">
        <f t="array" ref="V88:V93">FREQUENCY(V2:V74,{34.5,39.5,49.5,59.5,69.5})</f>
        <v>12</v>
      </c>
      <c r="W88" s="29" t="s">
        <v>26</v>
      </c>
    </row>
    <row r="89" spans="10:23" ht="18" customHeight="1">
      <c r="J89" s="42"/>
      <c r="K89" s="42"/>
      <c r="L89" s="42"/>
      <c r="M89" s="42"/>
      <c r="N89" s="43"/>
      <c r="O89" s="14"/>
      <c r="P89" s="14"/>
      <c r="Q89" s="14"/>
      <c r="R89" s="14"/>
      <c r="S89" s="14"/>
      <c r="T89" s="14"/>
      <c r="U89" s="9"/>
      <c r="V89" s="30">
        <v>4</v>
      </c>
      <c r="W89" s="31" t="s">
        <v>27</v>
      </c>
    </row>
    <row r="90" spans="10:23" ht="18" customHeight="1">
      <c r="J90" s="42"/>
      <c r="K90" s="42"/>
      <c r="L90" s="42"/>
      <c r="M90" s="42"/>
      <c r="N90" s="43"/>
      <c r="O90" s="14"/>
      <c r="P90" s="14"/>
      <c r="Q90" s="14"/>
      <c r="R90" s="14"/>
      <c r="S90" s="14"/>
      <c r="T90" s="14"/>
      <c r="U90" s="9"/>
      <c r="V90" s="30">
        <v>16</v>
      </c>
      <c r="W90" s="31" t="s">
        <v>28</v>
      </c>
    </row>
    <row r="91" spans="10:23" ht="18" customHeight="1">
      <c r="J91" s="42"/>
      <c r="K91" s="42"/>
      <c r="L91" s="42"/>
      <c r="M91" s="42"/>
      <c r="N91" s="43"/>
      <c r="O91" s="14"/>
      <c r="P91" s="14"/>
      <c r="Q91" s="14"/>
      <c r="R91" s="14"/>
      <c r="S91" s="14"/>
      <c r="T91" s="14"/>
      <c r="U91" s="9"/>
      <c r="V91" s="30">
        <v>17</v>
      </c>
      <c r="W91" s="31" t="s">
        <v>29</v>
      </c>
    </row>
    <row r="92" spans="10:23" ht="18" customHeight="1">
      <c r="J92" s="42"/>
      <c r="K92" s="42"/>
      <c r="L92" s="42"/>
      <c r="M92" s="42"/>
      <c r="N92" s="43"/>
      <c r="O92" s="14"/>
      <c r="P92" s="14"/>
      <c r="Q92" s="14"/>
      <c r="R92" s="14"/>
      <c r="S92" s="14"/>
      <c r="T92" s="14"/>
      <c r="U92" s="9"/>
      <c r="V92" s="30">
        <v>8</v>
      </c>
      <c r="W92" s="31" t="s">
        <v>30</v>
      </c>
    </row>
    <row r="93" spans="10:23" ht="18" customHeight="1" thickBot="1">
      <c r="J93" s="44"/>
      <c r="K93" s="44"/>
      <c r="L93" s="44"/>
      <c r="M93" s="44"/>
      <c r="N93" s="45"/>
      <c r="O93" s="12"/>
      <c r="P93" s="12"/>
      <c r="Q93" s="12"/>
      <c r="R93" s="12"/>
      <c r="S93" s="12"/>
      <c r="T93" s="12"/>
      <c r="U93" s="8"/>
      <c r="V93" s="32">
        <v>4</v>
      </c>
      <c r="W93" s="33" t="s">
        <v>31</v>
      </c>
    </row>
    <row r="94" spans="10:23" ht="18" customHeight="1">
      <c r="J94" s="44"/>
      <c r="K94" s="44"/>
      <c r="L94" s="44"/>
      <c r="M94" s="44"/>
      <c r="N94" s="45"/>
      <c r="O94" s="12"/>
      <c r="P94" s="12"/>
      <c r="Q94" s="12"/>
      <c r="R94" s="12"/>
      <c r="S94" s="12"/>
      <c r="T94" s="12"/>
      <c r="U94" s="12"/>
      <c r="V94" s="12"/>
      <c r="W94" s="8"/>
    </row>
    <row r="95" spans="10:23" ht="18" customHeight="1">
      <c r="J95" s="46"/>
      <c r="K95" s="46"/>
      <c r="L95" s="46"/>
      <c r="M95" s="46"/>
      <c r="N95" s="47"/>
    </row>
    <row r="96" spans="10:23" ht="18" customHeight="1">
      <c r="J96" s="46"/>
      <c r="K96" s="46"/>
      <c r="L96" s="46"/>
      <c r="M96" s="46"/>
      <c r="N96" s="47"/>
    </row>
    <row r="97" spans="10:22" ht="18" customHeight="1">
      <c r="J97" s="49"/>
      <c r="K97" s="49"/>
      <c r="L97" s="49"/>
      <c r="M97" s="49"/>
      <c r="N97" s="48"/>
      <c r="O97" s="2"/>
      <c r="P97" s="2"/>
      <c r="Q97" s="2"/>
      <c r="R97" s="2"/>
      <c r="S97" s="2"/>
      <c r="T97" s="2"/>
      <c r="U97" s="2"/>
      <c r="V97" s="2"/>
    </row>
    <row r="98" spans="10:22" ht="18" customHeight="1">
      <c r="J98" s="46"/>
      <c r="K98" s="46"/>
      <c r="L98" s="46"/>
      <c r="M98" s="46"/>
      <c r="N98" s="47"/>
      <c r="O98" s="4"/>
      <c r="P98" s="4"/>
      <c r="Q98" s="4"/>
      <c r="R98" s="4"/>
      <c r="S98" s="4"/>
      <c r="T98" s="4"/>
      <c r="U98" s="4"/>
      <c r="V98" s="4"/>
    </row>
    <row r="99" spans="10:22" ht="18" customHeight="1">
      <c r="J99" s="39" t="s">
        <v>7</v>
      </c>
      <c r="K99" s="39" t="s">
        <v>35</v>
      </c>
      <c r="L99" s="39" t="s">
        <v>6</v>
      </c>
      <c r="M99" s="49"/>
      <c r="N99" s="48"/>
      <c r="O99" s="2"/>
      <c r="P99" s="2"/>
      <c r="Q99" s="2"/>
      <c r="R99" s="2"/>
      <c r="S99" s="2"/>
      <c r="T99" s="2"/>
      <c r="U99" s="2"/>
      <c r="V99" s="2"/>
    </row>
    <row r="100" spans="10:22" ht="18" customHeight="1">
      <c r="J100" s="39">
        <v>0</v>
      </c>
      <c r="K100" s="40" t="s">
        <v>38</v>
      </c>
      <c r="L100" s="40">
        <v>0</v>
      </c>
      <c r="M100" s="46"/>
      <c r="N100" s="47"/>
      <c r="O100" s="4"/>
      <c r="P100" s="4"/>
      <c r="Q100" s="4"/>
      <c r="R100" s="4"/>
      <c r="S100" s="4"/>
      <c r="T100" s="4"/>
      <c r="U100" s="4"/>
      <c r="V100" s="4"/>
    </row>
    <row r="101" spans="10:22" ht="18" customHeight="1">
      <c r="J101" s="39">
        <v>1</v>
      </c>
      <c r="K101" s="40" t="s">
        <v>39</v>
      </c>
      <c r="L101" s="40">
        <v>7</v>
      </c>
      <c r="M101" s="49"/>
      <c r="N101" s="48"/>
      <c r="O101" s="2"/>
      <c r="P101" s="2"/>
      <c r="Q101" s="2"/>
      <c r="R101" s="2"/>
      <c r="S101" s="2"/>
      <c r="T101" s="2"/>
      <c r="U101" s="2"/>
      <c r="V101" s="2"/>
    </row>
    <row r="102" spans="10:22" ht="18" customHeight="1">
      <c r="J102" s="39">
        <v>2</v>
      </c>
      <c r="K102" s="40" t="s">
        <v>39</v>
      </c>
      <c r="L102" s="40">
        <v>4</v>
      </c>
      <c r="M102" s="46"/>
      <c r="N102" s="47"/>
      <c r="O102" s="4"/>
      <c r="P102" s="4"/>
      <c r="Q102" s="4"/>
      <c r="R102" s="4"/>
      <c r="S102" s="4"/>
      <c r="T102" s="4"/>
      <c r="U102" s="4"/>
      <c r="V102" s="4"/>
    </row>
    <row r="103" spans="10:22" ht="18" customHeight="1">
      <c r="J103" s="39">
        <v>3</v>
      </c>
      <c r="K103" s="40" t="s">
        <v>39</v>
      </c>
      <c r="L103" s="40">
        <v>1</v>
      </c>
      <c r="M103" s="49"/>
      <c r="N103" s="48"/>
      <c r="O103" s="2"/>
      <c r="P103" s="2"/>
      <c r="Q103" s="2"/>
      <c r="R103" s="2"/>
      <c r="S103" s="2"/>
      <c r="T103" s="2"/>
      <c r="U103" s="2"/>
      <c r="V103" s="2"/>
    </row>
    <row r="104" spans="10:22" ht="18" customHeight="1">
      <c r="J104" s="39">
        <v>4</v>
      </c>
      <c r="K104" s="40" t="s">
        <v>39</v>
      </c>
      <c r="L104" s="40">
        <v>8</v>
      </c>
      <c r="M104" s="46"/>
      <c r="N104" s="47"/>
      <c r="O104" s="4"/>
      <c r="P104" s="4"/>
      <c r="Q104" s="4"/>
      <c r="R104" s="4"/>
      <c r="S104" s="4"/>
      <c r="T104" s="4"/>
      <c r="U104" s="4"/>
      <c r="V104" s="4"/>
    </row>
    <row r="105" spans="10:22" ht="18" customHeight="1">
      <c r="J105" s="39">
        <v>5</v>
      </c>
      <c r="K105" s="40" t="s">
        <v>39</v>
      </c>
      <c r="L105" s="40">
        <v>5</v>
      </c>
      <c r="M105" s="49"/>
      <c r="N105" s="48"/>
      <c r="O105" s="2"/>
      <c r="P105" s="2"/>
      <c r="Q105" s="2"/>
      <c r="R105" s="2"/>
      <c r="S105" s="2"/>
      <c r="T105" s="2"/>
      <c r="U105" s="2"/>
      <c r="V105" s="2"/>
    </row>
    <row r="106" spans="10:22" ht="18" customHeight="1">
      <c r="J106" s="39">
        <v>6</v>
      </c>
      <c r="K106" s="40" t="s">
        <v>39</v>
      </c>
      <c r="L106" s="40">
        <v>2</v>
      </c>
      <c r="M106" s="46"/>
      <c r="N106" s="47"/>
      <c r="O106" s="4"/>
      <c r="P106" s="4"/>
      <c r="Q106" s="4"/>
      <c r="R106" s="4"/>
      <c r="S106" s="4"/>
      <c r="T106" s="4"/>
      <c r="U106" s="4"/>
      <c r="V106" s="4"/>
    </row>
    <row r="107" spans="10:22" ht="18" customHeight="1">
      <c r="J107" s="39">
        <v>7</v>
      </c>
      <c r="K107" s="40" t="s">
        <v>39</v>
      </c>
      <c r="L107" s="40">
        <v>9</v>
      </c>
      <c r="M107" s="46"/>
      <c r="N107" s="50"/>
    </row>
    <row r="108" spans="10:22" ht="18" customHeight="1">
      <c r="J108" s="39">
        <v>8</v>
      </c>
      <c r="K108" s="40" t="s">
        <v>39</v>
      </c>
      <c r="L108" s="40">
        <v>6</v>
      </c>
      <c r="M108" s="46"/>
      <c r="N108" s="50"/>
    </row>
    <row r="109" spans="10:22" ht="18" customHeight="1">
      <c r="J109" s="39">
        <v>9</v>
      </c>
      <c r="K109" s="40" t="s">
        <v>39</v>
      </c>
      <c r="L109" s="40">
        <v>3</v>
      </c>
      <c r="M109" s="46"/>
      <c r="N109" s="50"/>
    </row>
    <row r="110" spans="10:22" ht="18" customHeight="1">
      <c r="J110" s="39">
        <v>10</v>
      </c>
      <c r="K110" s="40" t="s">
        <v>40</v>
      </c>
      <c r="L110" s="40">
        <v>4</v>
      </c>
      <c r="M110" s="46"/>
      <c r="N110" s="50"/>
    </row>
    <row r="111" spans="10:22" ht="18" customHeight="1">
      <c r="J111" s="39">
        <v>11</v>
      </c>
      <c r="K111" s="40" t="s">
        <v>40</v>
      </c>
      <c r="L111" s="40">
        <v>1</v>
      </c>
      <c r="M111" s="46"/>
      <c r="N111" s="50"/>
    </row>
    <row r="112" spans="10:22" ht="18" customHeight="1">
      <c r="J112" s="39">
        <v>12</v>
      </c>
      <c r="K112" s="40" t="s">
        <v>40</v>
      </c>
      <c r="L112" s="40">
        <v>8</v>
      </c>
      <c r="M112" s="46"/>
      <c r="N112" s="50"/>
    </row>
    <row r="113" spans="10:14" ht="18" customHeight="1">
      <c r="J113" s="39">
        <v>13</v>
      </c>
      <c r="K113" s="40" t="s">
        <v>40</v>
      </c>
      <c r="L113" s="40">
        <v>5</v>
      </c>
      <c r="M113" s="46"/>
      <c r="N113" s="50"/>
    </row>
    <row r="114" spans="10:14" ht="18" customHeight="1">
      <c r="J114" s="38">
        <v>14</v>
      </c>
      <c r="K114" s="40" t="s">
        <v>40</v>
      </c>
      <c r="L114" s="40">
        <v>2</v>
      </c>
    </row>
    <row r="115" spans="10:14" ht="18" customHeight="1">
      <c r="J115" s="38">
        <v>15</v>
      </c>
      <c r="K115" s="40" t="s">
        <v>40</v>
      </c>
      <c r="L115" s="40">
        <v>9</v>
      </c>
    </row>
    <row r="116" spans="10:14" ht="18" customHeight="1">
      <c r="J116" s="38">
        <v>16</v>
      </c>
      <c r="K116" s="40" t="s">
        <v>40</v>
      </c>
      <c r="L116" s="40">
        <v>6</v>
      </c>
    </row>
    <row r="117" spans="10:14" ht="18" customHeight="1">
      <c r="J117" s="38">
        <v>17</v>
      </c>
      <c r="K117" s="40" t="s">
        <v>40</v>
      </c>
      <c r="L117" s="40">
        <v>3</v>
      </c>
    </row>
    <row r="118" spans="10:14" ht="18" customHeight="1">
      <c r="J118" s="38">
        <v>18</v>
      </c>
      <c r="K118" s="40" t="s">
        <v>40</v>
      </c>
      <c r="L118" s="40">
        <v>0</v>
      </c>
    </row>
    <row r="119" spans="10:14" ht="18" customHeight="1">
      <c r="J119" s="38">
        <v>19</v>
      </c>
      <c r="K119" s="40" t="s">
        <v>40</v>
      </c>
      <c r="L119" s="40">
        <v>7</v>
      </c>
    </row>
    <row r="120" spans="10:14" ht="18" customHeight="1">
      <c r="J120" s="38">
        <v>20</v>
      </c>
      <c r="K120" s="40" t="s">
        <v>41</v>
      </c>
      <c r="L120" s="40">
        <v>8</v>
      </c>
    </row>
    <row r="121" spans="10:14" ht="18" customHeight="1">
      <c r="J121" s="38">
        <v>21</v>
      </c>
      <c r="K121" s="40" t="s">
        <v>41</v>
      </c>
      <c r="L121" s="40">
        <v>5</v>
      </c>
    </row>
    <row r="122" spans="10:14" ht="18" customHeight="1">
      <c r="J122" s="38">
        <v>22</v>
      </c>
      <c r="K122" s="40" t="s">
        <v>41</v>
      </c>
      <c r="L122" s="40">
        <v>2</v>
      </c>
    </row>
    <row r="123" spans="10:14" ht="18" customHeight="1">
      <c r="J123" s="38">
        <v>23</v>
      </c>
      <c r="K123" s="40" t="s">
        <v>41</v>
      </c>
      <c r="L123" s="40">
        <v>9</v>
      </c>
    </row>
    <row r="124" spans="10:14" ht="18" customHeight="1">
      <c r="J124" s="38">
        <v>24</v>
      </c>
      <c r="K124" s="40" t="s">
        <v>41</v>
      </c>
      <c r="L124" s="40">
        <v>6</v>
      </c>
    </row>
    <row r="125" spans="10:14" ht="18" customHeight="1">
      <c r="J125" s="38">
        <v>25</v>
      </c>
      <c r="K125" s="40" t="s">
        <v>41</v>
      </c>
      <c r="L125" s="40">
        <v>3</v>
      </c>
    </row>
    <row r="126" spans="10:14" ht="18" customHeight="1">
      <c r="J126" s="38">
        <v>26</v>
      </c>
      <c r="K126" s="40" t="s">
        <v>41</v>
      </c>
      <c r="L126" s="40">
        <v>0</v>
      </c>
    </row>
    <row r="127" spans="10:14" ht="18" customHeight="1">
      <c r="J127" s="38">
        <v>27</v>
      </c>
      <c r="K127" s="40" t="s">
        <v>41</v>
      </c>
      <c r="L127" s="40">
        <v>7</v>
      </c>
    </row>
    <row r="128" spans="10:14" ht="18" customHeight="1">
      <c r="J128" s="38">
        <v>28</v>
      </c>
      <c r="K128" s="40" t="s">
        <v>41</v>
      </c>
      <c r="L128" s="40">
        <v>4</v>
      </c>
    </row>
    <row r="129" spans="10:12" ht="18" customHeight="1">
      <c r="J129" s="38">
        <v>29</v>
      </c>
      <c r="K129" s="40" t="s">
        <v>41</v>
      </c>
      <c r="L129" s="40">
        <v>1</v>
      </c>
    </row>
    <row r="130" spans="10:12" ht="18" customHeight="1">
      <c r="J130" s="38">
        <v>30</v>
      </c>
      <c r="K130" s="40" t="s">
        <v>42</v>
      </c>
      <c r="L130" s="40">
        <v>2</v>
      </c>
    </row>
    <row r="131" spans="10:12" ht="18" customHeight="1">
      <c r="J131" s="38">
        <v>31</v>
      </c>
      <c r="K131" s="40" t="s">
        <v>42</v>
      </c>
      <c r="L131" s="40">
        <v>9</v>
      </c>
    </row>
    <row r="132" spans="10:12" ht="18" customHeight="1">
      <c r="J132" s="38">
        <v>32</v>
      </c>
      <c r="K132" s="40" t="s">
        <v>42</v>
      </c>
      <c r="L132" s="40">
        <v>6</v>
      </c>
    </row>
    <row r="133" spans="10:12" ht="18" customHeight="1">
      <c r="J133" s="38">
        <v>33</v>
      </c>
      <c r="K133" s="40" t="s">
        <v>42</v>
      </c>
      <c r="L133" s="40">
        <v>3</v>
      </c>
    </row>
    <row r="134" spans="10:12" ht="18" customHeight="1">
      <c r="J134" s="38">
        <v>34</v>
      </c>
      <c r="K134" s="40" t="s">
        <v>43</v>
      </c>
      <c r="L134" s="40">
        <v>0</v>
      </c>
    </row>
    <row r="135" spans="10:12" ht="18" customHeight="1">
      <c r="J135" s="38">
        <v>35</v>
      </c>
      <c r="K135" s="40" t="s">
        <v>43</v>
      </c>
      <c r="L135" s="40">
        <v>7</v>
      </c>
    </row>
    <row r="136" spans="10:12" ht="18" customHeight="1">
      <c r="J136" s="38">
        <v>36</v>
      </c>
      <c r="K136" s="40" t="s">
        <v>43</v>
      </c>
      <c r="L136" s="40">
        <v>4</v>
      </c>
    </row>
    <row r="137" spans="10:12" ht="18" customHeight="1">
      <c r="J137" s="38">
        <v>37</v>
      </c>
      <c r="K137" s="40" t="s">
        <v>44</v>
      </c>
      <c r="L137" s="40">
        <v>1</v>
      </c>
    </row>
    <row r="138" spans="10:12" ht="18" customHeight="1">
      <c r="J138" s="38">
        <v>38</v>
      </c>
      <c r="K138" s="40" t="s">
        <v>44</v>
      </c>
      <c r="L138" s="40">
        <v>8</v>
      </c>
    </row>
    <row r="139" spans="10:12" ht="18" customHeight="1">
      <c r="J139" s="38">
        <v>39</v>
      </c>
      <c r="K139" s="40" t="s">
        <v>44</v>
      </c>
      <c r="L139" s="40">
        <v>5</v>
      </c>
    </row>
    <row r="140" spans="10:12" ht="18" customHeight="1">
      <c r="J140" s="38">
        <v>40</v>
      </c>
      <c r="K140" s="40" t="s">
        <v>45</v>
      </c>
      <c r="L140" s="40">
        <v>6</v>
      </c>
    </row>
    <row r="141" spans="10:12" ht="18" customHeight="1">
      <c r="J141" s="38">
        <v>41</v>
      </c>
      <c r="K141" s="40" t="s">
        <v>45</v>
      </c>
      <c r="L141" s="40">
        <v>3</v>
      </c>
    </row>
    <row r="142" spans="10:12" ht="18" customHeight="1">
      <c r="J142" s="38">
        <v>42</v>
      </c>
      <c r="K142" s="40" t="s">
        <v>45</v>
      </c>
      <c r="L142" s="40">
        <v>0</v>
      </c>
    </row>
    <row r="143" spans="10:12" ht="18" customHeight="1">
      <c r="J143" s="38">
        <v>43</v>
      </c>
      <c r="K143" s="40" t="s">
        <v>45</v>
      </c>
      <c r="L143" s="40">
        <v>7</v>
      </c>
    </row>
    <row r="144" spans="10:12" ht="18" customHeight="1">
      <c r="J144" s="38">
        <v>44</v>
      </c>
      <c r="K144" s="40" t="s">
        <v>46</v>
      </c>
      <c r="L144" s="40">
        <v>4</v>
      </c>
    </row>
    <row r="145" spans="10:12" ht="18" customHeight="1">
      <c r="J145" s="38">
        <v>45</v>
      </c>
      <c r="K145" s="40" t="s">
        <v>46</v>
      </c>
      <c r="L145" s="40">
        <v>1</v>
      </c>
    </row>
    <row r="146" spans="10:12" ht="18" customHeight="1">
      <c r="J146" s="38">
        <v>46</v>
      </c>
      <c r="K146" s="40" t="s">
        <v>46</v>
      </c>
      <c r="L146" s="40">
        <v>8</v>
      </c>
    </row>
    <row r="147" spans="10:12" ht="18" customHeight="1">
      <c r="J147" s="38">
        <v>47</v>
      </c>
      <c r="K147" s="40" t="s">
        <v>47</v>
      </c>
      <c r="L147" s="40">
        <v>5</v>
      </c>
    </row>
    <row r="148" spans="10:12" ht="18" customHeight="1">
      <c r="J148" s="38">
        <v>48</v>
      </c>
      <c r="K148" s="40" t="s">
        <v>47</v>
      </c>
      <c r="L148" s="40">
        <v>2</v>
      </c>
    </row>
    <row r="149" spans="10:12" ht="18" customHeight="1">
      <c r="J149" s="38">
        <v>49</v>
      </c>
      <c r="K149" s="40" t="s">
        <v>47</v>
      </c>
      <c r="L149" s="40">
        <v>9</v>
      </c>
    </row>
    <row r="150" spans="10:12" ht="18" customHeight="1">
      <c r="J150" s="38">
        <v>50</v>
      </c>
      <c r="K150" s="40" t="s">
        <v>48</v>
      </c>
      <c r="L150" s="40">
        <v>0</v>
      </c>
    </row>
    <row r="151" spans="10:12" ht="18" customHeight="1">
      <c r="J151" s="38">
        <v>51</v>
      </c>
      <c r="K151" s="40" t="s">
        <v>48</v>
      </c>
      <c r="L151" s="40">
        <v>7</v>
      </c>
    </row>
    <row r="152" spans="10:12" ht="18" customHeight="1">
      <c r="J152" s="38">
        <v>52</v>
      </c>
      <c r="K152" s="40" t="s">
        <v>48</v>
      </c>
      <c r="L152" s="40">
        <v>4</v>
      </c>
    </row>
    <row r="153" spans="10:12" ht="18" customHeight="1">
      <c r="J153" s="38">
        <v>53</v>
      </c>
      <c r="K153" s="40" t="s">
        <v>48</v>
      </c>
      <c r="L153" s="40">
        <v>1</v>
      </c>
    </row>
    <row r="154" spans="10:12" ht="18" customHeight="1">
      <c r="J154" s="38">
        <v>54</v>
      </c>
      <c r="K154" s="40" t="s">
        <v>49</v>
      </c>
      <c r="L154" s="40">
        <v>8</v>
      </c>
    </row>
    <row r="155" spans="10:12" ht="18" customHeight="1">
      <c r="J155" s="38">
        <v>55</v>
      </c>
      <c r="K155" s="40" t="s">
        <v>49</v>
      </c>
      <c r="L155" s="40">
        <v>5</v>
      </c>
    </row>
    <row r="156" spans="10:12" ht="18" customHeight="1">
      <c r="J156" s="38">
        <v>56</v>
      </c>
      <c r="K156" s="40" t="s">
        <v>49</v>
      </c>
      <c r="L156" s="40">
        <v>2</v>
      </c>
    </row>
    <row r="157" spans="10:12" ht="18" customHeight="1">
      <c r="J157" s="38">
        <v>57</v>
      </c>
      <c r="K157" s="40" t="s">
        <v>50</v>
      </c>
      <c r="L157" s="40">
        <v>9</v>
      </c>
    </row>
    <row r="158" spans="10:12" ht="18" customHeight="1">
      <c r="J158" s="38">
        <v>58</v>
      </c>
      <c r="K158" s="40" t="s">
        <v>50</v>
      </c>
      <c r="L158" s="40">
        <v>6</v>
      </c>
    </row>
    <row r="159" spans="10:12" ht="18" customHeight="1">
      <c r="J159" s="38">
        <v>59</v>
      </c>
      <c r="K159" s="40" t="s">
        <v>50</v>
      </c>
      <c r="L159" s="40">
        <v>3</v>
      </c>
    </row>
    <row r="160" spans="10:12" ht="18" customHeight="1">
      <c r="J160" s="38">
        <v>60</v>
      </c>
      <c r="K160" s="40" t="s">
        <v>51</v>
      </c>
      <c r="L160" s="40">
        <v>4</v>
      </c>
    </row>
    <row r="161" spans="10:12" ht="18" customHeight="1">
      <c r="J161" s="38">
        <v>61</v>
      </c>
      <c r="K161" s="40" t="s">
        <v>51</v>
      </c>
      <c r="L161" s="40">
        <v>1</v>
      </c>
    </row>
    <row r="162" spans="10:12" ht="18" customHeight="1">
      <c r="J162" s="38">
        <v>62</v>
      </c>
      <c r="K162" s="40" t="s">
        <v>51</v>
      </c>
      <c r="L162" s="40">
        <v>8</v>
      </c>
    </row>
    <row r="163" spans="10:12" ht="18" customHeight="1">
      <c r="J163" s="38">
        <v>63</v>
      </c>
      <c r="K163" s="40" t="s">
        <v>51</v>
      </c>
      <c r="L163" s="40">
        <v>5</v>
      </c>
    </row>
    <row r="164" spans="10:12" ht="18" customHeight="1">
      <c r="J164" s="38">
        <v>64</v>
      </c>
      <c r="K164" s="40" t="s">
        <v>52</v>
      </c>
      <c r="L164" s="40">
        <v>2</v>
      </c>
    </row>
    <row r="165" spans="10:12" ht="18" customHeight="1">
      <c r="J165" s="38">
        <v>65</v>
      </c>
      <c r="K165" s="40" t="s">
        <v>52</v>
      </c>
      <c r="L165" s="40">
        <v>9</v>
      </c>
    </row>
    <row r="166" spans="10:12" ht="18" customHeight="1">
      <c r="J166" s="38">
        <v>66</v>
      </c>
      <c r="K166" s="40" t="s">
        <v>52</v>
      </c>
      <c r="L166" s="40">
        <v>6</v>
      </c>
    </row>
    <row r="167" spans="10:12" ht="18" customHeight="1">
      <c r="J167" s="38">
        <v>67</v>
      </c>
      <c r="K167" s="40" t="s">
        <v>53</v>
      </c>
      <c r="L167" s="40">
        <v>3</v>
      </c>
    </row>
    <row r="168" spans="10:12" ht="18" customHeight="1">
      <c r="J168" s="38">
        <v>68</v>
      </c>
      <c r="K168" s="40" t="s">
        <v>53</v>
      </c>
      <c r="L168" s="40">
        <v>0</v>
      </c>
    </row>
    <row r="169" spans="10:12" ht="18" customHeight="1">
      <c r="J169" s="38">
        <v>69</v>
      </c>
      <c r="K169" s="40" t="s">
        <v>53</v>
      </c>
      <c r="L169" s="40">
        <v>7</v>
      </c>
    </row>
    <row r="170" spans="10:12" ht="18" customHeight="1">
      <c r="J170" s="38">
        <v>70</v>
      </c>
      <c r="K170" s="40" t="s">
        <v>54</v>
      </c>
      <c r="L170" s="40">
        <v>8</v>
      </c>
    </row>
    <row r="171" spans="10:12" ht="18" customHeight="1">
      <c r="J171" s="38">
        <v>71</v>
      </c>
      <c r="K171" s="40" t="s">
        <v>54</v>
      </c>
      <c r="L171" s="40">
        <v>5</v>
      </c>
    </row>
    <row r="172" spans="10:12" ht="18" customHeight="1">
      <c r="J172" s="38">
        <v>72</v>
      </c>
      <c r="K172" s="40" t="s">
        <v>54</v>
      </c>
      <c r="L172" s="40">
        <v>2</v>
      </c>
    </row>
    <row r="173" spans="10:12" ht="18" customHeight="1">
      <c r="J173" s="38">
        <v>73</v>
      </c>
      <c r="K173" s="40" t="s">
        <v>54</v>
      </c>
      <c r="L173" s="40">
        <v>9</v>
      </c>
    </row>
    <row r="174" spans="10:12" ht="18" customHeight="1">
      <c r="J174" s="38">
        <v>74</v>
      </c>
      <c r="K174" s="40" t="s">
        <v>54</v>
      </c>
      <c r="L174" s="40">
        <v>6</v>
      </c>
    </row>
    <row r="175" spans="10:12" ht="18" customHeight="1">
      <c r="J175" s="38">
        <v>75</v>
      </c>
      <c r="K175" s="40" t="s">
        <v>17</v>
      </c>
      <c r="L175" s="40">
        <v>3</v>
      </c>
    </row>
    <row r="176" spans="10:12" ht="18" customHeight="1">
      <c r="J176" s="38">
        <v>76</v>
      </c>
      <c r="K176" s="40" t="s">
        <v>17</v>
      </c>
      <c r="L176" s="40">
        <v>0</v>
      </c>
    </row>
    <row r="177" spans="10:12" ht="18" customHeight="1">
      <c r="J177" s="38">
        <v>77</v>
      </c>
      <c r="K177" s="40" t="s">
        <v>17</v>
      </c>
      <c r="L177" s="40">
        <v>7</v>
      </c>
    </row>
    <row r="178" spans="10:12" ht="18" customHeight="1">
      <c r="J178" s="38">
        <v>78</v>
      </c>
      <c r="K178" s="40" t="s">
        <v>17</v>
      </c>
      <c r="L178" s="40">
        <v>4</v>
      </c>
    </row>
    <row r="179" spans="10:12" ht="18" customHeight="1">
      <c r="J179" s="38">
        <v>79</v>
      </c>
      <c r="K179" s="40" t="s">
        <v>17</v>
      </c>
      <c r="L179" s="40">
        <v>1</v>
      </c>
    </row>
    <row r="180" spans="10:12" ht="18" customHeight="1">
      <c r="J180" s="38">
        <v>80</v>
      </c>
      <c r="K180" s="40" t="s">
        <v>55</v>
      </c>
      <c r="L180" s="40">
        <v>2</v>
      </c>
    </row>
    <row r="181" spans="10:12" ht="18" customHeight="1">
      <c r="J181" s="38">
        <v>81</v>
      </c>
      <c r="K181" s="40" t="s">
        <v>55</v>
      </c>
      <c r="L181" s="40">
        <v>9</v>
      </c>
    </row>
    <row r="182" spans="10:12" ht="18" customHeight="1">
      <c r="J182" s="38">
        <v>82</v>
      </c>
      <c r="K182" s="40" t="s">
        <v>55</v>
      </c>
      <c r="L182" s="40">
        <v>6</v>
      </c>
    </row>
    <row r="183" spans="10:12" ht="18" customHeight="1">
      <c r="J183" s="38">
        <v>83</v>
      </c>
      <c r="K183" s="40" t="s">
        <v>55</v>
      </c>
      <c r="L183" s="40">
        <v>3</v>
      </c>
    </row>
    <row r="184" spans="10:12" ht="18" customHeight="1">
      <c r="J184" s="38">
        <v>84</v>
      </c>
      <c r="K184" s="40" t="s">
        <v>55</v>
      </c>
      <c r="L184" s="40">
        <v>0</v>
      </c>
    </row>
    <row r="185" spans="10:12" ht="18" customHeight="1">
      <c r="J185" s="38">
        <v>85</v>
      </c>
      <c r="K185" s="40" t="s">
        <v>55</v>
      </c>
      <c r="L185" s="40">
        <v>7</v>
      </c>
    </row>
    <row r="186" spans="10:12" ht="18" customHeight="1">
      <c r="J186" s="38">
        <v>86</v>
      </c>
      <c r="K186" s="40" t="s">
        <v>55</v>
      </c>
      <c r="L186" s="40">
        <v>4</v>
      </c>
    </row>
    <row r="187" spans="10:12" ht="18" customHeight="1">
      <c r="J187" s="38">
        <v>87</v>
      </c>
      <c r="K187" s="40" t="s">
        <v>55</v>
      </c>
      <c r="L187" s="40">
        <v>1</v>
      </c>
    </row>
    <row r="188" spans="10:12" ht="18" customHeight="1">
      <c r="J188" s="38">
        <v>88</v>
      </c>
      <c r="K188" s="40" t="s">
        <v>55</v>
      </c>
      <c r="L188" s="40">
        <v>8</v>
      </c>
    </row>
    <row r="189" spans="10:12" ht="18" customHeight="1">
      <c r="J189" s="38">
        <v>89</v>
      </c>
      <c r="K189" s="40" t="s">
        <v>55</v>
      </c>
      <c r="L189" s="40">
        <v>5</v>
      </c>
    </row>
    <row r="190" spans="10:12" ht="18" customHeight="1">
      <c r="J190" s="38">
        <v>90</v>
      </c>
      <c r="K190" s="40" t="s">
        <v>55</v>
      </c>
      <c r="L190" s="40">
        <v>6</v>
      </c>
    </row>
    <row r="191" spans="10:12" ht="18" customHeight="1">
      <c r="J191" s="38">
        <v>91</v>
      </c>
      <c r="K191" s="40" t="s">
        <v>55</v>
      </c>
      <c r="L191" s="40">
        <v>3</v>
      </c>
    </row>
    <row r="192" spans="10:12" ht="18" customHeight="1">
      <c r="J192" s="38">
        <v>92</v>
      </c>
      <c r="K192" s="40" t="s">
        <v>55</v>
      </c>
      <c r="L192" s="40">
        <v>0</v>
      </c>
    </row>
    <row r="193" spans="10:12" ht="18" customHeight="1">
      <c r="J193" s="38">
        <v>93</v>
      </c>
      <c r="K193" s="40" t="s">
        <v>55</v>
      </c>
      <c r="L193" s="40">
        <v>7</v>
      </c>
    </row>
    <row r="194" spans="10:12" ht="18" customHeight="1">
      <c r="J194" s="38">
        <v>94</v>
      </c>
      <c r="K194" s="40" t="s">
        <v>55</v>
      </c>
      <c r="L194" s="40">
        <v>4</v>
      </c>
    </row>
    <row r="195" spans="10:12" ht="18" customHeight="1">
      <c r="J195" s="38">
        <v>95</v>
      </c>
      <c r="K195" s="40" t="s">
        <v>55</v>
      </c>
      <c r="L195" s="40">
        <v>1</v>
      </c>
    </row>
    <row r="196" spans="10:12" ht="18" customHeight="1">
      <c r="J196" s="38">
        <v>96</v>
      </c>
      <c r="K196" s="40" t="s">
        <v>55</v>
      </c>
      <c r="L196" s="40">
        <v>8</v>
      </c>
    </row>
    <row r="197" spans="10:12" ht="18" customHeight="1">
      <c r="J197" s="38">
        <v>97</v>
      </c>
      <c r="K197" s="40" t="s">
        <v>55</v>
      </c>
      <c r="L197" s="40">
        <v>5</v>
      </c>
    </row>
    <row r="198" spans="10:12" ht="18" customHeight="1">
      <c r="J198" s="38">
        <v>98</v>
      </c>
      <c r="K198" s="40" t="s">
        <v>55</v>
      </c>
      <c r="L198" s="40">
        <v>2</v>
      </c>
    </row>
    <row r="199" spans="10:12" ht="18" customHeight="1">
      <c r="J199" s="38">
        <v>99</v>
      </c>
      <c r="K199" s="40" t="s">
        <v>55</v>
      </c>
      <c r="L199" s="40">
        <v>9</v>
      </c>
    </row>
    <row r="200" spans="10:12" ht="18" customHeight="1">
      <c r="J200" s="38">
        <v>100</v>
      </c>
      <c r="K200" s="40" t="s">
        <v>55</v>
      </c>
      <c r="L200" s="40">
        <v>1</v>
      </c>
    </row>
  </sheetData>
  <customSheetViews>
    <customSheetView guid="{12F63437-C953-4D92-8AFE-BA67F1D06FCC}" fitToPage="1" printArea="1" hiddenColumns="1" showRuler="0">
      <pane xSplit="9" ySplit="2" topLeftCell="J3" activePane="bottomRight" state="frozen"/>
      <selection pane="bottomRight" sqref="A1:I65536"/>
      <pageMargins left="0.74803149606299213" right="0.74803149606299213" top="0.98425196850393704" bottom="0.98425196850393704" header="0.51181102362204722" footer="0.51181102362204722"/>
      <printOptions horizontalCentered="1" gridLines="1"/>
      <pageSetup paperSize="9" scale="78" fitToHeight="99" orientation="portrait" horizontalDpi="200" verticalDpi="200" r:id="rId1"/>
      <headerFooter alignWithMargins="0">
        <oddHeader xml:space="preserve">&amp;C&amp;F - Exam&amp;R&amp;U  </oddHeader>
        <oddFooter>&amp;CPage &amp;P of &amp;N&amp;R&amp;D &amp;T</oddFooter>
      </headerFooter>
    </customSheetView>
    <customSheetView guid="{3ECD782A-C7E8-4D71-A76B-6573E7CF1F13}" showPageBreaks="1" fitToPage="1" printArea="1" hiddenColumns="1" showRuler="0" topLeftCell="C1">
      <pane xSplit="10" ySplit="1" topLeftCell="N2" activePane="bottomRight" state="frozen"/>
      <selection pane="bottomRight" activeCell="N2" sqref="N2"/>
      <pageMargins left="0.74803149606299213" right="0.74803149606299213" top="0.98425196850393704" bottom="0.98425196850393704" header="0.51181102362204722" footer="0.51181102362204722"/>
      <printOptions horizontalCentered="1" gridLines="1"/>
      <pageSetup paperSize="9" fitToHeight="99" orientation="portrait" horizontalDpi="200" verticalDpi="200" r:id="rId2"/>
      <headerFooter alignWithMargins="0">
        <oddHeader>&amp;C&amp;F - Exam</oddHeader>
        <oddFooter>&amp;CPage &amp;P of &amp;N&amp;R&amp;D &amp;T</oddFooter>
      </headerFooter>
    </customSheetView>
    <customSheetView guid="{92F805F7-8D10-4D4F-B4CC-5B97CAC9FAE4}" showPageBreaks="1" fitToPage="1" printArea="1" hiddenColumns="1" showRuler="0">
      <pane xSplit="24" ySplit="1" topLeftCell="AA2" activePane="bottomRight" state="frozen"/>
      <selection pane="bottomRight" sqref="A1:M2"/>
      <pageMargins left="0.74803149606299213" right="0.74803149606299213" top="0.98425196850393704" bottom="0.98425196850393704" header="0.51181102362204722" footer="0.51181102362204722"/>
      <printOptions horizontalCentered="1" gridLines="1"/>
      <pageSetup paperSize="9" scale="74" fitToHeight="99" orientation="portrait" horizontalDpi="200" verticalDpi="200" r:id="rId3"/>
      <headerFooter alignWithMargins="0">
        <oddHeader xml:space="preserve">&amp;C&amp;F - Exam&amp;R&amp;U  </oddHeader>
        <oddFooter>&amp;CPage &amp;P of &amp;N&amp;R&amp;D &amp;T</oddFooter>
      </headerFooter>
    </customSheetView>
  </customSheetViews>
  <phoneticPr fontId="0" type="noConversion"/>
  <printOptions horizontalCentered="1" gridLines="1" gridLinesSet="0"/>
  <pageMargins left="0.74803149606299213" right="0.74803149606299213" top="0.98425196850393704" bottom="0.98425196850393704" header="0.51181102362204722" footer="0.51181102362204722"/>
  <pageSetup paperSize="9" fitToHeight="99" orientation="portrait" horizontalDpi="200" verticalDpi="200" r:id="rId4"/>
  <headerFooter alignWithMargins="0">
    <oddHeader>&amp;C&amp;F - Exam</oddHeader>
    <oddFooter>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Exam</vt:lpstr>
      <vt:lpstr>form</vt:lpstr>
      <vt:lpstr>Marks</vt:lpstr>
      <vt:lpstr>Exam!Print_Area</vt:lpstr>
      <vt:lpstr>Exam!Print_Titles</vt:lpstr>
    </vt:vector>
  </TitlesOfParts>
  <Company>University of Brighton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db55</dc:creator>
  <cp:lastModifiedBy>Robert Hayward</cp:lastModifiedBy>
  <cp:lastPrinted>2010-05-17T07:25:26Z</cp:lastPrinted>
  <dcterms:created xsi:type="dcterms:W3CDTF">1999-06-23T07:55:38Z</dcterms:created>
  <dcterms:modified xsi:type="dcterms:W3CDTF">2015-06-19T09:52:06Z</dcterms:modified>
</cp:coreProperties>
</file>