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Dropbox/Help Desk/200/"/>
    </mc:Choice>
  </mc:AlternateContent>
  <bookViews>
    <workbookView xWindow="0" yWindow="460" windowWidth="25600" windowHeight="15460" tabRatio="500" firstSheet="2" activeTab="5"/>
  </bookViews>
  <sheets>
    <sheet name="chapter 7" sheetId="1" r:id="rId1"/>
    <sheet name="chapter 8" sheetId="2" r:id="rId2"/>
    <sheet name="chapter 9" sheetId="3" r:id="rId3"/>
    <sheet name="chapter 10" sheetId="4" r:id="rId4"/>
    <sheet name="chapter 11" sheetId="5" r:id="rId5"/>
    <sheet name="chapter 12" sheetId="6" r:id="rId6"/>
    <sheet name="chapter 15" sheetId="7" r:id="rId7"/>
    <sheet name="chapter 16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8" l="1"/>
  <c r="I20" i="8"/>
  <c r="E20" i="8"/>
  <c r="D20" i="8"/>
  <c r="J20" i="8"/>
  <c r="Q20" i="8"/>
  <c r="G20" i="8"/>
  <c r="S20" i="8"/>
  <c r="R20" i="8"/>
  <c r="M20" i="8"/>
  <c r="B20" i="8"/>
  <c r="N20" i="8"/>
  <c r="H20" i="8"/>
  <c r="C20" i="8"/>
  <c r="F20" i="8"/>
  <c r="L20" i="8"/>
  <c r="P20" i="8"/>
  <c r="K20" i="8"/>
  <c r="A6" i="8"/>
  <c r="A5" i="8"/>
  <c r="O16" i="7"/>
  <c r="I16" i="7"/>
  <c r="E16" i="7"/>
  <c r="D16" i="7"/>
  <c r="J16" i="7"/>
  <c r="Q16" i="7"/>
  <c r="G16" i="7"/>
  <c r="S16" i="7"/>
  <c r="R16" i="7"/>
  <c r="M16" i="7"/>
  <c r="B16" i="7"/>
  <c r="N16" i="7"/>
  <c r="H16" i="7"/>
  <c r="C16" i="7"/>
  <c r="F16" i="7"/>
  <c r="L16" i="7"/>
  <c r="P16" i="7"/>
  <c r="K16" i="7"/>
  <c r="O19" i="6"/>
  <c r="I19" i="6"/>
  <c r="E19" i="6"/>
  <c r="D19" i="6"/>
  <c r="J19" i="6"/>
  <c r="Q19" i="6"/>
  <c r="G19" i="6"/>
  <c r="S19" i="6"/>
  <c r="R19" i="6"/>
  <c r="M19" i="6"/>
  <c r="B19" i="6"/>
  <c r="N19" i="6"/>
  <c r="H19" i="6"/>
  <c r="C19" i="6"/>
  <c r="F19" i="6"/>
  <c r="L19" i="6"/>
  <c r="P19" i="6"/>
  <c r="K19" i="6"/>
  <c r="O24" i="5"/>
  <c r="I24" i="5"/>
  <c r="E24" i="5"/>
  <c r="D24" i="5"/>
  <c r="J24" i="5"/>
  <c r="Q24" i="5"/>
  <c r="G24" i="5"/>
  <c r="S24" i="5"/>
  <c r="R24" i="5"/>
  <c r="M24" i="5"/>
  <c r="B24" i="5"/>
  <c r="N24" i="5"/>
  <c r="H24" i="5"/>
  <c r="C24" i="5"/>
  <c r="F24" i="5"/>
  <c r="L24" i="5"/>
  <c r="P24" i="5"/>
  <c r="K24" i="5"/>
  <c r="O21" i="4"/>
  <c r="I21" i="4"/>
  <c r="E21" i="4"/>
  <c r="D21" i="4"/>
  <c r="J21" i="4"/>
  <c r="Q21" i="4"/>
  <c r="G21" i="4"/>
  <c r="S21" i="4"/>
  <c r="R21" i="4"/>
  <c r="M21" i="4"/>
  <c r="B21" i="4"/>
  <c r="N21" i="4"/>
  <c r="H21" i="4"/>
  <c r="C21" i="4"/>
  <c r="F21" i="4"/>
  <c r="L21" i="4"/>
  <c r="P21" i="4"/>
  <c r="K21" i="4"/>
  <c r="O20" i="3"/>
  <c r="I20" i="3"/>
  <c r="E20" i="3"/>
  <c r="D20" i="3"/>
  <c r="J20" i="3"/>
  <c r="Q20" i="3"/>
  <c r="G20" i="3"/>
  <c r="S20" i="3"/>
  <c r="R20" i="3"/>
  <c r="M20" i="3"/>
  <c r="B20" i="3"/>
  <c r="N20" i="3"/>
  <c r="H20" i="3"/>
  <c r="C20" i="3"/>
  <c r="F20" i="3"/>
  <c r="L20" i="3"/>
  <c r="P20" i="3"/>
  <c r="K20" i="3"/>
  <c r="O20" i="2"/>
  <c r="I20" i="2"/>
  <c r="E20" i="2"/>
  <c r="D20" i="2"/>
  <c r="J20" i="2"/>
  <c r="Q20" i="2"/>
  <c r="G20" i="2"/>
  <c r="S20" i="2"/>
  <c r="R20" i="2"/>
  <c r="M20" i="2"/>
  <c r="B20" i="2"/>
  <c r="N20" i="2"/>
  <c r="H20" i="2"/>
  <c r="C20" i="2"/>
  <c r="F20" i="2"/>
  <c r="L20" i="2"/>
  <c r="P20" i="2"/>
  <c r="K20" i="2"/>
  <c r="O6" i="2"/>
  <c r="I6" i="2"/>
  <c r="E6" i="2"/>
  <c r="D6" i="2"/>
  <c r="J6" i="2"/>
  <c r="Q6" i="2"/>
  <c r="G6" i="2"/>
  <c r="S6" i="2"/>
  <c r="R6" i="2"/>
  <c r="M6" i="2"/>
  <c r="B6" i="2"/>
  <c r="N6" i="2"/>
  <c r="H6" i="2"/>
  <c r="C6" i="2"/>
  <c r="F6" i="2"/>
  <c r="L6" i="2"/>
  <c r="P6" i="2"/>
  <c r="K6" i="2"/>
  <c r="O19" i="1"/>
  <c r="I19" i="1"/>
  <c r="E19" i="1"/>
  <c r="D19" i="1"/>
  <c r="J19" i="1"/>
  <c r="Q19" i="1"/>
  <c r="G19" i="1"/>
  <c r="S19" i="1"/>
  <c r="R19" i="1"/>
  <c r="M19" i="1"/>
  <c r="B19" i="1"/>
  <c r="N19" i="1"/>
  <c r="H19" i="1"/>
  <c r="C19" i="1"/>
  <c r="F19" i="1"/>
  <c r="L19" i="1"/>
  <c r="P19" i="1"/>
  <c r="K19" i="1"/>
  <c r="P27" i="1"/>
  <c r="L27" i="1"/>
  <c r="F27" i="1"/>
  <c r="C27" i="1"/>
  <c r="H27" i="1"/>
  <c r="N27" i="1"/>
  <c r="B27" i="1"/>
  <c r="M27" i="1"/>
  <c r="R27" i="1"/>
  <c r="S27" i="1"/>
  <c r="G27" i="1"/>
  <c r="Q27" i="1"/>
  <c r="J27" i="1"/>
  <c r="D27" i="1"/>
  <c r="E27" i="1"/>
  <c r="I27" i="1"/>
  <c r="O27" i="1"/>
  <c r="K27" i="1"/>
</calcChain>
</file>

<file path=xl/sharedStrings.xml><?xml version="1.0" encoding="utf-8"?>
<sst xmlns="http://schemas.openxmlformats.org/spreadsheetml/2006/main" count="278" uniqueCount="143">
  <si>
    <t>M02049622</t>
  </si>
  <si>
    <t>M02151328</t>
  </si>
  <si>
    <t>M02051356</t>
  </si>
  <si>
    <t>M01777788</t>
  </si>
  <si>
    <t>M01459508</t>
  </si>
  <si>
    <t>M01986598</t>
  </si>
  <si>
    <t>M02084368</t>
  </si>
  <si>
    <t>M01182840</t>
  </si>
  <si>
    <t>M02057700</t>
  </si>
  <si>
    <t>M02466626</t>
  </si>
  <si>
    <t>M02490660</t>
  </si>
  <si>
    <t>M01841454</t>
  </si>
  <si>
    <t>M02409738</t>
  </si>
  <si>
    <t>M02042086</t>
  </si>
  <si>
    <t>M01626766</t>
  </si>
  <si>
    <t>M01633632</t>
  </si>
  <si>
    <t>M01993412</t>
  </si>
  <si>
    <t>M02102826</t>
  </si>
  <si>
    <t>1) dv = scale, yes (salary could be zero, ratio)</t>
  </si>
  <si>
    <t>1) random selection: probably not, you might be able to find a list of all salaries…can’t really randomly assign either.</t>
  </si>
  <si>
    <t>1) normal: can assume because N &gt; 30</t>
  </si>
  <si>
    <t>2) sample new full profs</t>
  </si>
  <si>
    <t>2) population is all full profs</t>
  </si>
  <si>
    <t xml:space="preserve">2) n new = all </t>
  </si>
  <si>
    <t xml:space="preserve">2) r new /= all </t>
  </si>
  <si>
    <t>3) M = 92000</t>
  </si>
  <si>
    <t>3) N = 45</t>
  </si>
  <si>
    <t>3) u = 111960</t>
  </si>
  <si>
    <t>3) o = 40295</t>
  </si>
  <si>
    <t>3) om =  40295 / sqrt(45) = 6006.82</t>
  </si>
  <si>
    <t>4) p &lt; .01, + - 2.58</t>
  </si>
  <si>
    <t>5) Z = 92000-111960 / 6006.82 = -3.32</t>
  </si>
  <si>
    <t>6) reject null of these ridiculous salaries</t>
  </si>
  <si>
    <t>Percentages Question</t>
  </si>
  <si>
    <t>a) z score 1: 31 – 29.8 / 5 = .24</t>
  </si>
  <si>
    <t>a) z score 2: 35 – 29.8 / 5 = 1.04</t>
  </si>
  <si>
    <t>a) Subtract either the tails (40.52-14.92) or (59.48-85.08) to get the difference = 25.6</t>
  </si>
  <si>
    <t>b) z score: 24-29.8/5= -1.16</t>
  </si>
  <si>
    <t>b) percent: 12.30</t>
  </si>
  <si>
    <t xml:space="preserve">you have to have the bolded items, but if you included other numbers I could give you partial credit. </t>
  </si>
  <si>
    <t>a) 34.4 – 42.6 / 12 = -.68</t>
  </si>
  <si>
    <t>b) power: lower = 86.21, upper = 0</t>
  </si>
  <si>
    <t>a) point estimate = M = 16201</t>
  </si>
  <si>
    <t>b) upper = 16510.88, lower = 15891.12</t>
  </si>
  <si>
    <t>b) z should be 1.96</t>
  </si>
  <si>
    <t>b) om should be 158.10</t>
  </si>
  <si>
    <t>if CI is right, give them credit for 8/9 leave 10/11 blank</t>
  </si>
  <si>
    <t>if CI is wrong, give them credit for 8/9 for having two numbers but then partial credit for 10/11</t>
  </si>
  <si>
    <t>if CI is 16460.28 and 15941.72, then give .5 for 10, full for 11</t>
  </si>
  <si>
    <t>if other CI, give .5 for 10, then 0 for 11</t>
  </si>
  <si>
    <t>c)  interval includes the Men’s average, so we would not reject.</t>
  </si>
  <si>
    <t>d) CI is upper 16379.30, 16022.70</t>
  </si>
  <si>
    <t>if they miss above, they will miss this one, if the numbers appear smaller than above, give credit</t>
  </si>
  <si>
    <t>be sure to insert the template of chapter 8 HW answer</t>
  </si>
  <si>
    <t>dv is scale yes</t>
  </si>
  <si>
    <t>random selection you could</t>
  </si>
  <si>
    <t>normal yes</t>
  </si>
  <si>
    <t>sample sample of boxes</t>
  </si>
  <si>
    <t>pop all boxes</t>
  </si>
  <si>
    <t>Null: Sample of boxes = population of boxes</t>
  </si>
  <si>
    <t>Research: Sample of boxes =/ population of boxes</t>
  </si>
  <si>
    <t>u = 30</t>
  </si>
  <si>
    <t>N = 36</t>
  </si>
  <si>
    <t>M = 29.86</t>
  </si>
  <si>
    <t>SD = 3.87</t>
  </si>
  <si>
    <t>Sm SE = .65</t>
  </si>
  <si>
    <t>DF = 35</t>
  </si>
  <si>
    <t>cut off +- 2.03</t>
  </si>
  <si>
    <t>t = -.22</t>
  </si>
  <si>
    <t>fail to reject the null</t>
  </si>
  <si>
    <t>dv is scale: yes</t>
  </si>
  <si>
    <t>random selection/assignment: no</t>
  </si>
  <si>
    <t>normal: no unlikely</t>
  </si>
  <si>
    <t>sample: difference score in aggressiveness for TV program</t>
  </si>
  <si>
    <t>pop: difference scores of population no TV</t>
  </si>
  <si>
    <t>R: difference score with TV = / difference score no TV</t>
  </si>
  <si>
    <t>N: difference score with TV = difference score no TV</t>
  </si>
  <si>
    <t>M difference = 1.43</t>
  </si>
  <si>
    <t>SD difference = 2.64</t>
  </si>
  <si>
    <t>SE difference = 1.00</t>
  </si>
  <si>
    <t>N = 7</t>
  </si>
  <si>
    <t>cut off = 2.45</t>
  </si>
  <si>
    <t>t actual = 1.43</t>
  </si>
  <si>
    <t>ci lower: -1.01</t>
  </si>
  <si>
    <t>ci upper: 3.87</t>
  </si>
  <si>
    <t>d = 0.54</t>
  </si>
  <si>
    <t>dv is scale - yes</t>
  </si>
  <si>
    <t>random selection - yes</t>
  </si>
  <si>
    <t>normal - don't know, N &lt; 30</t>
  </si>
  <si>
    <t>homogeneity - unlikely one SD is 2X the other</t>
  </si>
  <si>
    <t>r: third =/ short stop</t>
  </si>
  <si>
    <t>n: third = short stop</t>
  </si>
  <si>
    <t>m third = 1.11</t>
  </si>
  <si>
    <t>m short = 1.958</t>
  </si>
  <si>
    <t>sd third = 1.12</t>
  </si>
  <si>
    <t>sd short = 2.09</t>
  </si>
  <si>
    <t>spooled = 1.68</t>
  </si>
  <si>
    <t>sdifference = 1.06</t>
  </si>
  <si>
    <t>n = 5 and n = 5</t>
  </si>
  <si>
    <t>df total = 8</t>
  </si>
  <si>
    <t>t critical + and - 2.31</t>
  </si>
  <si>
    <t>t found = -0.79</t>
  </si>
  <si>
    <t>lower: -3.29</t>
  </si>
  <si>
    <t>upper: 1.61</t>
  </si>
  <si>
    <t xml:space="preserve">d = -.50 </t>
  </si>
  <si>
    <t>random selection: no, random assignment: yes</t>
  </si>
  <si>
    <t>normal: don't' know N &lt; 30</t>
  </si>
  <si>
    <t>homogeneity: yes they are close</t>
  </si>
  <si>
    <t>R: word alone =/ word picture =/ word sound</t>
  </si>
  <si>
    <t>N: word alone = word picture = word sound</t>
  </si>
  <si>
    <t>m word .54, m picture .69, m sound .84</t>
  </si>
  <si>
    <t>anova output or table</t>
  </si>
  <si>
    <t>f critical = 4.26</t>
  </si>
  <si>
    <t>f found 13.13</t>
  </si>
  <si>
    <t xml:space="preserve">reject the null </t>
  </si>
  <si>
    <t>r2 = .74</t>
  </si>
  <si>
    <t>post hoc comparison with 3 rows</t>
  </si>
  <si>
    <t>post hoc comparison p values</t>
  </si>
  <si>
    <t>post hoc says one reject, two do not reject</t>
  </si>
  <si>
    <t>scatterplot</t>
  </si>
  <si>
    <t>r = -.80</t>
  </si>
  <si>
    <t>x and y are scale: yes</t>
  </si>
  <si>
    <t>random selection: no, random assignment: no</t>
  </si>
  <si>
    <t>normal: don't know N &lt; 30</t>
  </si>
  <si>
    <t>homogeneity: yes</t>
  </si>
  <si>
    <t>R: rating and behavior problems r =/ 0</t>
  </si>
  <si>
    <t>N: rating and behavior problems r = 0</t>
  </si>
  <si>
    <t>df = 8 (or just output)</t>
  </si>
  <si>
    <t>t critical = + and - 2.31</t>
  </si>
  <si>
    <t>t found -3.74</t>
  </si>
  <si>
    <t>reject the null</t>
  </si>
  <si>
    <t>equation = 23.13 + .003X</t>
  </si>
  <si>
    <t>random selection: could, random assignment: no</t>
  </si>
  <si>
    <t>r: exp predicts grad rate b =/ 0</t>
  </si>
  <si>
    <t>n: exp does not predict grad rate b = 0</t>
  </si>
  <si>
    <t>lm output or b = .003</t>
  </si>
  <si>
    <t>beta = .65</t>
  </si>
  <si>
    <t>df = 3</t>
  </si>
  <si>
    <t>t critical = + and - 3.18</t>
  </si>
  <si>
    <t>t found = 1.48</t>
  </si>
  <si>
    <t>fail to reject, does not predict</t>
  </si>
  <si>
    <t>r2 = .42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</si>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</sst>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0" fontId="0" fillId="0" borderId="0" xfId="0" applyFont="1"/>
    <xf numFmtId="2" fontId="0" fillId="0" borderId="0" xfId="0" applyNumberFormat="1" applyAlignment="1">
      <alignment wrapText="1"/>
    </xf>
  </cellXfs>
  <cellStyles count="37"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34" builtinId="9" hidden="1"/>
    <cellStyle name="Followed Hyperlink" xfId="36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30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Hyperlink" xfId="35" builtinId="8" hidden="1"/>
    <cellStyle name="Hyperlink" xfId="29" builtinId="8" hidden="1"/>
    <cellStyle name="Hyperlink" xfId="7" builtinId="8" hidden="1"/>
    <cellStyle name="Hyperlink" xfId="9" builtinId="8" hidden="1"/>
    <cellStyle name="Hyperlink" xfId="11" builtinId="8" hidden="1"/>
    <cellStyle name="Hyperlink" xfId="15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3" builtinId="8" hidden="1"/>
    <cellStyle name="Hyperlink" xfId="25" builtinId="8" hidden="1"/>
    <cellStyle name="Hyperlink" xfId="27" builtinId="8" hidden="1"/>
    <cellStyle name="Hyperlink" xfId="33" builtinId="8" hidden="1"/>
    <cellStyle name="Hyperlink" xfId="31" builtinId="8" hidden="1"/>
    <cellStyle name="Hyperlink" xfId="19" builtinId="8" hidden="1"/>
    <cellStyle name="Hyperlink" xfId="21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"/>
  <sheetViews>
    <sheetView workbookViewId="0">
      <pane xSplit="1" topLeftCell="B1" activePane="topRight" state="frozen"/>
      <selection pane="topRight" activeCell="B3" sqref="B3:S27"/>
    </sheetView>
  </sheetViews>
  <sheetFormatPr baseColWidth="10" defaultColWidth="11" defaultRowHeight="16" x14ac:dyDescent="0.2"/>
  <cols>
    <col min="1" max="1" width="50" style="2" bestFit="1" customWidth="1"/>
  </cols>
  <sheetData>
    <row r="1" spans="1:82" x14ac:dyDescent="0.2">
      <c r="A1" s="3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s="2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82" ht="32" x14ac:dyDescent="0.2">
      <c r="A5" s="2" t="s">
        <v>19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</row>
    <row r="6" spans="1:82" x14ac:dyDescent="0.2">
      <c r="A6" s="2" t="s">
        <v>20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A7" s="2" t="s">
        <v>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82" x14ac:dyDescent="0.2">
      <c r="A8" s="2" t="s">
        <v>22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82" x14ac:dyDescent="0.2">
      <c r="A9" s="2" t="s">
        <v>23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82" x14ac:dyDescent="0.2">
      <c r="A10" s="2" t="s">
        <v>24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82" x14ac:dyDescent="0.2">
      <c r="A11" s="2" t="s">
        <v>25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82" x14ac:dyDescent="0.2">
      <c r="A12" s="2" t="s">
        <v>26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82" x14ac:dyDescent="0.2">
      <c r="A13" s="2" t="s">
        <v>27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82" x14ac:dyDescent="0.2">
      <c r="A14" s="2" t="s">
        <v>28</v>
      </c>
      <c r="B14">
        <v>1</v>
      </c>
      <c r="C14">
        <v>1</v>
      </c>
      <c r="D14">
        <v>1</v>
      </c>
      <c r="E14">
        <v>1</v>
      </c>
      <c r="F14">
        <v>0.5</v>
      </c>
      <c r="G14">
        <v>0</v>
      </c>
      <c r="H14">
        <v>0</v>
      </c>
      <c r="I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</row>
    <row r="15" spans="1:82" x14ac:dyDescent="0.2">
      <c r="A15" s="2" t="s">
        <v>29</v>
      </c>
      <c r="B15">
        <v>1</v>
      </c>
      <c r="C15">
        <v>1</v>
      </c>
      <c r="D15">
        <v>1</v>
      </c>
      <c r="E15">
        <v>1</v>
      </c>
      <c r="F15">
        <v>0</v>
      </c>
      <c r="G15">
        <v>0.5</v>
      </c>
      <c r="H15">
        <v>0.5</v>
      </c>
      <c r="I15">
        <v>0.5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0.5</v>
      </c>
      <c r="R15">
        <v>0</v>
      </c>
      <c r="S15">
        <v>1</v>
      </c>
    </row>
    <row r="16" spans="1:82" x14ac:dyDescent="0.2">
      <c r="A16" s="2" t="s">
        <v>30</v>
      </c>
      <c r="B16">
        <v>0.5</v>
      </c>
      <c r="C16">
        <v>1</v>
      </c>
      <c r="D16">
        <v>0.5</v>
      </c>
      <c r="E16">
        <v>1</v>
      </c>
      <c r="F16">
        <v>0</v>
      </c>
      <c r="G16">
        <v>1</v>
      </c>
      <c r="H16">
        <v>1</v>
      </c>
      <c r="I16">
        <v>1</v>
      </c>
      <c r="K16">
        <v>0.5</v>
      </c>
      <c r="L16">
        <v>0</v>
      </c>
      <c r="M16">
        <v>0.5</v>
      </c>
      <c r="N16">
        <v>0.5</v>
      </c>
      <c r="O16">
        <v>1</v>
      </c>
      <c r="P16">
        <v>1</v>
      </c>
      <c r="Q16">
        <v>0.5</v>
      </c>
      <c r="R16">
        <v>1</v>
      </c>
      <c r="S16">
        <v>0.5</v>
      </c>
    </row>
    <row r="17" spans="1:19" x14ac:dyDescent="0.2">
      <c r="A17" s="2" t="s">
        <v>31</v>
      </c>
      <c r="B17">
        <v>0.5</v>
      </c>
      <c r="C17">
        <v>1</v>
      </c>
      <c r="D17">
        <v>1</v>
      </c>
      <c r="E17">
        <v>1</v>
      </c>
      <c r="F17">
        <v>0</v>
      </c>
      <c r="G17">
        <v>0.5</v>
      </c>
      <c r="H17">
        <v>0.5</v>
      </c>
      <c r="I17">
        <v>0.5</v>
      </c>
      <c r="K17">
        <v>0</v>
      </c>
      <c r="L17">
        <v>0</v>
      </c>
      <c r="M17">
        <v>1</v>
      </c>
      <c r="N17">
        <v>0.5</v>
      </c>
      <c r="O17">
        <v>1</v>
      </c>
      <c r="P17">
        <v>1</v>
      </c>
      <c r="Q17">
        <v>0</v>
      </c>
      <c r="R17">
        <v>0.5</v>
      </c>
      <c r="S17">
        <v>1</v>
      </c>
    </row>
    <row r="18" spans="1:19" x14ac:dyDescent="0.2">
      <c r="A18" s="2" t="s">
        <v>32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K18">
        <v>1</v>
      </c>
      <c r="L18">
        <v>0</v>
      </c>
      <c r="M18">
        <v>1</v>
      </c>
      <c r="N18">
        <v>0.5</v>
      </c>
      <c r="O18">
        <v>1</v>
      </c>
      <c r="P18">
        <v>0</v>
      </c>
      <c r="Q18">
        <v>0</v>
      </c>
      <c r="R18">
        <v>0.5</v>
      </c>
      <c r="S18">
        <v>1</v>
      </c>
    </row>
    <row r="19" spans="1:19" x14ac:dyDescent="0.2">
      <c r="B19" s="6">
        <f t="shared" ref="B19:S19" si="0">AVERAGE(B4:B18)</f>
        <v>0.93333333333333335</v>
      </c>
      <c r="C19" s="6">
        <f t="shared" si="0"/>
        <v>1</v>
      </c>
      <c r="D19" s="6">
        <f t="shared" si="0"/>
        <v>0.96666666666666667</v>
      </c>
      <c r="E19" s="6">
        <f t="shared" si="0"/>
        <v>1</v>
      </c>
      <c r="F19" s="6">
        <f t="shared" si="0"/>
        <v>0.56666666666666665</v>
      </c>
      <c r="G19" s="6">
        <f t="shared" si="0"/>
        <v>0.8666666666666667</v>
      </c>
      <c r="H19" s="6">
        <f t="shared" si="0"/>
        <v>0.8666666666666667</v>
      </c>
      <c r="I19" s="6">
        <f t="shared" si="0"/>
        <v>0.8</v>
      </c>
      <c r="J19" s="6" t="e">
        <f t="shared" si="0"/>
        <v>#DIV/0!</v>
      </c>
      <c r="K19" s="6">
        <f t="shared" si="0"/>
        <v>0.83333333333333337</v>
      </c>
      <c r="L19" s="6">
        <f t="shared" si="0"/>
        <v>0</v>
      </c>
      <c r="M19" s="6">
        <f t="shared" si="0"/>
        <v>0.76666666666666672</v>
      </c>
      <c r="N19" s="6">
        <f t="shared" si="0"/>
        <v>0.9</v>
      </c>
      <c r="O19" s="6">
        <f t="shared" si="0"/>
        <v>1</v>
      </c>
      <c r="P19" s="6">
        <f t="shared" si="0"/>
        <v>0.8666666666666667</v>
      </c>
      <c r="Q19" s="6">
        <f t="shared" si="0"/>
        <v>0.73333333333333328</v>
      </c>
      <c r="R19" s="6">
        <f t="shared" si="0"/>
        <v>0.8666666666666667</v>
      </c>
      <c r="S19" s="6">
        <f t="shared" si="0"/>
        <v>0.96666666666666667</v>
      </c>
    </row>
    <row r="21" spans="1:19" x14ac:dyDescent="0.2">
      <c r="A21" s="2" t="s">
        <v>33</v>
      </c>
    </row>
    <row r="22" spans="1:19" x14ac:dyDescent="0.2">
      <c r="A22" s="2" t="s">
        <v>34</v>
      </c>
      <c r="B22">
        <v>0</v>
      </c>
      <c r="C22">
        <v>1</v>
      </c>
      <c r="D22">
        <v>0</v>
      </c>
      <c r="E22">
        <v>1</v>
      </c>
      <c r="G22">
        <v>1</v>
      </c>
      <c r="H22">
        <v>0</v>
      </c>
      <c r="I22">
        <v>0</v>
      </c>
      <c r="M22">
        <v>0</v>
      </c>
      <c r="N22">
        <v>1</v>
      </c>
      <c r="O22">
        <v>0</v>
      </c>
      <c r="Q22">
        <v>0</v>
      </c>
      <c r="R22">
        <v>0</v>
      </c>
      <c r="S22">
        <v>0</v>
      </c>
    </row>
    <row r="23" spans="1:19" x14ac:dyDescent="0.2">
      <c r="A23" s="2" t="s">
        <v>35</v>
      </c>
      <c r="B23">
        <v>0</v>
      </c>
      <c r="C23">
        <v>1</v>
      </c>
      <c r="D23">
        <v>0</v>
      </c>
      <c r="E23">
        <v>1</v>
      </c>
      <c r="G23">
        <v>1</v>
      </c>
      <c r="H23">
        <v>0</v>
      </c>
      <c r="I23">
        <v>0</v>
      </c>
      <c r="M23">
        <v>0</v>
      </c>
      <c r="N23">
        <v>1</v>
      </c>
      <c r="O23">
        <v>0</v>
      </c>
      <c r="Q23">
        <v>0</v>
      </c>
      <c r="R23">
        <v>0</v>
      </c>
      <c r="S23">
        <v>0</v>
      </c>
    </row>
    <row r="24" spans="1:19" s="4" customFormat="1" ht="32" x14ac:dyDescent="0.2">
      <c r="A24" s="5" t="s">
        <v>36</v>
      </c>
      <c r="B24" s="4">
        <v>0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0</v>
      </c>
      <c r="I24" s="4">
        <v>1</v>
      </c>
      <c r="K24" s="4">
        <v>1</v>
      </c>
      <c r="L24" s="4">
        <v>0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</row>
    <row r="25" spans="1:19" x14ac:dyDescent="0.2">
      <c r="A25" s="2" t="s">
        <v>37</v>
      </c>
      <c r="B25">
        <v>0</v>
      </c>
      <c r="C25">
        <v>1</v>
      </c>
      <c r="D25">
        <v>0</v>
      </c>
      <c r="E25">
        <v>1</v>
      </c>
      <c r="G25">
        <v>1</v>
      </c>
      <c r="H25">
        <v>0</v>
      </c>
      <c r="I25">
        <v>0</v>
      </c>
      <c r="M25">
        <v>0</v>
      </c>
      <c r="N25">
        <v>1</v>
      </c>
      <c r="O25">
        <v>0</v>
      </c>
      <c r="Q25">
        <v>0</v>
      </c>
      <c r="R25">
        <v>0</v>
      </c>
      <c r="S25">
        <v>0</v>
      </c>
    </row>
    <row r="26" spans="1:19" s="4" customFormat="1" x14ac:dyDescent="0.2">
      <c r="A26" s="5" t="s">
        <v>38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K26" s="4">
        <v>1</v>
      </c>
      <c r="L26" s="4">
        <v>0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</row>
    <row r="27" spans="1:19" x14ac:dyDescent="0.2">
      <c r="B27" s="6">
        <f t="shared" ref="B27:S27" si="1">AVERAGE(B22:B26)</f>
        <v>0.2</v>
      </c>
      <c r="C27" s="6">
        <f t="shared" si="1"/>
        <v>1</v>
      </c>
      <c r="D27" s="6">
        <f t="shared" si="1"/>
        <v>0.4</v>
      </c>
      <c r="E27" s="6">
        <f t="shared" si="1"/>
        <v>1</v>
      </c>
      <c r="F27" s="6">
        <f t="shared" si="1"/>
        <v>1</v>
      </c>
      <c r="G27" s="6">
        <f t="shared" si="1"/>
        <v>1</v>
      </c>
      <c r="H27" s="6">
        <f t="shared" si="1"/>
        <v>0.2</v>
      </c>
      <c r="I27" s="6">
        <f t="shared" si="1"/>
        <v>0.4</v>
      </c>
      <c r="J27" s="6" t="e">
        <f t="shared" si="1"/>
        <v>#DIV/0!</v>
      </c>
      <c r="K27" s="6">
        <f t="shared" si="1"/>
        <v>1</v>
      </c>
      <c r="L27" s="6">
        <f t="shared" si="1"/>
        <v>0</v>
      </c>
      <c r="M27" s="6">
        <f t="shared" si="1"/>
        <v>0.4</v>
      </c>
      <c r="N27" s="6">
        <f t="shared" si="1"/>
        <v>1</v>
      </c>
      <c r="O27" s="6">
        <f t="shared" si="1"/>
        <v>0.4</v>
      </c>
      <c r="P27" s="6">
        <f t="shared" si="1"/>
        <v>1</v>
      </c>
      <c r="Q27" s="6">
        <f t="shared" si="1"/>
        <v>0.4</v>
      </c>
      <c r="R27" s="6">
        <f t="shared" si="1"/>
        <v>0.4</v>
      </c>
      <c r="S27" s="6">
        <f t="shared" si="1"/>
        <v>0.4</v>
      </c>
    </row>
    <row r="28" spans="1:19" ht="32" x14ac:dyDescent="0.2">
      <c r="A28" s="5" t="s">
        <v>39</v>
      </c>
    </row>
  </sheetData>
  <sortState columnSort="1" ref="B3:S27">
    <sortCondition ref="B3:S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2"/>
  <sheetViews>
    <sheetView workbookViewId="0">
      <pane xSplit="1" topLeftCell="B1" activePane="topRight" state="frozen"/>
      <selection pane="topRight" activeCell="G10" sqref="G10"/>
    </sheetView>
  </sheetViews>
  <sheetFormatPr baseColWidth="10" defaultColWidth="11" defaultRowHeight="16" x14ac:dyDescent="0.2"/>
  <cols>
    <col min="1" max="1" width="47.33203125" customWidth="1"/>
  </cols>
  <sheetData>
    <row r="1" spans="1:82" x14ac:dyDescent="0.2">
      <c r="A1" s="3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40</v>
      </c>
      <c r="B4">
        <v>1</v>
      </c>
      <c r="D4">
        <v>0.75</v>
      </c>
      <c r="E4">
        <v>1</v>
      </c>
      <c r="F4">
        <v>1</v>
      </c>
      <c r="I4">
        <v>1</v>
      </c>
      <c r="J4">
        <v>1</v>
      </c>
      <c r="K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82" x14ac:dyDescent="0.2">
      <c r="A5" t="s">
        <v>41</v>
      </c>
      <c r="B5">
        <v>1</v>
      </c>
      <c r="D5">
        <v>0</v>
      </c>
      <c r="E5">
        <v>0</v>
      </c>
      <c r="F5">
        <v>1</v>
      </c>
      <c r="I5">
        <v>1</v>
      </c>
      <c r="J5">
        <v>0</v>
      </c>
      <c r="K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0.5</v>
      </c>
    </row>
    <row r="6" spans="1:82" x14ac:dyDescent="0.2">
      <c r="B6">
        <f t="shared" ref="B6:S6" si="0">AVERAGE(B4:B5)</f>
        <v>1</v>
      </c>
      <c r="C6" t="e">
        <f t="shared" si="0"/>
        <v>#DIV/0!</v>
      </c>
      <c r="D6">
        <f t="shared" si="0"/>
        <v>0.375</v>
      </c>
      <c r="E6">
        <f t="shared" si="0"/>
        <v>0.5</v>
      </c>
      <c r="F6">
        <f t="shared" si="0"/>
        <v>1</v>
      </c>
      <c r="G6" t="e">
        <f t="shared" si="0"/>
        <v>#DIV/0!</v>
      </c>
      <c r="H6" t="e">
        <f t="shared" si="0"/>
        <v>#DIV/0!</v>
      </c>
      <c r="I6">
        <f t="shared" si="0"/>
        <v>1</v>
      </c>
      <c r="J6">
        <f t="shared" si="0"/>
        <v>0.5</v>
      </c>
      <c r="K6">
        <f t="shared" si="0"/>
        <v>1</v>
      </c>
      <c r="L6" t="e">
        <f t="shared" si="0"/>
        <v>#DIV/0!</v>
      </c>
      <c r="M6">
        <f t="shared" si="0"/>
        <v>1</v>
      </c>
      <c r="N6">
        <f t="shared" si="0"/>
        <v>0.5</v>
      </c>
      <c r="O6">
        <f t="shared" si="0"/>
        <v>1</v>
      </c>
      <c r="P6">
        <f t="shared" si="0"/>
        <v>1</v>
      </c>
      <c r="Q6">
        <f t="shared" si="0"/>
        <v>0.5</v>
      </c>
      <c r="R6">
        <f t="shared" si="0"/>
        <v>1</v>
      </c>
      <c r="S6">
        <f t="shared" si="0"/>
        <v>0.75</v>
      </c>
    </row>
    <row r="8" spans="1:82" x14ac:dyDescent="0.2">
      <c r="A8" t="s">
        <v>42</v>
      </c>
      <c r="B8">
        <v>1</v>
      </c>
      <c r="D8">
        <v>1</v>
      </c>
      <c r="E8">
        <v>1</v>
      </c>
      <c r="F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82" s="4" customFormat="1" x14ac:dyDescent="0.2">
      <c r="A9" s="4" t="s">
        <v>43</v>
      </c>
      <c r="B9" s="4">
        <v>1</v>
      </c>
      <c r="D9" s="4">
        <v>1</v>
      </c>
      <c r="E9" s="4">
        <v>1</v>
      </c>
      <c r="F9" s="4">
        <v>1</v>
      </c>
      <c r="I9" s="4">
        <v>1</v>
      </c>
      <c r="J9" s="4">
        <v>1</v>
      </c>
      <c r="K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82" x14ac:dyDescent="0.2">
      <c r="A10" t="s">
        <v>44</v>
      </c>
      <c r="B10">
        <v>1</v>
      </c>
      <c r="D10">
        <v>1</v>
      </c>
      <c r="F10">
        <v>1</v>
      </c>
      <c r="I10">
        <v>0.5</v>
      </c>
      <c r="K10">
        <v>1</v>
      </c>
      <c r="N10">
        <v>1</v>
      </c>
      <c r="P10">
        <v>1</v>
      </c>
      <c r="R10">
        <v>0.5</v>
      </c>
    </row>
    <row r="11" spans="1:82" x14ac:dyDescent="0.2">
      <c r="A11" t="s">
        <v>45</v>
      </c>
      <c r="B11">
        <v>1</v>
      </c>
      <c r="D11">
        <v>0.5</v>
      </c>
      <c r="F11">
        <v>1</v>
      </c>
      <c r="I11">
        <v>0.5</v>
      </c>
      <c r="K11">
        <v>1</v>
      </c>
      <c r="N11">
        <v>1</v>
      </c>
      <c r="P11">
        <v>1</v>
      </c>
      <c r="R11">
        <v>0</v>
      </c>
    </row>
    <row r="12" spans="1:82" x14ac:dyDescent="0.2">
      <c r="A12" t="s">
        <v>46</v>
      </c>
    </row>
    <row r="13" spans="1:82" x14ac:dyDescent="0.2">
      <c r="A13" t="s">
        <v>47</v>
      </c>
    </row>
    <row r="14" spans="1:82" x14ac:dyDescent="0.2">
      <c r="A14" t="s">
        <v>48</v>
      </c>
    </row>
    <row r="15" spans="1:82" x14ac:dyDescent="0.2">
      <c r="A15" t="s">
        <v>49</v>
      </c>
    </row>
    <row r="17" spans="1:19" x14ac:dyDescent="0.2">
      <c r="A17" t="s">
        <v>50</v>
      </c>
      <c r="B17">
        <v>1</v>
      </c>
      <c r="D17">
        <v>1</v>
      </c>
      <c r="E17">
        <v>1</v>
      </c>
      <c r="F17">
        <v>1</v>
      </c>
      <c r="I17">
        <v>1</v>
      </c>
      <c r="J17">
        <v>1</v>
      </c>
      <c r="K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t="s">
        <v>51</v>
      </c>
      <c r="B18">
        <v>1</v>
      </c>
      <c r="D18">
        <v>1</v>
      </c>
      <c r="E18">
        <v>1</v>
      </c>
      <c r="F18">
        <v>1</v>
      </c>
      <c r="I18">
        <v>1</v>
      </c>
      <c r="J18">
        <v>1</v>
      </c>
      <c r="K18">
        <v>1</v>
      </c>
      <c r="M18">
        <v>1</v>
      </c>
      <c r="N18">
        <v>1</v>
      </c>
      <c r="O18">
        <v>0.5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t="s">
        <v>52</v>
      </c>
    </row>
    <row r="20" spans="1:19" x14ac:dyDescent="0.2">
      <c r="B20">
        <f t="shared" ref="B20:S20" si="1">AVERAGE(B17:B18,B8:B11)</f>
        <v>1</v>
      </c>
      <c r="C20" t="e">
        <f t="shared" si="1"/>
        <v>#DIV/0!</v>
      </c>
      <c r="D20">
        <f t="shared" si="1"/>
        <v>0.91666666666666663</v>
      </c>
      <c r="E20">
        <f t="shared" si="1"/>
        <v>1</v>
      </c>
      <c r="F20">
        <f t="shared" si="1"/>
        <v>1</v>
      </c>
      <c r="G20" t="e">
        <f t="shared" si="1"/>
        <v>#DIV/0!</v>
      </c>
      <c r="H20" t="e">
        <f t="shared" si="1"/>
        <v>#DIV/0!</v>
      </c>
      <c r="I20">
        <f t="shared" si="1"/>
        <v>0.83333333333333337</v>
      </c>
      <c r="J20">
        <f t="shared" si="1"/>
        <v>1</v>
      </c>
      <c r="K20">
        <f t="shared" si="1"/>
        <v>1</v>
      </c>
      <c r="L20" t="e">
        <f t="shared" si="1"/>
        <v>#DIV/0!</v>
      </c>
      <c r="M20">
        <f t="shared" si="1"/>
        <v>0.75</v>
      </c>
      <c r="N20">
        <f t="shared" si="1"/>
        <v>1</v>
      </c>
      <c r="O20">
        <f t="shared" si="1"/>
        <v>0.875</v>
      </c>
      <c r="P20">
        <f t="shared" si="1"/>
        <v>1</v>
      </c>
      <c r="Q20">
        <f t="shared" si="1"/>
        <v>1</v>
      </c>
      <c r="R20">
        <f t="shared" si="1"/>
        <v>0.75</v>
      </c>
      <c r="S20">
        <f t="shared" si="1"/>
        <v>1</v>
      </c>
    </row>
    <row r="22" spans="1:19" x14ac:dyDescent="0.2">
      <c r="A22" t="s">
        <v>53</v>
      </c>
    </row>
  </sheetData>
  <sortState columnSort="1" ref="B3:S20">
    <sortCondition ref="B3:S3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4"/>
  <sheetViews>
    <sheetView workbookViewId="0">
      <pane xSplit="1" topLeftCell="B1" activePane="topRight" state="frozen"/>
      <selection pane="topRight" activeCell="B3" sqref="B3:S20"/>
    </sheetView>
  </sheetViews>
  <sheetFormatPr baseColWidth="10" defaultColWidth="11" defaultRowHeight="16" x14ac:dyDescent="0.2"/>
  <cols>
    <col min="1" max="1" width="41.33203125" customWidth="1"/>
  </cols>
  <sheetData>
    <row r="1" spans="1:82" x14ac:dyDescent="0.2">
      <c r="A1" s="3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54</v>
      </c>
      <c r="B4">
        <v>1</v>
      </c>
      <c r="C4">
        <v>1</v>
      </c>
      <c r="D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82" x14ac:dyDescent="0.2">
      <c r="A5" t="s">
        <v>55</v>
      </c>
      <c r="B5">
        <v>1</v>
      </c>
      <c r="C5">
        <v>1</v>
      </c>
      <c r="D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82" x14ac:dyDescent="0.2">
      <c r="A6" t="s">
        <v>56</v>
      </c>
      <c r="B6">
        <v>1</v>
      </c>
      <c r="C6">
        <v>1</v>
      </c>
      <c r="D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82" x14ac:dyDescent="0.2">
      <c r="A7" t="s">
        <v>57</v>
      </c>
      <c r="B7">
        <v>1</v>
      </c>
      <c r="C7">
        <v>1</v>
      </c>
      <c r="D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82" x14ac:dyDescent="0.2">
      <c r="A8" t="s">
        <v>58</v>
      </c>
      <c r="B8">
        <v>1</v>
      </c>
      <c r="C8">
        <v>1</v>
      </c>
      <c r="D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82" x14ac:dyDescent="0.2">
      <c r="A9" t="s">
        <v>59</v>
      </c>
      <c r="B9">
        <v>1</v>
      </c>
      <c r="C9">
        <v>1</v>
      </c>
      <c r="D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82" x14ac:dyDescent="0.2">
      <c r="A10" t="s">
        <v>60</v>
      </c>
      <c r="B10">
        <v>1</v>
      </c>
      <c r="C10">
        <v>1</v>
      </c>
      <c r="D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82" x14ac:dyDescent="0.2">
      <c r="A11" t="s">
        <v>61</v>
      </c>
      <c r="B11">
        <v>1</v>
      </c>
      <c r="C11">
        <v>1</v>
      </c>
      <c r="D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82" x14ac:dyDescent="0.2">
      <c r="A12" t="s">
        <v>62</v>
      </c>
      <c r="B12">
        <v>1</v>
      </c>
      <c r="C12">
        <v>1</v>
      </c>
      <c r="D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82" x14ac:dyDescent="0.2">
      <c r="A13" t="s">
        <v>63</v>
      </c>
      <c r="B13">
        <v>1</v>
      </c>
      <c r="C13">
        <v>1</v>
      </c>
      <c r="D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82" x14ac:dyDescent="0.2">
      <c r="A14" t="s">
        <v>64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82" x14ac:dyDescent="0.2">
      <c r="A15" t="s">
        <v>65</v>
      </c>
      <c r="B15">
        <v>1</v>
      </c>
      <c r="C15">
        <v>1</v>
      </c>
      <c r="D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</row>
    <row r="16" spans="1:82" x14ac:dyDescent="0.2">
      <c r="A16" t="s">
        <v>66</v>
      </c>
      <c r="B16">
        <v>1</v>
      </c>
      <c r="C16">
        <v>0</v>
      </c>
      <c r="D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</row>
    <row r="17" spans="1:19" x14ac:dyDescent="0.2">
      <c r="A17" t="s">
        <v>67</v>
      </c>
      <c r="B17">
        <v>1</v>
      </c>
      <c r="C17">
        <v>0</v>
      </c>
      <c r="D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9" x14ac:dyDescent="0.2">
      <c r="A18" t="s">
        <v>68</v>
      </c>
      <c r="B18">
        <v>1</v>
      </c>
      <c r="C18">
        <v>1</v>
      </c>
      <c r="D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9" x14ac:dyDescent="0.2">
      <c r="A19" t="s">
        <v>69</v>
      </c>
      <c r="B19">
        <v>1</v>
      </c>
      <c r="C19">
        <v>1</v>
      </c>
      <c r="D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9" x14ac:dyDescent="0.2">
      <c r="B20">
        <f t="shared" ref="B20:S20" si="0">AVERAGE(B4:B19)</f>
        <v>1</v>
      </c>
      <c r="C20">
        <f t="shared" si="0"/>
        <v>0.875</v>
      </c>
      <c r="D20">
        <f t="shared" si="0"/>
        <v>1</v>
      </c>
      <c r="E20" t="e">
        <f t="shared" si="0"/>
        <v>#DIV/0!</v>
      </c>
      <c r="F20">
        <f t="shared" si="0"/>
        <v>0.875</v>
      </c>
      <c r="G20">
        <f t="shared" si="0"/>
        <v>0.875</v>
      </c>
      <c r="H20">
        <f t="shared" si="0"/>
        <v>0.6875</v>
      </c>
      <c r="I20">
        <f t="shared" si="0"/>
        <v>1</v>
      </c>
      <c r="J20">
        <f t="shared" si="0"/>
        <v>0.9375</v>
      </c>
      <c r="K20">
        <f t="shared" si="0"/>
        <v>1</v>
      </c>
      <c r="L20">
        <f t="shared" si="0"/>
        <v>0.75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0.875</v>
      </c>
      <c r="R20">
        <f t="shared" si="0"/>
        <v>0.9375</v>
      </c>
      <c r="S20" t="e">
        <f t="shared" si="0"/>
        <v>#DIV/0!</v>
      </c>
    </row>
    <row r="27" spans="1:19" x14ac:dyDescent="0.2">
      <c r="A27" s="7"/>
    </row>
    <row r="28" spans="1:19" x14ac:dyDescent="0.2">
      <c r="A28" s="7"/>
    </row>
    <row r="29" spans="1:19" x14ac:dyDescent="0.2">
      <c r="A29" s="7"/>
    </row>
    <row r="30" spans="1:19" x14ac:dyDescent="0.2">
      <c r="A30" s="7"/>
    </row>
    <row r="31" spans="1:19" x14ac:dyDescent="0.2">
      <c r="A31" s="7"/>
    </row>
    <row r="32" spans="1:19" x14ac:dyDescent="0.2">
      <c r="A32" s="7"/>
    </row>
    <row r="33" spans="1:1" x14ac:dyDescent="0.2">
      <c r="A33" s="7"/>
    </row>
    <row r="34" spans="1:1" x14ac:dyDescent="0.2">
      <c r="A34" s="7"/>
    </row>
  </sheetData>
  <sortState columnSort="1" ref="B3:S20">
    <sortCondition ref="B3:S3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"/>
  <sheetViews>
    <sheetView zoomScale="130" zoomScaleNormal="130" zoomScalePageLayoutView="130" workbookViewId="0">
      <pane xSplit="1" topLeftCell="B1" activePane="topRight" state="frozen"/>
      <selection pane="topRight" activeCell="H11" sqref="H11"/>
    </sheetView>
  </sheetViews>
  <sheetFormatPr baseColWidth="10" defaultRowHeight="16" x14ac:dyDescent="0.2"/>
  <cols>
    <col min="1" max="1" width="17.6640625" customWidth="1"/>
  </cols>
  <sheetData>
    <row r="1" spans="1:82" x14ac:dyDescent="0.2">
      <c r="A1" s="3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70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</v>
      </c>
      <c r="K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82" x14ac:dyDescent="0.2">
      <c r="A5" t="s">
        <v>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I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82" x14ac:dyDescent="0.2">
      <c r="A6" t="s">
        <v>72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K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A7" t="s">
        <v>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K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82" x14ac:dyDescent="0.2">
      <c r="A8" t="s">
        <v>74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K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82" x14ac:dyDescent="0.2">
      <c r="A9" t="s">
        <v>75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K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82" x14ac:dyDescent="0.2">
      <c r="A10" t="s">
        <v>76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82" x14ac:dyDescent="0.2">
      <c r="A11" t="s">
        <v>77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K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82" x14ac:dyDescent="0.2">
      <c r="A12" t="s">
        <v>78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I12">
        <v>1</v>
      </c>
      <c r="K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  <row r="13" spans="1:82" x14ac:dyDescent="0.2">
      <c r="A13" t="s">
        <v>79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I13">
        <v>1</v>
      </c>
      <c r="K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</row>
    <row r="14" spans="1:82" x14ac:dyDescent="0.2">
      <c r="A14" t="s">
        <v>80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K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82" x14ac:dyDescent="0.2">
      <c r="A15" t="s">
        <v>81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I15">
        <v>1</v>
      </c>
      <c r="K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82" x14ac:dyDescent="0.2">
      <c r="A16" t="s">
        <v>82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K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t="s">
        <v>69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K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t="s">
        <v>83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I18">
        <v>1</v>
      </c>
      <c r="K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</row>
    <row r="19" spans="1:19" x14ac:dyDescent="0.2">
      <c r="A19" t="s">
        <v>84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I19">
        <v>1</v>
      </c>
      <c r="K19">
        <v>0</v>
      </c>
      <c r="M19">
        <v>0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</row>
    <row r="20" spans="1:19" x14ac:dyDescent="0.2">
      <c r="A20" t="s">
        <v>85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K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</row>
    <row r="21" spans="1:19" x14ac:dyDescent="0.2">
      <c r="B21">
        <f t="shared" ref="B21:S21" si="0">AVERAGE(B4:B20)</f>
        <v>1</v>
      </c>
      <c r="C21">
        <f t="shared" si="0"/>
        <v>0.82352941176470584</v>
      </c>
      <c r="D21">
        <f t="shared" si="0"/>
        <v>1</v>
      </c>
      <c r="E21">
        <f t="shared" si="0"/>
        <v>1</v>
      </c>
      <c r="F21">
        <f t="shared" si="0"/>
        <v>0.94117647058823528</v>
      </c>
      <c r="G21">
        <f t="shared" si="0"/>
        <v>0.76470588235294112</v>
      </c>
      <c r="H21" t="e">
        <f t="shared" si="0"/>
        <v>#DIV/0!</v>
      </c>
      <c r="I21">
        <f t="shared" si="0"/>
        <v>1</v>
      </c>
      <c r="J21" t="e">
        <f t="shared" si="0"/>
        <v>#DIV/0!</v>
      </c>
      <c r="K21">
        <f t="shared" si="0"/>
        <v>0.88235294117647056</v>
      </c>
      <c r="L21" t="e">
        <f t="shared" si="0"/>
        <v>#DIV/0!</v>
      </c>
      <c r="M21">
        <f t="shared" si="0"/>
        <v>0.82352941176470584</v>
      </c>
      <c r="N21">
        <f t="shared" si="0"/>
        <v>0.94117647058823528</v>
      </c>
      <c r="O21">
        <f t="shared" si="0"/>
        <v>1</v>
      </c>
      <c r="P21">
        <f t="shared" si="0"/>
        <v>0.88235294117647056</v>
      </c>
      <c r="Q21">
        <f t="shared" si="0"/>
        <v>0.82352941176470584</v>
      </c>
      <c r="R21">
        <f t="shared" si="0"/>
        <v>1</v>
      </c>
      <c r="S21">
        <f t="shared" si="0"/>
        <v>1</v>
      </c>
    </row>
  </sheetData>
  <sortState columnSort="1" ref="B3:S21">
    <sortCondition ref="B3:S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3" sqref="B3:S24"/>
    </sheetView>
  </sheetViews>
  <sheetFormatPr baseColWidth="10" defaultRowHeight="16" x14ac:dyDescent="0.2"/>
  <sheetData>
    <row r="1" spans="1:19" x14ac:dyDescent="0.2">
      <c r="A1" s="3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x14ac:dyDescent="0.2">
      <c r="A4" t="s">
        <v>86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t="s">
        <v>87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 t="s">
        <v>88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t="s">
        <v>89</v>
      </c>
      <c r="B7">
        <v>1</v>
      </c>
      <c r="C7">
        <v>0</v>
      </c>
      <c r="D7">
        <v>1</v>
      </c>
      <c r="E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</row>
    <row r="8" spans="1:19" x14ac:dyDescent="0.2">
      <c r="A8" t="s">
        <v>90</v>
      </c>
      <c r="B8">
        <v>1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">
      <c r="A9" t="s">
        <v>91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 t="s">
        <v>92</v>
      </c>
      <c r="B10">
        <v>1</v>
      </c>
      <c r="C10">
        <v>1</v>
      </c>
      <c r="D10">
        <v>1</v>
      </c>
      <c r="E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 t="s">
        <v>93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94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t="s">
        <v>95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</row>
    <row r="14" spans="1:19" x14ac:dyDescent="0.2">
      <c r="A14" t="s">
        <v>96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</row>
    <row r="15" spans="1:19" x14ac:dyDescent="0.2">
      <c r="A15" t="s">
        <v>97</v>
      </c>
      <c r="B15">
        <v>1</v>
      </c>
      <c r="C15">
        <v>1</v>
      </c>
      <c r="D15">
        <v>0</v>
      </c>
      <c r="E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</row>
    <row r="16" spans="1:19" x14ac:dyDescent="0.2">
      <c r="A16" t="s">
        <v>98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t="s">
        <v>99</v>
      </c>
      <c r="B17">
        <v>1</v>
      </c>
      <c r="C17">
        <v>0</v>
      </c>
      <c r="D17">
        <v>0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0.5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t="s">
        <v>100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t="s">
        <v>101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">
      <c r="A20" t="s">
        <v>69</v>
      </c>
      <c r="B20">
        <v>1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">
      <c r="A21" t="s">
        <v>102</v>
      </c>
      <c r="B21">
        <v>1</v>
      </c>
      <c r="C21">
        <v>1</v>
      </c>
      <c r="D21">
        <v>1</v>
      </c>
      <c r="E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</row>
    <row r="22" spans="1:19" x14ac:dyDescent="0.2">
      <c r="A22" t="s">
        <v>103</v>
      </c>
      <c r="B22">
        <v>1</v>
      </c>
      <c r="C22">
        <v>1</v>
      </c>
      <c r="D22">
        <v>1</v>
      </c>
      <c r="E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</row>
    <row r="23" spans="1:19" x14ac:dyDescent="0.2">
      <c r="A23" t="s">
        <v>104</v>
      </c>
      <c r="B23">
        <v>1</v>
      </c>
      <c r="C23">
        <v>1</v>
      </c>
      <c r="D23">
        <v>1</v>
      </c>
      <c r="E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</row>
    <row r="24" spans="1:19" x14ac:dyDescent="0.2">
      <c r="B24">
        <f t="shared" ref="B24:S24" si="0">AVERAGE(B4:B23)</f>
        <v>1</v>
      </c>
      <c r="C24">
        <f t="shared" si="0"/>
        <v>0.9</v>
      </c>
      <c r="D24">
        <f t="shared" si="0"/>
        <v>0.9</v>
      </c>
      <c r="E24">
        <f t="shared" si="0"/>
        <v>1</v>
      </c>
      <c r="F24" t="e">
        <f t="shared" si="0"/>
        <v>#DIV/0!</v>
      </c>
      <c r="G24">
        <f t="shared" si="0"/>
        <v>0.95</v>
      </c>
      <c r="H24">
        <f t="shared" si="0"/>
        <v>0.9</v>
      </c>
      <c r="I24">
        <f t="shared" si="0"/>
        <v>1</v>
      </c>
      <c r="J24">
        <f t="shared" si="0"/>
        <v>0.95</v>
      </c>
      <c r="K24">
        <f t="shared" si="0"/>
        <v>0.9</v>
      </c>
      <c r="L24">
        <f t="shared" si="0"/>
        <v>0.75</v>
      </c>
      <c r="M24">
        <f t="shared" si="0"/>
        <v>0.875</v>
      </c>
      <c r="N24">
        <f t="shared" si="0"/>
        <v>1</v>
      </c>
      <c r="O24">
        <f t="shared" si="0"/>
        <v>0.95</v>
      </c>
      <c r="P24">
        <f t="shared" si="0"/>
        <v>0.95</v>
      </c>
      <c r="Q24">
        <f t="shared" si="0"/>
        <v>0.85</v>
      </c>
      <c r="R24">
        <f t="shared" si="0"/>
        <v>1</v>
      </c>
      <c r="S24">
        <f t="shared" si="0"/>
        <v>0.9</v>
      </c>
    </row>
  </sheetData>
  <sortState columnSort="1" ref="B3:S24">
    <sortCondition ref="B3:S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E24" sqref="E24"/>
    </sheetView>
  </sheetViews>
  <sheetFormatPr baseColWidth="10" defaultRowHeight="16" x14ac:dyDescent="0.2"/>
  <sheetData>
    <row r="1" spans="1:19" x14ac:dyDescent="0.2">
      <c r="A1" s="3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x14ac:dyDescent="0.2">
      <c r="A4" t="s">
        <v>70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t="s">
        <v>105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 t="s">
        <v>106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t="s">
        <v>107</v>
      </c>
      <c r="B7">
        <v>1</v>
      </c>
      <c r="C7">
        <v>1</v>
      </c>
      <c r="D7">
        <v>1</v>
      </c>
      <c r="E7">
        <v>1</v>
      </c>
      <c r="G7">
        <v>0</v>
      </c>
      <c r="H7">
        <v>1</v>
      </c>
      <c r="I7">
        <v>1</v>
      </c>
      <c r="J7">
        <v>1</v>
      </c>
      <c r="K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 t="s">
        <v>108</v>
      </c>
      <c r="B8">
        <v>1</v>
      </c>
      <c r="C8">
        <v>1</v>
      </c>
      <c r="D8">
        <v>1</v>
      </c>
      <c r="E8">
        <v>1</v>
      </c>
      <c r="G8">
        <v>0</v>
      </c>
      <c r="H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">
      <c r="A9" t="s">
        <v>109</v>
      </c>
      <c r="B9">
        <v>1</v>
      </c>
      <c r="C9">
        <v>1</v>
      </c>
      <c r="D9">
        <v>1</v>
      </c>
      <c r="E9">
        <v>1</v>
      </c>
      <c r="G9">
        <v>0</v>
      </c>
      <c r="H9">
        <v>1</v>
      </c>
      <c r="I9">
        <v>1</v>
      </c>
      <c r="J9">
        <v>1</v>
      </c>
      <c r="K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 t="s">
        <v>110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0.66</v>
      </c>
    </row>
    <row r="11" spans="1:19" x14ac:dyDescent="0.2">
      <c r="A11" t="s">
        <v>111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</row>
    <row r="12" spans="1:19" x14ac:dyDescent="0.2">
      <c r="A12" t="s">
        <v>112</v>
      </c>
      <c r="B12">
        <v>1</v>
      </c>
      <c r="C12">
        <v>1</v>
      </c>
      <c r="D12">
        <v>1</v>
      </c>
      <c r="E12">
        <v>1</v>
      </c>
      <c r="G12">
        <v>0</v>
      </c>
      <c r="H12">
        <v>1</v>
      </c>
      <c r="I12">
        <v>1</v>
      </c>
      <c r="J12">
        <v>1</v>
      </c>
      <c r="K12">
        <v>1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</row>
    <row r="13" spans="1:19" x14ac:dyDescent="0.2">
      <c r="A13" t="s">
        <v>113</v>
      </c>
      <c r="B13">
        <v>1</v>
      </c>
      <c r="C13">
        <v>1</v>
      </c>
      <c r="D13">
        <v>1</v>
      </c>
      <c r="E13">
        <v>1</v>
      </c>
      <c r="G13">
        <v>0</v>
      </c>
      <c r="H13">
        <v>1</v>
      </c>
      <c r="I13">
        <v>0</v>
      </c>
      <c r="J13">
        <v>1</v>
      </c>
      <c r="K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</row>
    <row r="14" spans="1:19" x14ac:dyDescent="0.2">
      <c r="A14" t="s">
        <v>114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 t="s">
        <v>115</v>
      </c>
      <c r="B15">
        <v>1</v>
      </c>
      <c r="C15">
        <v>1</v>
      </c>
      <c r="D15">
        <v>1</v>
      </c>
      <c r="E15">
        <v>1</v>
      </c>
      <c r="G15">
        <v>0</v>
      </c>
      <c r="H15">
        <v>1</v>
      </c>
      <c r="I15">
        <v>1</v>
      </c>
      <c r="J15">
        <v>1</v>
      </c>
      <c r="K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</row>
    <row r="16" spans="1:19" x14ac:dyDescent="0.2">
      <c r="A16" t="s">
        <v>116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</row>
    <row r="17" spans="1:19" x14ac:dyDescent="0.2">
      <c r="A17" t="s">
        <v>117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</row>
    <row r="18" spans="1:19" x14ac:dyDescent="0.2">
      <c r="A18" t="s">
        <v>118</v>
      </c>
      <c r="B18">
        <v>1</v>
      </c>
      <c r="C18">
        <v>1</v>
      </c>
      <c r="D18">
        <v>1</v>
      </c>
      <c r="E18">
        <v>1</v>
      </c>
      <c r="G18">
        <v>0</v>
      </c>
      <c r="H18">
        <v>1</v>
      </c>
      <c r="I18">
        <v>1</v>
      </c>
      <c r="J18">
        <v>1</v>
      </c>
      <c r="K18">
        <v>1</v>
      </c>
      <c r="M18">
        <v>1</v>
      </c>
      <c r="N18">
        <v>1</v>
      </c>
      <c r="O18">
        <v>0.33</v>
      </c>
      <c r="P18">
        <v>1</v>
      </c>
      <c r="Q18">
        <v>1</v>
      </c>
      <c r="R18">
        <v>1</v>
      </c>
      <c r="S18">
        <v>0.33</v>
      </c>
    </row>
    <row r="19" spans="1:19" x14ac:dyDescent="0.2">
      <c r="B19">
        <f>AVERAGE(B4:B18)*1</f>
        <v>1</v>
      </c>
      <c r="C19">
        <f>AVERAGE(C4:C18)*1</f>
        <v>1</v>
      </c>
      <c r="D19">
        <f>AVERAGE(D4:D18)*1</f>
        <v>1</v>
      </c>
      <c r="E19">
        <f>AVERAGE(E4:E18)*1</f>
        <v>1</v>
      </c>
      <c r="F19" t="e">
        <f>AVERAGE(F4:F18)*1</f>
        <v>#DIV/0!</v>
      </c>
      <c r="G19">
        <f>AVERAGE(G4:G18)*1</f>
        <v>0.53333333333333333</v>
      </c>
      <c r="H19">
        <f>AVERAGE(H4:H18)*1</f>
        <v>1</v>
      </c>
      <c r="I19">
        <f>AVERAGE(I4:I18)*1</f>
        <v>0.93333333333333335</v>
      </c>
      <c r="J19">
        <f>AVERAGE(J4:J18)*1</f>
        <v>1</v>
      </c>
      <c r="K19">
        <f>AVERAGE(K4:K18)*1</f>
        <v>0.8666666666666667</v>
      </c>
      <c r="L19" t="e">
        <f>AVERAGE(L4:L18)*1</f>
        <v>#DIV/0!</v>
      </c>
      <c r="M19">
        <f>AVERAGE(M4:M18)*1</f>
        <v>0.93333333333333335</v>
      </c>
      <c r="N19">
        <f>AVERAGE(N4:N18)*1</f>
        <v>0.93333333333333335</v>
      </c>
      <c r="O19">
        <f>AVERAGE(O4:O18)*1</f>
        <v>0.95533333333333337</v>
      </c>
      <c r="P19">
        <f>AVERAGE(P4:P18)*1</f>
        <v>0.8666666666666667</v>
      </c>
      <c r="Q19">
        <f>AVERAGE(Q4:Q18)*1</f>
        <v>0.8</v>
      </c>
      <c r="R19">
        <f>AVERAGE(R4:R18)*1</f>
        <v>1</v>
      </c>
      <c r="S19">
        <f>AVERAGE(S4:S18)*1</f>
        <v>0.79933333333333334</v>
      </c>
    </row>
  </sheetData>
  <sortState columnSort="1" ref="B3:S19">
    <sortCondition ref="B3:S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3" sqref="B3:S17"/>
    </sheetView>
  </sheetViews>
  <sheetFormatPr baseColWidth="10" defaultRowHeight="16" x14ac:dyDescent="0.2"/>
  <sheetData>
    <row r="1" spans="1:19" x14ac:dyDescent="0.2">
      <c r="A1" s="3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x14ac:dyDescent="0.2">
      <c r="A4" s="2" t="s">
        <v>119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s="2" t="s">
        <v>120</v>
      </c>
      <c r="B5">
        <v>0</v>
      </c>
      <c r="C5">
        <v>1</v>
      </c>
      <c r="D5">
        <v>0</v>
      </c>
      <c r="E5">
        <v>0</v>
      </c>
      <c r="G5">
        <v>0</v>
      </c>
      <c r="H5">
        <v>0</v>
      </c>
      <c r="I5">
        <v>0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</row>
    <row r="6" spans="1:19" ht="32" x14ac:dyDescent="0.2">
      <c r="A6" s="2" t="s">
        <v>121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K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ht="80" x14ac:dyDescent="0.2">
      <c r="A7" s="2" t="s">
        <v>122</v>
      </c>
      <c r="B7">
        <v>1</v>
      </c>
      <c r="C7">
        <v>0.5</v>
      </c>
      <c r="D7">
        <v>1</v>
      </c>
      <c r="E7">
        <v>0.5</v>
      </c>
      <c r="G7">
        <v>1</v>
      </c>
      <c r="H7">
        <v>0</v>
      </c>
      <c r="I7">
        <v>0.5</v>
      </c>
      <c r="K7">
        <v>0.5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ht="48" x14ac:dyDescent="0.2">
      <c r="A8" s="2" t="s">
        <v>123</v>
      </c>
      <c r="B8">
        <v>1</v>
      </c>
      <c r="C8">
        <v>0.5</v>
      </c>
      <c r="D8">
        <v>1</v>
      </c>
      <c r="E8">
        <v>1</v>
      </c>
      <c r="G8">
        <v>1</v>
      </c>
      <c r="H8">
        <v>1</v>
      </c>
      <c r="I8">
        <v>1</v>
      </c>
      <c r="K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ht="32" x14ac:dyDescent="0.2">
      <c r="A9" s="2" t="s">
        <v>124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K9">
        <v>0</v>
      </c>
      <c r="M9">
        <v>0.5</v>
      </c>
      <c r="N9">
        <v>1</v>
      </c>
      <c r="O9">
        <v>1</v>
      </c>
      <c r="P9">
        <v>1</v>
      </c>
      <c r="Q9">
        <v>0.5</v>
      </c>
      <c r="R9">
        <v>1</v>
      </c>
      <c r="S9">
        <v>1</v>
      </c>
    </row>
    <row r="10" spans="1:19" ht="80" x14ac:dyDescent="0.2">
      <c r="A10" s="2" t="s">
        <v>125</v>
      </c>
      <c r="B10">
        <v>1</v>
      </c>
      <c r="C10">
        <v>1</v>
      </c>
      <c r="D10">
        <v>1</v>
      </c>
      <c r="E10">
        <v>0.5</v>
      </c>
      <c r="G10">
        <v>1</v>
      </c>
      <c r="H10">
        <v>1</v>
      </c>
      <c r="I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ht="80" x14ac:dyDescent="0.2">
      <c r="A11" s="2" t="s">
        <v>126</v>
      </c>
      <c r="B11">
        <v>1</v>
      </c>
      <c r="C11">
        <v>1</v>
      </c>
      <c r="D11">
        <v>1</v>
      </c>
      <c r="E11">
        <v>0.5</v>
      </c>
      <c r="G11">
        <v>1</v>
      </c>
      <c r="H11">
        <v>1</v>
      </c>
      <c r="I11">
        <v>1</v>
      </c>
      <c r="K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ht="32" x14ac:dyDescent="0.2">
      <c r="A12" s="2" t="s">
        <v>127</v>
      </c>
      <c r="B12">
        <v>1</v>
      </c>
      <c r="C12">
        <v>1</v>
      </c>
      <c r="D12">
        <v>1</v>
      </c>
      <c r="E12">
        <v>0.5</v>
      </c>
      <c r="G12">
        <v>1</v>
      </c>
      <c r="H12">
        <v>1</v>
      </c>
      <c r="I12">
        <v>1</v>
      </c>
      <c r="K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  <row r="13" spans="1:19" ht="32" x14ac:dyDescent="0.2">
      <c r="A13" s="2" t="s">
        <v>128</v>
      </c>
      <c r="B13">
        <v>1</v>
      </c>
      <c r="C13">
        <v>1</v>
      </c>
      <c r="D13">
        <v>1</v>
      </c>
      <c r="E13">
        <v>0.5</v>
      </c>
      <c r="G13">
        <v>1</v>
      </c>
      <c r="H13">
        <v>1</v>
      </c>
      <c r="I13">
        <v>1</v>
      </c>
      <c r="K13">
        <v>0.5</v>
      </c>
      <c r="M13">
        <v>1</v>
      </c>
      <c r="N13">
        <v>1</v>
      </c>
      <c r="O13">
        <v>1</v>
      </c>
      <c r="P13">
        <v>1</v>
      </c>
      <c r="Q13">
        <v>0.5</v>
      </c>
      <c r="R13">
        <v>1</v>
      </c>
      <c r="S13">
        <v>1</v>
      </c>
    </row>
    <row r="14" spans="1:19" ht="32" x14ac:dyDescent="0.2">
      <c r="A14" s="2" t="s">
        <v>129</v>
      </c>
      <c r="B14">
        <v>0</v>
      </c>
      <c r="C14">
        <v>1</v>
      </c>
      <c r="D14">
        <v>1</v>
      </c>
      <c r="E14">
        <v>0.5</v>
      </c>
      <c r="G14">
        <v>1</v>
      </c>
      <c r="H14">
        <v>1</v>
      </c>
      <c r="I14">
        <v>1</v>
      </c>
      <c r="K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ht="32" x14ac:dyDescent="0.2">
      <c r="A15" s="2" t="s">
        <v>130</v>
      </c>
      <c r="B15">
        <v>1</v>
      </c>
      <c r="C15">
        <v>1</v>
      </c>
      <c r="D15">
        <v>1</v>
      </c>
      <c r="E15">
        <v>0.5</v>
      </c>
      <c r="G15">
        <v>1</v>
      </c>
      <c r="H15">
        <v>1</v>
      </c>
      <c r="I15">
        <v>1</v>
      </c>
      <c r="K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s="8"/>
      <c r="B16" s="6">
        <f>AVERAGE(B4:B15)*100</f>
        <v>83.333333333333343</v>
      </c>
      <c r="C16" s="6">
        <f>AVERAGE(C4:C15)*100</f>
        <v>91.666666666666657</v>
      </c>
      <c r="D16" s="6">
        <f>AVERAGE(D4:D15)*100</f>
        <v>91.666666666666657</v>
      </c>
      <c r="E16" s="6">
        <f>AVERAGE(E4:E15)*100</f>
        <v>62.5</v>
      </c>
      <c r="F16" s="6">
        <f>AVERAGE(F4:F15)*100</f>
        <v>0</v>
      </c>
      <c r="G16" s="6">
        <f>AVERAGE(G4:G15)*100</f>
        <v>91.666666666666657</v>
      </c>
      <c r="H16" s="6">
        <f>AVERAGE(H4:H15)*100</f>
        <v>83.333333333333343</v>
      </c>
      <c r="I16" s="6">
        <f>AVERAGE(I4:I15)*100</f>
        <v>87.5</v>
      </c>
      <c r="J16" s="6">
        <f>AVERAGE(J4:J15)*100</f>
        <v>0</v>
      </c>
      <c r="K16" s="6">
        <f>AVERAGE(K4:K15)*100</f>
        <v>66.666666666666657</v>
      </c>
      <c r="L16" s="6">
        <f>AVERAGE(L4:L15)*100</f>
        <v>0</v>
      </c>
      <c r="M16" s="6">
        <f>AVERAGE(M4:M15)*100</f>
        <v>95.833333333333343</v>
      </c>
      <c r="N16" s="6">
        <f>AVERAGE(N4:N15)*100</f>
        <v>100</v>
      </c>
      <c r="O16" s="6">
        <f>AVERAGE(O4:O15)*100</f>
        <v>100</v>
      </c>
      <c r="P16" s="6">
        <f>AVERAGE(P4:P15)*100</f>
        <v>100</v>
      </c>
      <c r="Q16" s="6">
        <f>AVERAGE(Q4:Q15)*100</f>
        <v>83.333333333333343</v>
      </c>
      <c r="R16" s="6">
        <f>AVERAGE(R4:R15)*100</f>
        <v>91.666666666666657</v>
      </c>
      <c r="S16" s="6">
        <f>AVERAGE(S4:S15)*100</f>
        <v>91.666666666666657</v>
      </c>
    </row>
  </sheetData>
  <sortState columnSort="1" ref="B3:S16">
    <sortCondition ref="B3:S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3" sqref="B3:S21"/>
    </sheetView>
  </sheetViews>
  <sheetFormatPr baseColWidth="10" defaultRowHeight="16" x14ac:dyDescent="0.2"/>
  <sheetData>
    <row r="1" spans="1:19" x14ac:dyDescent="0.2">
      <c r="A1" s="3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ht="48" x14ac:dyDescent="0.2">
      <c r="A4" s="2" t="s">
        <v>131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</row>
    <row r="5" spans="1:19" x14ac:dyDescent="0.2">
      <c r="A5" s="2">
        <f>23.13 + 0.003*6700</f>
        <v>43.230000000000004</v>
      </c>
      <c r="B5">
        <v>1</v>
      </c>
      <c r="C5">
        <v>1</v>
      </c>
      <c r="D5">
        <v>1</v>
      </c>
      <c r="E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R5">
        <v>1</v>
      </c>
    </row>
    <row r="6" spans="1:19" x14ac:dyDescent="0.2">
      <c r="A6" s="2">
        <f>(100 - 23.13)/0.003</f>
        <v>25623.333333333336</v>
      </c>
      <c r="C6">
        <v>1</v>
      </c>
      <c r="D6">
        <v>1</v>
      </c>
      <c r="E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>
        <v>1</v>
      </c>
      <c r="P6">
        <v>1</v>
      </c>
      <c r="R6">
        <v>0.5</v>
      </c>
    </row>
    <row r="7" spans="1:19" ht="32" x14ac:dyDescent="0.2">
      <c r="A7" s="2" t="s">
        <v>121</v>
      </c>
      <c r="B7">
        <v>1</v>
      </c>
      <c r="C7">
        <v>1</v>
      </c>
      <c r="D7">
        <v>1</v>
      </c>
      <c r="E7">
        <v>1</v>
      </c>
      <c r="H7">
        <v>1</v>
      </c>
      <c r="I7">
        <v>1</v>
      </c>
      <c r="J7">
        <v>1</v>
      </c>
      <c r="K7">
        <v>1</v>
      </c>
      <c r="M7">
        <v>1</v>
      </c>
      <c r="N7">
        <v>1</v>
      </c>
      <c r="P7">
        <v>1</v>
      </c>
      <c r="R7">
        <v>1</v>
      </c>
    </row>
    <row r="8" spans="1:19" ht="96" x14ac:dyDescent="0.2">
      <c r="A8" s="2" t="s">
        <v>132</v>
      </c>
      <c r="B8">
        <v>1</v>
      </c>
      <c r="C8">
        <v>1</v>
      </c>
      <c r="D8">
        <v>0.5</v>
      </c>
      <c r="E8">
        <v>0.5</v>
      </c>
      <c r="H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0</v>
      </c>
      <c r="P8">
        <v>1</v>
      </c>
      <c r="R8">
        <v>0.5</v>
      </c>
    </row>
    <row r="9" spans="1:19" ht="48" x14ac:dyDescent="0.2">
      <c r="A9" s="2" t="s">
        <v>123</v>
      </c>
      <c r="B9">
        <v>1</v>
      </c>
      <c r="C9">
        <v>1</v>
      </c>
      <c r="D9">
        <v>1</v>
      </c>
      <c r="E9">
        <v>1</v>
      </c>
      <c r="H9">
        <v>1</v>
      </c>
      <c r="I9">
        <v>1</v>
      </c>
      <c r="J9">
        <v>1</v>
      </c>
      <c r="K9">
        <v>1</v>
      </c>
      <c r="M9">
        <v>1</v>
      </c>
      <c r="N9">
        <v>1</v>
      </c>
      <c r="O9">
        <v>1</v>
      </c>
      <c r="P9">
        <v>1</v>
      </c>
      <c r="R9">
        <v>1</v>
      </c>
    </row>
    <row r="10" spans="1:19" ht="32" x14ac:dyDescent="0.2">
      <c r="A10" s="2" t="s">
        <v>124</v>
      </c>
      <c r="B10">
        <v>0.5</v>
      </c>
      <c r="C10">
        <v>0.5</v>
      </c>
      <c r="D10">
        <v>0.5</v>
      </c>
      <c r="E10">
        <v>0.5</v>
      </c>
      <c r="H10">
        <v>1</v>
      </c>
      <c r="I10">
        <v>0.5</v>
      </c>
      <c r="J10">
        <v>0.5</v>
      </c>
      <c r="K10">
        <v>0.5</v>
      </c>
      <c r="M10">
        <v>0.5</v>
      </c>
      <c r="N10">
        <v>0.5</v>
      </c>
      <c r="O10">
        <v>0.5</v>
      </c>
      <c r="P10">
        <v>1</v>
      </c>
      <c r="R10">
        <v>0.5</v>
      </c>
    </row>
    <row r="11" spans="1:19" ht="64" x14ac:dyDescent="0.2">
      <c r="A11" s="2" t="s">
        <v>133</v>
      </c>
      <c r="B11">
        <v>1</v>
      </c>
      <c r="C11">
        <v>1</v>
      </c>
      <c r="D11">
        <v>1</v>
      </c>
      <c r="E11">
        <v>1</v>
      </c>
      <c r="H11">
        <v>1</v>
      </c>
      <c r="I11">
        <v>1</v>
      </c>
      <c r="J11">
        <v>1</v>
      </c>
      <c r="K11">
        <v>0.5</v>
      </c>
      <c r="M11">
        <v>1</v>
      </c>
      <c r="N11">
        <v>1</v>
      </c>
      <c r="O11">
        <v>1</v>
      </c>
      <c r="P11">
        <v>1</v>
      </c>
      <c r="R11">
        <v>1</v>
      </c>
    </row>
    <row r="12" spans="1:19" ht="64" x14ac:dyDescent="0.2">
      <c r="A12" s="2" t="s">
        <v>134</v>
      </c>
      <c r="B12">
        <v>1</v>
      </c>
      <c r="C12">
        <v>1</v>
      </c>
      <c r="D12">
        <v>1</v>
      </c>
      <c r="E12">
        <v>1</v>
      </c>
      <c r="H12">
        <v>1</v>
      </c>
      <c r="I12">
        <v>1</v>
      </c>
      <c r="J12">
        <v>1</v>
      </c>
      <c r="K12">
        <v>1</v>
      </c>
      <c r="M12">
        <v>1</v>
      </c>
      <c r="N12">
        <v>1</v>
      </c>
      <c r="O12">
        <v>1</v>
      </c>
      <c r="P12">
        <v>1</v>
      </c>
      <c r="R12">
        <v>1</v>
      </c>
    </row>
    <row r="13" spans="1:19" ht="32" x14ac:dyDescent="0.2">
      <c r="A13" s="2" t="s">
        <v>135</v>
      </c>
      <c r="B13">
        <v>1</v>
      </c>
      <c r="C13">
        <v>1</v>
      </c>
      <c r="D13">
        <v>1</v>
      </c>
      <c r="E13">
        <v>1</v>
      </c>
      <c r="H13">
        <v>1</v>
      </c>
      <c r="I13">
        <v>1</v>
      </c>
      <c r="J13">
        <v>1</v>
      </c>
      <c r="K13">
        <v>1</v>
      </c>
      <c r="M13">
        <v>1</v>
      </c>
      <c r="N13">
        <v>1</v>
      </c>
      <c r="O13">
        <v>1</v>
      </c>
      <c r="P13">
        <v>1</v>
      </c>
      <c r="R13">
        <v>1</v>
      </c>
    </row>
    <row r="14" spans="1:19" x14ac:dyDescent="0.2">
      <c r="A14" s="2" t="s">
        <v>136</v>
      </c>
      <c r="B14">
        <v>1</v>
      </c>
      <c r="C14">
        <v>1</v>
      </c>
      <c r="D14">
        <v>0</v>
      </c>
      <c r="E14">
        <v>1</v>
      </c>
      <c r="H14">
        <v>1</v>
      </c>
      <c r="I14">
        <v>1</v>
      </c>
      <c r="J14">
        <v>1</v>
      </c>
      <c r="K14">
        <v>1</v>
      </c>
      <c r="M14">
        <v>1</v>
      </c>
      <c r="N14">
        <v>1</v>
      </c>
      <c r="O14">
        <v>1</v>
      </c>
      <c r="P14">
        <v>1</v>
      </c>
      <c r="R14">
        <v>0</v>
      </c>
    </row>
    <row r="15" spans="1:19" x14ac:dyDescent="0.2">
      <c r="A15" s="2" t="s">
        <v>137</v>
      </c>
      <c r="B15">
        <v>1</v>
      </c>
      <c r="C15">
        <v>1</v>
      </c>
      <c r="D15">
        <v>1</v>
      </c>
      <c r="E15">
        <v>1</v>
      </c>
      <c r="H15">
        <v>1</v>
      </c>
      <c r="I15">
        <v>1</v>
      </c>
      <c r="J15">
        <v>1</v>
      </c>
      <c r="K15">
        <v>1</v>
      </c>
      <c r="M15">
        <v>1</v>
      </c>
      <c r="N15">
        <v>0</v>
      </c>
      <c r="O15">
        <v>1</v>
      </c>
      <c r="P15">
        <v>1</v>
      </c>
      <c r="R15">
        <v>1</v>
      </c>
    </row>
    <row r="16" spans="1:19" ht="32" x14ac:dyDescent="0.2">
      <c r="A16" s="2" t="s">
        <v>138</v>
      </c>
      <c r="B16">
        <v>1</v>
      </c>
      <c r="C16">
        <v>0.5</v>
      </c>
      <c r="D16">
        <v>1</v>
      </c>
      <c r="E16">
        <v>1</v>
      </c>
      <c r="H16">
        <v>0.5</v>
      </c>
      <c r="I16">
        <v>1</v>
      </c>
      <c r="J16">
        <v>0.5</v>
      </c>
      <c r="K16">
        <v>1</v>
      </c>
      <c r="M16">
        <v>1</v>
      </c>
      <c r="N16">
        <v>0.5</v>
      </c>
      <c r="O16">
        <v>1</v>
      </c>
      <c r="P16">
        <v>1</v>
      </c>
      <c r="R16">
        <v>0.5</v>
      </c>
    </row>
    <row r="17" spans="1:19" ht="32" x14ac:dyDescent="0.2">
      <c r="A17" s="2" t="s">
        <v>139</v>
      </c>
      <c r="B17">
        <v>1</v>
      </c>
      <c r="C17">
        <v>1</v>
      </c>
      <c r="D17">
        <v>0</v>
      </c>
      <c r="E17">
        <v>1</v>
      </c>
      <c r="H17">
        <v>1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  <c r="P17">
        <v>1</v>
      </c>
      <c r="R17">
        <v>1</v>
      </c>
    </row>
    <row r="18" spans="1:19" ht="48" x14ac:dyDescent="0.2">
      <c r="A18" s="2" t="s">
        <v>140</v>
      </c>
      <c r="B18">
        <v>1</v>
      </c>
      <c r="C18">
        <v>1</v>
      </c>
      <c r="D18">
        <v>1</v>
      </c>
      <c r="E18">
        <v>1</v>
      </c>
      <c r="H18">
        <v>1</v>
      </c>
      <c r="I18">
        <v>1</v>
      </c>
      <c r="J18">
        <v>0</v>
      </c>
      <c r="K18">
        <v>1</v>
      </c>
      <c r="M18">
        <v>1</v>
      </c>
      <c r="N18">
        <v>1</v>
      </c>
      <c r="O18">
        <v>1</v>
      </c>
      <c r="P18">
        <v>1</v>
      </c>
      <c r="R18">
        <v>1</v>
      </c>
    </row>
    <row r="19" spans="1:19" x14ac:dyDescent="0.2">
      <c r="A19" s="2" t="s">
        <v>141</v>
      </c>
      <c r="B19">
        <v>0.5</v>
      </c>
      <c r="C19">
        <v>0.5</v>
      </c>
      <c r="D19">
        <v>0.5</v>
      </c>
      <c r="E19">
        <v>1</v>
      </c>
      <c r="H19">
        <v>1</v>
      </c>
      <c r="I19">
        <v>1</v>
      </c>
      <c r="J19">
        <v>1</v>
      </c>
      <c r="K19">
        <v>0.5</v>
      </c>
      <c r="M19">
        <v>1</v>
      </c>
      <c r="N19">
        <v>1</v>
      </c>
      <c r="O19">
        <v>0.5</v>
      </c>
      <c r="P19">
        <v>1</v>
      </c>
      <c r="R19">
        <v>1</v>
      </c>
    </row>
    <row r="20" spans="1:19" x14ac:dyDescent="0.2">
      <c r="A20" s="8"/>
      <c r="B20" s="6">
        <f>AVERAGE(B4:B19)</f>
        <v>0.93333333333333335</v>
      </c>
      <c r="C20" s="6">
        <f>AVERAGE(C4:C19)</f>
        <v>0.90625</v>
      </c>
      <c r="D20" s="6">
        <f>AVERAGE(D4:D19)</f>
        <v>0.78125</v>
      </c>
      <c r="E20" s="6">
        <f>AVERAGE(E4:E19)</f>
        <v>0.9375</v>
      </c>
      <c r="F20" s="6">
        <f>AVERAGE(F4:F19)</f>
        <v>0</v>
      </c>
      <c r="G20" s="6">
        <f>AVERAGE(G4:G19)</f>
        <v>0</v>
      </c>
      <c r="H20" s="6">
        <f>AVERAGE(H4:H19)*0.9</f>
        <v>0.87187500000000007</v>
      </c>
      <c r="I20" s="6">
        <f>AVERAGE(I4:I19)</f>
        <v>0.96875</v>
      </c>
      <c r="J20" s="6">
        <f>AVERAGE(J4:J19)*0.9</f>
        <v>0.78749999999999998</v>
      </c>
      <c r="K20" s="6">
        <f>AVERAGE(K4:K19)</f>
        <v>0.90625</v>
      </c>
      <c r="L20" s="6">
        <f>AVERAGE(L4:L19)</f>
        <v>0</v>
      </c>
      <c r="M20" s="6">
        <f>AVERAGE(M4:M19)</f>
        <v>0.96875</v>
      </c>
      <c r="N20" s="6">
        <f>AVERAGE(N4:N19)*0.9</f>
        <v>0.78749999999999998</v>
      </c>
      <c r="O20" s="6">
        <f>AVERAGE(O4:O19)</f>
        <v>0.8666666666666667</v>
      </c>
      <c r="P20" s="6">
        <f>AVERAGE(P4:P19)*0.9</f>
        <v>0.9</v>
      </c>
      <c r="Q20" s="6">
        <f>AVERAGE(Q4:Q19)</f>
        <v>0</v>
      </c>
      <c r="R20" s="6">
        <f>AVERAGE(R4:R19)</f>
        <v>0.8125</v>
      </c>
      <c r="S20" s="6">
        <f>AVERAGE(S4:S19)</f>
        <v>0</v>
      </c>
    </row>
    <row r="21" spans="1:19" x14ac:dyDescent="0.2">
      <c r="A21" s="2"/>
      <c r="H21" t="s">
        <v>142</v>
      </c>
      <c r="J21" t="s">
        <v>142</v>
      </c>
      <c r="N21" t="s">
        <v>142</v>
      </c>
      <c r="P21" t="s">
        <v>142</v>
      </c>
    </row>
  </sheetData>
  <sortState columnSort="1" ref="B3:S21">
    <sortCondition ref="B3:S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7</vt:lpstr>
      <vt:lpstr>chapter 8</vt:lpstr>
      <vt:lpstr>chapter 9</vt:lpstr>
      <vt:lpstr>chapter 10</vt:lpstr>
      <vt:lpstr>chapter 11</vt:lpstr>
      <vt:lpstr>chapter 12</vt:lpstr>
      <vt:lpstr>chapter 15</vt:lpstr>
      <vt:lpstr>chapter 16</vt:lpstr>
    </vt:vector>
  </TitlesOfParts>
  <Manager/>
  <Company>Missouri State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M. Buchanan</cp:lastModifiedBy>
  <cp:revision/>
  <dcterms:created xsi:type="dcterms:W3CDTF">2016-02-29T02:33:22Z</dcterms:created>
  <dcterms:modified xsi:type="dcterms:W3CDTF">2016-05-14T14:54:57Z</dcterms:modified>
  <cp:category/>
  <cp:contentStatus/>
</cp:coreProperties>
</file>