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2035" windowHeight="12525"/>
  </bookViews>
  <sheets>
    <sheet name="Allocation sheet" sheetId="1" r:id="rId1"/>
  </sheets>
  <definedNames>
    <definedName name="solver_adj" localSheetId="0" hidden="1">'Allocation sheet'!$B$11:$B$17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'Allocation sheet'!$B$11:$B$17</definedName>
    <definedName name="solver_lhs2" localSheetId="0" hidden="1">'Allocation sheet'!$B$11:$B$17</definedName>
    <definedName name="solver_lhs3" localSheetId="0" hidden="1">'Allocation sheet'!$G$22</definedName>
    <definedName name="solver_lhs4" localSheetId="0" hidden="1">'Allocation sheet'!$H$22</definedName>
    <definedName name="solver_lhs5" localSheetId="0" hidden="1">'Allocation sheet'!$I$22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'Allocation sheet'!$J$18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3</definedName>
    <definedName name="solver_rel3" localSheetId="0" hidden="1">2</definedName>
    <definedName name="solver_rel4" localSheetId="0" hidden="1">2</definedName>
    <definedName name="solver_rel5" localSheetId="0" hidden="1">2</definedName>
    <definedName name="solver_rhs1" localSheetId="0" hidden="1">1</definedName>
    <definedName name="solver_rhs2" localSheetId="0" hidden="1">0.1</definedName>
    <definedName name="solver_rhs3" localSheetId="0" hidden="1">'Allocation sheet'!$B$3</definedName>
    <definedName name="solver_rhs4" localSheetId="0" hidden="1">'Allocation sheet'!$B$4</definedName>
    <definedName name="solver_rhs5" localSheetId="0" hidden="1">'Allocation sheet'!$B$5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10000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D25" i="1" l="1"/>
  <c r="F18" i="1" a="1"/>
  <c r="F18" i="1" s="1"/>
  <c r="E18" i="1" a="1"/>
  <c r="E18" i="1" s="1"/>
  <c r="D18" i="1" a="1"/>
  <c r="D18" i="1" s="1"/>
  <c r="C22" i="1" l="1"/>
  <c r="G17" i="1" l="1"/>
  <c r="J17" i="1"/>
  <c r="J16" i="1" l="1"/>
  <c r="J15" i="1"/>
  <c r="J14" i="1"/>
  <c r="J13" i="1"/>
  <c r="J12" i="1"/>
  <c r="J11" i="1"/>
  <c r="I17" i="1"/>
  <c r="I16" i="1"/>
  <c r="I15" i="1"/>
  <c r="I14" i="1"/>
  <c r="I13" i="1"/>
  <c r="I12" i="1"/>
  <c r="I11" i="1"/>
  <c r="H17" i="1"/>
  <c r="H16" i="1"/>
  <c r="H15" i="1"/>
  <c r="H14" i="1"/>
  <c r="H13" i="1"/>
  <c r="H12" i="1"/>
  <c r="H11" i="1"/>
  <c r="G16" i="1"/>
  <c r="G15" i="1"/>
  <c r="G14" i="1"/>
  <c r="G13" i="1"/>
  <c r="G12" i="1"/>
  <c r="G11" i="1"/>
  <c r="J18" i="1" l="1"/>
  <c r="G22" i="1"/>
  <c r="I22" i="1"/>
  <c r="H22" i="1"/>
  <c r="J22" i="1" l="1"/>
</calcChain>
</file>

<file path=xl/sharedStrings.xml><?xml version="1.0" encoding="utf-8"?>
<sst xmlns="http://schemas.openxmlformats.org/spreadsheetml/2006/main" count="34" uniqueCount="27">
  <si>
    <t>h</t>
  </si>
  <si>
    <t>ah</t>
  </si>
  <si>
    <t>nh</t>
  </si>
  <si>
    <t>k=1</t>
  </si>
  <si>
    <t>ph(k)</t>
  </si>
  <si>
    <t>ah*nh*ph(1)</t>
  </si>
  <si>
    <t>ah*nh*ph(2)</t>
  </si>
  <si>
    <t>ah*nh*ph(3)</t>
  </si>
  <si>
    <t>Expected no. of children in sample</t>
  </si>
  <si>
    <t>All ages</t>
  </si>
  <si>
    <t>Expected no. of children</t>
  </si>
  <si>
    <t>Expected no. of HHs</t>
  </si>
  <si>
    <t>ah*nh</t>
  </si>
  <si>
    <t>Total expected no. of HHs</t>
  </si>
  <si>
    <t>Age groups</t>
  </si>
  <si>
    <t>15-17</t>
  </si>
  <si>
    <t>12-14</t>
  </si>
  <si>
    <t>5-11</t>
  </si>
  <si>
    <t>Stratum</t>
  </si>
  <si>
    <t>Sampling rate for HH</t>
  </si>
  <si>
    <t>Households</t>
  </si>
  <si>
    <t>Total HHs with children</t>
  </si>
  <si>
    <t>Initial sample</t>
  </si>
  <si>
    <t>Subsample</t>
  </si>
  <si>
    <t>Target subsample sizes</t>
  </si>
  <si>
    <t>Age group</t>
  </si>
  <si>
    <t>Total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</si>
</sst>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right"/>
    </xf>
    <xf numFmtId="16" fontId="0" fillId="0" borderId="1" xfId="0" quotePrefix="1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0" borderId="0" xfId="0" applyNumberFormat="1"/>
    <xf numFmtId="2" fontId="0" fillId="0" borderId="1" xfId="0" applyNumberFormat="1" applyBorder="1"/>
    <xf numFmtId="1" fontId="0" fillId="0" borderId="1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" fontId="0" fillId="0" borderId="0" xfId="0" applyNumberFormat="1"/>
    <xf numFmtId="0" fontId="0" fillId="0" borderId="0" xfId="0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2" xfId="0" applyBorder="1" applyAlignment="1">
      <alignment horizontal="right"/>
    </xf>
    <xf numFmtId="16" fontId="0" fillId="0" borderId="3" xfId="0" quotePrefix="1" applyNumberFormat="1" applyBorder="1" applyAlignment="1">
      <alignment horizontal="center"/>
    </xf>
    <xf numFmtId="164" fontId="0" fillId="0" borderId="0" xfId="0" applyNumberFormat="1"/>
    <xf numFmtId="16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1" fontId="0" fillId="0" borderId="0" xfId="0" applyNumberFormat="1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tabSelected="1" zoomScaleNormal="100" zoomScalePageLayoutView="90" workbookViewId="0">
      <selection activeCell="D19" sqref="D19"/>
    </sheetView>
  </sheetViews>
  <sheetFormatPr defaultRowHeight="15" x14ac:dyDescent="0.25"/>
  <cols>
    <col min="1" max="1" width="10.5703125" customWidth="1"/>
    <col min="2" max="2" width="19.42578125" bestFit="1" customWidth="1"/>
    <col min="3" max="3" width="11.42578125" bestFit="1" customWidth="1"/>
    <col min="7" max="9" width="12.140625" bestFit="1" customWidth="1"/>
    <col min="10" max="10" width="11.5703125" customWidth="1"/>
  </cols>
  <sheetData>
    <row r="2" spans="1:10" x14ac:dyDescent="0.25">
      <c r="A2" t="s">
        <v>25</v>
      </c>
      <c r="B2" t="s">
        <v>24</v>
      </c>
    </row>
    <row r="3" spans="1:10" x14ac:dyDescent="0.25">
      <c r="A3" s="23" t="s">
        <v>17</v>
      </c>
      <c r="B3">
        <v>1000</v>
      </c>
    </row>
    <row r="4" spans="1:10" x14ac:dyDescent="0.25">
      <c r="A4" s="23" t="s">
        <v>16</v>
      </c>
      <c r="B4">
        <v>2000</v>
      </c>
    </row>
    <row r="5" spans="1:10" ht="15.75" thickBot="1" x14ac:dyDescent="0.3">
      <c r="A5" s="24" t="s">
        <v>15</v>
      </c>
      <c r="B5">
        <v>2000</v>
      </c>
      <c r="D5" s="30" t="s">
        <v>14</v>
      </c>
      <c r="E5" s="30"/>
      <c r="F5" s="30"/>
      <c r="G5" s="30"/>
      <c r="H5" s="30"/>
      <c r="I5" s="30"/>
    </row>
    <row r="6" spans="1:10" ht="15.75" thickTop="1" x14ac:dyDescent="0.25">
      <c r="D6" s="28" t="s">
        <v>22</v>
      </c>
      <c r="E6" s="28"/>
      <c r="F6" s="28"/>
      <c r="G6" s="29" t="s">
        <v>23</v>
      </c>
      <c r="H6" s="28"/>
      <c r="I6" s="28"/>
    </row>
    <row r="7" spans="1:10" x14ac:dyDescent="0.25">
      <c r="D7" s="8" t="s">
        <v>17</v>
      </c>
      <c r="E7" s="8" t="s">
        <v>16</v>
      </c>
      <c r="F7" s="9" t="s">
        <v>15</v>
      </c>
      <c r="G7" s="21" t="s">
        <v>17</v>
      </c>
      <c r="H7" s="8" t="s">
        <v>16</v>
      </c>
      <c r="I7" s="9" t="s">
        <v>15</v>
      </c>
    </row>
    <row r="8" spans="1:10" ht="33.75" customHeight="1" x14ac:dyDescent="0.25">
      <c r="A8" s="3" t="s">
        <v>18</v>
      </c>
      <c r="B8" s="10" t="s">
        <v>19</v>
      </c>
      <c r="C8" s="3" t="s">
        <v>20</v>
      </c>
      <c r="D8" s="27" t="s">
        <v>4</v>
      </c>
      <c r="E8" s="27"/>
      <c r="F8" s="27"/>
      <c r="G8" s="26" t="s">
        <v>10</v>
      </c>
      <c r="H8" s="27"/>
      <c r="I8" s="27"/>
      <c r="J8" s="6" t="s">
        <v>11</v>
      </c>
    </row>
    <row r="9" spans="1:10" s="1" customFormat="1" x14ac:dyDescent="0.25">
      <c r="A9" s="2" t="s">
        <v>0</v>
      </c>
      <c r="B9" s="2" t="s">
        <v>1</v>
      </c>
      <c r="C9" s="2" t="s">
        <v>2</v>
      </c>
      <c r="D9" s="2" t="s">
        <v>3</v>
      </c>
      <c r="E9" s="2">
        <v>2</v>
      </c>
      <c r="F9" s="2">
        <v>3</v>
      </c>
      <c r="G9" s="5" t="s">
        <v>5</v>
      </c>
      <c r="H9" s="4" t="s">
        <v>6</v>
      </c>
      <c r="I9" s="4" t="s">
        <v>7</v>
      </c>
      <c r="J9" s="7" t="s">
        <v>12</v>
      </c>
    </row>
    <row r="10" spans="1:10" s="1" customFormat="1" x14ac:dyDescent="0.25">
      <c r="A10" s="17">
        <v>0</v>
      </c>
      <c r="B10" s="17">
        <v>0</v>
      </c>
      <c r="C10" s="17">
        <v>15000</v>
      </c>
      <c r="D10" s="17">
        <v>0</v>
      </c>
      <c r="E10" s="17">
        <v>0</v>
      </c>
      <c r="F10" s="17">
        <v>0</v>
      </c>
      <c r="G10" s="18"/>
      <c r="H10" s="19"/>
      <c r="I10" s="19"/>
      <c r="J10" s="20"/>
    </row>
    <row r="11" spans="1:10" x14ac:dyDescent="0.25">
      <c r="A11">
        <v>1</v>
      </c>
      <c r="B11" s="22">
        <v>0.16127659574468087</v>
      </c>
      <c r="C11">
        <v>4700</v>
      </c>
      <c r="D11">
        <v>1</v>
      </c>
      <c r="E11">
        <v>0</v>
      </c>
      <c r="F11">
        <v>0</v>
      </c>
      <c r="G11" s="14">
        <f>B11*C11*D11</f>
        <v>758.00000000000011</v>
      </c>
      <c r="H11" s="25">
        <f>B11*C11*E11</f>
        <v>0</v>
      </c>
      <c r="I11" s="25">
        <f>B11*C11*F11</f>
        <v>0</v>
      </c>
      <c r="J11" s="14">
        <f>B11*C11</f>
        <v>758.00000000000011</v>
      </c>
    </row>
    <row r="12" spans="1:10" x14ac:dyDescent="0.25">
      <c r="A12">
        <v>2</v>
      </c>
      <c r="B12" s="22">
        <v>0.94736842105263142</v>
      </c>
      <c r="C12">
        <v>1900</v>
      </c>
      <c r="D12">
        <v>0</v>
      </c>
      <c r="E12">
        <v>1</v>
      </c>
      <c r="F12">
        <v>0</v>
      </c>
      <c r="G12" s="14">
        <f>B12*C12*D12</f>
        <v>0</v>
      </c>
      <c r="H12" s="25">
        <f>B12*C12*E12</f>
        <v>1799.9999999999998</v>
      </c>
      <c r="I12" s="25">
        <f>B12*C12*F12</f>
        <v>0</v>
      </c>
      <c r="J12" s="14">
        <f>B12*C12</f>
        <v>1799.9999999999998</v>
      </c>
    </row>
    <row r="13" spans="1:10" x14ac:dyDescent="0.25">
      <c r="A13">
        <v>3</v>
      </c>
      <c r="B13" s="22">
        <v>0.79347826086956519</v>
      </c>
      <c r="C13">
        <v>2300</v>
      </c>
      <c r="D13">
        <v>0</v>
      </c>
      <c r="E13">
        <v>0</v>
      </c>
      <c r="F13">
        <v>1</v>
      </c>
      <c r="G13" s="14">
        <f>B13*C13*D13</f>
        <v>0</v>
      </c>
      <c r="H13" s="25">
        <f>B13*C13*E13</f>
        <v>0</v>
      </c>
      <c r="I13" s="25">
        <f>B13*C13*F13</f>
        <v>1825</v>
      </c>
      <c r="J13" s="14">
        <f>B13*C13</f>
        <v>1825</v>
      </c>
    </row>
    <row r="14" spans="1:10" x14ac:dyDescent="0.25">
      <c r="A14">
        <v>12</v>
      </c>
      <c r="B14" s="11">
        <v>0.1</v>
      </c>
      <c r="C14">
        <v>1300</v>
      </c>
      <c r="D14">
        <v>0.5</v>
      </c>
      <c r="E14">
        <v>0.5</v>
      </c>
      <c r="F14">
        <v>0</v>
      </c>
      <c r="G14" s="14">
        <f>B14*C14*D14</f>
        <v>65</v>
      </c>
      <c r="H14" s="25">
        <f>B14*C14*E14</f>
        <v>65</v>
      </c>
      <c r="I14" s="25">
        <f>B14*C14*F14</f>
        <v>0</v>
      </c>
      <c r="J14" s="14">
        <f>B14*C14</f>
        <v>130</v>
      </c>
    </row>
    <row r="15" spans="1:10" x14ac:dyDescent="0.25">
      <c r="A15">
        <v>13</v>
      </c>
      <c r="B15" s="11">
        <v>0.1</v>
      </c>
      <c r="C15">
        <v>1300</v>
      </c>
      <c r="D15">
        <v>0.6</v>
      </c>
      <c r="E15">
        <v>0</v>
      </c>
      <c r="F15">
        <v>0.4</v>
      </c>
      <c r="G15" s="14">
        <f>B15*C15*D15</f>
        <v>78</v>
      </c>
      <c r="H15" s="25">
        <f>B15*C15*E15</f>
        <v>0</v>
      </c>
      <c r="I15" s="25">
        <f>B15*C15*F15</f>
        <v>52</v>
      </c>
      <c r="J15" s="14">
        <f>B15*C15</f>
        <v>130</v>
      </c>
    </row>
    <row r="16" spans="1:10" x14ac:dyDescent="0.25">
      <c r="A16">
        <v>23</v>
      </c>
      <c r="B16" s="11">
        <v>0.1</v>
      </c>
      <c r="C16">
        <v>600</v>
      </c>
      <c r="D16">
        <v>0</v>
      </c>
      <c r="E16">
        <v>0.6</v>
      </c>
      <c r="F16">
        <v>0.4</v>
      </c>
      <c r="G16" s="14">
        <f t="shared" ref="G16" si="0">B16*C16*D16</f>
        <v>0</v>
      </c>
      <c r="H16" s="25">
        <f t="shared" ref="H16:H17" si="1">B16*C16*E16</f>
        <v>36</v>
      </c>
      <c r="I16" s="25">
        <f t="shared" ref="I16:I17" si="2">B16*C16*F16</f>
        <v>24</v>
      </c>
      <c r="J16" s="14">
        <f t="shared" ref="J16" si="3">B16*C16</f>
        <v>60</v>
      </c>
    </row>
    <row r="17" spans="1:10" x14ac:dyDescent="0.25">
      <c r="A17" s="3">
        <v>123</v>
      </c>
      <c r="B17" s="12">
        <v>1</v>
      </c>
      <c r="C17" s="3">
        <v>300</v>
      </c>
      <c r="D17" s="3">
        <v>0.33</v>
      </c>
      <c r="E17" s="3">
        <v>0.33</v>
      </c>
      <c r="F17" s="3">
        <v>0.33</v>
      </c>
      <c r="G17" s="15">
        <f>B17*C17*D17</f>
        <v>99</v>
      </c>
      <c r="H17" s="13">
        <f t="shared" si="1"/>
        <v>99</v>
      </c>
      <c r="I17" s="13">
        <f t="shared" si="2"/>
        <v>99</v>
      </c>
      <c r="J17" s="15">
        <f>B17*C17</f>
        <v>300</v>
      </c>
    </row>
    <row r="18" spans="1:10" x14ac:dyDescent="0.25">
      <c r="B18" s="1" t="s">
        <v>26</v>
      </c>
      <c r="D18">
        <f t="array" ref="D18">SUM(C11:C17*D11:D17)</f>
        <v>6229</v>
      </c>
      <c r="E18">
        <f t="array" ref="E18">SUM(C11:C17*E11:E17)</f>
        <v>3009</v>
      </c>
      <c r="F18">
        <f t="array" ref="F18">SUM(C11:C17*F11:F17)</f>
        <v>3159</v>
      </c>
      <c r="H18" t="s">
        <v>13</v>
      </c>
      <c r="J18" s="16">
        <f>SUM(J11:J17)</f>
        <v>5003</v>
      </c>
    </row>
    <row r="20" spans="1:10" x14ac:dyDescent="0.25">
      <c r="G20" s="27" t="s">
        <v>8</v>
      </c>
      <c r="H20" s="27"/>
      <c r="I20" s="27"/>
      <c r="J20" s="27"/>
    </row>
    <row r="21" spans="1:10" x14ac:dyDescent="0.25">
      <c r="G21" s="1" t="s">
        <v>3</v>
      </c>
      <c r="H21">
        <v>2</v>
      </c>
      <c r="I21">
        <v>3</v>
      </c>
      <c r="J21" s="1" t="s">
        <v>9</v>
      </c>
    </row>
    <row r="22" spans="1:10" x14ac:dyDescent="0.25">
      <c r="B22" s="2" t="s">
        <v>21</v>
      </c>
      <c r="C22" s="3">
        <f>SUM(C11:C21)</f>
        <v>12400</v>
      </c>
      <c r="D22" s="3"/>
      <c r="E22" s="3"/>
      <c r="F22" s="3"/>
      <c r="G22" s="3">
        <f>SUM(G11:G17)</f>
        <v>1000.0000000000001</v>
      </c>
      <c r="H22" s="3">
        <f>SUM(H11:H17)</f>
        <v>1999.9999999999998</v>
      </c>
      <c r="I22" s="13">
        <f>SUM(I11:I17)</f>
        <v>2000</v>
      </c>
      <c r="J22" s="3">
        <f>SUM(G22:I22)</f>
        <v>5000</v>
      </c>
    </row>
    <row r="25" spans="1:10" x14ac:dyDescent="0.25">
      <c r="D25">
        <f>SUM(D18:F18)</f>
        <v>12397</v>
      </c>
    </row>
  </sheetData>
  <mergeCells count="6">
    <mergeCell ref="D5:I5"/>
    <mergeCell ref="G8:I8"/>
    <mergeCell ref="D8:F8"/>
    <mergeCell ref="G20:J20"/>
    <mergeCell ref="D6:F6"/>
    <mergeCell ref="G6:I6"/>
  </mergeCells>
  <pageMargins left="0.7" right="0.7" top="0.75" bottom="0.75" header="0.3" footer="0.3"/>
  <pageSetup scale="86" orientation="landscape" r:id="rId1"/>
  <headerFooter>
    <oddHeader>&amp;L&amp;D&amp;CFind sampling rates of households in 7 strata using solver</oddHead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rvalliant</dc:creator>
  <cp:lastModifiedBy>rvalliant</cp:lastModifiedBy>
  <dcterms:created xsi:type="dcterms:W3CDTF">2011-11-29T15:34:06Z</dcterms:created>
  <dcterms:modified xsi:type="dcterms:W3CDTF">2013-02-03T18:21:54Z</dcterms:modified>
</cp:coreProperties>
</file>