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0" windowWidth="13815" windowHeight="853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19" i="1" l="1"/>
  <c r="I30" i="1"/>
  <c r="G30" i="1"/>
  <c r="F30" i="1" s="1"/>
  <c r="D30" i="1"/>
  <c r="I57" i="1"/>
  <c r="I53" i="1"/>
  <c r="I54" i="1"/>
  <c r="I55" i="1"/>
  <c r="I52" i="1"/>
  <c r="I46" i="1"/>
  <c r="I47" i="1"/>
  <c r="I48" i="1"/>
  <c r="I49" i="1"/>
  <c r="I50" i="1"/>
  <c r="I45" i="1"/>
  <c r="I37" i="1"/>
  <c r="I38" i="1"/>
  <c r="I39" i="1"/>
  <c r="I40" i="1"/>
  <c r="I41" i="1"/>
  <c r="I42" i="1"/>
  <c r="I43" i="1"/>
  <c r="I36" i="1"/>
  <c r="I18" i="1"/>
  <c r="I17" i="1"/>
  <c r="I15" i="1"/>
  <c r="I14" i="1"/>
  <c r="I13" i="1"/>
  <c r="I6" i="1"/>
  <c r="I7" i="1"/>
  <c r="I8" i="1"/>
  <c r="I9" i="1"/>
  <c r="I10" i="1"/>
  <c r="I11" i="1"/>
  <c r="I5" i="1"/>
  <c r="I27" i="1"/>
  <c r="I26" i="1"/>
  <c r="I25" i="1"/>
  <c r="I24" i="1"/>
  <c r="I23" i="1"/>
  <c r="I22" i="1"/>
  <c r="I21" i="1"/>
  <c r="G57" i="1"/>
  <c r="F57" i="1" s="1"/>
  <c r="G55" i="1"/>
  <c r="D55" i="1" s="1"/>
  <c r="G54" i="1"/>
  <c r="F54" i="1" s="1"/>
  <c r="G53" i="1"/>
  <c r="D53" i="1" s="1"/>
  <c r="G52" i="1"/>
  <c r="F52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3" i="1"/>
  <c r="D43" i="1" s="1"/>
  <c r="G42" i="1"/>
  <c r="F42" i="1" s="1"/>
  <c r="G41" i="1"/>
  <c r="D41" i="1" s="1"/>
  <c r="G40" i="1"/>
  <c r="F40" i="1" s="1"/>
  <c r="G39" i="1"/>
  <c r="D39" i="1" s="1"/>
  <c r="G38" i="1"/>
  <c r="F38" i="1" s="1"/>
  <c r="G37" i="1"/>
  <c r="D37" i="1" s="1"/>
  <c r="G36" i="1"/>
  <c r="F36" i="1" s="1"/>
  <c r="G27" i="1"/>
  <c r="F27" i="1" s="1"/>
  <c r="G26" i="1"/>
  <c r="F26" i="1" s="1"/>
  <c r="G25" i="1"/>
  <c r="F25" i="1" s="1"/>
  <c r="G24" i="1"/>
  <c r="D24" i="1" s="1"/>
  <c r="G23" i="1"/>
  <c r="F23" i="1" s="1"/>
  <c r="G22" i="1"/>
  <c r="F22" i="1" s="1"/>
  <c r="G21" i="1"/>
  <c r="F21" i="1" s="1"/>
  <c r="G18" i="1"/>
  <c r="D18" i="1" s="1"/>
  <c r="G17" i="1"/>
  <c r="F17" i="1" s="1"/>
  <c r="G14" i="1"/>
  <c r="D14" i="1" s="1"/>
  <c r="G13" i="1"/>
  <c r="F13" i="1" s="1"/>
  <c r="G10" i="1"/>
  <c r="D10" i="1" s="1"/>
  <c r="G9" i="1"/>
  <c r="F9" i="1" s="1"/>
  <c r="G8" i="1"/>
  <c r="D8" i="1" s="1"/>
  <c r="G7" i="1"/>
  <c r="F7" i="1" s="1"/>
  <c r="G6" i="1"/>
  <c r="D6" i="1" s="1"/>
  <c r="G5" i="1"/>
  <c r="D5" i="1" s="1"/>
  <c r="F53" i="1" l="1"/>
  <c r="D17" i="1"/>
  <c r="D9" i="1"/>
  <c r="F5" i="1"/>
  <c r="D13" i="1"/>
  <c r="D7" i="1"/>
  <c r="F55" i="1"/>
  <c r="D57" i="1"/>
  <c r="D54" i="1"/>
  <c r="D52" i="1"/>
  <c r="F18" i="1"/>
  <c r="F14" i="1"/>
  <c r="F10" i="1"/>
  <c r="F8" i="1"/>
  <c r="F6" i="1"/>
  <c r="D49" i="1"/>
  <c r="D47" i="1"/>
  <c r="D50" i="1"/>
  <c r="D48" i="1"/>
  <c r="D46" i="1"/>
  <c r="D45" i="1"/>
  <c r="D42" i="1"/>
  <c r="D40" i="1"/>
  <c r="D38" i="1"/>
  <c r="D36" i="1"/>
  <c r="F43" i="1"/>
  <c r="F41" i="1"/>
  <c r="F39" i="1"/>
  <c r="F37" i="1"/>
  <c r="D26" i="1"/>
  <c r="D22" i="1"/>
  <c r="F24" i="1"/>
  <c r="D27" i="1"/>
  <c r="D25" i="1"/>
  <c r="D23" i="1"/>
  <c r="D21" i="1"/>
</calcChain>
</file>

<file path=xl/sharedStrings.xml><?xml version="1.0" encoding="utf-8"?>
<sst xmlns="http://schemas.openxmlformats.org/spreadsheetml/2006/main" count="103" uniqueCount="62">
  <si>
    <t>Frame variables</t>
  </si>
  <si>
    <t>Nonrespondent</t>
  </si>
  <si>
    <t>Respondent</t>
  </si>
  <si>
    <t>n</t>
  </si>
  <si>
    <t>%</t>
  </si>
  <si>
    <t>Total </t>
  </si>
  <si>
    <t>N</t>
  </si>
  <si>
    <t xml:space="preserve">Service (XSRRCR) </t>
  </si>
  <si>
    <t xml:space="preserve">Race-ethnicity (XRETH4) </t>
  </si>
  <si>
    <t xml:space="preserve">Gender (XSEXR) </t>
  </si>
  <si>
    <t xml:space="preserve">Pay Grade (XCPAY1) </t>
  </si>
  <si>
    <t xml:space="preserve">EDUCCAT - Highest degree/level of school completed </t>
  </si>
  <si>
    <t xml:space="preserve">MARIT - Current marital status </t>
  </si>
  <si>
    <t xml:space="preserve">ACTIVATD - Activated in last 30 days </t>
  </si>
  <si>
    <t xml:space="preserve">Total </t>
  </si>
  <si>
    <t>Grand totals</t>
  </si>
  <si>
    <t>Service</t>
  </si>
  <si>
    <t>Race-ethnicity</t>
  </si>
  <si>
    <t xml:space="preserve"> Missing</t>
  </si>
  <si>
    <t>Gender</t>
  </si>
  <si>
    <t>Pay Group</t>
  </si>
  <si>
    <t>Education</t>
  </si>
  <si>
    <t>Marital status</t>
  </si>
  <si>
    <t>Activated more than 30 days</t>
  </si>
  <si>
    <t>Population controls (before imputation)</t>
  </si>
  <si>
    <t xml:space="preserve"> Missing </t>
  </si>
  <si>
    <t xml:space="preserve"> (1) Married</t>
  </si>
  <si>
    <t xml:space="preserve"> (2) Separated</t>
  </si>
  <si>
    <t xml:space="preserve"> (3) Divorced</t>
  </si>
  <si>
    <t xml:space="preserve"> (4) Widowed</t>
  </si>
  <si>
    <t xml:space="preserve"> (5) Never Married</t>
  </si>
  <si>
    <t xml:space="preserve"> (1) Activated &lt;= 30 Days</t>
  </si>
  <si>
    <t xml:space="preserve"> (2) Activated &gt; 30 Days</t>
  </si>
  <si>
    <t xml:space="preserve"> (3) Not activated</t>
  </si>
  <si>
    <t xml:space="preserve"> (1) 12 years or less of school (no diploma)</t>
  </si>
  <si>
    <t xml:space="preserve"> (2) High school graduate--high school diploma or equivalent (e.g., GED)</t>
  </si>
  <si>
    <t xml:space="preserve"> (3) Some college credit, but less than 1 year</t>
  </si>
  <si>
    <t xml:space="preserve"> (4) 1 or more years of college, no degree</t>
  </si>
  <si>
    <t xml:space="preserve"> (5) Associate's degree</t>
  </si>
  <si>
    <t xml:space="preserve"> (6) Bachelor's degree</t>
  </si>
  <si>
    <t xml:space="preserve"> (7) Master's, doctoral or professional school degree</t>
  </si>
  <si>
    <t>(Code value) Variable</t>
  </si>
  <si>
    <t xml:space="preserve"> (1) Army National Guard</t>
  </si>
  <si>
    <t xml:space="preserve"> (2) Army Reserve</t>
  </si>
  <si>
    <t xml:space="preserve"> (3) Naval Reserve</t>
  </si>
  <si>
    <t xml:space="preserve"> (4) Marine Corps Reserve</t>
  </si>
  <si>
    <t xml:space="preserve"> (5) Air National Guard</t>
  </si>
  <si>
    <t xml:space="preserve"> (6) Air Force Reserve</t>
  </si>
  <si>
    <t xml:space="preserve"> (1) NonHispanic White</t>
  </si>
  <si>
    <t xml:space="preserve"> (2) Total Minority</t>
  </si>
  <si>
    <t xml:space="preserve"> (1) Male</t>
  </si>
  <si>
    <t xml:space="preserve"> (2) Female</t>
  </si>
  <si>
    <t xml:space="preserve"> (1) E1 - E3  </t>
  </si>
  <si>
    <t xml:space="preserve"> (2) E4</t>
  </si>
  <si>
    <t xml:space="preserve"> (3) E5 - E6</t>
  </si>
  <si>
    <t xml:space="preserve"> (4) E7 - E9</t>
  </si>
  <si>
    <t xml:space="preserve"> (5) W1 - W5</t>
  </si>
  <si>
    <t xml:space="preserve"> (6) O1 - O3</t>
  </si>
  <si>
    <t xml:space="preserve"> (7) O4 - O6</t>
  </si>
  <si>
    <t>—</t>
  </si>
  <si>
    <t>Table 16.6a</t>
  </si>
  <si>
    <t>Table 16.6b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</si>
</sst>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5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horizontal="center"/>
    </xf>
    <xf numFmtId="3" fontId="2" fillId="0" borderId="4" xfId="0" applyNumberFormat="1" applyFont="1" applyBorder="1" applyAlignment="1">
      <alignment horizontal="right" indent="1"/>
    </xf>
    <xf numFmtId="3" fontId="2" fillId="0" borderId="4" xfId="0" applyNumberFormat="1" applyFont="1" applyBorder="1" applyAlignment="1">
      <alignment horizontal="right" wrapText="1" indent="1"/>
    </xf>
    <xf numFmtId="0" fontId="2" fillId="0" borderId="4" xfId="0" applyFont="1" applyBorder="1" applyAlignment="1">
      <alignment horizontal="right" wrapText="1" indent="1"/>
    </xf>
    <xf numFmtId="0" fontId="2" fillId="0" borderId="0" xfId="0" applyFont="1" applyAlignment="1">
      <alignment horizontal="left" vertical="center" wrapText="1"/>
    </xf>
    <xf numFmtId="3" fontId="2" fillId="0" borderId="0" xfId="0" applyNumberFormat="1" applyFont="1" applyAlignment="1">
      <alignment horizontal="right" indent="1"/>
    </xf>
    <xf numFmtId="0" fontId="2" fillId="0" borderId="5" xfId="0" applyFont="1" applyBorder="1" applyAlignment="1">
      <alignment wrapText="1"/>
    </xf>
    <xf numFmtId="3" fontId="2" fillId="0" borderId="6" xfId="0" applyNumberFormat="1" applyFont="1" applyBorder="1" applyAlignment="1">
      <alignment horizontal="right" wrapText="1" indent="1"/>
    </xf>
    <xf numFmtId="3" fontId="2" fillId="0" borderId="6" xfId="0" applyNumberFormat="1" applyFont="1" applyBorder="1" applyAlignment="1">
      <alignment horizontal="right" indent="1"/>
    </xf>
    <xf numFmtId="3" fontId="2" fillId="0" borderId="5" xfId="0" applyNumberFormat="1" applyFont="1" applyBorder="1" applyAlignment="1">
      <alignment horizontal="right" inden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165" fontId="2" fillId="0" borderId="0" xfId="1" applyNumberFormat="1" applyFont="1" applyBorder="1" applyAlignment="1">
      <alignment horizontal="right" indent="1"/>
    </xf>
    <xf numFmtId="164" fontId="2" fillId="0" borderId="0" xfId="0" applyNumberFormat="1" applyFont="1"/>
    <xf numFmtId="165" fontId="2" fillId="0" borderId="5" xfId="1" applyNumberFormat="1" applyFont="1" applyBorder="1" applyAlignment="1">
      <alignment horizontal="right" indent="1"/>
    </xf>
    <xf numFmtId="0" fontId="2" fillId="0" borderId="4" xfId="0" applyFont="1" applyBorder="1"/>
    <xf numFmtId="3" fontId="2" fillId="0" borderId="0" xfId="0" applyNumberFormat="1" applyFont="1"/>
    <xf numFmtId="10" fontId="2" fillId="0" borderId="0" xfId="1" applyNumberFormat="1" applyFont="1" applyBorder="1" applyAlignment="1">
      <alignment horizontal="right" indent="1"/>
    </xf>
    <xf numFmtId="166" fontId="2" fillId="0" borderId="4" xfId="2" applyNumberFormat="1" applyFont="1" applyBorder="1"/>
    <xf numFmtId="166" fontId="2" fillId="0" borderId="6" xfId="2" applyNumberFormat="1" applyFont="1" applyBorder="1"/>
    <xf numFmtId="0" fontId="2" fillId="0" borderId="7" xfId="0" applyFont="1" applyBorder="1"/>
    <xf numFmtId="3" fontId="2" fillId="0" borderId="0" xfId="0" applyNumberFormat="1" applyFont="1" applyBorder="1" applyAlignment="1">
      <alignment horizontal="right" indent="1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3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166" fontId="2" fillId="0" borderId="4" xfId="2" applyNumberFormat="1" applyFont="1" applyBorder="1" applyAlignment="1">
      <alignment horizontal="center"/>
    </xf>
    <xf numFmtId="166" fontId="2" fillId="0" borderId="0" xfId="2" applyNumberFormat="1" applyFont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showGridLines="0" tabSelected="1" topLeftCell="B31" workbookViewId="0">
      <selection activeCell="B36" sqref="B36"/>
    </sheetView>
  </sheetViews>
  <sheetFormatPr defaultRowHeight="15" x14ac:dyDescent="0.25"/>
  <cols>
    <col min="1" max="1" width="15.5" style="2" hidden="1" customWidth="1"/>
    <col min="2" max="2" width="21.625" style="2" bestFit="1" customWidth="1"/>
    <col min="3" max="7" width="9" style="2"/>
    <col min="8" max="8" width="9" style="18"/>
    <col min="9" max="9" width="10.125" style="2" bestFit="1" customWidth="1"/>
    <col min="10" max="11" width="9" style="2"/>
    <col min="12" max="12" width="10" style="2" bestFit="1" customWidth="1"/>
    <col min="13" max="16384" width="9" style="2"/>
  </cols>
  <sheetData>
    <row r="1" spans="1:11" x14ac:dyDescent="0.25">
      <c r="B1" s="2" t="s">
        <v>60</v>
      </c>
    </row>
    <row r="2" spans="1:11" s="23" customFormat="1" ht="30" customHeight="1" x14ac:dyDescent="0.25">
      <c r="A2" s="37" t="s">
        <v>0</v>
      </c>
      <c r="B2" s="31" t="s">
        <v>41</v>
      </c>
      <c r="C2" s="39" t="s">
        <v>1</v>
      </c>
      <c r="D2" s="40"/>
      <c r="E2" s="39" t="s">
        <v>2</v>
      </c>
      <c r="F2" s="40"/>
      <c r="H2" s="35" t="s">
        <v>24</v>
      </c>
      <c r="I2" s="36"/>
    </row>
    <row r="3" spans="1:11" ht="15.75" thickBot="1" x14ac:dyDescent="0.3">
      <c r="A3" s="38"/>
      <c r="B3" s="3"/>
      <c r="C3" s="30" t="s">
        <v>3</v>
      </c>
      <c r="D3" s="3" t="s">
        <v>4</v>
      </c>
      <c r="E3" s="30" t="s">
        <v>3</v>
      </c>
      <c r="F3" s="14" t="s">
        <v>4</v>
      </c>
      <c r="G3" s="3" t="s">
        <v>5</v>
      </c>
      <c r="H3" s="30" t="s">
        <v>6</v>
      </c>
      <c r="I3" s="14" t="s">
        <v>4</v>
      </c>
    </row>
    <row r="4" spans="1:11" ht="15.75" thickBot="1" x14ac:dyDescent="0.3">
      <c r="A4" s="25"/>
      <c r="B4" s="27" t="s">
        <v>16</v>
      </c>
      <c r="C4" s="26"/>
      <c r="D4" s="25"/>
      <c r="E4" s="26"/>
      <c r="F4" s="25"/>
      <c r="G4" s="25"/>
      <c r="H4" s="26"/>
      <c r="I4" s="25"/>
    </row>
    <row r="5" spans="1:11" x14ac:dyDescent="0.25">
      <c r="A5" s="41" t="s">
        <v>7</v>
      </c>
      <c r="B5" s="2" t="s">
        <v>42</v>
      </c>
      <c r="C5" s="4">
        <v>10060</v>
      </c>
      <c r="D5" s="15">
        <f>C5/G5</f>
        <v>0.64970291914234046</v>
      </c>
      <c r="E5" s="4">
        <v>5424</v>
      </c>
      <c r="F5" s="15">
        <f>E5/G5</f>
        <v>0.35029708085765954</v>
      </c>
      <c r="G5" s="8">
        <f>C5+E5</f>
        <v>15484</v>
      </c>
      <c r="H5" s="21">
        <v>322053</v>
      </c>
      <c r="I5" s="15">
        <f>H5/SUM($H$5:$H$11)</f>
        <v>0.40165800084558789</v>
      </c>
    </row>
    <row r="6" spans="1:11" x14ac:dyDescent="0.25">
      <c r="A6" s="34"/>
      <c r="B6" s="2" t="s">
        <v>43</v>
      </c>
      <c r="C6" s="4">
        <v>8398</v>
      </c>
      <c r="D6" s="15">
        <f t="shared" ref="D6:D57" si="0">C6/G6</f>
        <v>0.6185460705605067</v>
      </c>
      <c r="E6" s="4">
        <v>5179</v>
      </c>
      <c r="F6" s="15">
        <f t="shared" ref="F6:F57" si="1">E6/G6</f>
        <v>0.38145392943949324</v>
      </c>
      <c r="G6" s="8">
        <f t="shared" ref="G6:G57" si="2">C6+E6</f>
        <v>13577</v>
      </c>
      <c r="H6" s="21">
        <v>190235</v>
      </c>
      <c r="I6" s="15">
        <f t="shared" ref="I6:I11" si="3">H6/SUM($H$5:$H$11)</f>
        <v>0.23725725203882719</v>
      </c>
    </row>
    <row r="7" spans="1:11" x14ac:dyDescent="0.25">
      <c r="A7" s="34"/>
      <c r="B7" s="2" t="s">
        <v>44</v>
      </c>
      <c r="C7" s="4">
        <v>4686</v>
      </c>
      <c r="D7" s="15">
        <f t="shared" si="0"/>
        <v>0.56437432253402386</v>
      </c>
      <c r="E7" s="4">
        <v>3617</v>
      </c>
      <c r="F7" s="15">
        <f t="shared" si="1"/>
        <v>0.43562567746597614</v>
      </c>
      <c r="G7" s="8">
        <f t="shared" si="2"/>
        <v>8303</v>
      </c>
      <c r="H7" s="21">
        <v>77022</v>
      </c>
      <c r="I7" s="15">
        <f t="shared" si="3"/>
        <v>9.6060283683520639E-2</v>
      </c>
    </row>
    <row r="8" spans="1:11" x14ac:dyDescent="0.25">
      <c r="A8" s="34"/>
      <c r="B8" s="2" t="s">
        <v>45</v>
      </c>
      <c r="C8" s="4">
        <v>7869</v>
      </c>
      <c r="D8" s="15">
        <f t="shared" si="0"/>
        <v>0.70561334289813482</v>
      </c>
      <c r="E8" s="4">
        <v>3283</v>
      </c>
      <c r="F8" s="15">
        <f t="shared" si="1"/>
        <v>0.29438665710186512</v>
      </c>
      <c r="G8" s="8">
        <f t="shared" si="2"/>
        <v>11152</v>
      </c>
      <c r="H8" s="21">
        <v>36094</v>
      </c>
      <c r="I8" s="15">
        <f t="shared" si="3"/>
        <v>4.5015708229765444E-2</v>
      </c>
    </row>
    <row r="9" spans="1:11" x14ac:dyDescent="0.25">
      <c r="A9" s="34"/>
      <c r="B9" s="2" t="s">
        <v>46</v>
      </c>
      <c r="C9" s="4">
        <v>4855</v>
      </c>
      <c r="D9" s="15">
        <f t="shared" si="0"/>
        <v>0.53575369675568307</v>
      </c>
      <c r="E9" s="4">
        <v>4207</v>
      </c>
      <c r="F9" s="15">
        <f t="shared" si="1"/>
        <v>0.46424630324431693</v>
      </c>
      <c r="G9" s="8">
        <f t="shared" si="2"/>
        <v>9062</v>
      </c>
      <c r="H9" s="21">
        <v>105092</v>
      </c>
      <c r="I9" s="15">
        <f t="shared" si="3"/>
        <v>0.13106862108058154</v>
      </c>
      <c r="K9" s="16"/>
    </row>
    <row r="10" spans="1:11" x14ac:dyDescent="0.25">
      <c r="A10" s="34"/>
      <c r="B10" s="2" t="s">
        <v>47</v>
      </c>
      <c r="C10" s="4">
        <v>4721</v>
      </c>
      <c r="D10" s="15">
        <f t="shared" si="0"/>
        <v>0.55087514585764297</v>
      </c>
      <c r="E10" s="4">
        <v>3849</v>
      </c>
      <c r="F10" s="15">
        <f t="shared" si="1"/>
        <v>0.44912485414235703</v>
      </c>
      <c r="G10" s="8">
        <f t="shared" si="2"/>
        <v>8570</v>
      </c>
      <c r="H10" s="21">
        <v>71022</v>
      </c>
      <c r="I10" s="15">
        <f t="shared" si="3"/>
        <v>8.8577204795655826E-2</v>
      </c>
      <c r="K10" s="16"/>
    </row>
    <row r="11" spans="1:11" x14ac:dyDescent="0.25">
      <c r="A11" s="7"/>
      <c r="B11" s="2" t="s">
        <v>18</v>
      </c>
      <c r="C11" s="4" t="s">
        <v>59</v>
      </c>
      <c r="D11" s="15" t="s">
        <v>59</v>
      </c>
      <c r="E11" s="4" t="s">
        <v>59</v>
      </c>
      <c r="F11" s="15" t="s">
        <v>59</v>
      </c>
      <c r="G11" s="8" t="s">
        <v>59</v>
      </c>
      <c r="H11" s="21">
        <v>291</v>
      </c>
      <c r="I11" s="20">
        <f t="shared" si="3"/>
        <v>3.6292932606144359E-4</v>
      </c>
      <c r="K11" s="16"/>
    </row>
    <row r="12" spans="1:11" ht="31.5" customHeight="1" x14ac:dyDescent="0.25">
      <c r="A12" s="13"/>
      <c r="B12" s="28" t="s">
        <v>17</v>
      </c>
      <c r="C12" s="4"/>
      <c r="D12" s="15"/>
      <c r="E12" s="4"/>
      <c r="F12" s="15"/>
      <c r="G12" s="8"/>
      <c r="H12" s="21"/>
      <c r="I12" s="20"/>
      <c r="K12" s="16"/>
    </row>
    <row r="13" spans="1:11" ht="17.25" customHeight="1" x14ac:dyDescent="0.25">
      <c r="A13" s="34" t="s">
        <v>8</v>
      </c>
      <c r="B13" s="2" t="s">
        <v>48</v>
      </c>
      <c r="C13" s="4">
        <v>20625</v>
      </c>
      <c r="D13" s="15">
        <f t="shared" si="0"/>
        <v>0.55061669069357677</v>
      </c>
      <c r="E13" s="4">
        <v>16833</v>
      </c>
      <c r="F13" s="15">
        <f t="shared" si="1"/>
        <v>0.44938330930642317</v>
      </c>
      <c r="G13" s="8">
        <f t="shared" si="2"/>
        <v>37458</v>
      </c>
      <c r="H13" s="21">
        <v>540473</v>
      </c>
      <c r="I13" s="15">
        <f>H13/SUM($H$13:$H$15)</f>
        <v>0.67406701596016005</v>
      </c>
    </row>
    <row r="14" spans="1:11" x14ac:dyDescent="0.25">
      <c r="A14" s="34"/>
      <c r="B14" s="2" t="s">
        <v>49</v>
      </c>
      <c r="C14" s="4">
        <v>19964</v>
      </c>
      <c r="D14" s="15">
        <f t="shared" si="0"/>
        <v>0.69585221331474378</v>
      </c>
      <c r="E14" s="4">
        <v>8726</v>
      </c>
      <c r="F14" s="15">
        <f t="shared" si="1"/>
        <v>0.30414778668525616</v>
      </c>
      <c r="G14" s="8">
        <f t="shared" si="2"/>
        <v>28690</v>
      </c>
      <c r="H14" s="21">
        <v>260734</v>
      </c>
      <c r="I14" s="15">
        <f t="shared" ref="I14:I15" si="4">H14/SUM($H$13:$H$15)</f>
        <v>0.32518218179142416</v>
      </c>
    </row>
    <row r="15" spans="1:11" x14ac:dyDescent="0.25">
      <c r="A15" s="7"/>
      <c r="B15" s="2" t="s">
        <v>18</v>
      </c>
      <c r="C15" s="4" t="s">
        <v>59</v>
      </c>
      <c r="D15" s="15" t="s">
        <v>59</v>
      </c>
      <c r="E15" s="4" t="s">
        <v>59</v>
      </c>
      <c r="F15" s="15" t="s">
        <v>59</v>
      </c>
      <c r="G15" s="8" t="s">
        <v>59</v>
      </c>
      <c r="H15" s="21">
        <v>602</v>
      </c>
      <c r="I15" s="15">
        <f t="shared" si="4"/>
        <v>7.5080224841576979E-4</v>
      </c>
    </row>
    <row r="16" spans="1:11" ht="32.25" customHeight="1" x14ac:dyDescent="0.25">
      <c r="A16" s="13"/>
      <c r="B16" s="28" t="s">
        <v>19</v>
      </c>
      <c r="C16" s="4"/>
      <c r="D16" s="15"/>
      <c r="E16" s="4"/>
      <c r="F16" s="15"/>
      <c r="G16" s="8"/>
      <c r="H16" s="21"/>
      <c r="I16" s="15"/>
    </row>
    <row r="17" spans="1:10" x14ac:dyDescent="0.25">
      <c r="A17" s="34" t="s">
        <v>9</v>
      </c>
      <c r="B17" s="2" t="s">
        <v>50</v>
      </c>
      <c r="C17" s="4">
        <v>34100</v>
      </c>
      <c r="D17" s="15">
        <f t="shared" si="0"/>
        <v>0.61879616019743411</v>
      </c>
      <c r="E17" s="4">
        <v>21007</v>
      </c>
      <c r="F17" s="15">
        <f t="shared" si="1"/>
        <v>0.38120383980256589</v>
      </c>
      <c r="G17" s="8">
        <f t="shared" si="2"/>
        <v>55107</v>
      </c>
      <c r="H17" s="21">
        <v>663122</v>
      </c>
      <c r="I17" s="15">
        <f>H17/SUM($H$17:$H$19)</f>
        <v>0.82703237304644872</v>
      </c>
    </row>
    <row r="18" spans="1:10" x14ac:dyDescent="0.25">
      <c r="A18" s="34"/>
      <c r="B18" s="1" t="s">
        <v>51</v>
      </c>
      <c r="C18" s="5">
        <v>6489</v>
      </c>
      <c r="D18" s="15">
        <f t="shared" si="0"/>
        <v>0.58771850375871748</v>
      </c>
      <c r="E18" s="4">
        <v>4552</v>
      </c>
      <c r="F18" s="15">
        <f t="shared" si="1"/>
        <v>0.41228149624128252</v>
      </c>
      <c r="G18" s="8">
        <f t="shared" si="2"/>
        <v>11041</v>
      </c>
      <c r="H18" s="21">
        <v>138574</v>
      </c>
      <c r="I18" s="15">
        <f>H18/SUM($H$17:$H$19)</f>
        <v>0.17282669563449649</v>
      </c>
      <c r="J18" s="19"/>
    </row>
    <row r="19" spans="1:10" x14ac:dyDescent="0.25">
      <c r="A19" s="7"/>
      <c r="B19" s="2" t="s">
        <v>18</v>
      </c>
      <c r="C19" s="5" t="s">
        <v>59</v>
      </c>
      <c r="D19" s="15" t="s">
        <v>59</v>
      </c>
      <c r="E19" s="4" t="s">
        <v>59</v>
      </c>
      <c r="F19" s="15" t="s">
        <v>59</v>
      </c>
      <c r="G19" s="8" t="s">
        <v>59</v>
      </c>
      <c r="H19" s="21">
        <v>113</v>
      </c>
      <c r="I19" s="20">
        <f>H19/SUM($H$17:$H$19)</f>
        <v>1.4093131905478737E-4</v>
      </c>
      <c r="J19" s="19"/>
    </row>
    <row r="20" spans="1:10" ht="18.75" customHeight="1" x14ac:dyDescent="0.25">
      <c r="A20" s="13"/>
      <c r="B20" s="28" t="s">
        <v>20</v>
      </c>
      <c r="C20" s="5"/>
      <c r="D20" s="15"/>
      <c r="E20" s="4"/>
      <c r="F20" s="15"/>
      <c r="G20" s="8"/>
      <c r="H20" s="21"/>
      <c r="I20" s="15"/>
      <c r="J20" s="19"/>
    </row>
    <row r="21" spans="1:10" ht="18" customHeight="1" x14ac:dyDescent="0.25">
      <c r="A21" s="34" t="s">
        <v>10</v>
      </c>
      <c r="B21" s="1" t="s">
        <v>52</v>
      </c>
      <c r="C21" s="5">
        <v>7026</v>
      </c>
      <c r="D21" s="15">
        <f t="shared" si="0"/>
        <v>0.82464788732394367</v>
      </c>
      <c r="E21" s="4">
        <v>1494</v>
      </c>
      <c r="F21" s="15">
        <f t="shared" si="1"/>
        <v>0.17535211267605633</v>
      </c>
      <c r="G21" s="8">
        <f t="shared" si="2"/>
        <v>8520</v>
      </c>
      <c r="H21" s="21">
        <v>112244</v>
      </c>
      <c r="I21" s="15">
        <f>H21/SUM($H$21:$H$27)</f>
        <v>0.1399884511149164</v>
      </c>
    </row>
    <row r="22" spans="1:10" x14ac:dyDescent="0.25">
      <c r="A22" s="34"/>
      <c r="B22" s="1" t="s">
        <v>53</v>
      </c>
      <c r="C22" s="5">
        <v>12936</v>
      </c>
      <c r="D22" s="15">
        <f t="shared" si="0"/>
        <v>0.75822050290135401</v>
      </c>
      <c r="E22" s="4">
        <v>4125</v>
      </c>
      <c r="F22" s="15">
        <f t="shared" si="1"/>
        <v>0.24177949709864605</v>
      </c>
      <c r="G22" s="8">
        <f t="shared" si="2"/>
        <v>17061</v>
      </c>
      <c r="H22" s="21">
        <v>198048</v>
      </c>
      <c r="I22" s="15">
        <f t="shared" ref="I22:I27" si="5">H22/SUM($H$21:$H$27)</f>
        <v>0.24700146793064184</v>
      </c>
    </row>
    <row r="23" spans="1:10" x14ac:dyDescent="0.25">
      <c r="A23" s="34"/>
      <c r="B23" s="1" t="s">
        <v>54</v>
      </c>
      <c r="C23" s="5">
        <v>10146</v>
      </c>
      <c r="D23" s="15">
        <f t="shared" si="0"/>
        <v>0.64219254383188806</v>
      </c>
      <c r="E23" s="4">
        <v>5653</v>
      </c>
      <c r="F23" s="15">
        <f t="shared" si="1"/>
        <v>0.35780745616811188</v>
      </c>
      <c r="G23" s="8">
        <f t="shared" si="2"/>
        <v>15799</v>
      </c>
      <c r="H23" s="21">
        <v>265388</v>
      </c>
      <c r="I23" s="15">
        <f t="shared" si="5"/>
        <v>0.33098655664877796</v>
      </c>
    </row>
    <row r="24" spans="1:10" x14ac:dyDescent="0.25">
      <c r="A24" s="34"/>
      <c r="B24" s="1" t="s">
        <v>55</v>
      </c>
      <c r="C24" s="5">
        <v>2810</v>
      </c>
      <c r="D24" s="15">
        <f t="shared" si="0"/>
        <v>0.47052913596784995</v>
      </c>
      <c r="E24" s="4">
        <v>3162</v>
      </c>
      <c r="F24" s="15">
        <f t="shared" si="1"/>
        <v>0.52947086403215005</v>
      </c>
      <c r="G24" s="8">
        <f t="shared" si="2"/>
        <v>5972</v>
      </c>
      <c r="H24" s="21">
        <v>110397</v>
      </c>
      <c r="I24" s="15">
        <f t="shared" si="5"/>
        <v>0.13768490999726868</v>
      </c>
    </row>
    <row r="25" spans="1:10" x14ac:dyDescent="0.25">
      <c r="A25" s="34"/>
      <c r="B25" s="1" t="s">
        <v>56</v>
      </c>
      <c r="C25" s="6">
        <v>987</v>
      </c>
      <c r="D25" s="15">
        <f t="shared" si="0"/>
        <v>0.4212548015364917</v>
      </c>
      <c r="E25" s="4">
        <v>1356</v>
      </c>
      <c r="F25" s="15">
        <f t="shared" si="1"/>
        <v>0.57874519846350836</v>
      </c>
      <c r="G25" s="8">
        <f t="shared" si="2"/>
        <v>2343</v>
      </c>
      <c r="H25" s="21">
        <v>10948</v>
      </c>
      <c r="I25" s="15">
        <f t="shared" si="5"/>
        <v>1.3654124610724001E-2</v>
      </c>
      <c r="J25" s="19"/>
    </row>
    <row r="26" spans="1:10" x14ac:dyDescent="0.25">
      <c r="A26" s="34"/>
      <c r="B26" s="1" t="s">
        <v>57</v>
      </c>
      <c r="C26" s="5">
        <v>3185</v>
      </c>
      <c r="D26" s="15">
        <f t="shared" si="0"/>
        <v>0.45708955223880599</v>
      </c>
      <c r="E26" s="4">
        <v>3783</v>
      </c>
      <c r="F26" s="15">
        <f t="shared" si="1"/>
        <v>0.54291044776119401</v>
      </c>
      <c r="G26" s="8">
        <f t="shared" si="2"/>
        <v>6968</v>
      </c>
      <c r="H26" s="21">
        <v>41176</v>
      </c>
      <c r="I26" s="15">
        <f t="shared" si="5"/>
        <v>5.1353876047786941E-2</v>
      </c>
    </row>
    <row r="27" spans="1:10" x14ac:dyDescent="0.25">
      <c r="A27" s="34"/>
      <c r="B27" s="1" t="s">
        <v>58</v>
      </c>
      <c r="C27" s="5">
        <v>3499</v>
      </c>
      <c r="D27" s="15">
        <f t="shared" si="0"/>
        <v>0.36889826041117552</v>
      </c>
      <c r="E27" s="4">
        <v>5986</v>
      </c>
      <c r="F27" s="15">
        <f t="shared" si="1"/>
        <v>0.63110173958882443</v>
      </c>
      <c r="G27" s="8">
        <f t="shared" si="2"/>
        <v>9485</v>
      </c>
      <c r="H27" s="21">
        <v>63608</v>
      </c>
      <c r="I27" s="15">
        <f t="shared" si="5"/>
        <v>7.9330613649884196E-2</v>
      </c>
    </row>
    <row r="28" spans="1:10" x14ac:dyDescent="0.25">
      <c r="A28" s="7"/>
      <c r="B28" s="2" t="s">
        <v>18</v>
      </c>
      <c r="C28" s="5" t="s">
        <v>59</v>
      </c>
      <c r="D28" s="15" t="s">
        <v>59</v>
      </c>
      <c r="E28" s="4" t="s">
        <v>59</v>
      </c>
      <c r="F28" s="15" t="s">
        <v>59</v>
      </c>
      <c r="G28" s="8" t="s">
        <v>59</v>
      </c>
      <c r="H28" s="32" t="s">
        <v>59</v>
      </c>
      <c r="I28" s="33" t="s">
        <v>59</v>
      </c>
    </row>
    <row r="29" spans="1:10" x14ac:dyDescent="0.25">
      <c r="A29" s="13"/>
      <c r="C29" s="5"/>
      <c r="D29" s="15"/>
      <c r="E29" s="4"/>
      <c r="F29" s="15"/>
      <c r="G29" s="8"/>
      <c r="H29" s="21"/>
      <c r="I29" s="15"/>
    </row>
    <row r="30" spans="1:10" x14ac:dyDescent="0.25">
      <c r="A30" s="13"/>
      <c r="B30" s="9" t="s">
        <v>15</v>
      </c>
      <c r="C30" s="10">
        <v>40589</v>
      </c>
      <c r="D30" s="17">
        <f t="shared" ref="D30" si="6">C30/G30</f>
        <v>0.61360887706355449</v>
      </c>
      <c r="E30" s="11">
        <v>25559</v>
      </c>
      <c r="F30" s="17">
        <f t="shared" ref="F30" si="7">E30/G30</f>
        <v>0.38639112293644556</v>
      </c>
      <c r="G30" s="12">
        <f t="shared" ref="G30" si="8">C30+E30</f>
        <v>66148</v>
      </c>
      <c r="H30" s="22">
        <v>801809</v>
      </c>
      <c r="I30" s="17">
        <f>H30/H30</f>
        <v>1</v>
      </c>
    </row>
    <row r="31" spans="1:10" x14ac:dyDescent="0.25">
      <c r="A31" s="13"/>
      <c r="C31" s="5"/>
      <c r="D31" s="15"/>
      <c r="E31" s="24"/>
      <c r="F31" s="15"/>
      <c r="G31" s="8"/>
      <c r="H31" s="21"/>
      <c r="I31" s="15"/>
    </row>
    <row r="32" spans="1:10" x14ac:dyDescent="0.25">
      <c r="A32" s="13"/>
      <c r="B32" s="2" t="s">
        <v>61</v>
      </c>
      <c r="C32" s="5"/>
      <c r="D32" s="15"/>
      <c r="E32" s="24"/>
      <c r="F32" s="15"/>
      <c r="G32" s="8"/>
      <c r="H32" s="21"/>
      <c r="I32" s="15"/>
    </row>
    <row r="33" spans="1:11" ht="27.75" customHeight="1" x14ac:dyDescent="0.25">
      <c r="A33" s="34" t="s">
        <v>11</v>
      </c>
      <c r="B33" s="31" t="s">
        <v>41</v>
      </c>
      <c r="C33" s="39" t="s">
        <v>1</v>
      </c>
      <c r="D33" s="40"/>
      <c r="E33" s="39" t="s">
        <v>2</v>
      </c>
      <c r="F33" s="40"/>
      <c r="G33" s="23"/>
      <c r="H33" s="35" t="s">
        <v>24</v>
      </c>
      <c r="I33" s="36"/>
    </row>
    <row r="34" spans="1:11" ht="15.75" thickBot="1" x14ac:dyDescent="0.3">
      <c r="A34" s="34"/>
      <c r="B34" s="14"/>
      <c r="C34" s="30" t="s">
        <v>3</v>
      </c>
      <c r="D34" s="14" t="s">
        <v>4</v>
      </c>
      <c r="E34" s="30" t="s">
        <v>3</v>
      </c>
      <c r="F34" s="14" t="s">
        <v>4</v>
      </c>
      <c r="G34" s="14" t="s">
        <v>5</v>
      </c>
      <c r="H34" s="30" t="s">
        <v>6</v>
      </c>
      <c r="I34" s="14" t="s">
        <v>4</v>
      </c>
    </row>
    <row r="35" spans="1:11" x14ac:dyDescent="0.25">
      <c r="A35" s="34"/>
      <c r="B35" s="27" t="s">
        <v>21</v>
      </c>
      <c r="C35" s="26"/>
      <c r="D35" s="25"/>
      <c r="E35" s="26"/>
      <c r="F35" s="25"/>
      <c r="G35" s="25"/>
      <c r="H35" s="26"/>
      <c r="I35" s="25"/>
    </row>
    <row r="36" spans="1:11" ht="30" x14ac:dyDescent="0.25">
      <c r="A36" s="34"/>
      <c r="B36" s="1" t="s">
        <v>34</v>
      </c>
      <c r="C36" s="6">
        <v>0</v>
      </c>
      <c r="D36" s="15">
        <f t="shared" si="0"/>
        <v>0</v>
      </c>
      <c r="E36" s="4">
        <v>146</v>
      </c>
      <c r="F36" s="15">
        <f t="shared" si="1"/>
        <v>1</v>
      </c>
      <c r="G36" s="8">
        <f t="shared" si="2"/>
        <v>146</v>
      </c>
      <c r="H36" s="21">
        <v>10819</v>
      </c>
      <c r="I36" s="15">
        <f>H36/SUM($H$36:$H$43)</f>
        <v>1.3493238414634907E-2</v>
      </c>
    </row>
    <row r="37" spans="1:11" ht="45" x14ac:dyDescent="0.25">
      <c r="A37" s="34"/>
      <c r="B37" s="1" t="s">
        <v>35</v>
      </c>
      <c r="C37" s="6">
        <v>0</v>
      </c>
      <c r="D37" s="15">
        <f t="shared" si="0"/>
        <v>0</v>
      </c>
      <c r="E37" s="4">
        <v>2059</v>
      </c>
      <c r="F37" s="15">
        <f t="shared" si="1"/>
        <v>1</v>
      </c>
      <c r="G37" s="8">
        <f t="shared" si="2"/>
        <v>2059</v>
      </c>
      <c r="H37" s="21">
        <v>116933</v>
      </c>
      <c r="I37" s="15">
        <f t="shared" ref="I37:I43" si="9">H37/SUM($H$36:$H$43)</f>
        <v>0.14583647726578275</v>
      </c>
    </row>
    <row r="38" spans="1:11" ht="30" x14ac:dyDescent="0.25">
      <c r="A38" s="34"/>
      <c r="B38" s="1" t="s">
        <v>36</v>
      </c>
      <c r="C38" s="6">
        <v>1</v>
      </c>
      <c r="D38" s="15">
        <f t="shared" si="0"/>
        <v>4.0551500405515005E-4</v>
      </c>
      <c r="E38" s="4">
        <v>2465</v>
      </c>
      <c r="F38" s="15">
        <f t="shared" si="1"/>
        <v>0.99959448499594483</v>
      </c>
      <c r="G38" s="8">
        <f t="shared" si="2"/>
        <v>2466</v>
      </c>
      <c r="H38" s="21">
        <v>113512</v>
      </c>
      <c r="I38" s="15">
        <f t="shared" si="9"/>
        <v>0.14156987511988517</v>
      </c>
    </row>
    <row r="39" spans="1:11" ht="30" x14ac:dyDescent="0.25">
      <c r="A39" s="34"/>
      <c r="B39" s="1" t="s">
        <v>37</v>
      </c>
      <c r="C39" s="6">
        <v>2</v>
      </c>
      <c r="D39" s="15">
        <f t="shared" si="0"/>
        <v>4.0249547192594082E-4</v>
      </c>
      <c r="E39" s="4">
        <v>4967</v>
      </c>
      <c r="F39" s="15">
        <f t="shared" si="1"/>
        <v>0.99959750452807405</v>
      </c>
      <c r="G39" s="8">
        <f t="shared" si="2"/>
        <v>4969</v>
      </c>
      <c r="H39" s="21">
        <v>223581</v>
      </c>
      <c r="I39" s="15">
        <f t="shared" si="9"/>
        <v>0.27884571013795056</v>
      </c>
    </row>
    <row r="40" spans="1:11" x14ac:dyDescent="0.25">
      <c r="A40" s="34"/>
      <c r="B40" s="1" t="s">
        <v>38</v>
      </c>
      <c r="C40" s="6">
        <v>1</v>
      </c>
      <c r="D40" s="15">
        <f t="shared" si="0"/>
        <v>4.1666666666666669E-4</v>
      </c>
      <c r="E40" s="4">
        <v>2399</v>
      </c>
      <c r="F40" s="15">
        <f t="shared" si="1"/>
        <v>0.99958333333333338</v>
      </c>
      <c r="G40" s="8">
        <f t="shared" si="2"/>
        <v>2400</v>
      </c>
      <c r="H40" s="21">
        <v>96073</v>
      </c>
      <c r="I40" s="15">
        <f t="shared" si="9"/>
        <v>0.11982030633230607</v>
      </c>
    </row>
    <row r="41" spans="1:11" x14ac:dyDescent="0.25">
      <c r="A41" s="34"/>
      <c r="B41" s="1" t="s">
        <v>39</v>
      </c>
      <c r="C41" s="6">
        <v>8</v>
      </c>
      <c r="D41" s="15">
        <f t="shared" si="0"/>
        <v>1.0311936065996391E-3</v>
      </c>
      <c r="E41" s="4">
        <v>7750</v>
      </c>
      <c r="F41" s="15">
        <f t="shared" si="1"/>
        <v>0.99896880639340035</v>
      </c>
      <c r="G41" s="8">
        <f t="shared" si="2"/>
        <v>7758</v>
      </c>
      <c r="H41" s="21">
        <v>147450</v>
      </c>
      <c r="I41" s="15">
        <f t="shared" si="9"/>
        <v>0.18389666366927784</v>
      </c>
    </row>
    <row r="42" spans="1:11" ht="47.25" customHeight="1" x14ac:dyDescent="0.25">
      <c r="A42" s="34" t="s">
        <v>12</v>
      </c>
      <c r="B42" s="1" t="s">
        <v>40</v>
      </c>
      <c r="C42" s="6">
        <v>1</v>
      </c>
      <c r="D42" s="15">
        <f t="shared" si="0"/>
        <v>2.0354162426216161E-4</v>
      </c>
      <c r="E42" s="4">
        <v>4912</v>
      </c>
      <c r="F42" s="15">
        <f t="shared" si="1"/>
        <v>0.99979645837573783</v>
      </c>
      <c r="G42" s="8">
        <f t="shared" si="2"/>
        <v>4913</v>
      </c>
      <c r="H42" s="21">
        <v>66614</v>
      </c>
      <c r="I42" s="15">
        <f t="shared" si="9"/>
        <v>8.3079636172704474E-2</v>
      </c>
      <c r="K42" s="19"/>
    </row>
    <row r="43" spans="1:11" x14ac:dyDescent="0.25">
      <c r="A43" s="34"/>
      <c r="B43" s="1" t="s">
        <v>25</v>
      </c>
      <c r="C43" s="5">
        <v>40576</v>
      </c>
      <c r="D43" s="15">
        <f t="shared" si="0"/>
        <v>0.97922146873567106</v>
      </c>
      <c r="E43" s="4">
        <v>861</v>
      </c>
      <c r="F43" s="15">
        <f t="shared" si="1"/>
        <v>2.0778531264328982E-2</v>
      </c>
      <c r="G43" s="8">
        <f t="shared" si="2"/>
        <v>41437</v>
      </c>
      <c r="H43" s="21">
        <v>26827</v>
      </c>
      <c r="I43" s="15">
        <f t="shared" si="9"/>
        <v>3.3458092887458234E-2</v>
      </c>
    </row>
    <row r="44" spans="1:11" ht="30.75" customHeight="1" x14ac:dyDescent="0.25">
      <c r="A44" s="34"/>
      <c r="B44" s="29" t="s">
        <v>22</v>
      </c>
      <c r="C44" s="5"/>
      <c r="D44" s="15"/>
      <c r="E44" s="4"/>
      <c r="F44" s="15"/>
      <c r="G44" s="8"/>
      <c r="H44" s="21"/>
      <c r="I44" s="15"/>
    </row>
    <row r="45" spans="1:11" x14ac:dyDescent="0.25">
      <c r="A45" s="34"/>
      <c r="B45" s="1" t="s">
        <v>26</v>
      </c>
      <c r="C45" s="6">
        <v>233</v>
      </c>
      <c r="D45" s="15">
        <f t="shared" si="0"/>
        <v>1.3572551989281761E-2</v>
      </c>
      <c r="E45" s="4">
        <v>16934</v>
      </c>
      <c r="F45" s="15">
        <f t="shared" si="1"/>
        <v>0.98642744801071824</v>
      </c>
      <c r="G45" s="8">
        <f t="shared" si="2"/>
        <v>17167</v>
      </c>
      <c r="H45" s="21">
        <v>455603</v>
      </c>
      <c r="I45" s="15">
        <f>H45/SUM($H$45:$H$50)</f>
        <v>0.56821886509131225</v>
      </c>
    </row>
    <row r="46" spans="1:11" x14ac:dyDescent="0.25">
      <c r="A46" s="34"/>
      <c r="B46" s="1" t="s">
        <v>27</v>
      </c>
      <c r="C46" s="6">
        <v>6</v>
      </c>
      <c r="D46" s="15">
        <f t="shared" si="0"/>
        <v>1.488833746898263E-2</v>
      </c>
      <c r="E46" s="4">
        <v>397</v>
      </c>
      <c r="F46" s="15">
        <f t="shared" si="1"/>
        <v>0.98511166253101734</v>
      </c>
      <c r="G46" s="8">
        <f t="shared" si="2"/>
        <v>403</v>
      </c>
      <c r="H46" s="21">
        <v>11748</v>
      </c>
      <c r="I46" s="15">
        <f t="shared" ref="I46:I50" si="10">H46/SUM($H$45:$H$50)</f>
        <v>1.4651868462439309E-2</v>
      </c>
    </row>
    <row r="47" spans="1:11" x14ac:dyDescent="0.25">
      <c r="A47" s="34"/>
      <c r="B47" s="1" t="s">
        <v>28</v>
      </c>
      <c r="C47" s="6">
        <v>40</v>
      </c>
      <c r="D47" s="15">
        <f t="shared" si="0"/>
        <v>1.5515903801396431E-2</v>
      </c>
      <c r="E47" s="4">
        <v>2538</v>
      </c>
      <c r="F47" s="15">
        <f t="shared" si="1"/>
        <v>0.98448409619860355</v>
      </c>
      <c r="G47" s="8">
        <f t="shared" si="2"/>
        <v>2578</v>
      </c>
      <c r="H47" s="21">
        <v>75025</v>
      </c>
      <c r="I47" s="15">
        <f t="shared" si="10"/>
        <v>9.3569665593676299E-2</v>
      </c>
    </row>
    <row r="48" spans="1:11" x14ac:dyDescent="0.25">
      <c r="A48" s="34"/>
      <c r="B48" s="1" t="s">
        <v>29</v>
      </c>
      <c r="C48" s="6">
        <v>0</v>
      </c>
      <c r="D48" s="15">
        <f t="shared" si="0"/>
        <v>0</v>
      </c>
      <c r="E48" s="4">
        <v>75</v>
      </c>
      <c r="F48" s="15">
        <f t="shared" si="1"/>
        <v>1</v>
      </c>
      <c r="G48" s="8">
        <f t="shared" si="2"/>
        <v>75</v>
      </c>
      <c r="H48" s="21">
        <v>3324</v>
      </c>
      <c r="I48" s="15">
        <f t="shared" si="10"/>
        <v>4.1456257038771076E-3</v>
      </c>
    </row>
    <row r="49" spans="1:9" ht="14.25" customHeight="1" x14ac:dyDescent="0.25">
      <c r="A49" s="34" t="s">
        <v>13</v>
      </c>
      <c r="B49" s="1" t="s">
        <v>30</v>
      </c>
      <c r="C49" s="6">
        <v>157</v>
      </c>
      <c r="D49" s="15">
        <f t="shared" si="0"/>
        <v>2.7380537146843392E-2</v>
      </c>
      <c r="E49" s="4">
        <v>5577</v>
      </c>
      <c r="F49" s="15">
        <f t="shared" si="1"/>
        <v>0.97261946285315659</v>
      </c>
      <c r="G49" s="8">
        <f t="shared" si="2"/>
        <v>5734</v>
      </c>
      <c r="H49" s="21">
        <v>254468</v>
      </c>
      <c r="I49" s="15">
        <f t="shared" si="10"/>
        <v>0.31736735307286401</v>
      </c>
    </row>
    <row r="50" spans="1:9" x14ac:dyDescent="0.25">
      <c r="A50" s="34"/>
      <c r="B50" s="1" t="s">
        <v>25</v>
      </c>
      <c r="C50" s="6">
        <v>40153</v>
      </c>
      <c r="D50" s="15">
        <f t="shared" si="0"/>
        <v>0.99905451469234408</v>
      </c>
      <c r="E50" s="4">
        <v>38</v>
      </c>
      <c r="F50" s="15">
        <f t="shared" si="1"/>
        <v>9.4548530765594285E-4</v>
      </c>
      <c r="G50" s="8">
        <f t="shared" si="2"/>
        <v>40191</v>
      </c>
      <c r="H50" s="21">
        <v>1641</v>
      </c>
      <c r="I50" s="15">
        <f t="shared" si="10"/>
        <v>2.0466220758310269E-3</v>
      </c>
    </row>
    <row r="51" spans="1:9" ht="38.25" customHeight="1" x14ac:dyDescent="0.25">
      <c r="A51" s="34"/>
      <c r="B51" s="29" t="s">
        <v>23</v>
      </c>
      <c r="C51" s="6"/>
      <c r="D51" s="15"/>
      <c r="E51" s="4"/>
      <c r="F51" s="15"/>
      <c r="G51" s="8"/>
      <c r="H51" s="21"/>
      <c r="I51" s="15"/>
    </row>
    <row r="52" spans="1:9" ht="16.5" customHeight="1" x14ac:dyDescent="0.25">
      <c r="A52" s="34"/>
      <c r="B52" s="1" t="s">
        <v>31</v>
      </c>
      <c r="C52" s="6">
        <v>7</v>
      </c>
      <c r="D52" s="15">
        <f t="shared" si="0"/>
        <v>1.1326860841423949E-2</v>
      </c>
      <c r="E52" s="4">
        <v>611</v>
      </c>
      <c r="F52" s="15">
        <f t="shared" si="1"/>
        <v>0.98867313915857602</v>
      </c>
      <c r="G52" s="8">
        <f t="shared" si="2"/>
        <v>618</v>
      </c>
      <c r="H52" s="21">
        <v>37171</v>
      </c>
      <c r="I52" s="15">
        <f>H52/SUM($H$52:$H$55)</f>
        <v>4.6358920890137177E-2</v>
      </c>
    </row>
    <row r="53" spans="1:9" x14ac:dyDescent="0.25">
      <c r="A53" s="34"/>
      <c r="B53" s="1" t="s">
        <v>32</v>
      </c>
      <c r="C53" s="6">
        <v>148</v>
      </c>
      <c r="D53" s="15">
        <f t="shared" si="0"/>
        <v>1.1332312404287902E-2</v>
      </c>
      <c r="E53" s="4">
        <v>12912</v>
      </c>
      <c r="F53" s="15">
        <f t="shared" si="1"/>
        <v>0.98866768759571211</v>
      </c>
      <c r="G53" s="8">
        <f t="shared" si="2"/>
        <v>13060</v>
      </c>
      <c r="H53" s="21">
        <v>250808</v>
      </c>
      <c r="I53" s="15">
        <f t="shared" ref="I53:I55" si="11">H53/SUM($H$52:$H$55)</f>
        <v>0.31280267495126646</v>
      </c>
    </row>
    <row r="54" spans="1:9" ht="16.5" customHeight="1" x14ac:dyDescent="0.25">
      <c r="A54" s="13"/>
      <c r="B54" s="1" t="s">
        <v>33</v>
      </c>
      <c r="C54" s="6">
        <v>24</v>
      </c>
      <c r="D54" s="15">
        <f t="shared" si="0"/>
        <v>2.0273694880892043E-3</v>
      </c>
      <c r="E54" s="4">
        <v>11814</v>
      </c>
      <c r="F54" s="15">
        <f t="shared" si="1"/>
        <v>0.99797263051191076</v>
      </c>
      <c r="G54" s="8">
        <f t="shared" si="2"/>
        <v>11838</v>
      </c>
      <c r="H54" s="21">
        <v>508083</v>
      </c>
      <c r="I54" s="15">
        <f t="shared" si="11"/>
        <v>0.63367086176383658</v>
      </c>
    </row>
    <row r="55" spans="1:9" x14ac:dyDescent="0.25">
      <c r="A55" s="9" t="s">
        <v>14</v>
      </c>
      <c r="B55" s="1" t="s">
        <v>25</v>
      </c>
      <c r="C55" s="5">
        <v>40410</v>
      </c>
      <c r="D55" s="15">
        <f t="shared" si="0"/>
        <v>0.99453632604843478</v>
      </c>
      <c r="E55" s="4">
        <v>222</v>
      </c>
      <c r="F55" s="15">
        <f t="shared" si="1"/>
        <v>5.4636739515652689E-3</v>
      </c>
      <c r="G55" s="8">
        <f t="shared" si="2"/>
        <v>40632</v>
      </c>
      <c r="H55" s="21">
        <v>5747</v>
      </c>
      <c r="I55" s="15">
        <f t="shared" si="11"/>
        <v>7.1675423947598496E-3</v>
      </c>
    </row>
    <row r="56" spans="1:9" x14ac:dyDescent="0.25">
      <c r="B56" s="1"/>
      <c r="C56" s="5"/>
      <c r="D56" s="15"/>
      <c r="E56" s="4"/>
      <c r="F56" s="15"/>
      <c r="G56" s="8"/>
      <c r="H56" s="21"/>
      <c r="I56" s="15"/>
    </row>
    <row r="57" spans="1:9" x14ac:dyDescent="0.25">
      <c r="B57" s="9" t="s">
        <v>15</v>
      </c>
      <c r="C57" s="10">
        <v>40589</v>
      </c>
      <c r="D57" s="17">
        <f t="shared" si="0"/>
        <v>0.61360887706355449</v>
      </c>
      <c r="E57" s="11">
        <v>25559</v>
      </c>
      <c r="F57" s="17">
        <f t="shared" si="1"/>
        <v>0.38639112293644556</v>
      </c>
      <c r="G57" s="12">
        <f t="shared" si="2"/>
        <v>66148</v>
      </c>
      <c r="H57" s="22">
        <v>801809</v>
      </c>
      <c r="I57" s="17">
        <f>H57/H57</f>
        <v>1</v>
      </c>
    </row>
    <row r="60" spans="1:9" x14ac:dyDescent="0.25">
      <c r="H60" s="2"/>
    </row>
  </sheetData>
  <mergeCells count="14">
    <mergeCell ref="A42:A48"/>
    <mergeCell ref="A49:A53"/>
    <mergeCell ref="H2:I2"/>
    <mergeCell ref="A2:A3"/>
    <mergeCell ref="C2:D2"/>
    <mergeCell ref="E2:F2"/>
    <mergeCell ref="A5:A10"/>
    <mergeCell ref="A13:A14"/>
    <mergeCell ref="A17:A18"/>
    <mergeCell ref="C33:D33"/>
    <mergeCell ref="E33:F33"/>
    <mergeCell ref="H33:I33"/>
    <mergeCell ref="A21:A27"/>
    <mergeCell ref="A33:A4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Valliant</dc:creator>
  <cp:lastModifiedBy>rvalliant</cp:lastModifiedBy>
  <dcterms:created xsi:type="dcterms:W3CDTF">2010-12-26T17:23:17Z</dcterms:created>
  <dcterms:modified xsi:type="dcterms:W3CDTF">2012-06-18T22:50:18Z</dcterms:modified>
</cp:coreProperties>
</file>