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colorsat\satellite\"/>
    </mc:Choice>
  </mc:AlternateContent>
  <bookViews>
    <workbookView xWindow="0" yWindow="0" windowWidth="20490" windowHeight="9495" tabRatio="848" activeTab="1"/>
  </bookViews>
  <sheets>
    <sheet name="Sheet3" sheetId="3" r:id="rId1"/>
    <sheet name="Sheet1" sheetId="1" r:id="rId2"/>
    <sheet name="All_reg_1" sheetId="5" r:id="rId3"/>
    <sheet name="All_reg_2" sheetId="6" r:id="rId4"/>
    <sheet name="All_reg_3" sheetId="7" r:id="rId5"/>
    <sheet name="All_reg_4" sheetId="8" r:id="rId6"/>
    <sheet name="All_reg_5" sheetId="9" r:id="rId7"/>
    <sheet name="All_reg_6" sheetId="10" r:id="rId8"/>
    <sheet name="Sheet2" sheetId="2" r:id="rId9"/>
    <sheet name="All_reg_7" sheetId="13" r:id="rId10"/>
    <sheet name="All_reg_8" sheetId="14" r:id="rId11"/>
    <sheet name="Sheet12" sheetId="12" r:id="rId12"/>
    <sheet name="All_reg_12" sheetId="20" r:id="rId13"/>
    <sheet name="All_reg_13" sheetId="21" r:id="rId14"/>
    <sheet name="All_reg_9" sheetId="16" r:id="rId15"/>
    <sheet name="All_reg_10" sheetId="17" r:id="rId16"/>
    <sheet name="All_reg_11" sheetId="18" r:id="rId17"/>
    <sheet name="Sheet19" sheetId="19" r:id="rId18"/>
    <sheet name="Sheet15" sheetId="15" r:id="rId19"/>
    <sheet name="Sheet3 (2)" sheetId="4" r:id="rId20"/>
  </sheets>
  <calcPr calcId="162913"/>
  <pivotCaches>
    <pivotCache cacheId="74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9" l="1"/>
  <c r="M25" i="19"/>
  <c r="M24" i="19"/>
  <c r="M23" i="19"/>
  <c r="M26" i="19"/>
  <c r="AC26" i="19"/>
  <c r="X26" i="19"/>
  <c r="AC25" i="19"/>
  <c r="X25" i="19"/>
  <c r="AC24" i="19"/>
  <c r="AA24" i="19"/>
  <c r="X24" i="19"/>
  <c r="AC23" i="19"/>
  <c r="Y23" i="19"/>
  <c r="X23" i="19"/>
  <c r="AC22" i="19"/>
  <c r="X22" i="19"/>
  <c r="AC21" i="19"/>
  <c r="Y21" i="19"/>
  <c r="X21" i="19"/>
  <c r="AC20" i="19"/>
  <c r="AB20" i="19"/>
  <c r="AA20" i="19"/>
  <c r="X20" i="19"/>
  <c r="AC19" i="19"/>
  <c r="Z19" i="19"/>
  <c r="Y19" i="19"/>
  <c r="X19" i="19"/>
  <c r="U26" i="19"/>
  <c r="P26" i="19"/>
  <c r="U25" i="19"/>
  <c r="P25" i="19"/>
  <c r="P24" i="19"/>
  <c r="U23" i="19"/>
  <c r="P23" i="19"/>
  <c r="U22" i="19"/>
  <c r="P22" i="19"/>
  <c r="U21" i="19"/>
  <c r="P21" i="19"/>
  <c r="S20" i="19"/>
  <c r="P20" i="19"/>
  <c r="U19" i="19"/>
  <c r="Q19" i="19"/>
  <c r="P19" i="19"/>
  <c r="X18" i="19"/>
  <c r="P18" i="19"/>
  <c r="G18" i="19"/>
  <c r="AB18" i="19" s="1"/>
  <c r="G19" i="19"/>
  <c r="T19" i="19" s="1"/>
  <c r="G20" i="19"/>
  <c r="T20" i="19" s="1"/>
  <c r="G21" i="19"/>
  <c r="T21" i="19" s="1"/>
  <c r="G22" i="19"/>
  <c r="AB22" i="19" s="1"/>
  <c r="G23" i="19"/>
  <c r="T23" i="19" s="1"/>
  <c r="G24" i="19"/>
  <c r="T24" i="19" s="1"/>
  <c r="G25" i="19"/>
  <c r="T25" i="19" s="1"/>
  <c r="G26" i="19"/>
  <c r="AB26" i="19" s="1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H26" i="19"/>
  <c r="F26" i="19"/>
  <c r="S26" i="19" s="1"/>
  <c r="E26" i="19"/>
  <c r="R26" i="19" s="1"/>
  <c r="H25" i="19"/>
  <c r="F25" i="19"/>
  <c r="AA25" i="19" s="1"/>
  <c r="E25" i="19"/>
  <c r="R25" i="19" s="1"/>
  <c r="H24" i="19"/>
  <c r="U24" i="19" s="1"/>
  <c r="F24" i="19"/>
  <c r="S24" i="19" s="1"/>
  <c r="E24" i="19"/>
  <c r="R24" i="19" s="1"/>
  <c r="H23" i="19"/>
  <c r="F23" i="19"/>
  <c r="S23" i="19" s="1"/>
  <c r="E23" i="19"/>
  <c r="R23" i="19" s="1"/>
  <c r="H22" i="19"/>
  <c r="F22" i="19"/>
  <c r="S22" i="19" s="1"/>
  <c r="E22" i="19"/>
  <c r="R22" i="19" s="1"/>
  <c r="H21" i="19"/>
  <c r="F21" i="19"/>
  <c r="AA21" i="19" s="1"/>
  <c r="E21" i="19"/>
  <c r="Z21" i="19" s="1"/>
  <c r="H20" i="19"/>
  <c r="U20" i="19" s="1"/>
  <c r="F20" i="19"/>
  <c r="E20" i="19"/>
  <c r="R20" i="19" s="1"/>
  <c r="H19" i="19"/>
  <c r="F19" i="19"/>
  <c r="S19" i="19" s="1"/>
  <c r="E19" i="19"/>
  <c r="R19" i="19" s="1"/>
  <c r="H18" i="19"/>
  <c r="U18" i="19" s="1"/>
  <c r="F18" i="19"/>
  <c r="S18" i="19" s="1"/>
  <c r="E18" i="19"/>
  <c r="Z18" i="19" s="1"/>
  <c r="D19" i="19"/>
  <c r="D20" i="19"/>
  <c r="Y20" i="19" s="1"/>
  <c r="D21" i="19"/>
  <c r="Q21" i="19" s="1"/>
  <c r="D22" i="19"/>
  <c r="Q22" i="19" s="1"/>
  <c r="D23" i="19"/>
  <c r="Q23" i="19" s="1"/>
  <c r="D24" i="19"/>
  <c r="Y24" i="19" s="1"/>
  <c r="D25" i="19"/>
  <c r="Q25" i="19" s="1"/>
  <c r="D26" i="19"/>
  <c r="Y26" i="19" s="1"/>
  <c r="D18" i="19"/>
  <c r="Q18" i="19" s="1"/>
  <c r="C26" i="19"/>
  <c r="C25" i="19"/>
  <c r="C24" i="19"/>
  <c r="C23" i="19"/>
  <c r="C22" i="19"/>
  <c r="C21" i="19"/>
  <c r="C20" i="19"/>
  <c r="C19" i="19"/>
  <c r="C18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M17" i="15"/>
  <c r="L17" i="15"/>
  <c r="M16" i="15"/>
  <c r="L16" i="15"/>
  <c r="M15" i="15"/>
  <c r="L15" i="15"/>
  <c r="M14" i="15"/>
  <c r="L14" i="15"/>
  <c r="M13" i="15"/>
  <c r="L13" i="15"/>
  <c r="M9" i="15"/>
  <c r="L9" i="15"/>
  <c r="M8" i="15"/>
  <c r="L8" i="15"/>
  <c r="M7" i="15"/>
  <c r="L7" i="15"/>
  <c r="M6" i="15"/>
  <c r="L6" i="15"/>
  <c r="M5" i="15"/>
  <c r="L5" i="15"/>
  <c r="M4" i="15"/>
  <c r="L4" i="15"/>
  <c r="K16" i="15"/>
  <c r="J16" i="15"/>
  <c r="K17" i="15"/>
  <c r="J17" i="15"/>
  <c r="K8" i="15"/>
  <c r="J8" i="15"/>
  <c r="K7" i="15"/>
  <c r="J7" i="15"/>
  <c r="K9" i="15"/>
  <c r="J9" i="15"/>
  <c r="I17" i="15"/>
  <c r="I16" i="15"/>
  <c r="I15" i="15"/>
  <c r="I14" i="15"/>
  <c r="I13" i="15"/>
  <c r="I12" i="15"/>
  <c r="T17" i="15"/>
  <c r="S17" i="15"/>
  <c r="R17" i="15"/>
  <c r="Q17" i="15"/>
  <c r="T16" i="15"/>
  <c r="S16" i="15"/>
  <c r="R16" i="15"/>
  <c r="Q16" i="15"/>
  <c r="T15" i="15"/>
  <c r="S15" i="15"/>
  <c r="R15" i="15"/>
  <c r="Q15" i="15"/>
  <c r="T14" i="15"/>
  <c r="S14" i="15"/>
  <c r="R14" i="15"/>
  <c r="Q14" i="15"/>
  <c r="T13" i="15"/>
  <c r="S13" i="15"/>
  <c r="R13" i="15"/>
  <c r="Q13" i="15"/>
  <c r="T12" i="15"/>
  <c r="S12" i="15"/>
  <c r="R12" i="15"/>
  <c r="Q12" i="15"/>
  <c r="P17" i="15"/>
  <c r="P16" i="15"/>
  <c r="P15" i="15"/>
  <c r="P14" i="15"/>
  <c r="P13" i="15"/>
  <c r="P12" i="15"/>
  <c r="I9" i="15"/>
  <c r="I8" i="15"/>
  <c r="I7" i="15"/>
  <c r="I6" i="15"/>
  <c r="I5" i="15"/>
  <c r="I4" i="15"/>
  <c r="I3" i="15"/>
  <c r="T9" i="15"/>
  <c r="S9" i="15"/>
  <c r="R9" i="15"/>
  <c r="Q9" i="15"/>
  <c r="P9" i="15"/>
  <c r="T8" i="15"/>
  <c r="S8" i="15"/>
  <c r="R8" i="15"/>
  <c r="Q8" i="15"/>
  <c r="P8" i="15"/>
  <c r="T7" i="15"/>
  <c r="S7" i="15"/>
  <c r="R7" i="15"/>
  <c r="Q7" i="15"/>
  <c r="P7" i="15"/>
  <c r="T6" i="15"/>
  <c r="S6" i="15"/>
  <c r="R6" i="15"/>
  <c r="Q6" i="15"/>
  <c r="P6" i="15"/>
  <c r="T5" i="15"/>
  <c r="S5" i="15"/>
  <c r="R5" i="15"/>
  <c r="Q5" i="15"/>
  <c r="P5" i="15"/>
  <c r="T4" i="15"/>
  <c r="S4" i="15"/>
  <c r="R4" i="15"/>
  <c r="Q4" i="15"/>
  <c r="P4" i="15"/>
  <c r="T3" i="15"/>
  <c r="S3" i="15"/>
  <c r="R3" i="15"/>
  <c r="Q3" i="15"/>
  <c r="P3" i="15"/>
  <c r="H17" i="15"/>
  <c r="G17" i="15"/>
  <c r="F17" i="15"/>
  <c r="E17" i="15"/>
  <c r="D17" i="15"/>
  <c r="C17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H14" i="15"/>
  <c r="G14" i="15"/>
  <c r="F14" i="15"/>
  <c r="E14" i="15"/>
  <c r="D14" i="15"/>
  <c r="C14" i="15"/>
  <c r="H13" i="15"/>
  <c r="G13" i="15"/>
  <c r="F13" i="15"/>
  <c r="E13" i="15"/>
  <c r="D13" i="15"/>
  <c r="C13" i="15"/>
  <c r="H12" i="15"/>
  <c r="G12" i="15"/>
  <c r="F12" i="15"/>
  <c r="E12" i="15"/>
  <c r="D12" i="15"/>
  <c r="C12" i="15"/>
  <c r="C9" i="15"/>
  <c r="C8" i="15"/>
  <c r="C7" i="15"/>
  <c r="C6" i="15"/>
  <c r="C5" i="15"/>
  <c r="C4" i="15"/>
  <c r="C3" i="15"/>
  <c r="Q19" i="12"/>
  <c r="Q20" i="12"/>
  <c r="Q21" i="12"/>
  <c r="Q22" i="12"/>
  <c r="Q23" i="12"/>
  <c r="Q24" i="12"/>
  <c r="Q25" i="12"/>
  <c r="Q26" i="12"/>
  <c r="Q27" i="12"/>
  <c r="Q28" i="12"/>
  <c r="Q29" i="12"/>
  <c r="P20" i="12"/>
  <c r="P21" i="12"/>
  <c r="P22" i="12"/>
  <c r="P23" i="12"/>
  <c r="P24" i="12"/>
  <c r="P25" i="12"/>
  <c r="P26" i="12"/>
  <c r="P27" i="12"/>
  <c r="P28" i="12"/>
  <c r="P29" i="12"/>
  <c r="P1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9" i="12"/>
  <c r="N29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AA29" i="12"/>
  <c r="Z29" i="12"/>
  <c r="Y29" i="12"/>
  <c r="X29" i="12"/>
  <c r="W29" i="12"/>
  <c r="V29" i="12"/>
  <c r="U29" i="12"/>
  <c r="T29" i="12"/>
  <c r="S29" i="12"/>
  <c r="AA28" i="12"/>
  <c r="Z28" i="12"/>
  <c r="Y28" i="12"/>
  <c r="X28" i="12"/>
  <c r="W28" i="12"/>
  <c r="V28" i="12"/>
  <c r="U28" i="12"/>
  <c r="T28" i="12"/>
  <c r="S28" i="12"/>
  <c r="AA27" i="12"/>
  <c r="Z27" i="12"/>
  <c r="Y27" i="12"/>
  <c r="X27" i="12"/>
  <c r="W27" i="12"/>
  <c r="V27" i="12"/>
  <c r="U27" i="12"/>
  <c r="T27" i="12"/>
  <c r="S27" i="12"/>
  <c r="AA26" i="12"/>
  <c r="Z26" i="12"/>
  <c r="Y26" i="12"/>
  <c r="X26" i="12"/>
  <c r="W26" i="12"/>
  <c r="V26" i="12"/>
  <c r="U26" i="12"/>
  <c r="T26" i="12"/>
  <c r="S26" i="12"/>
  <c r="AA25" i="12"/>
  <c r="Z25" i="12"/>
  <c r="Y25" i="12"/>
  <c r="X25" i="12"/>
  <c r="W25" i="12"/>
  <c r="V25" i="12"/>
  <c r="U25" i="12"/>
  <c r="T25" i="12"/>
  <c r="S25" i="12"/>
  <c r="AA24" i="12"/>
  <c r="Z24" i="12"/>
  <c r="Y24" i="12"/>
  <c r="X24" i="12"/>
  <c r="W24" i="12"/>
  <c r="V24" i="12"/>
  <c r="U24" i="12"/>
  <c r="T24" i="12"/>
  <c r="S24" i="12"/>
  <c r="AA23" i="12"/>
  <c r="Z23" i="12"/>
  <c r="Y23" i="12"/>
  <c r="X23" i="12"/>
  <c r="W23" i="12"/>
  <c r="V23" i="12"/>
  <c r="U23" i="12"/>
  <c r="T23" i="12"/>
  <c r="S23" i="12"/>
  <c r="AA22" i="12"/>
  <c r="Z22" i="12"/>
  <c r="Y22" i="12"/>
  <c r="X22" i="12"/>
  <c r="W22" i="12"/>
  <c r="V22" i="12"/>
  <c r="U22" i="12"/>
  <c r="T22" i="12"/>
  <c r="S22" i="12"/>
  <c r="AA21" i="12"/>
  <c r="Z21" i="12"/>
  <c r="Y21" i="12"/>
  <c r="X21" i="12"/>
  <c r="W21" i="12"/>
  <c r="V21" i="12"/>
  <c r="U21" i="12"/>
  <c r="T21" i="12"/>
  <c r="S21" i="12"/>
  <c r="AA20" i="12"/>
  <c r="Z20" i="12"/>
  <c r="Y20" i="12"/>
  <c r="X20" i="12"/>
  <c r="W20" i="12"/>
  <c r="V20" i="12"/>
  <c r="U20" i="12"/>
  <c r="T20" i="12"/>
  <c r="S20" i="12"/>
  <c r="AA19" i="12"/>
  <c r="Z19" i="12"/>
  <c r="Y19" i="12"/>
  <c r="X19" i="12"/>
  <c r="W19" i="12"/>
  <c r="V19" i="12"/>
  <c r="U19" i="12"/>
  <c r="T19" i="12"/>
  <c r="S19" i="12"/>
  <c r="AA18" i="12"/>
  <c r="Z18" i="12"/>
  <c r="Y18" i="12"/>
  <c r="X18" i="12"/>
  <c r="W18" i="12"/>
  <c r="V18" i="12"/>
  <c r="U18" i="12"/>
  <c r="T18" i="12"/>
  <c r="S18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K29" i="12"/>
  <c r="J29" i="12"/>
  <c r="I29" i="12"/>
  <c r="H29" i="12"/>
  <c r="G29" i="12"/>
  <c r="F29" i="12"/>
  <c r="E29" i="12"/>
  <c r="D29" i="12"/>
  <c r="K28" i="12"/>
  <c r="J28" i="12"/>
  <c r="I28" i="12"/>
  <c r="H28" i="12"/>
  <c r="G28" i="12"/>
  <c r="F28" i="12"/>
  <c r="E28" i="12"/>
  <c r="D28" i="12"/>
  <c r="K27" i="12"/>
  <c r="J27" i="12"/>
  <c r="I27" i="12"/>
  <c r="H27" i="12"/>
  <c r="G27" i="12"/>
  <c r="F27" i="12"/>
  <c r="E27" i="12"/>
  <c r="D27" i="12"/>
  <c r="K26" i="12"/>
  <c r="J26" i="12"/>
  <c r="I26" i="12"/>
  <c r="H26" i="12"/>
  <c r="G26" i="12"/>
  <c r="F26" i="12"/>
  <c r="E26" i="12"/>
  <c r="D26" i="12"/>
  <c r="K25" i="12"/>
  <c r="J25" i="12"/>
  <c r="I25" i="12"/>
  <c r="H25" i="12"/>
  <c r="G25" i="12"/>
  <c r="F25" i="12"/>
  <c r="E25" i="12"/>
  <c r="D25" i="12"/>
  <c r="K24" i="12"/>
  <c r="J24" i="12"/>
  <c r="I24" i="12"/>
  <c r="H24" i="12"/>
  <c r="G24" i="12"/>
  <c r="F24" i="12"/>
  <c r="E24" i="12"/>
  <c r="D24" i="12"/>
  <c r="K23" i="12"/>
  <c r="J23" i="12"/>
  <c r="I23" i="12"/>
  <c r="H23" i="12"/>
  <c r="G23" i="12"/>
  <c r="F23" i="12"/>
  <c r="E23" i="12"/>
  <c r="D23" i="12"/>
  <c r="K22" i="12"/>
  <c r="J22" i="12"/>
  <c r="I22" i="12"/>
  <c r="H22" i="12"/>
  <c r="G22" i="12"/>
  <c r="F22" i="12"/>
  <c r="E22" i="12"/>
  <c r="D22" i="12"/>
  <c r="K21" i="12"/>
  <c r="J21" i="12"/>
  <c r="I21" i="12"/>
  <c r="H21" i="12"/>
  <c r="G21" i="12"/>
  <c r="F21" i="12"/>
  <c r="E21" i="12"/>
  <c r="D21" i="12"/>
  <c r="K20" i="12"/>
  <c r="J20" i="12"/>
  <c r="I20" i="12"/>
  <c r="H20" i="12"/>
  <c r="G20" i="12"/>
  <c r="F20" i="12"/>
  <c r="E20" i="12"/>
  <c r="D20" i="12"/>
  <c r="K19" i="12"/>
  <c r="J19" i="12"/>
  <c r="I19" i="12"/>
  <c r="H19" i="12"/>
  <c r="G19" i="12"/>
  <c r="F19" i="12"/>
  <c r="E19" i="12"/>
  <c r="D19" i="12"/>
  <c r="K18" i="12"/>
  <c r="J18" i="12"/>
  <c r="I18" i="12"/>
  <c r="H18" i="12"/>
  <c r="G18" i="12"/>
  <c r="F18" i="12"/>
  <c r="E18" i="12"/>
  <c r="D18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P15" i="12"/>
  <c r="P14" i="12"/>
  <c r="P13" i="12"/>
  <c r="P12" i="12"/>
  <c r="P11" i="12"/>
  <c r="P10" i="12"/>
  <c r="P9" i="12"/>
  <c r="P8" i="12"/>
  <c r="P7" i="12"/>
  <c r="P6" i="12"/>
  <c r="P5" i="12"/>
  <c r="P4" i="12"/>
  <c r="N14" i="12"/>
  <c r="N13" i="12"/>
  <c r="N12" i="12"/>
  <c r="N11" i="12"/>
  <c r="N10" i="12"/>
  <c r="N9" i="12"/>
  <c r="N8" i="12"/>
  <c r="N7" i="12"/>
  <c r="N15" i="12"/>
  <c r="AA15" i="12"/>
  <c r="Z15" i="12"/>
  <c r="Y15" i="12"/>
  <c r="X15" i="12"/>
  <c r="W15" i="12"/>
  <c r="V15" i="12"/>
  <c r="U15" i="12"/>
  <c r="T15" i="12"/>
  <c r="S15" i="12"/>
  <c r="M15" i="12" s="1"/>
  <c r="AA14" i="12"/>
  <c r="Z14" i="12"/>
  <c r="Y14" i="12"/>
  <c r="X14" i="12"/>
  <c r="W14" i="12"/>
  <c r="V14" i="12"/>
  <c r="U14" i="12"/>
  <c r="T14" i="12"/>
  <c r="M14" i="12" s="1"/>
  <c r="S14" i="12"/>
  <c r="AA13" i="12"/>
  <c r="Z13" i="12"/>
  <c r="Y13" i="12"/>
  <c r="X13" i="12"/>
  <c r="W13" i="12"/>
  <c r="V13" i="12"/>
  <c r="U13" i="12"/>
  <c r="T13" i="12"/>
  <c r="S13" i="12"/>
  <c r="M13" i="12" s="1"/>
  <c r="AA12" i="12"/>
  <c r="Z12" i="12"/>
  <c r="Y12" i="12"/>
  <c r="X12" i="12"/>
  <c r="W12" i="12"/>
  <c r="V12" i="12"/>
  <c r="U12" i="12"/>
  <c r="T12" i="12"/>
  <c r="S12" i="12"/>
  <c r="M12" i="12" s="1"/>
  <c r="AA11" i="12"/>
  <c r="Z11" i="12"/>
  <c r="Y11" i="12"/>
  <c r="X11" i="12"/>
  <c r="W11" i="12"/>
  <c r="V11" i="12"/>
  <c r="U11" i="12"/>
  <c r="T11" i="12"/>
  <c r="S11" i="12"/>
  <c r="M11" i="12" s="1"/>
  <c r="AA10" i="12"/>
  <c r="Z10" i="12"/>
  <c r="Y10" i="12"/>
  <c r="X10" i="12"/>
  <c r="W10" i="12"/>
  <c r="V10" i="12"/>
  <c r="U10" i="12"/>
  <c r="T10" i="12"/>
  <c r="M10" i="12" s="1"/>
  <c r="S10" i="12"/>
  <c r="AA9" i="12"/>
  <c r="Z9" i="12"/>
  <c r="Y9" i="12"/>
  <c r="X9" i="12"/>
  <c r="W9" i="12"/>
  <c r="V9" i="12"/>
  <c r="U9" i="12"/>
  <c r="T9" i="12"/>
  <c r="S9" i="12"/>
  <c r="M9" i="12" s="1"/>
  <c r="AA8" i="12"/>
  <c r="Z8" i="12"/>
  <c r="Y8" i="12"/>
  <c r="X8" i="12"/>
  <c r="W8" i="12"/>
  <c r="V8" i="12"/>
  <c r="U8" i="12"/>
  <c r="T8" i="12"/>
  <c r="S8" i="12"/>
  <c r="M8" i="12" s="1"/>
  <c r="AA7" i="12"/>
  <c r="Z7" i="12"/>
  <c r="Y7" i="12"/>
  <c r="X7" i="12"/>
  <c r="W7" i="12"/>
  <c r="V7" i="12"/>
  <c r="U7" i="12"/>
  <c r="T7" i="12"/>
  <c r="S7" i="12"/>
  <c r="M7" i="12" s="1"/>
  <c r="AA6" i="12"/>
  <c r="Z6" i="12"/>
  <c r="Y6" i="12"/>
  <c r="X6" i="12"/>
  <c r="W6" i="12"/>
  <c r="V6" i="12"/>
  <c r="U6" i="12"/>
  <c r="T6" i="12"/>
  <c r="M6" i="12" s="1"/>
  <c r="Q6" i="12" s="1"/>
  <c r="S6" i="12"/>
  <c r="AA5" i="12"/>
  <c r="Z5" i="12"/>
  <c r="Y5" i="12"/>
  <c r="X5" i="12"/>
  <c r="W5" i="12"/>
  <c r="V5" i="12"/>
  <c r="U5" i="12"/>
  <c r="T5" i="12"/>
  <c r="S5" i="12"/>
  <c r="M5" i="12" s="1"/>
  <c r="AA4" i="12"/>
  <c r="Z4" i="12"/>
  <c r="Y4" i="12"/>
  <c r="X4" i="12"/>
  <c r="W4" i="12"/>
  <c r="V4" i="12"/>
  <c r="U4" i="12"/>
  <c r="T4" i="12"/>
  <c r="S4" i="12"/>
  <c r="M4" i="12" s="1"/>
  <c r="AA3" i="12"/>
  <c r="Z3" i="12"/>
  <c r="Y3" i="12"/>
  <c r="X3" i="12"/>
  <c r="W3" i="12"/>
  <c r="V3" i="12"/>
  <c r="U3" i="12"/>
  <c r="T3" i="12"/>
  <c r="S3" i="12"/>
  <c r="M3" i="12" s="1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AH44" i="2"/>
  <c r="AG44" i="2"/>
  <c r="AF44" i="2"/>
  <c r="AE44" i="2"/>
  <c r="AD44" i="2"/>
  <c r="AC44" i="2"/>
  <c r="AB44" i="2"/>
  <c r="AA44" i="2"/>
  <c r="Z44" i="2"/>
  <c r="X44" i="2" s="1"/>
  <c r="AH43" i="2"/>
  <c r="AG43" i="2"/>
  <c r="AF43" i="2"/>
  <c r="AE43" i="2"/>
  <c r="AD43" i="2"/>
  <c r="AC43" i="2"/>
  <c r="AB43" i="2"/>
  <c r="AA43" i="2"/>
  <c r="Z43" i="2"/>
  <c r="X43" i="2" s="1"/>
  <c r="AH42" i="2"/>
  <c r="AG42" i="2"/>
  <c r="AF42" i="2"/>
  <c r="AE42" i="2"/>
  <c r="AD42" i="2"/>
  <c r="AC42" i="2"/>
  <c r="AB42" i="2"/>
  <c r="AA42" i="2"/>
  <c r="Z42" i="2"/>
  <c r="X42" i="2" s="1"/>
  <c r="AH41" i="2"/>
  <c r="AG41" i="2"/>
  <c r="AF41" i="2"/>
  <c r="AE41" i="2"/>
  <c r="AD41" i="2"/>
  <c r="AC41" i="2"/>
  <c r="AB41" i="2"/>
  <c r="AA41" i="2"/>
  <c r="Z41" i="2"/>
  <c r="X41" i="2" s="1"/>
  <c r="AH40" i="2"/>
  <c r="AG40" i="2"/>
  <c r="AF40" i="2"/>
  <c r="AE40" i="2"/>
  <c r="AD40" i="2"/>
  <c r="AC40" i="2"/>
  <c r="AB40" i="2"/>
  <c r="AA40" i="2"/>
  <c r="Z40" i="2"/>
  <c r="X40" i="2" s="1"/>
  <c r="AH39" i="2"/>
  <c r="AG39" i="2"/>
  <c r="AF39" i="2"/>
  <c r="AE39" i="2"/>
  <c r="AD39" i="2"/>
  <c r="AC39" i="2"/>
  <c r="AB39" i="2"/>
  <c r="AA39" i="2"/>
  <c r="Z39" i="2"/>
  <c r="X39" i="2" s="1"/>
  <c r="AH38" i="2"/>
  <c r="AG38" i="2"/>
  <c r="AF38" i="2"/>
  <c r="AE38" i="2"/>
  <c r="AD38" i="2"/>
  <c r="AC38" i="2"/>
  <c r="AB38" i="2"/>
  <c r="AA38" i="2"/>
  <c r="Z38" i="2"/>
  <c r="X38" i="2" s="1"/>
  <c r="AH37" i="2"/>
  <c r="AG37" i="2"/>
  <c r="AF37" i="2"/>
  <c r="AE37" i="2"/>
  <c r="AD37" i="2"/>
  <c r="AC37" i="2"/>
  <c r="AB37" i="2"/>
  <c r="AA37" i="2"/>
  <c r="Z37" i="2"/>
  <c r="X37" i="2" s="1"/>
  <c r="AH36" i="2"/>
  <c r="AG36" i="2"/>
  <c r="AF36" i="2"/>
  <c r="AE36" i="2"/>
  <c r="AD36" i="2"/>
  <c r="AC36" i="2"/>
  <c r="AB36" i="2"/>
  <c r="AA36" i="2"/>
  <c r="Z36" i="2"/>
  <c r="X36" i="2" s="1"/>
  <c r="AH35" i="2"/>
  <c r="AG35" i="2"/>
  <c r="AF35" i="2"/>
  <c r="AE35" i="2"/>
  <c r="AD35" i="2"/>
  <c r="AC35" i="2"/>
  <c r="AB35" i="2"/>
  <c r="AA35" i="2"/>
  <c r="Z35" i="2"/>
  <c r="X35" i="2" s="1"/>
  <c r="AH34" i="2"/>
  <c r="AG34" i="2"/>
  <c r="AF34" i="2"/>
  <c r="AE34" i="2"/>
  <c r="AD34" i="2"/>
  <c r="AC34" i="2"/>
  <c r="AB34" i="2"/>
  <c r="AA34" i="2"/>
  <c r="Z34" i="2"/>
  <c r="X34" i="2" s="1"/>
  <c r="X33" i="2"/>
  <c r="AH33" i="2"/>
  <c r="AG33" i="2"/>
  <c r="AF33" i="2"/>
  <c r="AE33" i="2"/>
  <c r="AD33" i="2"/>
  <c r="AC33" i="2"/>
  <c r="AB33" i="2"/>
  <c r="AA33" i="2"/>
  <c r="Z33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AH30" i="2"/>
  <c r="AG30" i="2"/>
  <c r="AF30" i="2"/>
  <c r="AE30" i="2"/>
  <c r="AD30" i="2"/>
  <c r="AC30" i="2"/>
  <c r="AB30" i="2"/>
  <c r="AA30" i="2"/>
  <c r="AH29" i="2"/>
  <c r="AG29" i="2"/>
  <c r="AF29" i="2"/>
  <c r="AE29" i="2"/>
  <c r="AD29" i="2"/>
  <c r="AC29" i="2"/>
  <c r="AB29" i="2"/>
  <c r="AA29" i="2"/>
  <c r="AH28" i="2"/>
  <c r="AG28" i="2"/>
  <c r="AF28" i="2"/>
  <c r="AE28" i="2"/>
  <c r="AD28" i="2"/>
  <c r="AC28" i="2"/>
  <c r="AB28" i="2"/>
  <c r="AA28" i="2"/>
  <c r="AH27" i="2"/>
  <c r="AG27" i="2"/>
  <c r="AF27" i="2"/>
  <c r="AE27" i="2"/>
  <c r="AD27" i="2"/>
  <c r="AC27" i="2"/>
  <c r="AB27" i="2"/>
  <c r="AA27" i="2"/>
  <c r="AH26" i="2"/>
  <c r="AG26" i="2"/>
  <c r="AF26" i="2"/>
  <c r="AE26" i="2"/>
  <c r="AD26" i="2"/>
  <c r="AC26" i="2"/>
  <c r="AB26" i="2"/>
  <c r="AA26" i="2"/>
  <c r="AH25" i="2"/>
  <c r="AG25" i="2"/>
  <c r="AF25" i="2"/>
  <c r="AE25" i="2"/>
  <c r="AD25" i="2"/>
  <c r="AC25" i="2"/>
  <c r="AB25" i="2"/>
  <c r="AA25" i="2"/>
  <c r="AH24" i="2"/>
  <c r="AG24" i="2"/>
  <c r="AF24" i="2"/>
  <c r="AE24" i="2"/>
  <c r="AD24" i="2"/>
  <c r="AC24" i="2"/>
  <c r="AB24" i="2"/>
  <c r="AA24" i="2"/>
  <c r="AH23" i="2"/>
  <c r="AG23" i="2"/>
  <c r="AF23" i="2"/>
  <c r="AE23" i="2"/>
  <c r="AD23" i="2"/>
  <c r="AC23" i="2"/>
  <c r="AB23" i="2"/>
  <c r="AA23" i="2"/>
  <c r="AH22" i="2"/>
  <c r="AG22" i="2"/>
  <c r="AF22" i="2"/>
  <c r="AE22" i="2"/>
  <c r="AD22" i="2"/>
  <c r="AC22" i="2"/>
  <c r="AB22" i="2"/>
  <c r="AA22" i="2"/>
  <c r="AH21" i="2"/>
  <c r="AG21" i="2"/>
  <c r="AF21" i="2"/>
  <c r="AE21" i="2"/>
  <c r="AD21" i="2"/>
  <c r="AC21" i="2"/>
  <c r="AB21" i="2"/>
  <c r="AA21" i="2"/>
  <c r="AH20" i="2"/>
  <c r="AG20" i="2"/>
  <c r="AF20" i="2"/>
  <c r="AE20" i="2"/>
  <c r="AD20" i="2"/>
  <c r="AC20" i="2"/>
  <c r="AB20" i="2"/>
  <c r="AA20" i="2"/>
  <c r="AH19" i="2"/>
  <c r="AG19" i="2"/>
  <c r="AF19" i="2"/>
  <c r="AE19" i="2"/>
  <c r="AD19" i="2"/>
  <c r="AC19" i="2"/>
  <c r="AB19" i="2"/>
  <c r="AA19" i="2"/>
  <c r="AH18" i="2"/>
  <c r="AG18" i="2"/>
  <c r="AF18" i="2"/>
  <c r="AE18" i="2"/>
  <c r="AD18" i="2"/>
  <c r="AC18" i="2"/>
  <c r="AB18" i="2"/>
  <c r="AA18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M44" i="2"/>
  <c r="M43" i="2"/>
  <c r="M42" i="2"/>
  <c r="M41" i="2"/>
  <c r="M40" i="2"/>
  <c r="M39" i="2"/>
  <c r="M38" i="2"/>
  <c r="M37" i="2"/>
  <c r="M36" i="2"/>
  <c r="M35" i="2"/>
  <c r="M34" i="2"/>
  <c r="M33" i="2"/>
  <c r="W44" i="2"/>
  <c r="V44" i="2"/>
  <c r="U44" i="2"/>
  <c r="T44" i="2"/>
  <c r="S44" i="2"/>
  <c r="R44" i="2"/>
  <c r="Q44" i="2"/>
  <c r="P44" i="2"/>
  <c r="O44" i="2"/>
  <c r="W43" i="2"/>
  <c r="V43" i="2"/>
  <c r="U43" i="2"/>
  <c r="T43" i="2"/>
  <c r="S43" i="2"/>
  <c r="R43" i="2"/>
  <c r="Q43" i="2"/>
  <c r="P43" i="2"/>
  <c r="O43" i="2"/>
  <c r="W42" i="2"/>
  <c r="V42" i="2"/>
  <c r="U42" i="2"/>
  <c r="T42" i="2"/>
  <c r="S42" i="2"/>
  <c r="R42" i="2"/>
  <c r="Q42" i="2"/>
  <c r="P42" i="2"/>
  <c r="O42" i="2"/>
  <c r="W41" i="2"/>
  <c r="V41" i="2"/>
  <c r="U41" i="2"/>
  <c r="T41" i="2"/>
  <c r="S41" i="2"/>
  <c r="R41" i="2"/>
  <c r="Q41" i="2"/>
  <c r="P41" i="2"/>
  <c r="O41" i="2"/>
  <c r="W40" i="2"/>
  <c r="V40" i="2"/>
  <c r="U40" i="2"/>
  <c r="T40" i="2"/>
  <c r="S40" i="2"/>
  <c r="R40" i="2"/>
  <c r="Q40" i="2"/>
  <c r="P40" i="2"/>
  <c r="O40" i="2"/>
  <c r="W39" i="2"/>
  <c r="V39" i="2"/>
  <c r="U39" i="2"/>
  <c r="T39" i="2"/>
  <c r="S39" i="2"/>
  <c r="R39" i="2"/>
  <c r="Q39" i="2"/>
  <c r="P39" i="2"/>
  <c r="O39" i="2"/>
  <c r="W38" i="2"/>
  <c r="V38" i="2"/>
  <c r="U38" i="2"/>
  <c r="T38" i="2"/>
  <c r="S38" i="2"/>
  <c r="R38" i="2"/>
  <c r="Q38" i="2"/>
  <c r="P38" i="2"/>
  <c r="O38" i="2"/>
  <c r="W37" i="2"/>
  <c r="V37" i="2"/>
  <c r="U37" i="2"/>
  <c r="T37" i="2"/>
  <c r="S37" i="2"/>
  <c r="R37" i="2"/>
  <c r="Q37" i="2"/>
  <c r="P37" i="2"/>
  <c r="O37" i="2"/>
  <c r="W36" i="2"/>
  <c r="V36" i="2"/>
  <c r="U36" i="2"/>
  <c r="T36" i="2"/>
  <c r="S36" i="2"/>
  <c r="R36" i="2"/>
  <c r="Q36" i="2"/>
  <c r="P36" i="2"/>
  <c r="O36" i="2"/>
  <c r="W35" i="2"/>
  <c r="V35" i="2"/>
  <c r="U35" i="2"/>
  <c r="T35" i="2"/>
  <c r="S35" i="2"/>
  <c r="R35" i="2"/>
  <c r="Q35" i="2"/>
  <c r="P35" i="2"/>
  <c r="O35" i="2"/>
  <c r="W34" i="2"/>
  <c r="V34" i="2"/>
  <c r="U34" i="2"/>
  <c r="T34" i="2"/>
  <c r="S34" i="2"/>
  <c r="R34" i="2"/>
  <c r="Q34" i="2"/>
  <c r="P34" i="2"/>
  <c r="O34" i="2"/>
  <c r="W33" i="2"/>
  <c r="V33" i="2"/>
  <c r="U33" i="2"/>
  <c r="T33" i="2"/>
  <c r="S33" i="2"/>
  <c r="R33" i="2"/>
  <c r="Q33" i="2"/>
  <c r="P33" i="2"/>
  <c r="O33" i="2"/>
  <c r="W30" i="2"/>
  <c r="V30" i="2"/>
  <c r="U30" i="2"/>
  <c r="T30" i="2"/>
  <c r="S30" i="2"/>
  <c r="R30" i="2"/>
  <c r="Q30" i="2"/>
  <c r="P30" i="2"/>
  <c r="O30" i="2"/>
  <c r="M30" i="2" s="1"/>
  <c r="W29" i="2"/>
  <c r="V29" i="2"/>
  <c r="U29" i="2"/>
  <c r="T29" i="2"/>
  <c r="S29" i="2"/>
  <c r="R29" i="2"/>
  <c r="Q29" i="2"/>
  <c r="P29" i="2"/>
  <c r="O29" i="2"/>
  <c r="M29" i="2"/>
  <c r="W28" i="2"/>
  <c r="V28" i="2"/>
  <c r="U28" i="2"/>
  <c r="T28" i="2"/>
  <c r="S28" i="2"/>
  <c r="R28" i="2"/>
  <c r="Q28" i="2"/>
  <c r="P28" i="2"/>
  <c r="O28" i="2"/>
  <c r="M28" i="2" s="1"/>
  <c r="W27" i="2"/>
  <c r="V27" i="2"/>
  <c r="U27" i="2"/>
  <c r="T27" i="2"/>
  <c r="S27" i="2"/>
  <c r="R27" i="2"/>
  <c r="Q27" i="2"/>
  <c r="P27" i="2"/>
  <c r="O27" i="2"/>
  <c r="M27" i="2"/>
  <c r="W26" i="2"/>
  <c r="V26" i="2"/>
  <c r="U26" i="2"/>
  <c r="T26" i="2"/>
  <c r="S26" i="2"/>
  <c r="R26" i="2"/>
  <c r="Q26" i="2"/>
  <c r="P26" i="2"/>
  <c r="O26" i="2"/>
  <c r="M26" i="2" s="1"/>
  <c r="W25" i="2"/>
  <c r="V25" i="2"/>
  <c r="U25" i="2"/>
  <c r="T25" i="2"/>
  <c r="S25" i="2"/>
  <c r="R25" i="2"/>
  <c r="Q25" i="2"/>
  <c r="P25" i="2"/>
  <c r="O25" i="2"/>
  <c r="M25" i="2"/>
  <c r="W24" i="2"/>
  <c r="V24" i="2"/>
  <c r="U24" i="2"/>
  <c r="T24" i="2"/>
  <c r="S24" i="2"/>
  <c r="R24" i="2"/>
  <c r="Q24" i="2"/>
  <c r="P24" i="2"/>
  <c r="O24" i="2"/>
  <c r="M24" i="2" s="1"/>
  <c r="W23" i="2"/>
  <c r="V23" i="2"/>
  <c r="U23" i="2"/>
  <c r="T23" i="2"/>
  <c r="S23" i="2"/>
  <c r="R23" i="2"/>
  <c r="M23" i="2" s="1"/>
  <c r="Q23" i="2"/>
  <c r="P23" i="2"/>
  <c r="O23" i="2"/>
  <c r="W22" i="2"/>
  <c r="V22" i="2"/>
  <c r="U22" i="2"/>
  <c r="T22" i="2"/>
  <c r="S22" i="2"/>
  <c r="R22" i="2"/>
  <c r="Q22" i="2"/>
  <c r="P22" i="2"/>
  <c r="O22" i="2"/>
  <c r="M22" i="2" s="1"/>
  <c r="W21" i="2"/>
  <c r="V21" i="2"/>
  <c r="U21" i="2"/>
  <c r="T21" i="2"/>
  <c r="S21" i="2"/>
  <c r="R21" i="2"/>
  <c r="M21" i="2" s="1"/>
  <c r="Q21" i="2"/>
  <c r="P21" i="2"/>
  <c r="O21" i="2"/>
  <c r="W20" i="2"/>
  <c r="V20" i="2"/>
  <c r="U20" i="2"/>
  <c r="T20" i="2"/>
  <c r="S20" i="2"/>
  <c r="R20" i="2"/>
  <c r="Q20" i="2"/>
  <c r="P20" i="2"/>
  <c r="O20" i="2"/>
  <c r="M20" i="2" s="1"/>
  <c r="W19" i="2"/>
  <c r="V19" i="2"/>
  <c r="U19" i="2"/>
  <c r="T19" i="2"/>
  <c r="S19" i="2"/>
  <c r="R19" i="2"/>
  <c r="Q19" i="2"/>
  <c r="P19" i="2"/>
  <c r="O19" i="2"/>
  <c r="M19" i="2"/>
  <c r="M18" i="2"/>
  <c r="W18" i="2"/>
  <c r="V18" i="2"/>
  <c r="U18" i="2"/>
  <c r="T18" i="2"/>
  <c r="S18" i="2"/>
  <c r="R18" i="2"/>
  <c r="Q18" i="2"/>
  <c r="P18" i="2"/>
  <c r="O18" i="2"/>
  <c r="K44" i="2"/>
  <c r="J44" i="2"/>
  <c r="I44" i="2"/>
  <c r="H44" i="2"/>
  <c r="G44" i="2"/>
  <c r="F44" i="2"/>
  <c r="E44" i="2"/>
  <c r="K43" i="2"/>
  <c r="J43" i="2"/>
  <c r="I43" i="2"/>
  <c r="H43" i="2"/>
  <c r="G43" i="2"/>
  <c r="F43" i="2"/>
  <c r="E43" i="2"/>
  <c r="K42" i="2"/>
  <c r="J42" i="2"/>
  <c r="I42" i="2"/>
  <c r="H42" i="2"/>
  <c r="G42" i="2"/>
  <c r="F42" i="2"/>
  <c r="E42" i="2"/>
  <c r="K41" i="2"/>
  <c r="J41" i="2"/>
  <c r="I41" i="2"/>
  <c r="H41" i="2"/>
  <c r="G41" i="2"/>
  <c r="F41" i="2"/>
  <c r="E41" i="2"/>
  <c r="K40" i="2"/>
  <c r="J40" i="2"/>
  <c r="I40" i="2"/>
  <c r="H40" i="2"/>
  <c r="G40" i="2"/>
  <c r="F40" i="2"/>
  <c r="E40" i="2"/>
  <c r="K39" i="2"/>
  <c r="J39" i="2"/>
  <c r="I39" i="2"/>
  <c r="H39" i="2"/>
  <c r="G39" i="2"/>
  <c r="F39" i="2"/>
  <c r="E39" i="2"/>
  <c r="K38" i="2"/>
  <c r="J38" i="2"/>
  <c r="I38" i="2"/>
  <c r="H38" i="2"/>
  <c r="G38" i="2"/>
  <c r="F38" i="2"/>
  <c r="E38" i="2"/>
  <c r="K37" i="2"/>
  <c r="J37" i="2"/>
  <c r="I37" i="2"/>
  <c r="H37" i="2"/>
  <c r="G37" i="2"/>
  <c r="F37" i="2"/>
  <c r="E37" i="2"/>
  <c r="K36" i="2"/>
  <c r="J36" i="2"/>
  <c r="I36" i="2"/>
  <c r="H36" i="2"/>
  <c r="G36" i="2"/>
  <c r="F36" i="2"/>
  <c r="E36" i="2"/>
  <c r="K35" i="2"/>
  <c r="J35" i="2"/>
  <c r="I35" i="2"/>
  <c r="H35" i="2"/>
  <c r="G35" i="2"/>
  <c r="F35" i="2"/>
  <c r="E35" i="2"/>
  <c r="K34" i="2"/>
  <c r="J34" i="2"/>
  <c r="I34" i="2"/>
  <c r="H34" i="2"/>
  <c r="G34" i="2"/>
  <c r="F34" i="2"/>
  <c r="E34" i="2"/>
  <c r="K33" i="2"/>
  <c r="J33" i="2"/>
  <c r="I33" i="2"/>
  <c r="H33" i="2"/>
  <c r="G33" i="2"/>
  <c r="F33" i="2"/>
  <c r="E33" i="2"/>
  <c r="D44" i="2"/>
  <c r="D43" i="2"/>
  <c r="D42" i="2"/>
  <c r="D41" i="2"/>
  <c r="D40" i="2"/>
  <c r="D39" i="2"/>
  <c r="D38" i="2"/>
  <c r="D37" i="2"/>
  <c r="D36" i="2"/>
  <c r="D35" i="2"/>
  <c r="D34" i="2"/>
  <c r="D33" i="2"/>
  <c r="C44" i="2"/>
  <c r="C43" i="2"/>
  <c r="C42" i="2"/>
  <c r="C41" i="2"/>
  <c r="C40" i="2"/>
  <c r="C39" i="2"/>
  <c r="C38" i="2"/>
  <c r="C37" i="2"/>
  <c r="C36" i="2"/>
  <c r="C35" i="2"/>
  <c r="C34" i="2"/>
  <c r="C33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M568" i="1"/>
  <c r="L568" i="1"/>
  <c r="K568" i="1"/>
  <c r="J568" i="1"/>
  <c r="I568" i="1"/>
  <c r="H568" i="1"/>
  <c r="C568" i="1"/>
  <c r="L567" i="1"/>
  <c r="K567" i="1"/>
  <c r="J567" i="1"/>
  <c r="M567" i="1" s="1"/>
  <c r="I567" i="1"/>
  <c r="H567" i="1"/>
  <c r="C567" i="1"/>
  <c r="K566" i="1"/>
  <c r="J566" i="1"/>
  <c r="M566" i="1" s="1"/>
  <c r="I566" i="1"/>
  <c r="L566" i="1" s="1"/>
  <c r="H566" i="1"/>
  <c r="C566" i="1"/>
  <c r="M565" i="1"/>
  <c r="J565" i="1"/>
  <c r="I565" i="1"/>
  <c r="L565" i="1" s="1"/>
  <c r="H565" i="1"/>
  <c r="K565" i="1" s="1"/>
  <c r="C565" i="1"/>
  <c r="M564" i="1"/>
  <c r="L564" i="1"/>
  <c r="K564" i="1"/>
  <c r="J564" i="1"/>
  <c r="I564" i="1"/>
  <c r="H564" i="1"/>
  <c r="C564" i="1"/>
  <c r="L563" i="1"/>
  <c r="K563" i="1"/>
  <c r="J563" i="1"/>
  <c r="M563" i="1" s="1"/>
  <c r="I563" i="1"/>
  <c r="H563" i="1"/>
  <c r="C563" i="1"/>
  <c r="M562" i="1"/>
  <c r="K562" i="1"/>
  <c r="J562" i="1"/>
  <c r="I562" i="1"/>
  <c r="L562" i="1" s="1"/>
  <c r="H562" i="1"/>
  <c r="C562" i="1"/>
  <c r="M561" i="1"/>
  <c r="J561" i="1"/>
  <c r="I561" i="1"/>
  <c r="L561" i="1" s="1"/>
  <c r="H561" i="1"/>
  <c r="K561" i="1" s="1"/>
  <c r="C561" i="1"/>
  <c r="M560" i="1"/>
  <c r="L560" i="1"/>
  <c r="J560" i="1"/>
  <c r="I560" i="1"/>
  <c r="H560" i="1"/>
  <c r="K560" i="1" s="1"/>
  <c r="C560" i="1"/>
  <c r="L559" i="1"/>
  <c r="K559" i="1"/>
  <c r="J559" i="1"/>
  <c r="M559" i="1" s="1"/>
  <c r="I559" i="1"/>
  <c r="H559" i="1"/>
  <c r="C559" i="1"/>
  <c r="M558" i="1"/>
  <c r="K558" i="1"/>
  <c r="J558" i="1"/>
  <c r="I558" i="1"/>
  <c r="L558" i="1" s="1"/>
  <c r="H558" i="1"/>
  <c r="C558" i="1"/>
  <c r="M557" i="1"/>
  <c r="L557" i="1"/>
  <c r="J557" i="1"/>
  <c r="I557" i="1"/>
  <c r="H557" i="1"/>
  <c r="K557" i="1" s="1"/>
  <c r="C557" i="1"/>
  <c r="M556" i="1"/>
  <c r="L556" i="1"/>
  <c r="J556" i="1"/>
  <c r="I556" i="1"/>
  <c r="H556" i="1"/>
  <c r="K556" i="1" s="1"/>
  <c r="C556" i="1"/>
  <c r="L555" i="1"/>
  <c r="K555" i="1"/>
  <c r="J555" i="1"/>
  <c r="M555" i="1" s="1"/>
  <c r="I555" i="1"/>
  <c r="H555" i="1"/>
  <c r="C555" i="1"/>
  <c r="K554" i="1"/>
  <c r="J554" i="1"/>
  <c r="M554" i="1" s="1"/>
  <c r="I554" i="1"/>
  <c r="L554" i="1" s="1"/>
  <c r="H554" i="1"/>
  <c r="C554" i="1"/>
  <c r="M553" i="1"/>
  <c r="L553" i="1"/>
  <c r="J553" i="1"/>
  <c r="I553" i="1"/>
  <c r="H553" i="1"/>
  <c r="K553" i="1" s="1"/>
  <c r="C553" i="1"/>
  <c r="M552" i="1"/>
  <c r="L552" i="1"/>
  <c r="K552" i="1"/>
  <c r="J552" i="1"/>
  <c r="I552" i="1"/>
  <c r="H552" i="1"/>
  <c r="C552" i="1"/>
  <c r="L551" i="1"/>
  <c r="K551" i="1"/>
  <c r="J551" i="1"/>
  <c r="M551" i="1" s="1"/>
  <c r="I551" i="1"/>
  <c r="H551" i="1"/>
  <c r="C551" i="1"/>
  <c r="K550" i="1"/>
  <c r="J550" i="1"/>
  <c r="M550" i="1" s="1"/>
  <c r="I550" i="1"/>
  <c r="L550" i="1" s="1"/>
  <c r="H550" i="1"/>
  <c r="C550" i="1"/>
  <c r="M549" i="1"/>
  <c r="J549" i="1"/>
  <c r="I549" i="1"/>
  <c r="L549" i="1" s="1"/>
  <c r="H549" i="1"/>
  <c r="K549" i="1" s="1"/>
  <c r="C549" i="1"/>
  <c r="M548" i="1"/>
  <c r="L548" i="1"/>
  <c r="J548" i="1"/>
  <c r="I548" i="1"/>
  <c r="H548" i="1"/>
  <c r="K548" i="1" s="1"/>
  <c r="C548" i="1"/>
  <c r="L547" i="1"/>
  <c r="K547" i="1"/>
  <c r="J547" i="1"/>
  <c r="M547" i="1" s="1"/>
  <c r="I547" i="1"/>
  <c r="H547" i="1"/>
  <c r="C547" i="1"/>
  <c r="M546" i="1"/>
  <c r="K546" i="1"/>
  <c r="J546" i="1"/>
  <c r="I546" i="1"/>
  <c r="L546" i="1" s="1"/>
  <c r="H546" i="1"/>
  <c r="C546" i="1"/>
  <c r="M545" i="1"/>
  <c r="J545" i="1"/>
  <c r="I545" i="1"/>
  <c r="L545" i="1" s="1"/>
  <c r="H545" i="1"/>
  <c r="K545" i="1" s="1"/>
  <c r="C545" i="1"/>
  <c r="M544" i="1"/>
  <c r="L544" i="1"/>
  <c r="J544" i="1"/>
  <c r="I544" i="1"/>
  <c r="H544" i="1"/>
  <c r="K544" i="1" s="1"/>
  <c r="C544" i="1"/>
  <c r="L543" i="1"/>
  <c r="K543" i="1"/>
  <c r="J543" i="1"/>
  <c r="M543" i="1" s="1"/>
  <c r="I543" i="1"/>
  <c r="H543" i="1"/>
  <c r="C543" i="1"/>
  <c r="M542" i="1"/>
  <c r="K542" i="1"/>
  <c r="J542" i="1"/>
  <c r="I542" i="1"/>
  <c r="L542" i="1" s="1"/>
  <c r="H542" i="1"/>
  <c r="C542" i="1"/>
  <c r="M541" i="1"/>
  <c r="L541" i="1"/>
  <c r="J541" i="1"/>
  <c r="I541" i="1"/>
  <c r="H541" i="1"/>
  <c r="K541" i="1" s="1"/>
  <c r="C541" i="1"/>
  <c r="M540" i="1"/>
  <c r="L540" i="1"/>
  <c r="J540" i="1"/>
  <c r="I540" i="1"/>
  <c r="H540" i="1"/>
  <c r="K540" i="1" s="1"/>
  <c r="C540" i="1"/>
  <c r="L539" i="1"/>
  <c r="K539" i="1"/>
  <c r="J539" i="1"/>
  <c r="M539" i="1" s="1"/>
  <c r="I539" i="1"/>
  <c r="H539" i="1"/>
  <c r="C539" i="1"/>
  <c r="K538" i="1"/>
  <c r="J538" i="1"/>
  <c r="M538" i="1" s="1"/>
  <c r="I538" i="1"/>
  <c r="L538" i="1" s="1"/>
  <c r="H538" i="1"/>
  <c r="C538" i="1"/>
  <c r="M537" i="1"/>
  <c r="L537" i="1"/>
  <c r="J537" i="1"/>
  <c r="I537" i="1"/>
  <c r="H537" i="1"/>
  <c r="K537" i="1" s="1"/>
  <c r="C537" i="1"/>
  <c r="M536" i="1"/>
  <c r="L536" i="1"/>
  <c r="K536" i="1"/>
  <c r="J536" i="1"/>
  <c r="I536" i="1"/>
  <c r="H536" i="1"/>
  <c r="C536" i="1"/>
  <c r="L535" i="1"/>
  <c r="K535" i="1"/>
  <c r="J535" i="1"/>
  <c r="M535" i="1" s="1"/>
  <c r="I535" i="1"/>
  <c r="H535" i="1"/>
  <c r="C535" i="1"/>
  <c r="K534" i="1"/>
  <c r="J534" i="1"/>
  <c r="M534" i="1" s="1"/>
  <c r="I534" i="1"/>
  <c r="L534" i="1" s="1"/>
  <c r="H534" i="1"/>
  <c r="C534" i="1"/>
  <c r="M533" i="1"/>
  <c r="J533" i="1"/>
  <c r="I533" i="1"/>
  <c r="L533" i="1" s="1"/>
  <c r="H533" i="1"/>
  <c r="K533" i="1" s="1"/>
  <c r="C533" i="1"/>
  <c r="M532" i="1"/>
  <c r="L532" i="1"/>
  <c r="K532" i="1"/>
  <c r="J532" i="1"/>
  <c r="I532" i="1"/>
  <c r="H532" i="1"/>
  <c r="C532" i="1"/>
  <c r="L531" i="1"/>
  <c r="K531" i="1"/>
  <c r="J531" i="1"/>
  <c r="M531" i="1" s="1"/>
  <c r="I531" i="1"/>
  <c r="H531" i="1"/>
  <c r="C531" i="1"/>
  <c r="M530" i="1"/>
  <c r="K530" i="1"/>
  <c r="J530" i="1"/>
  <c r="I530" i="1"/>
  <c r="L530" i="1" s="1"/>
  <c r="H530" i="1"/>
  <c r="C530" i="1"/>
  <c r="M529" i="1"/>
  <c r="J529" i="1"/>
  <c r="I529" i="1"/>
  <c r="L529" i="1" s="1"/>
  <c r="H529" i="1"/>
  <c r="K529" i="1" s="1"/>
  <c r="C529" i="1"/>
  <c r="M528" i="1"/>
  <c r="L528" i="1"/>
  <c r="J528" i="1"/>
  <c r="I528" i="1"/>
  <c r="H528" i="1"/>
  <c r="K528" i="1" s="1"/>
  <c r="C528" i="1"/>
  <c r="L527" i="1"/>
  <c r="K527" i="1"/>
  <c r="J527" i="1"/>
  <c r="M527" i="1" s="1"/>
  <c r="I527" i="1"/>
  <c r="H527" i="1"/>
  <c r="C527" i="1"/>
  <c r="M526" i="1"/>
  <c r="K526" i="1"/>
  <c r="J526" i="1"/>
  <c r="I526" i="1"/>
  <c r="L526" i="1" s="1"/>
  <c r="H526" i="1"/>
  <c r="C526" i="1"/>
  <c r="M525" i="1"/>
  <c r="L525" i="1"/>
  <c r="J525" i="1"/>
  <c r="I525" i="1"/>
  <c r="H525" i="1"/>
  <c r="K525" i="1" s="1"/>
  <c r="C525" i="1"/>
  <c r="L524" i="1"/>
  <c r="J524" i="1"/>
  <c r="M524" i="1" s="1"/>
  <c r="I524" i="1"/>
  <c r="H524" i="1"/>
  <c r="K524" i="1" s="1"/>
  <c r="C524" i="1"/>
  <c r="K523" i="1"/>
  <c r="J523" i="1"/>
  <c r="M523" i="1" s="1"/>
  <c r="I523" i="1"/>
  <c r="L523" i="1" s="1"/>
  <c r="H523" i="1"/>
  <c r="C523" i="1"/>
  <c r="M522" i="1"/>
  <c r="J522" i="1"/>
  <c r="I522" i="1"/>
  <c r="L522" i="1" s="1"/>
  <c r="H522" i="1"/>
  <c r="K522" i="1" s="1"/>
  <c r="C522" i="1"/>
  <c r="M521" i="1"/>
  <c r="J521" i="1"/>
  <c r="I521" i="1"/>
  <c r="L521" i="1" s="1"/>
  <c r="H521" i="1"/>
  <c r="K521" i="1" s="1"/>
  <c r="C521" i="1"/>
  <c r="L520" i="1"/>
  <c r="K520" i="1"/>
  <c r="J520" i="1"/>
  <c r="M520" i="1" s="1"/>
  <c r="I520" i="1"/>
  <c r="H520" i="1"/>
  <c r="C520" i="1"/>
  <c r="K519" i="1"/>
  <c r="J519" i="1"/>
  <c r="M519" i="1" s="1"/>
  <c r="I519" i="1"/>
  <c r="L519" i="1" s="1"/>
  <c r="H519" i="1"/>
  <c r="C519" i="1"/>
  <c r="M518" i="1"/>
  <c r="J518" i="1"/>
  <c r="I518" i="1"/>
  <c r="L518" i="1" s="1"/>
  <c r="H518" i="1"/>
  <c r="K518" i="1" s="1"/>
  <c r="C518" i="1"/>
  <c r="M517" i="1"/>
  <c r="L517" i="1"/>
  <c r="J517" i="1"/>
  <c r="I517" i="1"/>
  <c r="H517" i="1"/>
  <c r="K517" i="1" s="1"/>
  <c r="C517" i="1"/>
  <c r="L516" i="1"/>
  <c r="J516" i="1"/>
  <c r="M516" i="1" s="1"/>
  <c r="I516" i="1"/>
  <c r="H516" i="1"/>
  <c r="K516" i="1" s="1"/>
  <c r="C516" i="1"/>
  <c r="K515" i="1"/>
  <c r="J515" i="1"/>
  <c r="M515" i="1" s="1"/>
  <c r="I515" i="1"/>
  <c r="L515" i="1" s="1"/>
  <c r="H515" i="1"/>
  <c r="C515" i="1"/>
  <c r="J514" i="1"/>
  <c r="M514" i="1" s="1"/>
  <c r="I514" i="1"/>
  <c r="L514" i="1" s="1"/>
  <c r="H514" i="1"/>
  <c r="K514" i="1" s="1"/>
  <c r="C514" i="1"/>
  <c r="M513" i="1"/>
  <c r="J513" i="1"/>
  <c r="I513" i="1"/>
  <c r="L513" i="1" s="1"/>
  <c r="H513" i="1"/>
  <c r="K513" i="1" s="1"/>
  <c r="C513" i="1"/>
  <c r="L512" i="1"/>
  <c r="K512" i="1"/>
  <c r="J512" i="1"/>
  <c r="M512" i="1" s="1"/>
  <c r="I512" i="1"/>
  <c r="H512" i="1"/>
  <c r="C512" i="1"/>
  <c r="K511" i="1"/>
  <c r="J511" i="1"/>
  <c r="M511" i="1" s="1"/>
  <c r="I511" i="1"/>
  <c r="L511" i="1" s="1"/>
  <c r="H511" i="1"/>
  <c r="C511" i="1"/>
  <c r="M510" i="1"/>
  <c r="J510" i="1"/>
  <c r="I510" i="1"/>
  <c r="L510" i="1" s="1"/>
  <c r="H510" i="1"/>
  <c r="K510" i="1" s="1"/>
  <c r="C510" i="1"/>
  <c r="M509" i="1"/>
  <c r="L509" i="1"/>
  <c r="J509" i="1"/>
  <c r="I509" i="1"/>
  <c r="H509" i="1"/>
  <c r="K509" i="1" s="1"/>
  <c r="C509" i="1"/>
  <c r="L508" i="1"/>
  <c r="J508" i="1"/>
  <c r="M508" i="1" s="1"/>
  <c r="I508" i="1"/>
  <c r="H508" i="1"/>
  <c r="K508" i="1" s="1"/>
  <c r="C508" i="1"/>
  <c r="K507" i="1"/>
  <c r="J507" i="1"/>
  <c r="M507" i="1" s="1"/>
  <c r="I507" i="1"/>
  <c r="L507" i="1" s="1"/>
  <c r="H507" i="1"/>
  <c r="C507" i="1"/>
  <c r="M506" i="1"/>
  <c r="J506" i="1"/>
  <c r="I506" i="1"/>
  <c r="L506" i="1" s="1"/>
  <c r="H506" i="1"/>
  <c r="K506" i="1" s="1"/>
  <c r="C506" i="1"/>
  <c r="M505" i="1"/>
  <c r="J505" i="1"/>
  <c r="I505" i="1"/>
  <c r="L505" i="1" s="1"/>
  <c r="H505" i="1"/>
  <c r="K505" i="1" s="1"/>
  <c r="C505" i="1"/>
  <c r="L504" i="1"/>
  <c r="K504" i="1"/>
  <c r="J504" i="1"/>
  <c r="M504" i="1" s="1"/>
  <c r="I504" i="1"/>
  <c r="H504" i="1"/>
  <c r="C504" i="1"/>
  <c r="K503" i="1"/>
  <c r="J503" i="1"/>
  <c r="M503" i="1" s="1"/>
  <c r="I503" i="1"/>
  <c r="L503" i="1" s="1"/>
  <c r="H503" i="1"/>
  <c r="C503" i="1"/>
  <c r="M502" i="1"/>
  <c r="J502" i="1"/>
  <c r="I502" i="1"/>
  <c r="L502" i="1" s="1"/>
  <c r="H502" i="1"/>
  <c r="K502" i="1" s="1"/>
  <c r="C502" i="1"/>
  <c r="M501" i="1"/>
  <c r="L501" i="1"/>
  <c r="J501" i="1"/>
  <c r="I501" i="1"/>
  <c r="H501" i="1"/>
  <c r="K501" i="1" s="1"/>
  <c r="C501" i="1"/>
  <c r="L500" i="1"/>
  <c r="J500" i="1"/>
  <c r="M500" i="1" s="1"/>
  <c r="I500" i="1"/>
  <c r="H500" i="1"/>
  <c r="K500" i="1" s="1"/>
  <c r="C500" i="1"/>
  <c r="K499" i="1"/>
  <c r="J499" i="1"/>
  <c r="M499" i="1" s="1"/>
  <c r="I499" i="1"/>
  <c r="L499" i="1" s="1"/>
  <c r="H499" i="1"/>
  <c r="C499" i="1"/>
  <c r="J498" i="1"/>
  <c r="M498" i="1" s="1"/>
  <c r="I498" i="1"/>
  <c r="L498" i="1" s="1"/>
  <c r="H498" i="1"/>
  <c r="K498" i="1" s="1"/>
  <c r="C498" i="1"/>
  <c r="M497" i="1"/>
  <c r="J497" i="1"/>
  <c r="I497" i="1"/>
  <c r="L497" i="1" s="1"/>
  <c r="H497" i="1"/>
  <c r="K497" i="1" s="1"/>
  <c r="C497" i="1"/>
  <c r="L496" i="1"/>
  <c r="K496" i="1"/>
  <c r="J496" i="1"/>
  <c r="M496" i="1" s="1"/>
  <c r="I496" i="1"/>
  <c r="H496" i="1"/>
  <c r="C496" i="1"/>
  <c r="K495" i="1"/>
  <c r="J495" i="1"/>
  <c r="M495" i="1" s="1"/>
  <c r="I495" i="1"/>
  <c r="L495" i="1" s="1"/>
  <c r="H495" i="1"/>
  <c r="C495" i="1"/>
  <c r="M494" i="1"/>
  <c r="J494" i="1"/>
  <c r="I494" i="1"/>
  <c r="L494" i="1" s="1"/>
  <c r="H494" i="1"/>
  <c r="K494" i="1" s="1"/>
  <c r="C494" i="1"/>
  <c r="M493" i="1"/>
  <c r="L493" i="1"/>
  <c r="J493" i="1"/>
  <c r="I493" i="1"/>
  <c r="H493" i="1"/>
  <c r="K493" i="1" s="1"/>
  <c r="C493" i="1"/>
  <c r="L492" i="1"/>
  <c r="J492" i="1"/>
  <c r="M492" i="1" s="1"/>
  <c r="I492" i="1"/>
  <c r="H492" i="1"/>
  <c r="K492" i="1" s="1"/>
  <c r="C492" i="1"/>
  <c r="K491" i="1"/>
  <c r="J491" i="1"/>
  <c r="M491" i="1" s="1"/>
  <c r="I491" i="1"/>
  <c r="L491" i="1" s="1"/>
  <c r="H491" i="1"/>
  <c r="C491" i="1"/>
  <c r="M490" i="1"/>
  <c r="J490" i="1"/>
  <c r="I490" i="1"/>
  <c r="L490" i="1" s="1"/>
  <c r="H490" i="1"/>
  <c r="K490" i="1" s="1"/>
  <c r="C490" i="1"/>
  <c r="M489" i="1"/>
  <c r="J489" i="1"/>
  <c r="I489" i="1"/>
  <c r="L489" i="1" s="1"/>
  <c r="H489" i="1"/>
  <c r="K489" i="1" s="1"/>
  <c r="C489" i="1"/>
  <c r="L488" i="1"/>
  <c r="K488" i="1"/>
  <c r="J488" i="1"/>
  <c r="M488" i="1" s="1"/>
  <c r="I488" i="1"/>
  <c r="H488" i="1"/>
  <c r="C488" i="1"/>
  <c r="K487" i="1"/>
  <c r="J487" i="1"/>
  <c r="M487" i="1" s="1"/>
  <c r="I487" i="1"/>
  <c r="L487" i="1" s="1"/>
  <c r="H487" i="1"/>
  <c r="C487" i="1"/>
  <c r="M486" i="1"/>
  <c r="J486" i="1"/>
  <c r="I486" i="1"/>
  <c r="L486" i="1" s="1"/>
  <c r="H486" i="1"/>
  <c r="K486" i="1" s="1"/>
  <c r="C486" i="1"/>
  <c r="M485" i="1"/>
  <c r="L485" i="1"/>
  <c r="J485" i="1"/>
  <c r="I485" i="1"/>
  <c r="H485" i="1"/>
  <c r="K485" i="1" s="1"/>
  <c r="C485" i="1"/>
  <c r="L484" i="1"/>
  <c r="J484" i="1"/>
  <c r="M484" i="1" s="1"/>
  <c r="I484" i="1"/>
  <c r="H484" i="1"/>
  <c r="K484" i="1" s="1"/>
  <c r="C484" i="1"/>
  <c r="K483" i="1"/>
  <c r="J483" i="1"/>
  <c r="M483" i="1" s="1"/>
  <c r="I483" i="1"/>
  <c r="L483" i="1" s="1"/>
  <c r="H483" i="1"/>
  <c r="C483" i="1"/>
  <c r="J482" i="1"/>
  <c r="M482" i="1" s="1"/>
  <c r="I482" i="1"/>
  <c r="L482" i="1" s="1"/>
  <c r="H482" i="1"/>
  <c r="K482" i="1" s="1"/>
  <c r="C482" i="1"/>
  <c r="M481" i="1"/>
  <c r="J481" i="1"/>
  <c r="I481" i="1"/>
  <c r="L481" i="1" s="1"/>
  <c r="H481" i="1"/>
  <c r="K481" i="1" s="1"/>
  <c r="C481" i="1"/>
  <c r="L480" i="1"/>
  <c r="K480" i="1"/>
  <c r="J480" i="1"/>
  <c r="M480" i="1" s="1"/>
  <c r="I480" i="1"/>
  <c r="H480" i="1"/>
  <c r="C480" i="1"/>
  <c r="K479" i="1"/>
  <c r="J479" i="1"/>
  <c r="M479" i="1" s="1"/>
  <c r="I479" i="1"/>
  <c r="L479" i="1" s="1"/>
  <c r="H479" i="1"/>
  <c r="C479" i="1"/>
  <c r="M478" i="1"/>
  <c r="J478" i="1"/>
  <c r="I478" i="1"/>
  <c r="L478" i="1" s="1"/>
  <c r="H478" i="1"/>
  <c r="K478" i="1" s="1"/>
  <c r="C478" i="1"/>
  <c r="M477" i="1"/>
  <c r="L477" i="1"/>
  <c r="J477" i="1"/>
  <c r="I477" i="1"/>
  <c r="H477" i="1"/>
  <c r="K477" i="1" s="1"/>
  <c r="C477" i="1"/>
  <c r="L476" i="1"/>
  <c r="J476" i="1"/>
  <c r="M476" i="1" s="1"/>
  <c r="I476" i="1"/>
  <c r="H476" i="1"/>
  <c r="K476" i="1" s="1"/>
  <c r="C476" i="1"/>
  <c r="K475" i="1"/>
  <c r="J475" i="1"/>
  <c r="M475" i="1" s="1"/>
  <c r="I475" i="1"/>
  <c r="L475" i="1" s="1"/>
  <c r="H475" i="1"/>
  <c r="C475" i="1"/>
  <c r="M474" i="1"/>
  <c r="J474" i="1"/>
  <c r="I474" i="1"/>
  <c r="L474" i="1" s="1"/>
  <c r="H474" i="1"/>
  <c r="K474" i="1" s="1"/>
  <c r="C474" i="1"/>
  <c r="M473" i="1"/>
  <c r="J473" i="1"/>
  <c r="I473" i="1"/>
  <c r="L473" i="1" s="1"/>
  <c r="H473" i="1"/>
  <c r="K473" i="1" s="1"/>
  <c r="C473" i="1"/>
  <c r="L472" i="1"/>
  <c r="K472" i="1"/>
  <c r="J472" i="1"/>
  <c r="M472" i="1" s="1"/>
  <c r="I472" i="1"/>
  <c r="H472" i="1"/>
  <c r="C472" i="1"/>
  <c r="K471" i="1"/>
  <c r="J471" i="1"/>
  <c r="M471" i="1" s="1"/>
  <c r="I471" i="1"/>
  <c r="L471" i="1" s="1"/>
  <c r="H471" i="1"/>
  <c r="C471" i="1"/>
  <c r="M470" i="1"/>
  <c r="J470" i="1"/>
  <c r="I470" i="1"/>
  <c r="L470" i="1" s="1"/>
  <c r="H470" i="1"/>
  <c r="K470" i="1" s="1"/>
  <c r="C470" i="1"/>
  <c r="M469" i="1"/>
  <c r="L469" i="1"/>
  <c r="J469" i="1"/>
  <c r="I469" i="1"/>
  <c r="H469" i="1"/>
  <c r="K469" i="1" s="1"/>
  <c r="C469" i="1"/>
  <c r="L468" i="1"/>
  <c r="J468" i="1"/>
  <c r="M468" i="1" s="1"/>
  <c r="I468" i="1"/>
  <c r="H468" i="1"/>
  <c r="K468" i="1" s="1"/>
  <c r="C468" i="1"/>
  <c r="K467" i="1"/>
  <c r="J467" i="1"/>
  <c r="M467" i="1" s="1"/>
  <c r="I467" i="1"/>
  <c r="L467" i="1" s="1"/>
  <c r="H467" i="1"/>
  <c r="C467" i="1"/>
  <c r="J466" i="1"/>
  <c r="M466" i="1" s="1"/>
  <c r="I466" i="1"/>
  <c r="L466" i="1" s="1"/>
  <c r="H466" i="1"/>
  <c r="K466" i="1" s="1"/>
  <c r="C466" i="1"/>
  <c r="M465" i="1"/>
  <c r="J465" i="1"/>
  <c r="I465" i="1"/>
  <c r="L465" i="1" s="1"/>
  <c r="H465" i="1"/>
  <c r="K465" i="1" s="1"/>
  <c r="C465" i="1"/>
  <c r="L464" i="1"/>
  <c r="K464" i="1"/>
  <c r="J464" i="1"/>
  <c r="M464" i="1" s="1"/>
  <c r="I464" i="1"/>
  <c r="H464" i="1"/>
  <c r="C464" i="1"/>
  <c r="K463" i="1"/>
  <c r="J463" i="1"/>
  <c r="M463" i="1" s="1"/>
  <c r="I463" i="1"/>
  <c r="L463" i="1" s="1"/>
  <c r="H463" i="1"/>
  <c r="C463" i="1"/>
  <c r="M462" i="1"/>
  <c r="J462" i="1"/>
  <c r="I462" i="1"/>
  <c r="L462" i="1" s="1"/>
  <c r="H462" i="1"/>
  <c r="K462" i="1" s="1"/>
  <c r="C462" i="1"/>
  <c r="M461" i="1"/>
  <c r="L461" i="1"/>
  <c r="J461" i="1"/>
  <c r="I461" i="1"/>
  <c r="H461" i="1"/>
  <c r="K461" i="1" s="1"/>
  <c r="C461" i="1"/>
  <c r="L460" i="1"/>
  <c r="J460" i="1"/>
  <c r="M460" i="1" s="1"/>
  <c r="I460" i="1"/>
  <c r="H460" i="1"/>
  <c r="K460" i="1" s="1"/>
  <c r="C460" i="1"/>
  <c r="K459" i="1"/>
  <c r="J459" i="1"/>
  <c r="M459" i="1" s="1"/>
  <c r="I459" i="1"/>
  <c r="L459" i="1" s="1"/>
  <c r="H459" i="1"/>
  <c r="C459" i="1"/>
  <c r="M458" i="1"/>
  <c r="J458" i="1"/>
  <c r="I458" i="1"/>
  <c r="L458" i="1" s="1"/>
  <c r="H458" i="1"/>
  <c r="K458" i="1" s="1"/>
  <c r="C458" i="1"/>
  <c r="M457" i="1"/>
  <c r="J457" i="1"/>
  <c r="I457" i="1"/>
  <c r="L457" i="1" s="1"/>
  <c r="H457" i="1"/>
  <c r="K457" i="1" s="1"/>
  <c r="C457" i="1"/>
  <c r="L456" i="1"/>
  <c r="K456" i="1"/>
  <c r="J456" i="1"/>
  <c r="M456" i="1" s="1"/>
  <c r="I456" i="1"/>
  <c r="H456" i="1"/>
  <c r="C456" i="1"/>
  <c r="K455" i="1"/>
  <c r="J455" i="1"/>
  <c r="M455" i="1" s="1"/>
  <c r="I455" i="1"/>
  <c r="L455" i="1" s="1"/>
  <c r="H455" i="1"/>
  <c r="C455" i="1"/>
  <c r="J454" i="1"/>
  <c r="M454" i="1" s="1"/>
  <c r="I454" i="1"/>
  <c r="L454" i="1" s="1"/>
  <c r="H454" i="1"/>
  <c r="K454" i="1" s="1"/>
  <c r="C454" i="1"/>
  <c r="M453" i="1"/>
  <c r="J453" i="1"/>
  <c r="I453" i="1"/>
  <c r="L453" i="1" s="1"/>
  <c r="H453" i="1"/>
  <c r="K453" i="1" s="1"/>
  <c r="C453" i="1"/>
  <c r="L452" i="1"/>
  <c r="K452" i="1"/>
  <c r="J452" i="1"/>
  <c r="M452" i="1" s="1"/>
  <c r="I452" i="1"/>
  <c r="H452" i="1"/>
  <c r="C452" i="1"/>
  <c r="M451" i="1"/>
  <c r="J451" i="1"/>
  <c r="I451" i="1"/>
  <c r="L451" i="1" s="1"/>
  <c r="H451" i="1"/>
  <c r="K451" i="1" s="1"/>
  <c r="C451" i="1"/>
  <c r="L450" i="1"/>
  <c r="K450" i="1"/>
  <c r="J450" i="1"/>
  <c r="M450" i="1" s="1"/>
  <c r="I450" i="1"/>
  <c r="H450" i="1"/>
  <c r="C450" i="1"/>
  <c r="K449" i="1"/>
  <c r="J449" i="1"/>
  <c r="M449" i="1" s="1"/>
  <c r="I449" i="1"/>
  <c r="L449" i="1" s="1"/>
  <c r="H449" i="1"/>
  <c r="C449" i="1"/>
  <c r="M448" i="1"/>
  <c r="J448" i="1"/>
  <c r="I448" i="1"/>
  <c r="L448" i="1" s="1"/>
  <c r="H448" i="1"/>
  <c r="K448" i="1" s="1"/>
  <c r="C448" i="1"/>
  <c r="M447" i="1"/>
  <c r="J447" i="1"/>
  <c r="I447" i="1"/>
  <c r="L447" i="1" s="1"/>
  <c r="H447" i="1"/>
  <c r="K447" i="1" s="1"/>
  <c r="C447" i="1"/>
  <c r="L446" i="1"/>
  <c r="J446" i="1"/>
  <c r="M446" i="1" s="1"/>
  <c r="I446" i="1"/>
  <c r="H446" i="1"/>
  <c r="K446" i="1" s="1"/>
  <c r="C446" i="1"/>
  <c r="K445" i="1"/>
  <c r="J445" i="1"/>
  <c r="M445" i="1" s="1"/>
  <c r="I445" i="1"/>
  <c r="L445" i="1" s="1"/>
  <c r="H445" i="1"/>
  <c r="C445" i="1"/>
  <c r="J444" i="1"/>
  <c r="M444" i="1" s="1"/>
  <c r="I444" i="1"/>
  <c r="L444" i="1" s="1"/>
  <c r="H444" i="1"/>
  <c r="K444" i="1" s="1"/>
  <c r="C444" i="1"/>
  <c r="M443" i="1"/>
  <c r="L443" i="1"/>
  <c r="J443" i="1"/>
  <c r="I443" i="1"/>
  <c r="H443" i="1"/>
  <c r="K443" i="1" s="1"/>
  <c r="C443" i="1"/>
  <c r="L442" i="1"/>
  <c r="K442" i="1"/>
  <c r="J442" i="1"/>
  <c r="M442" i="1" s="1"/>
  <c r="I442" i="1"/>
  <c r="H442" i="1"/>
  <c r="C442" i="1"/>
  <c r="K441" i="1"/>
  <c r="J441" i="1"/>
  <c r="M441" i="1" s="1"/>
  <c r="I441" i="1"/>
  <c r="L441" i="1" s="1"/>
  <c r="H441" i="1"/>
  <c r="C441" i="1"/>
  <c r="M440" i="1"/>
  <c r="J440" i="1"/>
  <c r="I440" i="1"/>
  <c r="L440" i="1" s="1"/>
  <c r="H440" i="1"/>
  <c r="K440" i="1" s="1"/>
  <c r="C440" i="1"/>
  <c r="M439" i="1"/>
  <c r="J439" i="1"/>
  <c r="I439" i="1"/>
  <c r="L439" i="1" s="1"/>
  <c r="H439" i="1"/>
  <c r="K439" i="1" s="1"/>
  <c r="C439" i="1"/>
  <c r="L438" i="1"/>
  <c r="J438" i="1"/>
  <c r="M438" i="1" s="1"/>
  <c r="I438" i="1"/>
  <c r="H438" i="1"/>
  <c r="K438" i="1" s="1"/>
  <c r="C438" i="1"/>
  <c r="K437" i="1"/>
  <c r="J437" i="1"/>
  <c r="M437" i="1" s="1"/>
  <c r="I437" i="1"/>
  <c r="L437" i="1" s="1"/>
  <c r="H437" i="1"/>
  <c r="C437" i="1"/>
  <c r="J436" i="1"/>
  <c r="M436" i="1" s="1"/>
  <c r="I436" i="1"/>
  <c r="L436" i="1" s="1"/>
  <c r="H436" i="1"/>
  <c r="K436" i="1" s="1"/>
  <c r="C436" i="1"/>
  <c r="M435" i="1"/>
  <c r="L435" i="1"/>
  <c r="J435" i="1"/>
  <c r="I435" i="1"/>
  <c r="H435" i="1"/>
  <c r="K435" i="1" s="1"/>
  <c r="C435" i="1"/>
  <c r="L434" i="1"/>
  <c r="K434" i="1"/>
  <c r="J434" i="1"/>
  <c r="M434" i="1" s="1"/>
  <c r="I434" i="1"/>
  <c r="H434" i="1"/>
  <c r="C434" i="1"/>
  <c r="K433" i="1"/>
  <c r="J433" i="1"/>
  <c r="M433" i="1" s="1"/>
  <c r="I433" i="1"/>
  <c r="L433" i="1" s="1"/>
  <c r="H433" i="1"/>
  <c r="C433" i="1"/>
  <c r="M432" i="1"/>
  <c r="J432" i="1"/>
  <c r="I432" i="1"/>
  <c r="L432" i="1" s="1"/>
  <c r="H432" i="1"/>
  <c r="K432" i="1" s="1"/>
  <c r="C432" i="1"/>
  <c r="M431" i="1"/>
  <c r="J431" i="1"/>
  <c r="I431" i="1"/>
  <c r="L431" i="1" s="1"/>
  <c r="H431" i="1"/>
  <c r="K431" i="1" s="1"/>
  <c r="C431" i="1"/>
  <c r="L430" i="1"/>
  <c r="J430" i="1"/>
  <c r="M430" i="1" s="1"/>
  <c r="I430" i="1"/>
  <c r="H430" i="1"/>
  <c r="K430" i="1" s="1"/>
  <c r="C430" i="1"/>
  <c r="K429" i="1"/>
  <c r="J429" i="1"/>
  <c r="M429" i="1" s="1"/>
  <c r="I429" i="1"/>
  <c r="L429" i="1" s="1"/>
  <c r="H429" i="1"/>
  <c r="C429" i="1"/>
  <c r="J428" i="1"/>
  <c r="M428" i="1" s="1"/>
  <c r="I428" i="1"/>
  <c r="L428" i="1" s="1"/>
  <c r="H428" i="1"/>
  <c r="K428" i="1" s="1"/>
  <c r="C428" i="1"/>
  <c r="M427" i="1"/>
  <c r="L427" i="1"/>
  <c r="J427" i="1"/>
  <c r="I427" i="1"/>
  <c r="H427" i="1"/>
  <c r="K427" i="1" s="1"/>
  <c r="C427" i="1"/>
  <c r="L426" i="1"/>
  <c r="K426" i="1"/>
  <c r="J426" i="1"/>
  <c r="M426" i="1" s="1"/>
  <c r="I426" i="1"/>
  <c r="H426" i="1"/>
  <c r="C426" i="1"/>
  <c r="K425" i="1"/>
  <c r="J425" i="1"/>
  <c r="M425" i="1" s="1"/>
  <c r="I425" i="1"/>
  <c r="L425" i="1" s="1"/>
  <c r="H425" i="1"/>
  <c r="C425" i="1"/>
  <c r="M424" i="1"/>
  <c r="J424" i="1"/>
  <c r="I424" i="1"/>
  <c r="L424" i="1" s="1"/>
  <c r="H424" i="1"/>
  <c r="K424" i="1" s="1"/>
  <c r="C424" i="1"/>
  <c r="M423" i="1"/>
  <c r="J423" i="1"/>
  <c r="I423" i="1"/>
  <c r="L423" i="1" s="1"/>
  <c r="H423" i="1"/>
  <c r="K423" i="1" s="1"/>
  <c r="C423" i="1"/>
  <c r="L422" i="1"/>
  <c r="J422" i="1"/>
  <c r="M422" i="1" s="1"/>
  <c r="I422" i="1"/>
  <c r="H422" i="1"/>
  <c r="K422" i="1" s="1"/>
  <c r="C422" i="1"/>
  <c r="K421" i="1"/>
  <c r="J421" i="1"/>
  <c r="M421" i="1" s="1"/>
  <c r="I421" i="1"/>
  <c r="L421" i="1" s="1"/>
  <c r="H421" i="1"/>
  <c r="C421" i="1"/>
  <c r="J420" i="1"/>
  <c r="M420" i="1" s="1"/>
  <c r="I420" i="1"/>
  <c r="L420" i="1" s="1"/>
  <c r="H420" i="1"/>
  <c r="K420" i="1" s="1"/>
  <c r="C420" i="1"/>
  <c r="M419" i="1"/>
  <c r="L419" i="1"/>
  <c r="J419" i="1"/>
  <c r="I419" i="1"/>
  <c r="H419" i="1"/>
  <c r="K419" i="1" s="1"/>
  <c r="C419" i="1"/>
  <c r="L418" i="1"/>
  <c r="K418" i="1"/>
  <c r="J418" i="1"/>
  <c r="M418" i="1" s="1"/>
  <c r="I418" i="1"/>
  <c r="H418" i="1"/>
  <c r="C418" i="1"/>
  <c r="K417" i="1"/>
  <c r="J417" i="1"/>
  <c r="M417" i="1" s="1"/>
  <c r="I417" i="1"/>
  <c r="L417" i="1" s="1"/>
  <c r="H417" i="1"/>
  <c r="C417" i="1"/>
  <c r="M416" i="1"/>
  <c r="J416" i="1"/>
  <c r="I416" i="1"/>
  <c r="L416" i="1" s="1"/>
  <c r="H416" i="1"/>
  <c r="K416" i="1" s="1"/>
  <c r="C416" i="1"/>
  <c r="M415" i="1"/>
  <c r="J415" i="1"/>
  <c r="I415" i="1"/>
  <c r="L415" i="1" s="1"/>
  <c r="H415" i="1"/>
  <c r="K415" i="1" s="1"/>
  <c r="C415" i="1"/>
  <c r="L414" i="1"/>
  <c r="J414" i="1"/>
  <c r="M414" i="1" s="1"/>
  <c r="I414" i="1"/>
  <c r="H414" i="1"/>
  <c r="K414" i="1" s="1"/>
  <c r="C414" i="1"/>
  <c r="K413" i="1"/>
  <c r="J413" i="1"/>
  <c r="M413" i="1" s="1"/>
  <c r="I413" i="1"/>
  <c r="L413" i="1" s="1"/>
  <c r="H413" i="1"/>
  <c r="C413" i="1"/>
  <c r="J412" i="1"/>
  <c r="M412" i="1" s="1"/>
  <c r="I412" i="1"/>
  <c r="L412" i="1" s="1"/>
  <c r="H412" i="1"/>
  <c r="K412" i="1" s="1"/>
  <c r="C412" i="1"/>
  <c r="M411" i="1"/>
  <c r="L411" i="1"/>
  <c r="J411" i="1"/>
  <c r="I411" i="1"/>
  <c r="H411" i="1"/>
  <c r="K411" i="1" s="1"/>
  <c r="C411" i="1"/>
  <c r="L410" i="1"/>
  <c r="K410" i="1"/>
  <c r="J410" i="1"/>
  <c r="M410" i="1" s="1"/>
  <c r="I410" i="1"/>
  <c r="H410" i="1"/>
  <c r="C410" i="1"/>
  <c r="K409" i="1"/>
  <c r="J409" i="1"/>
  <c r="M409" i="1" s="1"/>
  <c r="I409" i="1"/>
  <c r="L409" i="1" s="1"/>
  <c r="H409" i="1"/>
  <c r="C409" i="1"/>
  <c r="M408" i="1"/>
  <c r="J408" i="1"/>
  <c r="I408" i="1"/>
  <c r="L408" i="1" s="1"/>
  <c r="H408" i="1"/>
  <c r="K408" i="1" s="1"/>
  <c r="C408" i="1"/>
  <c r="M407" i="1"/>
  <c r="J407" i="1"/>
  <c r="I407" i="1"/>
  <c r="L407" i="1" s="1"/>
  <c r="H407" i="1"/>
  <c r="K407" i="1" s="1"/>
  <c r="C407" i="1"/>
  <c r="L406" i="1"/>
  <c r="J406" i="1"/>
  <c r="M406" i="1" s="1"/>
  <c r="I406" i="1"/>
  <c r="H406" i="1"/>
  <c r="K406" i="1" s="1"/>
  <c r="C406" i="1"/>
  <c r="K405" i="1"/>
  <c r="J405" i="1"/>
  <c r="M405" i="1" s="1"/>
  <c r="I405" i="1"/>
  <c r="L405" i="1" s="1"/>
  <c r="H405" i="1"/>
  <c r="C405" i="1"/>
  <c r="J404" i="1"/>
  <c r="M404" i="1" s="1"/>
  <c r="I404" i="1"/>
  <c r="L404" i="1" s="1"/>
  <c r="H404" i="1"/>
  <c r="K404" i="1" s="1"/>
  <c r="C404" i="1"/>
  <c r="M403" i="1"/>
  <c r="L403" i="1"/>
  <c r="J403" i="1"/>
  <c r="I403" i="1"/>
  <c r="H403" i="1"/>
  <c r="K403" i="1" s="1"/>
  <c r="C403" i="1"/>
  <c r="L402" i="1"/>
  <c r="K402" i="1"/>
  <c r="J402" i="1"/>
  <c r="M402" i="1" s="1"/>
  <c r="I402" i="1"/>
  <c r="H402" i="1"/>
  <c r="C402" i="1"/>
  <c r="K401" i="1"/>
  <c r="J401" i="1"/>
  <c r="M401" i="1" s="1"/>
  <c r="I401" i="1"/>
  <c r="L401" i="1" s="1"/>
  <c r="H401" i="1"/>
  <c r="C401" i="1"/>
  <c r="M400" i="1"/>
  <c r="J400" i="1"/>
  <c r="I400" i="1"/>
  <c r="L400" i="1" s="1"/>
  <c r="H400" i="1"/>
  <c r="K400" i="1" s="1"/>
  <c r="C400" i="1"/>
  <c r="M399" i="1"/>
  <c r="J399" i="1"/>
  <c r="I399" i="1"/>
  <c r="L399" i="1" s="1"/>
  <c r="H399" i="1"/>
  <c r="K399" i="1" s="1"/>
  <c r="C399" i="1"/>
  <c r="L398" i="1"/>
  <c r="J398" i="1"/>
  <c r="M398" i="1" s="1"/>
  <c r="I398" i="1"/>
  <c r="H398" i="1"/>
  <c r="K398" i="1" s="1"/>
  <c r="C398" i="1"/>
  <c r="K397" i="1"/>
  <c r="J397" i="1"/>
  <c r="M397" i="1" s="1"/>
  <c r="I397" i="1"/>
  <c r="L397" i="1" s="1"/>
  <c r="H397" i="1"/>
  <c r="C397" i="1"/>
  <c r="J396" i="1"/>
  <c r="M396" i="1" s="1"/>
  <c r="I396" i="1"/>
  <c r="L396" i="1" s="1"/>
  <c r="H396" i="1"/>
  <c r="K396" i="1" s="1"/>
  <c r="C396" i="1"/>
  <c r="M395" i="1"/>
  <c r="L395" i="1"/>
  <c r="J395" i="1"/>
  <c r="I395" i="1"/>
  <c r="H395" i="1"/>
  <c r="K395" i="1" s="1"/>
  <c r="C395" i="1"/>
  <c r="L394" i="1"/>
  <c r="K394" i="1"/>
  <c r="J394" i="1"/>
  <c r="M394" i="1" s="1"/>
  <c r="I394" i="1"/>
  <c r="H394" i="1"/>
  <c r="C394" i="1"/>
  <c r="K393" i="1"/>
  <c r="J393" i="1"/>
  <c r="M393" i="1" s="1"/>
  <c r="I393" i="1"/>
  <c r="L393" i="1" s="1"/>
  <c r="H393" i="1"/>
  <c r="C393" i="1"/>
  <c r="M392" i="1"/>
  <c r="J392" i="1"/>
  <c r="I392" i="1"/>
  <c r="L392" i="1" s="1"/>
  <c r="H392" i="1"/>
  <c r="K392" i="1" s="1"/>
  <c r="C392" i="1"/>
  <c r="M391" i="1"/>
  <c r="J391" i="1"/>
  <c r="I391" i="1"/>
  <c r="L391" i="1" s="1"/>
  <c r="H391" i="1"/>
  <c r="K391" i="1" s="1"/>
  <c r="C391" i="1"/>
  <c r="L390" i="1"/>
  <c r="J390" i="1"/>
  <c r="M390" i="1" s="1"/>
  <c r="I390" i="1"/>
  <c r="H390" i="1"/>
  <c r="K390" i="1" s="1"/>
  <c r="C390" i="1"/>
  <c r="K389" i="1"/>
  <c r="J389" i="1"/>
  <c r="M389" i="1" s="1"/>
  <c r="I389" i="1"/>
  <c r="L389" i="1" s="1"/>
  <c r="H389" i="1"/>
  <c r="C389" i="1"/>
  <c r="J388" i="1"/>
  <c r="M388" i="1" s="1"/>
  <c r="I388" i="1"/>
  <c r="L388" i="1" s="1"/>
  <c r="H388" i="1"/>
  <c r="K388" i="1" s="1"/>
  <c r="C388" i="1"/>
  <c r="M387" i="1"/>
  <c r="L387" i="1"/>
  <c r="J387" i="1"/>
  <c r="I387" i="1"/>
  <c r="H387" i="1"/>
  <c r="K387" i="1" s="1"/>
  <c r="C387" i="1"/>
  <c r="L386" i="1"/>
  <c r="K386" i="1"/>
  <c r="J386" i="1"/>
  <c r="M386" i="1" s="1"/>
  <c r="I386" i="1"/>
  <c r="H386" i="1"/>
  <c r="C386" i="1"/>
  <c r="K385" i="1"/>
  <c r="J385" i="1"/>
  <c r="M385" i="1" s="1"/>
  <c r="I385" i="1"/>
  <c r="L385" i="1" s="1"/>
  <c r="H385" i="1"/>
  <c r="C385" i="1"/>
  <c r="M384" i="1"/>
  <c r="J384" i="1"/>
  <c r="I384" i="1"/>
  <c r="L384" i="1" s="1"/>
  <c r="H384" i="1"/>
  <c r="K384" i="1" s="1"/>
  <c r="C384" i="1"/>
  <c r="M383" i="1"/>
  <c r="J383" i="1"/>
  <c r="I383" i="1"/>
  <c r="L383" i="1" s="1"/>
  <c r="H383" i="1"/>
  <c r="K383" i="1" s="1"/>
  <c r="C383" i="1"/>
  <c r="L382" i="1"/>
  <c r="J382" i="1"/>
  <c r="M382" i="1" s="1"/>
  <c r="I382" i="1"/>
  <c r="H382" i="1"/>
  <c r="K382" i="1" s="1"/>
  <c r="C382" i="1"/>
  <c r="K381" i="1"/>
  <c r="J381" i="1"/>
  <c r="M381" i="1" s="1"/>
  <c r="I381" i="1"/>
  <c r="L381" i="1" s="1"/>
  <c r="H381" i="1"/>
  <c r="C381" i="1"/>
  <c r="J380" i="1"/>
  <c r="M380" i="1" s="1"/>
  <c r="I380" i="1"/>
  <c r="L380" i="1" s="1"/>
  <c r="H380" i="1"/>
  <c r="K380" i="1" s="1"/>
  <c r="C380" i="1"/>
  <c r="M379" i="1"/>
  <c r="L379" i="1"/>
  <c r="J379" i="1"/>
  <c r="I379" i="1"/>
  <c r="H379" i="1"/>
  <c r="K379" i="1" s="1"/>
  <c r="C379" i="1"/>
  <c r="L378" i="1"/>
  <c r="K378" i="1"/>
  <c r="J378" i="1"/>
  <c r="M378" i="1" s="1"/>
  <c r="I378" i="1"/>
  <c r="H378" i="1"/>
  <c r="C378" i="1"/>
  <c r="K377" i="1"/>
  <c r="J377" i="1"/>
  <c r="M377" i="1" s="1"/>
  <c r="I377" i="1"/>
  <c r="L377" i="1" s="1"/>
  <c r="H377" i="1"/>
  <c r="C377" i="1"/>
  <c r="M376" i="1"/>
  <c r="J376" i="1"/>
  <c r="I376" i="1"/>
  <c r="L376" i="1" s="1"/>
  <c r="H376" i="1"/>
  <c r="K376" i="1" s="1"/>
  <c r="C376" i="1"/>
  <c r="M375" i="1"/>
  <c r="L375" i="1"/>
  <c r="K375" i="1"/>
  <c r="J375" i="1"/>
  <c r="I375" i="1"/>
  <c r="H375" i="1"/>
  <c r="C375" i="1"/>
  <c r="L374" i="1"/>
  <c r="J374" i="1"/>
  <c r="M374" i="1" s="1"/>
  <c r="I374" i="1"/>
  <c r="H374" i="1"/>
  <c r="K374" i="1" s="1"/>
  <c r="C374" i="1"/>
  <c r="K373" i="1"/>
  <c r="J373" i="1"/>
  <c r="M373" i="1" s="1"/>
  <c r="I373" i="1"/>
  <c r="L373" i="1" s="1"/>
  <c r="H373" i="1"/>
  <c r="C373" i="1"/>
  <c r="M372" i="1"/>
  <c r="J372" i="1"/>
  <c r="I372" i="1"/>
  <c r="L372" i="1" s="1"/>
  <c r="H372" i="1"/>
  <c r="K372" i="1" s="1"/>
  <c r="C372" i="1"/>
  <c r="M371" i="1"/>
  <c r="L371" i="1"/>
  <c r="J371" i="1"/>
  <c r="I371" i="1"/>
  <c r="H371" i="1"/>
  <c r="K371" i="1" s="1"/>
  <c r="C371" i="1"/>
  <c r="L370" i="1"/>
  <c r="K370" i="1"/>
  <c r="J370" i="1"/>
  <c r="M370" i="1" s="1"/>
  <c r="I370" i="1"/>
  <c r="H370" i="1"/>
  <c r="C370" i="1"/>
  <c r="M369" i="1"/>
  <c r="K369" i="1"/>
  <c r="J369" i="1"/>
  <c r="I369" i="1"/>
  <c r="L369" i="1" s="1"/>
  <c r="H369" i="1"/>
  <c r="C369" i="1"/>
  <c r="J368" i="1"/>
  <c r="M368" i="1" s="1"/>
  <c r="I368" i="1"/>
  <c r="L368" i="1" s="1"/>
  <c r="H368" i="1"/>
  <c r="K368" i="1" s="1"/>
  <c r="C368" i="1"/>
  <c r="M367" i="1"/>
  <c r="J367" i="1"/>
  <c r="I367" i="1"/>
  <c r="L367" i="1" s="1"/>
  <c r="H367" i="1"/>
  <c r="K367" i="1" s="1"/>
  <c r="C367" i="1"/>
  <c r="L366" i="1"/>
  <c r="K366" i="1"/>
  <c r="J366" i="1"/>
  <c r="M366" i="1" s="1"/>
  <c r="I366" i="1"/>
  <c r="H366" i="1"/>
  <c r="C366" i="1"/>
  <c r="M365" i="1"/>
  <c r="K365" i="1"/>
  <c r="J365" i="1"/>
  <c r="I365" i="1"/>
  <c r="L365" i="1" s="1"/>
  <c r="H365" i="1"/>
  <c r="C365" i="1"/>
  <c r="L364" i="1"/>
  <c r="J364" i="1"/>
  <c r="M364" i="1" s="1"/>
  <c r="I364" i="1"/>
  <c r="H364" i="1"/>
  <c r="K364" i="1" s="1"/>
  <c r="C364" i="1"/>
  <c r="M363" i="1"/>
  <c r="K363" i="1"/>
  <c r="J363" i="1"/>
  <c r="I363" i="1"/>
  <c r="L363" i="1" s="1"/>
  <c r="H363" i="1"/>
  <c r="C363" i="1"/>
  <c r="L362" i="1"/>
  <c r="J362" i="1"/>
  <c r="M362" i="1" s="1"/>
  <c r="I362" i="1"/>
  <c r="H362" i="1"/>
  <c r="K362" i="1" s="1"/>
  <c r="C362" i="1"/>
  <c r="K361" i="1"/>
  <c r="J361" i="1"/>
  <c r="M361" i="1" s="1"/>
  <c r="I361" i="1"/>
  <c r="L361" i="1" s="1"/>
  <c r="H361" i="1"/>
  <c r="C361" i="1"/>
  <c r="M360" i="1"/>
  <c r="L360" i="1"/>
  <c r="J360" i="1"/>
  <c r="I360" i="1"/>
  <c r="H360" i="1"/>
  <c r="K360" i="1" s="1"/>
  <c r="C360" i="1"/>
  <c r="M359" i="1"/>
  <c r="L359" i="1"/>
  <c r="K359" i="1"/>
  <c r="J359" i="1"/>
  <c r="I359" i="1"/>
  <c r="H359" i="1"/>
  <c r="C359" i="1"/>
  <c r="L358" i="1"/>
  <c r="J358" i="1"/>
  <c r="M358" i="1" s="1"/>
  <c r="I358" i="1"/>
  <c r="H358" i="1"/>
  <c r="K358" i="1" s="1"/>
  <c r="C358" i="1"/>
  <c r="M357" i="1"/>
  <c r="L357" i="1"/>
  <c r="J357" i="1"/>
  <c r="I357" i="1"/>
  <c r="H357" i="1"/>
  <c r="K357" i="1" s="1"/>
  <c r="C357" i="1"/>
  <c r="L356" i="1"/>
  <c r="K356" i="1"/>
  <c r="J356" i="1"/>
  <c r="M356" i="1" s="1"/>
  <c r="I356" i="1"/>
  <c r="H356" i="1"/>
  <c r="C356" i="1"/>
  <c r="K355" i="1"/>
  <c r="J355" i="1"/>
  <c r="M355" i="1" s="1"/>
  <c r="I355" i="1"/>
  <c r="L355" i="1" s="1"/>
  <c r="H355" i="1"/>
  <c r="C355" i="1"/>
  <c r="M354" i="1"/>
  <c r="J354" i="1"/>
  <c r="I354" i="1"/>
  <c r="L354" i="1" s="1"/>
  <c r="H354" i="1"/>
  <c r="K354" i="1" s="1"/>
  <c r="C354" i="1"/>
  <c r="M353" i="1"/>
  <c r="L353" i="1"/>
  <c r="J353" i="1"/>
  <c r="I353" i="1"/>
  <c r="H353" i="1"/>
  <c r="K353" i="1" s="1"/>
  <c r="C353" i="1"/>
  <c r="L352" i="1"/>
  <c r="K352" i="1"/>
  <c r="J352" i="1"/>
  <c r="M352" i="1" s="1"/>
  <c r="I352" i="1"/>
  <c r="H352" i="1"/>
  <c r="C352" i="1"/>
  <c r="K351" i="1"/>
  <c r="J351" i="1"/>
  <c r="M351" i="1" s="1"/>
  <c r="I351" i="1"/>
  <c r="L351" i="1" s="1"/>
  <c r="H351" i="1"/>
  <c r="C351" i="1"/>
  <c r="M350" i="1"/>
  <c r="J350" i="1"/>
  <c r="I350" i="1"/>
  <c r="L350" i="1" s="1"/>
  <c r="H350" i="1"/>
  <c r="K350" i="1" s="1"/>
  <c r="C350" i="1"/>
  <c r="M349" i="1"/>
  <c r="L349" i="1"/>
  <c r="J349" i="1"/>
  <c r="I349" i="1"/>
  <c r="H349" i="1"/>
  <c r="K349" i="1" s="1"/>
  <c r="C349" i="1"/>
  <c r="L348" i="1"/>
  <c r="K348" i="1"/>
  <c r="J348" i="1"/>
  <c r="M348" i="1" s="1"/>
  <c r="I348" i="1"/>
  <c r="H348" i="1"/>
  <c r="C348" i="1"/>
  <c r="K347" i="1"/>
  <c r="J347" i="1"/>
  <c r="M347" i="1" s="1"/>
  <c r="I347" i="1"/>
  <c r="L347" i="1" s="1"/>
  <c r="H347" i="1"/>
  <c r="C347" i="1"/>
  <c r="M346" i="1"/>
  <c r="J346" i="1"/>
  <c r="I346" i="1"/>
  <c r="L346" i="1" s="1"/>
  <c r="H346" i="1"/>
  <c r="K346" i="1" s="1"/>
  <c r="C346" i="1"/>
  <c r="M345" i="1"/>
  <c r="L345" i="1"/>
  <c r="J345" i="1"/>
  <c r="I345" i="1"/>
  <c r="H345" i="1"/>
  <c r="K345" i="1" s="1"/>
  <c r="C345" i="1"/>
  <c r="L344" i="1"/>
  <c r="K344" i="1"/>
  <c r="J344" i="1"/>
  <c r="M344" i="1" s="1"/>
  <c r="I344" i="1"/>
  <c r="H344" i="1"/>
  <c r="C344" i="1"/>
  <c r="K343" i="1"/>
  <c r="J343" i="1"/>
  <c r="M343" i="1" s="1"/>
  <c r="I343" i="1"/>
  <c r="L343" i="1" s="1"/>
  <c r="H343" i="1"/>
  <c r="C343" i="1"/>
  <c r="M342" i="1"/>
  <c r="J342" i="1"/>
  <c r="I342" i="1"/>
  <c r="L342" i="1" s="1"/>
  <c r="H342" i="1"/>
  <c r="K342" i="1" s="1"/>
  <c r="C342" i="1"/>
  <c r="M341" i="1"/>
  <c r="L341" i="1"/>
  <c r="J341" i="1"/>
  <c r="I341" i="1"/>
  <c r="H341" i="1"/>
  <c r="K341" i="1" s="1"/>
  <c r="C341" i="1"/>
  <c r="L340" i="1"/>
  <c r="K340" i="1"/>
  <c r="J340" i="1"/>
  <c r="M340" i="1" s="1"/>
  <c r="I340" i="1"/>
  <c r="H340" i="1"/>
  <c r="C340" i="1"/>
  <c r="K339" i="1"/>
  <c r="J339" i="1"/>
  <c r="M339" i="1" s="1"/>
  <c r="I339" i="1"/>
  <c r="L339" i="1" s="1"/>
  <c r="H339" i="1"/>
  <c r="C339" i="1"/>
  <c r="M338" i="1"/>
  <c r="J338" i="1"/>
  <c r="I338" i="1"/>
  <c r="L338" i="1" s="1"/>
  <c r="H338" i="1"/>
  <c r="K338" i="1" s="1"/>
  <c r="C338" i="1"/>
  <c r="M337" i="1"/>
  <c r="L337" i="1"/>
  <c r="J337" i="1"/>
  <c r="I337" i="1"/>
  <c r="H337" i="1"/>
  <c r="K337" i="1" s="1"/>
  <c r="C337" i="1"/>
  <c r="L336" i="1"/>
  <c r="K336" i="1"/>
  <c r="J336" i="1"/>
  <c r="M336" i="1" s="1"/>
  <c r="I336" i="1"/>
  <c r="H336" i="1"/>
  <c r="C336" i="1"/>
  <c r="K335" i="1"/>
  <c r="J335" i="1"/>
  <c r="M335" i="1" s="1"/>
  <c r="I335" i="1"/>
  <c r="L335" i="1" s="1"/>
  <c r="H335" i="1"/>
  <c r="C335" i="1"/>
  <c r="M334" i="1"/>
  <c r="J334" i="1"/>
  <c r="I334" i="1"/>
  <c r="L334" i="1" s="1"/>
  <c r="H334" i="1"/>
  <c r="K334" i="1" s="1"/>
  <c r="C334" i="1"/>
  <c r="M333" i="1"/>
  <c r="L333" i="1"/>
  <c r="J333" i="1"/>
  <c r="I333" i="1"/>
  <c r="H333" i="1"/>
  <c r="K333" i="1" s="1"/>
  <c r="C333" i="1"/>
  <c r="L332" i="1"/>
  <c r="K332" i="1"/>
  <c r="J332" i="1"/>
  <c r="M332" i="1" s="1"/>
  <c r="I332" i="1"/>
  <c r="H332" i="1"/>
  <c r="C332" i="1"/>
  <c r="K331" i="1"/>
  <c r="J331" i="1"/>
  <c r="M331" i="1" s="1"/>
  <c r="I331" i="1"/>
  <c r="L331" i="1" s="1"/>
  <c r="H331" i="1"/>
  <c r="C331" i="1"/>
  <c r="M330" i="1"/>
  <c r="J330" i="1"/>
  <c r="I330" i="1"/>
  <c r="L330" i="1" s="1"/>
  <c r="H330" i="1"/>
  <c r="K330" i="1" s="1"/>
  <c r="C330" i="1"/>
  <c r="M329" i="1"/>
  <c r="L329" i="1"/>
  <c r="J329" i="1"/>
  <c r="I329" i="1"/>
  <c r="H329" i="1"/>
  <c r="K329" i="1" s="1"/>
  <c r="C329" i="1"/>
  <c r="L328" i="1"/>
  <c r="K328" i="1"/>
  <c r="J328" i="1"/>
  <c r="M328" i="1" s="1"/>
  <c r="I328" i="1"/>
  <c r="H328" i="1"/>
  <c r="C328" i="1"/>
  <c r="K327" i="1"/>
  <c r="J327" i="1"/>
  <c r="M327" i="1" s="1"/>
  <c r="I327" i="1"/>
  <c r="L327" i="1" s="1"/>
  <c r="H327" i="1"/>
  <c r="C327" i="1"/>
  <c r="M326" i="1"/>
  <c r="J326" i="1"/>
  <c r="I326" i="1"/>
  <c r="L326" i="1" s="1"/>
  <c r="H326" i="1"/>
  <c r="K326" i="1" s="1"/>
  <c r="C326" i="1"/>
  <c r="M325" i="1"/>
  <c r="L325" i="1"/>
  <c r="J325" i="1"/>
  <c r="I325" i="1"/>
  <c r="H325" i="1"/>
  <c r="K325" i="1" s="1"/>
  <c r="C325" i="1"/>
  <c r="L324" i="1"/>
  <c r="K324" i="1"/>
  <c r="J324" i="1"/>
  <c r="M324" i="1" s="1"/>
  <c r="I324" i="1"/>
  <c r="H324" i="1"/>
  <c r="C324" i="1"/>
  <c r="K323" i="1"/>
  <c r="J323" i="1"/>
  <c r="M323" i="1" s="1"/>
  <c r="I323" i="1"/>
  <c r="L323" i="1" s="1"/>
  <c r="H323" i="1"/>
  <c r="C323" i="1"/>
  <c r="M322" i="1"/>
  <c r="J322" i="1"/>
  <c r="I322" i="1"/>
  <c r="L322" i="1" s="1"/>
  <c r="H322" i="1"/>
  <c r="K322" i="1" s="1"/>
  <c r="C322" i="1"/>
  <c r="M321" i="1"/>
  <c r="L321" i="1"/>
  <c r="J321" i="1"/>
  <c r="I321" i="1"/>
  <c r="H321" i="1"/>
  <c r="K321" i="1" s="1"/>
  <c r="C321" i="1"/>
  <c r="L320" i="1"/>
  <c r="K320" i="1"/>
  <c r="J320" i="1"/>
  <c r="M320" i="1" s="1"/>
  <c r="I320" i="1"/>
  <c r="H320" i="1"/>
  <c r="C320" i="1"/>
  <c r="K319" i="1"/>
  <c r="J319" i="1"/>
  <c r="M319" i="1" s="1"/>
  <c r="I319" i="1"/>
  <c r="L319" i="1" s="1"/>
  <c r="H319" i="1"/>
  <c r="C319" i="1"/>
  <c r="M318" i="1"/>
  <c r="J318" i="1"/>
  <c r="I318" i="1"/>
  <c r="L318" i="1" s="1"/>
  <c r="H318" i="1"/>
  <c r="K318" i="1" s="1"/>
  <c r="C318" i="1"/>
  <c r="M317" i="1"/>
  <c r="L317" i="1"/>
  <c r="J317" i="1"/>
  <c r="I317" i="1"/>
  <c r="H317" i="1"/>
  <c r="K317" i="1" s="1"/>
  <c r="C317" i="1"/>
  <c r="L316" i="1"/>
  <c r="K316" i="1"/>
  <c r="J316" i="1"/>
  <c r="M316" i="1" s="1"/>
  <c r="I316" i="1"/>
  <c r="H316" i="1"/>
  <c r="C316" i="1"/>
  <c r="K315" i="1"/>
  <c r="J315" i="1"/>
  <c r="M315" i="1" s="1"/>
  <c r="I315" i="1"/>
  <c r="L315" i="1" s="1"/>
  <c r="H315" i="1"/>
  <c r="C315" i="1"/>
  <c r="M314" i="1"/>
  <c r="J314" i="1"/>
  <c r="I314" i="1"/>
  <c r="L314" i="1" s="1"/>
  <c r="H314" i="1"/>
  <c r="K314" i="1" s="1"/>
  <c r="C314" i="1"/>
  <c r="M313" i="1"/>
  <c r="L313" i="1"/>
  <c r="J313" i="1"/>
  <c r="I313" i="1"/>
  <c r="H313" i="1"/>
  <c r="K313" i="1" s="1"/>
  <c r="C313" i="1"/>
  <c r="L312" i="1"/>
  <c r="K312" i="1"/>
  <c r="J312" i="1"/>
  <c r="M312" i="1" s="1"/>
  <c r="I312" i="1"/>
  <c r="H312" i="1"/>
  <c r="C312" i="1"/>
  <c r="K311" i="1"/>
  <c r="J311" i="1"/>
  <c r="M311" i="1" s="1"/>
  <c r="I311" i="1"/>
  <c r="L311" i="1" s="1"/>
  <c r="H311" i="1"/>
  <c r="C311" i="1"/>
  <c r="M310" i="1"/>
  <c r="J310" i="1"/>
  <c r="I310" i="1"/>
  <c r="L310" i="1" s="1"/>
  <c r="H310" i="1"/>
  <c r="K310" i="1" s="1"/>
  <c r="C310" i="1"/>
  <c r="M309" i="1"/>
  <c r="L309" i="1"/>
  <c r="J309" i="1"/>
  <c r="I309" i="1"/>
  <c r="H309" i="1"/>
  <c r="K309" i="1" s="1"/>
  <c r="C309" i="1"/>
  <c r="L308" i="1"/>
  <c r="K308" i="1"/>
  <c r="J308" i="1"/>
  <c r="M308" i="1" s="1"/>
  <c r="I308" i="1"/>
  <c r="H308" i="1"/>
  <c r="C308" i="1"/>
  <c r="K307" i="1"/>
  <c r="J307" i="1"/>
  <c r="M307" i="1" s="1"/>
  <c r="I307" i="1"/>
  <c r="L307" i="1" s="1"/>
  <c r="H307" i="1"/>
  <c r="C307" i="1"/>
  <c r="M306" i="1"/>
  <c r="J306" i="1"/>
  <c r="I306" i="1"/>
  <c r="L306" i="1" s="1"/>
  <c r="H306" i="1"/>
  <c r="K306" i="1" s="1"/>
  <c r="C306" i="1"/>
  <c r="M305" i="1"/>
  <c r="L305" i="1"/>
  <c r="J305" i="1"/>
  <c r="I305" i="1"/>
  <c r="H305" i="1"/>
  <c r="K305" i="1" s="1"/>
  <c r="C305" i="1"/>
  <c r="L304" i="1"/>
  <c r="K304" i="1"/>
  <c r="J304" i="1"/>
  <c r="M304" i="1" s="1"/>
  <c r="I304" i="1"/>
  <c r="H304" i="1"/>
  <c r="C304" i="1"/>
  <c r="K303" i="1"/>
  <c r="J303" i="1"/>
  <c r="M303" i="1" s="1"/>
  <c r="I303" i="1"/>
  <c r="L303" i="1" s="1"/>
  <c r="H303" i="1"/>
  <c r="C303" i="1"/>
  <c r="M302" i="1"/>
  <c r="J302" i="1"/>
  <c r="I302" i="1"/>
  <c r="L302" i="1" s="1"/>
  <c r="H302" i="1"/>
  <c r="K302" i="1" s="1"/>
  <c r="C302" i="1"/>
  <c r="M301" i="1"/>
  <c r="L301" i="1"/>
  <c r="J301" i="1"/>
  <c r="I301" i="1"/>
  <c r="H301" i="1"/>
  <c r="K301" i="1" s="1"/>
  <c r="C301" i="1"/>
  <c r="L300" i="1"/>
  <c r="K300" i="1"/>
  <c r="J300" i="1"/>
  <c r="M300" i="1" s="1"/>
  <c r="I300" i="1"/>
  <c r="H300" i="1"/>
  <c r="C300" i="1"/>
  <c r="K299" i="1"/>
  <c r="J299" i="1"/>
  <c r="M299" i="1" s="1"/>
  <c r="I299" i="1"/>
  <c r="L299" i="1" s="1"/>
  <c r="H299" i="1"/>
  <c r="C299" i="1"/>
  <c r="M298" i="1"/>
  <c r="J298" i="1"/>
  <c r="I298" i="1"/>
  <c r="L298" i="1" s="1"/>
  <c r="H298" i="1"/>
  <c r="K298" i="1" s="1"/>
  <c r="C298" i="1"/>
  <c r="M297" i="1"/>
  <c r="L297" i="1"/>
  <c r="J297" i="1"/>
  <c r="I297" i="1"/>
  <c r="H297" i="1"/>
  <c r="K297" i="1" s="1"/>
  <c r="C297" i="1"/>
  <c r="L296" i="1"/>
  <c r="K296" i="1"/>
  <c r="J296" i="1"/>
  <c r="M296" i="1" s="1"/>
  <c r="I296" i="1"/>
  <c r="H296" i="1"/>
  <c r="C296" i="1"/>
  <c r="K295" i="1"/>
  <c r="J295" i="1"/>
  <c r="M295" i="1" s="1"/>
  <c r="I295" i="1"/>
  <c r="L295" i="1" s="1"/>
  <c r="H295" i="1"/>
  <c r="C295" i="1"/>
  <c r="M294" i="1"/>
  <c r="J294" i="1"/>
  <c r="I294" i="1"/>
  <c r="L294" i="1" s="1"/>
  <c r="H294" i="1"/>
  <c r="K294" i="1" s="1"/>
  <c r="C294" i="1"/>
  <c r="M293" i="1"/>
  <c r="L293" i="1"/>
  <c r="J293" i="1"/>
  <c r="I293" i="1"/>
  <c r="H293" i="1"/>
  <c r="K293" i="1" s="1"/>
  <c r="C293" i="1"/>
  <c r="L292" i="1"/>
  <c r="K292" i="1"/>
  <c r="J292" i="1"/>
  <c r="M292" i="1" s="1"/>
  <c r="I292" i="1"/>
  <c r="H292" i="1"/>
  <c r="C292" i="1"/>
  <c r="K291" i="1"/>
  <c r="J291" i="1"/>
  <c r="M291" i="1" s="1"/>
  <c r="I291" i="1"/>
  <c r="L291" i="1" s="1"/>
  <c r="H291" i="1"/>
  <c r="C291" i="1"/>
  <c r="M290" i="1"/>
  <c r="J290" i="1"/>
  <c r="I290" i="1"/>
  <c r="L290" i="1" s="1"/>
  <c r="H290" i="1"/>
  <c r="K290" i="1" s="1"/>
  <c r="C290" i="1"/>
  <c r="M289" i="1"/>
  <c r="L289" i="1"/>
  <c r="J289" i="1"/>
  <c r="I289" i="1"/>
  <c r="H289" i="1"/>
  <c r="K289" i="1" s="1"/>
  <c r="C289" i="1"/>
  <c r="L288" i="1"/>
  <c r="K288" i="1"/>
  <c r="J288" i="1"/>
  <c r="M288" i="1" s="1"/>
  <c r="I288" i="1"/>
  <c r="H288" i="1"/>
  <c r="C288" i="1"/>
  <c r="K287" i="1"/>
  <c r="J287" i="1"/>
  <c r="M287" i="1" s="1"/>
  <c r="I287" i="1"/>
  <c r="L287" i="1" s="1"/>
  <c r="H287" i="1"/>
  <c r="C287" i="1"/>
  <c r="M286" i="1"/>
  <c r="J286" i="1"/>
  <c r="I286" i="1"/>
  <c r="L286" i="1" s="1"/>
  <c r="H286" i="1"/>
  <c r="K286" i="1" s="1"/>
  <c r="C286" i="1"/>
  <c r="M285" i="1"/>
  <c r="L285" i="1"/>
  <c r="J285" i="1"/>
  <c r="I285" i="1"/>
  <c r="H285" i="1"/>
  <c r="K285" i="1" s="1"/>
  <c r="C285" i="1"/>
  <c r="L284" i="1"/>
  <c r="K284" i="1"/>
  <c r="J284" i="1"/>
  <c r="M284" i="1" s="1"/>
  <c r="I284" i="1"/>
  <c r="H284" i="1"/>
  <c r="C284" i="1"/>
  <c r="K283" i="1"/>
  <c r="J283" i="1"/>
  <c r="M283" i="1" s="1"/>
  <c r="I283" i="1"/>
  <c r="L283" i="1" s="1"/>
  <c r="H283" i="1"/>
  <c r="C283" i="1"/>
  <c r="M282" i="1"/>
  <c r="J282" i="1"/>
  <c r="I282" i="1"/>
  <c r="L282" i="1" s="1"/>
  <c r="H282" i="1"/>
  <c r="K282" i="1" s="1"/>
  <c r="C282" i="1"/>
  <c r="M281" i="1"/>
  <c r="L281" i="1"/>
  <c r="J281" i="1"/>
  <c r="I281" i="1"/>
  <c r="H281" i="1"/>
  <c r="K281" i="1" s="1"/>
  <c r="C281" i="1"/>
  <c r="L280" i="1"/>
  <c r="K280" i="1"/>
  <c r="J280" i="1"/>
  <c r="M280" i="1" s="1"/>
  <c r="I280" i="1"/>
  <c r="H280" i="1"/>
  <c r="C280" i="1"/>
  <c r="K279" i="1"/>
  <c r="J279" i="1"/>
  <c r="M279" i="1" s="1"/>
  <c r="I279" i="1"/>
  <c r="L279" i="1" s="1"/>
  <c r="H279" i="1"/>
  <c r="C279" i="1"/>
  <c r="M278" i="1"/>
  <c r="J278" i="1"/>
  <c r="I278" i="1"/>
  <c r="L278" i="1" s="1"/>
  <c r="H278" i="1"/>
  <c r="K278" i="1" s="1"/>
  <c r="C278" i="1"/>
  <c r="M277" i="1"/>
  <c r="L277" i="1"/>
  <c r="J277" i="1"/>
  <c r="I277" i="1"/>
  <c r="H277" i="1"/>
  <c r="K277" i="1" s="1"/>
  <c r="C277" i="1"/>
  <c r="L276" i="1"/>
  <c r="K276" i="1"/>
  <c r="J276" i="1"/>
  <c r="M276" i="1" s="1"/>
  <c r="I276" i="1"/>
  <c r="H276" i="1"/>
  <c r="C276" i="1"/>
  <c r="K275" i="1"/>
  <c r="J275" i="1"/>
  <c r="M275" i="1" s="1"/>
  <c r="I275" i="1"/>
  <c r="L275" i="1" s="1"/>
  <c r="H275" i="1"/>
  <c r="C275" i="1"/>
  <c r="M274" i="1"/>
  <c r="J274" i="1"/>
  <c r="I274" i="1"/>
  <c r="L274" i="1" s="1"/>
  <c r="H274" i="1"/>
  <c r="K274" i="1" s="1"/>
  <c r="C274" i="1"/>
  <c r="M273" i="1"/>
  <c r="L273" i="1"/>
  <c r="J273" i="1"/>
  <c r="I273" i="1"/>
  <c r="H273" i="1"/>
  <c r="K273" i="1" s="1"/>
  <c r="C273" i="1"/>
  <c r="L272" i="1"/>
  <c r="K272" i="1"/>
  <c r="J272" i="1"/>
  <c r="M272" i="1" s="1"/>
  <c r="I272" i="1"/>
  <c r="H272" i="1"/>
  <c r="C272" i="1"/>
  <c r="K271" i="1"/>
  <c r="J271" i="1"/>
  <c r="M271" i="1" s="1"/>
  <c r="I271" i="1"/>
  <c r="L271" i="1" s="1"/>
  <c r="H271" i="1"/>
  <c r="C271" i="1"/>
  <c r="M270" i="1"/>
  <c r="J270" i="1"/>
  <c r="I270" i="1"/>
  <c r="L270" i="1" s="1"/>
  <c r="H270" i="1"/>
  <c r="K270" i="1" s="1"/>
  <c r="C270" i="1"/>
  <c r="M269" i="1"/>
  <c r="L269" i="1"/>
  <c r="J269" i="1"/>
  <c r="I269" i="1"/>
  <c r="H269" i="1"/>
  <c r="K269" i="1" s="1"/>
  <c r="C269" i="1"/>
  <c r="L268" i="1"/>
  <c r="K268" i="1"/>
  <c r="J268" i="1"/>
  <c r="M268" i="1" s="1"/>
  <c r="I268" i="1"/>
  <c r="H268" i="1"/>
  <c r="C268" i="1"/>
  <c r="K267" i="1"/>
  <c r="J267" i="1"/>
  <c r="M267" i="1" s="1"/>
  <c r="I267" i="1"/>
  <c r="L267" i="1" s="1"/>
  <c r="H267" i="1"/>
  <c r="C267" i="1"/>
  <c r="M266" i="1"/>
  <c r="J266" i="1"/>
  <c r="I266" i="1"/>
  <c r="L266" i="1" s="1"/>
  <c r="H266" i="1"/>
  <c r="K266" i="1" s="1"/>
  <c r="C266" i="1"/>
  <c r="M265" i="1"/>
  <c r="L265" i="1"/>
  <c r="J265" i="1"/>
  <c r="I265" i="1"/>
  <c r="H265" i="1"/>
  <c r="K265" i="1" s="1"/>
  <c r="C265" i="1"/>
  <c r="L264" i="1"/>
  <c r="K264" i="1"/>
  <c r="J264" i="1"/>
  <c r="M264" i="1" s="1"/>
  <c r="I264" i="1"/>
  <c r="H264" i="1"/>
  <c r="C264" i="1"/>
  <c r="K263" i="1"/>
  <c r="J263" i="1"/>
  <c r="M263" i="1" s="1"/>
  <c r="I263" i="1"/>
  <c r="L263" i="1" s="1"/>
  <c r="H263" i="1"/>
  <c r="C263" i="1"/>
  <c r="M262" i="1"/>
  <c r="J262" i="1"/>
  <c r="I262" i="1"/>
  <c r="L262" i="1" s="1"/>
  <c r="H262" i="1"/>
  <c r="K262" i="1" s="1"/>
  <c r="C262" i="1"/>
  <c r="M261" i="1"/>
  <c r="L261" i="1"/>
  <c r="J261" i="1"/>
  <c r="I261" i="1"/>
  <c r="H261" i="1"/>
  <c r="K261" i="1" s="1"/>
  <c r="C261" i="1"/>
  <c r="L260" i="1"/>
  <c r="K260" i="1"/>
  <c r="J260" i="1"/>
  <c r="M260" i="1" s="1"/>
  <c r="I260" i="1"/>
  <c r="H260" i="1"/>
  <c r="C260" i="1"/>
  <c r="K259" i="1"/>
  <c r="J259" i="1"/>
  <c r="M259" i="1" s="1"/>
  <c r="I259" i="1"/>
  <c r="L259" i="1" s="1"/>
  <c r="H259" i="1"/>
  <c r="C259" i="1"/>
  <c r="M258" i="1"/>
  <c r="J258" i="1"/>
  <c r="I258" i="1"/>
  <c r="L258" i="1" s="1"/>
  <c r="H258" i="1"/>
  <c r="K258" i="1" s="1"/>
  <c r="C258" i="1"/>
  <c r="M257" i="1"/>
  <c r="L257" i="1"/>
  <c r="J257" i="1"/>
  <c r="I257" i="1"/>
  <c r="H257" i="1"/>
  <c r="K257" i="1" s="1"/>
  <c r="C257" i="1"/>
  <c r="L256" i="1"/>
  <c r="K256" i="1"/>
  <c r="J256" i="1"/>
  <c r="M256" i="1" s="1"/>
  <c r="I256" i="1"/>
  <c r="H256" i="1"/>
  <c r="C256" i="1"/>
  <c r="M255" i="1"/>
  <c r="K255" i="1"/>
  <c r="J255" i="1"/>
  <c r="I255" i="1"/>
  <c r="L255" i="1" s="1"/>
  <c r="H255" i="1"/>
  <c r="C255" i="1"/>
  <c r="M254" i="1"/>
  <c r="J254" i="1"/>
  <c r="I254" i="1"/>
  <c r="L254" i="1" s="1"/>
  <c r="H254" i="1"/>
  <c r="K254" i="1" s="1"/>
  <c r="C254" i="1"/>
  <c r="M253" i="1"/>
  <c r="L253" i="1"/>
  <c r="K253" i="1"/>
  <c r="J253" i="1"/>
  <c r="I253" i="1"/>
  <c r="H253" i="1"/>
  <c r="C253" i="1"/>
  <c r="L252" i="1"/>
  <c r="K252" i="1"/>
  <c r="J252" i="1"/>
  <c r="M252" i="1" s="1"/>
  <c r="I252" i="1"/>
  <c r="H252" i="1"/>
  <c r="C252" i="1"/>
  <c r="M251" i="1"/>
  <c r="K251" i="1"/>
  <c r="J251" i="1"/>
  <c r="I251" i="1"/>
  <c r="L251" i="1" s="1"/>
  <c r="H251" i="1"/>
  <c r="C251" i="1"/>
  <c r="M250" i="1"/>
  <c r="L250" i="1"/>
  <c r="J250" i="1"/>
  <c r="I250" i="1"/>
  <c r="H250" i="1"/>
  <c r="K250" i="1" s="1"/>
  <c r="C250" i="1"/>
  <c r="M249" i="1"/>
  <c r="L249" i="1"/>
  <c r="J249" i="1"/>
  <c r="I249" i="1"/>
  <c r="H249" i="1"/>
  <c r="K249" i="1" s="1"/>
  <c r="C249" i="1"/>
  <c r="L248" i="1"/>
  <c r="K248" i="1"/>
  <c r="J248" i="1"/>
  <c r="M248" i="1" s="1"/>
  <c r="I248" i="1"/>
  <c r="H248" i="1"/>
  <c r="C248" i="1"/>
  <c r="K247" i="1"/>
  <c r="J247" i="1"/>
  <c r="M247" i="1" s="1"/>
  <c r="I247" i="1"/>
  <c r="L247" i="1" s="1"/>
  <c r="H247" i="1"/>
  <c r="C247" i="1"/>
  <c r="M246" i="1"/>
  <c r="L246" i="1"/>
  <c r="J246" i="1"/>
  <c r="I246" i="1"/>
  <c r="H246" i="1"/>
  <c r="K246" i="1" s="1"/>
  <c r="C246" i="1"/>
  <c r="M245" i="1"/>
  <c r="L245" i="1"/>
  <c r="K245" i="1"/>
  <c r="J245" i="1"/>
  <c r="I245" i="1"/>
  <c r="H245" i="1"/>
  <c r="C245" i="1"/>
  <c r="L244" i="1"/>
  <c r="K244" i="1"/>
  <c r="J244" i="1"/>
  <c r="M244" i="1" s="1"/>
  <c r="I244" i="1"/>
  <c r="H244" i="1"/>
  <c r="C244" i="1"/>
  <c r="K243" i="1"/>
  <c r="J243" i="1"/>
  <c r="M243" i="1" s="1"/>
  <c r="I243" i="1"/>
  <c r="L243" i="1" s="1"/>
  <c r="H243" i="1"/>
  <c r="C243" i="1"/>
  <c r="M242" i="1"/>
  <c r="J242" i="1"/>
  <c r="I242" i="1"/>
  <c r="L242" i="1" s="1"/>
  <c r="H242" i="1"/>
  <c r="K242" i="1" s="1"/>
  <c r="C242" i="1"/>
  <c r="M241" i="1"/>
  <c r="L241" i="1"/>
  <c r="J241" i="1"/>
  <c r="I241" i="1"/>
  <c r="H241" i="1"/>
  <c r="K241" i="1" s="1"/>
  <c r="C241" i="1"/>
  <c r="L240" i="1"/>
  <c r="K240" i="1"/>
  <c r="J240" i="1"/>
  <c r="M240" i="1" s="1"/>
  <c r="I240" i="1"/>
  <c r="H240" i="1"/>
  <c r="C240" i="1"/>
  <c r="M239" i="1"/>
  <c r="K239" i="1"/>
  <c r="J239" i="1"/>
  <c r="I239" i="1"/>
  <c r="L239" i="1" s="1"/>
  <c r="H239" i="1"/>
  <c r="C239" i="1"/>
  <c r="M238" i="1"/>
  <c r="J238" i="1"/>
  <c r="I238" i="1"/>
  <c r="L238" i="1" s="1"/>
  <c r="H238" i="1"/>
  <c r="K238" i="1" s="1"/>
  <c r="C238" i="1"/>
  <c r="M237" i="1"/>
  <c r="L237" i="1"/>
  <c r="K237" i="1"/>
  <c r="J237" i="1"/>
  <c r="I237" i="1"/>
  <c r="H237" i="1"/>
  <c r="C237" i="1"/>
  <c r="L236" i="1"/>
  <c r="K236" i="1"/>
  <c r="J236" i="1"/>
  <c r="M236" i="1" s="1"/>
  <c r="I236" i="1"/>
  <c r="H236" i="1"/>
  <c r="C236" i="1"/>
  <c r="M235" i="1"/>
  <c r="K235" i="1"/>
  <c r="J235" i="1"/>
  <c r="I235" i="1"/>
  <c r="L235" i="1" s="1"/>
  <c r="H235" i="1"/>
  <c r="C235" i="1"/>
  <c r="M234" i="1"/>
  <c r="L234" i="1"/>
  <c r="J234" i="1"/>
  <c r="I234" i="1"/>
  <c r="H234" i="1"/>
  <c r="K234" i="1" s="1"/>
  <c r="C234" i="1"/>
  <c r="M233" i="1"/>
  <c r="L233" i="1"/>
  <c r="J233" i="1"/>
  <c r="I233" i="1"/>
  <c r="H233" i="1"/>
  <c r="K233" i="1" s="1"/>
  <c r="C233" i="1"/>
  <c r="L232" i="1"/>
  <c r="K232" i="1"/>
  <c r="J232" i="1"/>
  <c r="M232" i="1" s="1"/>
  <c r="I232" i="1"/>
  <c r="H232" i="1"/>
  <c r="C232" i="1"/>
  <c r="K231" i="1"/>
  <c r="J231" i="1"/>
  <c r="M231" i="1" s="1"/>
  <c r="I231" i="1"/>
  <c r="L231" i="1" s="1"/>
  <c r="H231" i="1"/>
  <c r="C231" i="1"/>
  <c r="M230" i="1"/>
  <c r="L230" i="1"/>
  <c r="J230" i="1"/>
  <c r="I230" i="1"/>
  <c r="H230" i="1"/>
  <c r="K230" i="1" s="1"/>
  <c r="C230" i="1"/>
  <c r="M229" i="1"/>
  <c r="L229" i="1"/>
  <c r="K229" i="1"/>
  <c r="J229" i="1"/>
  <c r="I229" i="1"/>
  <c r="H229" i="1"/>
  <c r="C229" i="1"/>
  <c r="L228" i="1"/>
  <c r="K228" i="1"/>
  <c r="J228" i="1"/>
  <c r="M228" i="1" s="1"/>
  <c r="I228" i="1"/>
  <c r="H228" i="1"/>
  <c r="C228" i="1"/>
  <c r="K227" i="1"/>
  <c r="J227" i="1"/>
  <c r="M227" i="1" s="1"/>
  <c r="I227" i="1"/>
  <c r="L227" i="1" s="1"/>
  <c r="H227" i="1"/>
  <c r="C227" i="1"/>
  <c r="M226" i="1"/>
  <c r="J226" i="1"/>
  <c r="I226" i="1"/>
  <c r="L226" i="1" s="1"/>
  <c r="H226" i="1"/>
  <c r="K226" i="1" s="1"/>
  <c r="C226" i="1"/>
  <c r="M225" i="1"/>
  <c r="L225" i="1"/>
  <c r="J225" i="1"/>
  <c r="I225" i="1"/>
  <c r="H225" i="1"/>
  <c r="K225" i="1" s="1"/>
  <c r="C225" i="1"/>
  <c r="L224" i="1"/>
  <c r="K224" i="1"/>
  <c r="J224" i="1"/>
  <c r="M224" i="1" s="1"/>
  <c r="I224" i="1"/>
  <c r="H224" i="1"/>
  <c r="C224" i="1"/>
  <c r="M223" i="1"/>
  <c r="K223" i="1"/>
  <c r="J223" i="1"/>
  <c r="I223" i="1"/>
  <c r="L223" i="1" s="1"/>
  <c r="H223" i="1"/>
  <c r="C223" i="1"/>
  <c r="M222" i="1"/>
  <c r="J222" i="1"/>
  <c r="I222" i="1"/>
  <c r="L222" i="1" s="1"/>
  <c r="H222" i="1"/>
  <c r="K222" i="1" s="1"/>
  <c r="C222" i="1"/>
  <c r="M221" i="1"/>
  <c r="L221" i="1"/>
  <c r="K221" i="1"/>
  <c r="J221" i="1"/>
  <c r="I221" i="1"/>
  <c r="H221" i="1"/>
  <c r="C221" i="1"/>
  <c r="L220" i="1"/>
  <c r="K220" i="1"/>
  <c r="J220" i="1"/>
  <c r="M220" i="1" s="1"/>
  <c r="I220" i="1"/>
  <c r="H220" i="1"/>
  <c r="C220" i="1"/>
  <c r="M219" i="1"/>
  <c r="K219" i="1"/>
  <c r="J219" i="1"/>
  <c r="I219" i="1"/>
  <c r="L219" i="1" s="1"/>
  <c r="H219" i="1"/>
  <c r="C219" i="1"/>
  <c r="M218" i="1"/>
  <c r="L218" i="1"/>
  <c r="J218" i="1"/>
  <c r="I218" i="1"/>
  <c r="H218" i="1"/>
  <c r="K218" i="1" s="1"/>
  <c r="C218" i="1"/>
  <c r="M217" i="1"/>
  <c r="L217" i="1"/>
  <c r="J217" i="1"/>
  <c r="I217" i="1"/>
  <c r="H217" i="1"/>
  <c r="K217" i="1" s="1"/>
  <c r="C217" i="1"/>
  <c r="L216" i="1"/>
  <c r="K216" i="1"/>
  <c r="J216" i="1"/>
  <c r="M216" i="1" s="1"/>
  <c r="I216" i="1"/>
  <c r="H216" i="1"/>
  <c r="C216" i="1"/>
  <c r="K215" i="1"/>
  <c r="J215" i="1"/>
  <c r="M215" i="1" s="1"/>
  <c r="I215" i="1"/>
  <c r="L215" i="1" s="1"/>
  <c r="H215" i="1"/>
  <c r="C215" i="1"/>
  <c r="M214" i="1"/>
  <c r="L214" i="1"/>
  <c r="J214" i="1"/>
  <c r="I214" i="1"/>
  <c r="H214" i="1"/>
  <c r="K214" i="1" s="1"/>
  <c r="C214" i="1"/>
  <c r="M213" i="1"/>
  <c r="L213" i="1"/>
  <c r="K213" i="1"/>
  <c r="J213" i="1"/>
  <c r="I213" i="1"/>
  <c r="H213" i="1"/>
  <c r="C213" i="1"/>
  <c r="L212" i="1"/>
  <c r="K212" i="1"/>
  <c r="J212" i="1"/>
  <c r="M212" i="1" s="1"/>
  <c r="I212" i="1"/>
  <c r="H212" i="1"/>
  <c r="C212" i="1"/>
  <c r="K211" i="1"/>
  <c r="J211" i="1"/>
  <c r="M211" i="1" s="1"/>
  <c r="I211" i="1"/>
  <c r="L211" i="1" s="1"/>
  <c r="H211" i="1"/>
  <c r="C211" i="1"/>
  <c r="M210" i="1"/>
  <c r="J210" i="1"/>
  <c r="I210" i="1"/>
  <c r="L210" i="1" s="1"/>
  <c r="H210" i="1"/>
  <c r="K210" i="1" s="1"/>
  <c r="C210" i="1"/>
  <c r="M209" i="1"/>
  <c r="L209" i="1"/>
  <c r="J209" i="1"/>
  <c r="I209" i="1"/>
  <c r="H209" i="1"/>
  <c r="K209" i="1" s="1"/>
  <c r="C209" i="1"/>
  <c r="L208" i="1"/>
  <c r="K208" i="1"/>
  <c r="J208" i="1"/>
  <c r="M208" i="1" s="1"/>
  <c r="I208" i="1"/>
  <c r="H208" i="1"/>
  <c r="C208" i="1"/>
  <c r="M207" i="1"/>
  <c r="K207" i="1"/>
  <c r="J207" i="1"/>
  <c r="I207" i="1"/>
  <c r="L207" i="1" s="1"/>
  <c r="H207" i="1"/>
  <c r="C207" i="1"/>
  <c r="M206" i="1"/>
  <c r="J206" i="1"/>
  <c r="I206" i="1"/>
  <c r="L206" i="1" s="1"/>
  <c r="H206" i="1"/>
  <c r="K206" i="1" s="1"/>
  <c r="C206" i="1"/>
  <c r="M205" i="1"/>
  <c r="L205" i="1"/>
  <c r="K205" i="1"/>
  <c r="J205" i="1"/>
  <c r="I205" i="1"/>
  <c r="H205" i="1"/>
  <c r="C205" i="1"/>
  <c r="L204" i="1"/>
  <c r="K204" i="1"/>
  <c r="J204" i="1"/>
  <c r="M204" i="1" s="1"/>
  <c r="I204" i="1"/>
  <c r="H204" i="1"/>
  <c r="C204" i="1"/>
  <c r="M203" i="1"/>
  <c r="K203" i="1"/>
  <c r="J203" i="1"/>
  <c r="I203" i="1"/>
  <c r="L203" i="1" s="1"/>
  <c r="H203" i="1"/>
  <c r="C203" i="1"/>
  <c r="M202" i="1"/>
  <c r="L202" i="1"/>
  <c r="J202" i="1"/>
  <c r="I202" i="1"/>
  <c r="H202" i="1"/>
  <c r="K202" i="1" s="1"/>
  <c r="C202" i="1"/>
  <c r="M201" i="1"/>
  <c r="L201" i="1"/>
  <c r="J201" i="1"/>
  <c r="I201" i="1"/>
  <c r="H201" i="1"/>
  <c r="K201" i="1" s="1"/>
  <c r="C201" i="1"/>
  <c r="L200" i="1"/>
  <c r="J200" i="1"/>
  <c r="M200" i="1" s="1"/>
  <c r="I200" i="1"/>
  <c r="H200" i="1"/>
  <c r="K200" i="1" s="1"/>
  <c r="C200" i="1"/>
  <c r="K199" i="1"/>
  <c r="J199" i="1"/>
  <c r="M199" i="1" s="1"/>
  <c r="I199" i="1"/>
  <c r="L199" i="1" s="1"/>
  <c r="H199" i="1"/>
  <c r="C199" i="1"/>
  <c r="M198" i="1"/>
  <c r="L198" i="1"/>
  <c r="J198" i="1"/>
  <c r="I198" i="1"/>
  <c r="H198" i="1"/>
  <c r="K198" i="1" s="1"/>
  <c r="C198" i="1"/>
  <c r="M197" i="1"/>
  <c r="K197" i="1"/>
  <c r="J197" i="1"/>
  <c r="I197" i="1"/>
  <c r="L197" i="1" s="1"/>
  <c r="H197" i="1"/>
  <c r="C197" i="1"/>
  <c r="L196" i="1"/>
  <c r="K196" i="1"/>
  <c r="J196" i="1"/>
  <c r="M196" i="1" s="1"/>
  <c r="I196" i="1"/>
  <c r="H196" i="1"/>
  <c r="C196" i="1"/>
  <c r="K195" i="1"/>
  <c r="J195" i="1"/>
  <c r="M195" i="1" s="1"/>
  <c r="I195" i="1"/>
  <c r="L195" i="1" s="1"/>
  <c r="H195" i="1"/>
  <c r="C195" i="1"/>
  <c r="M194" i="1"/>
  <c r="J194" i="1"/>
  <c r="I194" i="1"/>
  <c r="L194" i="1" s="1"/>
  <c r="H194" i="1"/>
  <c r="K194" i="1" s="1"/>
  <c r="C194" i="1"/>
  <c r="M193" i="1"/>
  <c r="L193" i="1"/>
  <c r="J193" i="1"/>
  <c r="I193" i="1"/>
  <c r="H193" i="1"/>
  <c r="K193" i="1" s="1"/>
  <c r="C193" i="1"/>
  <c r="L192" i="1"/>
  <c r="J192" i="1"/>
  <c r="M192" i="1" s="1"/>
  <c r="I192" i="1"/>
  <c r="H192" i="1"/>
  <c r="K192" i="1" s="1"/>
  <c r="C192" i="1"/>
  <c r="M191" i="1"/>
  <c r="K191" i="1"/>
  <c r="J191" i="1"/>
  <c r="I191" i="1"/>
  <c r="L191" i="1" s="1"/>
  <c r="H191" i="1"/>
  <c r="C191" i="1"/>
  <c r="J190" i="1"/>
  <c r="M190" i="1" s="1"/>
  <c r="I190" i="1"/>
  <c r="L190" i="1" s="1"/>
  <c r="H190" i="1"/>
  <c r="K190" i="1" s="1"/>
  <c r="C190" i="1"/>
  <c r="M189" i="1"/>
  <c r="K189" i="1"/>
  <c r="J189" i="1"/>
  <c r="I189" i="1"/>
  <c r="L189" i="1" s="1"/>
  <c r="H189" i="1"/>
  <c r="C189" i="1"/>
  <c r="L188" i="1"/>
  <c r="K188" i="1"/>
  <c r="J188" i="1"/>
  <c r="M188" i="1" s="1"/>
  <c r="I188" i="1"/>
  <c r="H188" i="1"/>
  <c r="C188" i="1"/>
  <c r="M187" i="1"/>
  <c r="K187" i="1"/>
  <c r="J187" i="1"/>
  <c r="I187" i="1"/>
  <c r="L187" i="1" s="1"/>
  <c r="H187" i="1"/>
  <c r="C187" i="1"/>
  <c r="L186" i="1"/>
  <c r="J186" i="1"/>
  <c r="M186" i="1" s="1"/>
  <c r="I186" i="1"/>
  <c r="H186" i="1"/>
  <c r="K186" i="1" s="1"/>
  <c r="C186" i="1"/>
  <c r="M185" i="1"/>
  <c r="L185" i="1"/>
  <c r="J185" i="1"/>
  <c r="I185" i="1"/>
  <c r="H185" i="1"/>
  <c r="K185" i="1" s="1"/>
  <c r="C185" i="1"/>
  <c r="L184" i="1"/>
  <c r="J184" i="1"/>
  <c r="M184" i="1" s="1"/>
  <c r="I184" i="1"/>
  <c r="H184" i="1"/>
  <c r="K184" i="1" s="1"/>
  <c r="C184" i="1"/>
  <c r="K183" i="1"/>
  <c r="J183" i="1"/>
  <c r="M183" i="1" s="1"/>
  <c r="I183" i="1"/>
  <c r="L183" i="1" s="1"/>
  <c r="H183" i="1"/>
  <c r="C183" i="1"/>
  <c r="M182" i="1"/>
  <c r="L182" i="1"/>
  <c r="J182" i="1"/>
  <c r="I182" i="1"/>
  <c r="H182" i="1"/>
  <c r="K182" i="1" s="1"/>
  <c r="C182" i="1"/>
  <c r="M181" i="1"/>
  <c r="K181" i="1"/>
  <c r="J181" i="1"/>
  <c r="I181" i="1"/>
  <c r="L181" i="1" s="1"/>
  <c r="H181" i="1"/>
  <c r="C181" i="1"/>
  <c r="L180" i="1"/>
  <c r="K180" i="1"/>
  <c r="J180" i="1"/>
  <c r="M180" i="1" s="1"/>
  <c r="I180" i="1"/>
  <c r="H180" i="1"/>
  <c r="C180" i="1"/>
  <c r="K179" i="1"/>
  <c r="J179" i="1"/>
  <c r="M179" i="1" s="1"/>
  <c r="I179" i="1"/>
  <c r="L179" i="1" s="1"/>
  <c r="H179" i="1"/>
  <c r="C179" i="1"/>
  <c r="M178" i="1"/>
  <c r="J178" i="1"/>
  <c r="I178" i="1"/>
  <c r="L178" i="1" s="1"/>
  <c r="H178" i="1"/>
  <c r="K178" i="1" s="1"/>
  <c r="C178" i="1"/>
  <c r="M177" i="1"/>
  <c r="L177" i="1"/>
  <c r="J177" i="1"/>
  <c r="I177" i="1"/>
  <c r="H177" i="1"/>
  <c r="K177" i="1" s="1"/>
  <c r="C177" i="1"/>
  <c r="L176" i="1"/>
  <c r="J176" i="1"/>
  <c r="M176" i="1" s="1"/>
  <c r="I176" i="1"/>
  <c r="H176" i="1"/>
  <c r="K176" i="1" s="1"/>
  <c r="C176" i="1"/>
  <c r="M175" i="1"/>
  <c r="K175" i="1"/>
  <c r="J175" i="1"/>
  <c r="I175" i="1"/>
  <c r="L175" i="1" s="1"/>
  <c r="H175" i="1"/>
  <c r="C175" i="1"/>
  <c r="J174" i="1"/>
  <c r="M174" i="1" s="1"/>
  <c r="I174" i="1"/>
  <c r="L174" i="1" s="1"/>
  <c r="H174" i="1"/>
  <c r="K174" i="1" s="1"/>
  <c r="C174" i="1"/>
  <c r="M173" i="1"/>
  <c r="K173" i="1"/>
  <c r="J173" i="1"/>
  <c r="I173" i="1"/>
  <c r="L173" i="1" s="1"/>
  <c r="H173" i="1"/>
  <c r="C173" i="1"/>
  <c r="L172" i="1"/>
  <c r="K172" i="1"/>
  <c r="J172" i="1"/>
  <c r="M172" i="1" s="1"/>
  <c r="I172" i="1"/>
  <c r="H172" i="1"/>
  <c r="C172" i="1"/>
  <c r="M171" i="1"/>
  <c r="K171" i="1"/>
  <c r="J171" i="1"/>
  <c r="I171" i="1"/>
  <c r="L171" i="1" s="1"/>
  <c r="H171" i="1"/>
  <c r="C171" i="1"/>
  <c r="L170" i="1"/>
  <c r="J170" i="1"/>
  <c r="M170" i="1" s="1"/>
  <c r="I170" i="1"/>
  <c r="H170" i="1"/>
  <c r="K170" i="1" s="1"/>
  <c r="C170" i="1"/>
  <c r="M169" i="1"/>
  <c r="L169" i="1"/>
  <c r="J169" i="1"/>
  <c r="I169" i="1"/>
  <c r="H169" i="1"/>
  <c r="K169" i="1" s="1"/>
  <c r="C169" i="1"/>
  <c r="L168" i="1"/>
  <c r="J168" i="1"/>
  <c r="M168" i="1" s="1"/>
  <c r="I168" i="1"/>
  <c r="H168" i="1"/>
  <c r="K168" i="1" s="1"/>
  <c r="C168" i="1"/>
  <c r="K167" i="1"/>
  <c r="J167" i="1"/>
  <c r="M167" i="1" s="1"/>
  <c r="I167" i="1"/>
  <c r="L167" i="1" s="1"/>
  <c r="H167" i="1"/>
  <c r="C167" i="1"/>
  <c r="M166" i="1"/>
  <c r="L166" i="1"/>
  <c r="J166" i="1"/>
  <c r="I166" i="1"/>
  <c r="H166" i="1"/>
  <c r="K166" i="1" s="1"/>
  <c r="C166" i="1"/>
  <c r="M165" i="1"/>
  <c r="K165" i="1"/>
  <c r="J165" i="1"/>
  <c r="I165" i="1"/>
  <c r="L165" i="1" s="1"/>
  <c r="H165" i="1"/>
  <c r="C165" i="1"/>
  <c r="L164" i="1"/>
  <c r="K164" i="1"/>
  <c r="J164" i="1"/>
  <c r="M164" i="1" s="1"/>
  <c r="I164" i="1"/>
  <c r="H164" i="1"/>
  <c r="C164" i="1"/>
  <c r="K163" i="1"/>
  <c r="J163" i="1"/>
  <c r="M163" i="1" s="1"/>
  <c r="I163" i="1"/>
  <c r="L163" i="1" s="1"/>
  <c r="H163" i="1"/>
  <c r="C163" i="1"/>
  <c r="M162" i="1"/>
  <c r="J162" i="1"/>
  <c r="I162" i="1"/>
  <c r="L162" i="1" s="1"/>
  <c r="H162" i="1"/>
  <c r="K162" i="1" s="1"/>
  <c r="C162" i="1"/>
  <c r="L161" i="1"/>
  <c r="J161" i="1"/>
  <c r="M161" i="1" s="1"/>
  <c r="I161" i="1"/>
  <c r="H161" i="1"/>
  <c r="K161" i="1" s="1"/>
  <c r="C161" i="1"/>
  <c r="M160" i="1"/>
  <c r="K160" i="1"/>
  <c r="J160" i="1"/>
  <c r="I160" i="1"/>
  <c r="L160" i="1" s="1"/>
  <c r="H160" i="1"/>
  <c r="C160" i="1"/>
  <c r="L159" i="1"/>
  <c r="J159" i="1"/>
  <c r="M159" i="1" s="1"/>
  <c r="I159" i="1"/>
  <c r="H159" i="1"/>
  <c r="K159" i="1" s="1"/>
  <c r="C159" i="1"/>
  <c r="M158" i="1"/>
  <c r="K158" i="1"/>
  <c r="J158" i="1"/>
  <c r="I158" i="1"/>
  <c r="L158" i="1" s="1"/>
  <c r="H158" i="1"/>
  <c r="C158" i="1"/>
  <c r="L157" i="1"/>
  <c r="J157" i="1"/>
  <c r="M157" i="1" s="1"/>
  <c r="I157" i="1"/>
  <c r="H157" i="1"/>
  <c r="K157" i="1" s="1"/>
  <c r="C157" i="1"/>
  <c r="M156" i="1"/>
  <c r="K156" i="1"/>
  <c r="J156" i="1"/>
  <c r="I156" i="1"/>
  <c r="L156" i="1" s="1"/>
  <c r="H156" i="1"/>
  <c r="C156" i="1"/>
  <c r="L155" i="1"/>
  <c r="J155" i="1"/>
  <c r="M155" i="1" s="1"/>
  <c r="I155" i="1"/>
  <c r="H155" i="1"/>
  <c r="K155" i="1" s="1"/>
  <c r="C155" i="1"/>
  <c r="M154" i="1"/>
  <c r="K154" i="1"/>
  <c r="J154" i="1"/>
  <c r="I154" i="1"/>
  <c r="L154" i="1" s="1"/>
  <c r="H154" i="1"/>
  <c r="C154" i="1"/>
  <c r="L153" i="1"/>
  <c r="J153" i="1"/>
  <c r="M153" i="1" s="1"/>
  <c r="I153" i="1"/>
  <c r="H153" i="1"/>
  <c r="K153" i="1" s="1"/>
  <c r="C153" i="1"/>
  <c r="M152" i="1"/>
  <c r="K152" i="1"/>
  <c r="J152" i="1"/>
  <c r="I152" i="1"/>
  <c r="L152" i="1" s="1"/>
  <c r="H152" i="1"/>
  <c r="C152" i="1"/>
  <c r="L151" i="1"/>
  <c r="J151" i="1"/>
  <c r="M151" i="1" s="1"/>
  <c r="I151" i="1"/>
  <c r="H151" i="1"/>
  <c r="K151" i="1" s="1"/>
  <c r="C151" i="1"/>
  <c r="M150" i="1"/>
  <c r="K150" i="1"/>
  <c r="J150" i="1"/>
  <c r="I150" i="1"/>
  <c r="L150" i="1" s="1"/>
  <c r="H150" i="1"/>
  <c r="C150" i="1"/>
  <c r="L149" i="1"/>
  <c r="J149" i="1"/>
  <c r="M149" i="1" s="1"/>
  <c r="I149" i="1"/>
  <c r="H149" i="1"/>
  <c r="K149" i="1" s="1"/>
  <c r="C149" i="1"/>
  <c r="M148" i="1"/>
  <c r="K148" i="1"/>
  <c r="J148" i="1"/>
  <c r="I148" i="1"/>
  <c r="L148" i="1" s="1"/>
  <c r="H148" i="1"/>
  <c r="C148" i="1"/>
  <c r="L147" i="1"/>
  <c r="J147" i="1"/>
  <c r="M147" i="1" s="1"/>
  <c r="I147" i="1"/>
  <c r="H147" i="1"/>
  <c r="K147" i="1" s="1"/>
  <c r="C147" i="1"/>
  <c r="M146" i="1"/>
  <c r="K146" i="1"/>
  <c r="J146" i="1"/>
  <c r="I146" i="1"/>
  <c r="L146" i="1" s="1"/>
  <c r="H146" i="1"/>
  <c r="C146" i="1"/>
  <c r="L145" i="1"/>
  <c r="J145" i="1"/>
  <c r="M145" i="1" s="1"/>
  <c r="I145" i="1"/>
  <c r="H145" i="1"/>
  <c r="K145" i="1" s="1"/>
  <c r="C145" i="1"/>
  <c r="M144" i="1"/>
  <c r="K144" i="1"/>
  <c r="J144" i="1"/>
  <c r="I144" i="1"/>
  <c r="L144" i="1" s="1"/>
  <c r="H144" i="1"/>
  <c r="C144" i="1"/>
  <c r="L143" i="1"/>
  <c r="J143" i="1"/>
  <c r="M143" i="1" s="1"/>
  <c r="I143" i="1"/>
  <c r="H143" i="1"/>
  <c r="K143" i="1" s="1"/>
  <c r="C143" i="1"/>
  <c r="M142" i="1"/>
  <c r="K142" i="1"/>
  <c r="J142" i="1"/>
  <c r="I142" i="1"/>
  <c r="L142" i="1" s="1"/>
  <c r="H142" i="1"/>
  <c r="C142" i="1"/>
  <c r="L141" i="1"/>
  <c r="J141" i="1"/>
  <c r="M141" i="1" s="1"/>
  <c r="I141" i="1"/>
  <c r="H141" i="1"/>
  <c r="K141" i="1" s="1"/>
  <c r="C141" i="1"/>
  <c r="M140" i="1"/>
  <c r="K140" i="1"/>
  <c r="J140" i="1"/>
  <c r="I140" i="1"/>
  <c r="L140" i="1" s="1"/>
  <c r="H140" i="1"/>
  <c r="C140" i="1"/>
  <c r="L139" i="1"/>
  <c r="J139" i="1"/>
  <c r="M139" i="1" s="1"/>
  <c r="I139" i="1"/>
  <c r="H139" i="1"/>
  <c r="K139" i="1" s="1"/>
  <c r="C139" i="1"/>
  <c r="M138" i="1"/>
  <c r="J138" i="1"/>
  <c r="I138" i="1"/>
  <c r="L138" i="1" s="1"/>
  <c r="H138" i="1"/>
  <c r="K138" i="1" s="1"/>
  <c r="C138" i="1"/>
  <c r="L137" i="1"/>
  <c r="J137" i="1"/>
  <c r="M137" i="1" s="1"/>
  <c r="I137" i="1"/>
  <c r="H137" i="1"/>
  <c r="K137" i="1" s="1"/>
  <c r="C137" i="1"/>
  <c r="K136" i="1"/>
  <c r="J136" i="1"/>
  <c r="M136" i="1" s="1"/>
  <c r="I136" i="1"/>
  <c r="L136" i="1" s="1"/>
  <c r="H136" i="1"/>
  <c r="C136" i="1"/>
  <c r="J135" i="1"/>
  <c r="M135" i="1" s="1"/>
  <c r="I135" i="1"/>
  <c r="L135" i="1" s="1"/>
  <c r="H135" i="1"/>
  <c r="K135" i="1" s="1"/>
  <c r="C135" i="1"/>
  <c r="M134" i="1"/>
  <c r="J134" i="1"/>
  <c r="I134" i="1"/>
  <c r="L134" i="1" s="1"/>
  <c r="H134" i="1"/>
  <c r="K134" i="1" s="1"/>
  <c r="C134" i="1"/>
  <c r="L133" i="1"/>
  <c r="J133" i="1"/>
  <c r="M133" i="1" s="1"/>
  <c r="I133" i="1"/>
  <c r="H133" i="1"/>
  <c r="K133" i="1" s="1"/>
  <c r="C133" i="1"/>
  <c r="M132" i="1"/>
  <c r="K132" i="1"/>
  <c r="J132" i="1"/>
  <c r="I132" i="1"/>
  <c r="L132" i="1" s="1"/>
  <c r="H132" i="1"/>
  <c r="C132" i="1"/>
  <c r="L131" i="1"/>
  <c r="J131" i="1"/>
  <c r="M131" i="1" s="1"/>
  <c r="I131" i="1"/>
  <c r="H131" i="1"/>
  <c r="K131" i="1" s="1"/>
  <c r="C131" i="1"/>
  <c r="M130" i="1"/>
  <c r="K130" i="1"/>
  <c r="J130" i="1"/>
  <c r="I130" i="1"/>
  <c r="L130" i="1" s="1"/>
  <c r="H130" i="1"/>
  <c r="C130" i="1"/>
  <c r="L129" i="1"/>
  <c r="J129" i="1"/>
  <c r="M129" i="1" s="1"/>
  <c r="I129" i="1"/>
  <c r="H129" i="1"/>
  <c r="K129" i="1" s="1"/>
  <c r="C129" i="1"/>
  <c r="M128" i="1"/>
  <c r="K128" i="1"/>
  <c r="J128" i="1"/>
  <c r="I128" i="1"/>
  <c r="L128" i="1" s="1"/>
  <c r="H128" i="1"/>
  <c r="C128" i="1"/>
  <c r="L127" i="1"/>
  <c r="J127" i="1"/>
  <c r="M127" i="1" s="1"/>
  <c r="I127" i="1"/>
  <c r="H127" i="1"/>
  <c r="K127" i="1" s="1"/>
  <c r="C127" i="1"/>
  <c r="M126" i="1"/>
  <c r="K126" i="1"/>
  <c r="J126" i="1"/>
  <c r="I126" i="1"/>
  <c r="L126" i="1" s="1"/>
  <c r="H126" i="1"/>
  <c r="C126" i="1"/>
  <c r="L125" i="1"/>
  <c r="J125" i="1"/>
  <c r="M125" i="1" s="1"/>
  <c r="I125" i="1"/>
  <c r="H125" i="1"/>
  <c r="K125" i="1" s="1"/>
  <c r="C125" i="1"/>
  <c r="M124" i="1"/>
  <c r="K124" i="1"/>
  <c r="J124" i="1"/>
  <c r="I124" i="1"/>
  <c r="L124" i="1" s="1"/>
  <c r="H124" i="1"/>
  <c r="C124" i="1"/>
  <c r="L123" i="1"/>
  <c r="J123" i="1"/>
  <c r="M123" i="1" s="1"/>
  <c r="I123" i="1"/>
  <c r="H123" i="1"/>
  <c r="K123" i="1" s="1"/>
  <c r="C123" i="1"/>
  <c r="M122" i="1"/>
  <c r="J122" i="1"/>
  <c r="I122" i="1"/>
  <c r="L122" i="1" s="1"/>
  <c r="H122" i="1"/>
  <c r="K122" i="1" s="1"/>
  <c r="C122" i="1"/>
  <c r="L121" i="1"/>
  <c r="J121" i="1"/>
  <c r="M121" i="1" s="1"/>
  <c r="I121" i="1"/>
  <c r="H121" i="1"/>
  <c r="K121" i="1" s="1"/>
  <c r="C121" i="1"/>
  <c r="M120" i="1"/>
  <c r="K120" i="1"/>
  <c r="J120" i="1"/>
  <c r="I120" i="1"/>
  <c r="L120" i="1" s="1"/>
  <c r="H120" i="1"/>
  <c r="C120" i="1"/>
  <c r="L119" i="1"/>
  <c r="J119" i="1"/>
  <c r="M119" i="1" s="1"/>
  <c r="I119" i="1"/>
  <c r="H119" i="1"/>
  <c r="K119" i="1" s="1"/>
  <c r="C119" i="1"/>
  <c r="M118" i="1"/>
  <c r="J118" i="1"/>
  <c r="I118" i="1"/>
  <c r="L118" i="1" s="1"/>
  <c r="H118" i="1"/>
  <c r="K118" i="1" s="1"/>
  <c r="C118" i="1"/>
  <c r="L117" i="1"/>
  <c r="J117" i="1"/>
  <c r="M117" i="1" s="1"/>
  <c r="I117" i="1"/>
  <c r="H117" i="1"/>
  <c r="K117" i="1" s="1"/>
  <c r="C117" i="1"/>
  <c r="K116" i="1"/>
  <c r="J116" i="1"/>
  <c r="M116" i="1" s="1"/>
  <c r="I116" i="1"/>
  <c r="L116" i="1" s="1"/>
  <c r="H116" i="1"/>
  <c r="C116" i="1"/>
  <c r="J115" i="1"/>
  <c r="M115" i="1" s="1"/>
  <c r="I115" i="1"/>
  <c r="L115" i="1" s="1"/>
  <c r="H115" i="1"/>
  <c r="K115" i="1" s="1"/>
  <c r="C115" i="1"/>
  <c r="M114" i="1"/>
  <c r="J114" i="1"/>
  <c r="I114" i="1"/>
  <c r="L114" i="1" s="1"/>
  <c r="H114" i="1"/>
  <c r="K114" i="1" s="1"/>
  <c r="C114" i="1"/>
  <c r="L113" i="1"/>
  <c r="J113" i="1"/>
  <c r="M113" i="1" s="1"/>
  <c r="I113" i="1"/>
  <c r="H113" i="1"/>
  <c r="K113" i="1" s="1"/>
  <c r="C113" i="1"/>
  <c r="K112" i="1"/>
  <c r="J112" i="1"/>
  <c r="M112" i="1" s="1"/>
  <c r="I112" i="1"/>
  <c r="L112" i="1" s="1"/>
  <c r="H112" i="1"/>
  <c r="C112" i="1"/>
  <c r="J111" i="1"/>
  <c r="M111" i="1" s="1"/>
  <c r="I111" i="1"/>
  <c r="L111" i="1" s="1"/>
  <c r="H111" i="1"/>
  <c r="K111" i="1" s="1"/>
  <c r="C111" i="1"/>
  <c r="M110" i="1"/>
  <c r="J110" i="1"/>
  <c r="I110" i="1"/>
  <c r="L110" i="1" s="1"/>
  <c r="H110" i="1"/>
  <c r="K110" i="1" s="1"/>
  <c r="C110" i="1"/>
  <c r="L109" i="1"/>
  <c r="J109" i="1"/>
  <c r="M109" i="1" s="1"/>
  <c r="I109" i="1"/>
  <c r="H109" i="1"/>
  <c r="K109" i="1" s="1"/>
  <c r="C109" i="1"/>
  <c r="K108" i="1"/>
  <c r="J108" i="1"/>
  <c r="M108" i="1" s="1"/>
  <c r="I108" i="1"/>
  <c r="L108" i="1" s="1"/>
  <c r="H108" i="1"/>
  <c r="C108" i="1"/>
  <c r="J107" i="1"/>
  <c r="M107" i="1" s="1"/>
  <c r="I107" i="1"/>
  <c r="L107" i="1" s="1"/>
  <c r="H107" i="1"/>
  <c r="K107" i="1" s="1"/>
  <c r="C107" i="1"/>
  <c r="M106" i="1"/>
  <c r="J106" i="1"/>
  <c r="I106" i="1"/>
  <c r="L106" i="1" s="1"/>
  <c r="H106" i="1"/>
  <c r="K106" i="1" s="1"/>
  <c r="C106" i="1"/>
  <c r="L105" i="1"/>
  <c r="J105" i="1"/>
  <c r="M105" i="1" s="1"/>
  <c r="I105" i="1"/>
  <c r="H105" i="1"/>
  <c r="K105" i="1" s="1"/>
  <c r="C105" i="1"/>
  <c r="K104" i="1"/>
  <c r="J104" i="1"/>
  <c r="M104" i="1" s="1"/>
  <c r="I104" i="1"/>
  <c r="L104" i="1" s="1"/>
  <c r="H104" i="1"/>
  <c r="C104" i="1"/>
  <c r="J103" i="1"/>
  <c r="M103" i="1" s="1"/>
  <c r="I103" i="1"/>
  <c r="L103" i="1" s="1"/>
  <c r="H103" i="1"/>
  <c r="K103" i="1" s="1"/>
  <c r="C103" i="1"/>
  <c r="M102" i="1"/>
  <c r="J102" i="1"/>
  <c r="I102" i="1"/>
  <c r="L102" i="1" s="1"/>
  <c r="H102" i="1"/>
  <c r="K102" i="1" s="1"/>
  <c r="C102" i="1"/>
  <c r="L101" i="1"/>
  <c r="J101" i="1"/>
  <c r="M101" i="1" s="1"/>
  <c r="I101" i="1"/>
  <c r="H101" i="1"/>
  <c r="K101" i="1" s="1"/>
  <c r="C101" i="1"/>
  <c r="K100" i="1"/>
  <c r="J100" i="1"/>
  <c r="M100" i="1" s="1"/>
  <c r="I100" i="1"/>
  <c r="L100" i="1" s="1"/>
  <c r="H100" i="1"/>
  <c r="C100" i="1"/>
  <c r="J99" i="1"/>
  <c r="M99" i="1" s="1"/>
  <c r="I99" i="1"/>
  <c r="L99" i="1" s="1"/>
  <c r="H99" i="1"/>
  <c r="K99" i="1" s="1"/>
  <c r="C99" i="1"/>
  <c r="M98" i="1"/>
  <c r="J98" i="1"/>
  <c r="I98" i="1"/>
  <c r="L98" i="1" s="1"/>
  <c r="H98" i="1"/>
  <c r="K98" i="1" s="1"/>
  <c r="C98" i="1"/>
  <c r="L97" i="1"/>
  <c r="J97" i="1"/>
  <c r="M97" i="1" s="1"/>
  <c r="I97" i="1"/>
  <c r="H97" i="1"/>
  <c r="K97" i="1" s="1"/>
  <c r="C97" i="1"/>
  <c r="K96" i="1"/>
  <c r="J96" i="1"/>
  <c r="M96" i="1" s="1"/>
  <c r="I96" i="1"/>
  <c r="L96" i="1" s="1"/>
  <c r="H96" i="1"/>
  <c r="C96" i="1"/>
  <c r="J95" i="1"/>
  <c r="M95" i="1" s="1"/>
  <c r="I95" i="1"/>
  <c r="L95" i="1" s="1"/>
  <c r="H95" i="1"/>
  <c r="K95" i="1" s="1"/>
  <c r="C95" i="1"/>
  <c r="M94" i="1"/>
  <c r="J94" i="1"/>
  <c r="I94" i="1"/>
  <c r="L94" i="1" s="1"/>
  <c r="H94" i="1"/>
  <c r="K94" i="1" s="1"/>
  <c r="C94" i="1"/>
  <c r="L93" i="1"/>
  <c r="J93" i="1"/>
  <c r="M93" i="1" s="1"/>
  <c r="I93" i="1"/>
  <c r="H93" i="1"/>
  <c r="K93" i="1" s="1"/>
  <c r="C93" i="1"/>
  <c r="K92" i="1"/>
  <c r="J92" i="1"/>
  <c r="M92" i="1" s="1"/>
  <c r="I92" i="1"/>
  <c r="L92" i="1" s="1"/>
  <c r="H92" i="1"/>
  <c r="C92" i="1"/>
  <c r="J91" i="1"/>
  <c r="M91" i="1" s="1"/>
  <c r="I91" i="1"/>
  <c r="L91" i="1" s="1"/>
  <c r="H91" i="1"/>
  <c r="K91" i="1" s="1"/>
  <c r="C91" i="1"/>
  <c r="M90" i="1"/>
  <c r="J90" i="1"/>
  <c r="I90" i="1"/>
  <c r="L90" i="1" s="1"/>
  <c r="H90" i="1"/>
  <c r="K90" i="1" s="1"/>
  <c r="C90" i="1"/>
  <c r="L89" i="1"/>
  <c r="J89" i="1"/>
  <c r="M89" i="1" s="1"/>
  <c r="I89" i="1"/>
  <c r="H89" i="1"/>
  <c r="K89" i="1" s="1"/>
  <c r="C89" i="1"/>
  <c r="K88" i="1"/>
  <c r="J88" i="1"/>
  <c r="M88" i="1" s="1"/>
  <c r="I88" i="1"/>
  <c r="L88" i="1" s="1"/>
  <c r="H88" i="1"/>
  <c r="C88" i="1"/>
  <c r="J87" i="1"/>
  <c r="M87" i="1" s="1"/>
  <c r="I87" i="1"/>
  <c r="L87" i="1" s="1"/>
  <c r="H87" i="1"/>
  <c r="K87" i="1" s="1"/>
  <c r="C87" i="1"/>
  <c r="M86" i="1"/>
  <c r="J86" i="1"/>
  <c r="I86" i="1"/>
  <c r="L86" i="1" s="1"/>
  <c r="H86" i="1"/>
  <c r="K86" i="1" s="1"/>
  <c r="C86" i="1"/>
  <c r="L85" i="1"/>
  <c r="J85" i="1"/>
  <c r="M85" i="1" s="1"/>
  <c r="I85" i="1"/>
  <c r="H85" i="1"/>
  <c r="K85" i="1" s="1"/>
  <c r="C85" i="1"/>
  <c r="K84" i="1"/>
  <c r="J84" i="1"/>
  <c r="M84" i="1" s="1"/>
  <c r="I84" i="1"/>
  <c r="L84" i="1" s="1"/>
  <c r="H84" i="1"/>
  <c r="C84" i="1"/>
  <c r="J83" i="1"/>
  <c r="M83" i="1" s="1"/>
  <c r="I83" i="1"/>
  <c r="L83" i="1" s="1"/>
  <c r="H83" i="1"/>
  <c r="K83" i="1" s="1"/>
  <c r="C83" i="1"/>
  <c r="M82" i="1"/>
  <c r="J82" i="1"/>
  <c r="I82" i="1"/>
  <c r="L82" i="1" s="1"/>
  <c r="H82" i="1"/>
  <c r="K82" i="1" s="1"/>
  <c r="C82" i="1"/>
  <c r="L81" i="1"/>
  <c r="J81" i="1"/>
  <c r="M81" i="1" s="1"/>
  <c r="I81" i="1"/>
  <c r="H81" i="1"/>
  <c r="K81" i="1" s="1"/>
  <c r="C81" i="1"/>
  <c r="K80" i="1"/>
  <c r="J80" i="1"/>
  <c r="M80" i="1" s="1"/>
  <c r="I80" i="1"/>
  <c r="L80" i="1" s="1"/>
  <c r="H80" i="1"/>
  <c r="C80" i="1"/>
  <c r="J79" i="1"/>
  <c r="M79" i="1" s="1"/>
  <c r="I79" i="1"/>
  <c r="L79" i="1" s="1"/>
  <c r="H79" i="1"/>
  <c r="K79" i="1" s="1"/>
  <c r="C79" i="1"/>
  <c r="M78" i="1"/>
  <c r="J78" i="1"/>
  <c r="I78" i="1"/>
  <c r="L78" i="1" s="1"/>
  <c r="H78" i="1"/>
  <c r="K78" i="1" s="1"/>
  <c r="C78" i="1"/>
  <c r="L77" i="1"/>
  <c r="J77" i="1"/>
  <c r="M77" i="1" s="1"/>
  <c r="I77" i="1"/>
  <c r="H77" i="1"/>
  <c r="K77" i="1" s="1"/>
  <c r="C77" i="1"/>
  <c r="K76" i="1"/>
  <c r="J76" i="1"/>
  <c r="M76" i="1" s="1"/>
  <c r="I76" i="1"/>
  <c r="L76" i="1" s="1"/>
  <c r="H76" i="1"/>
  <c r="C76" i="1"/>
  <c r="J75" i="1"/>
  <c r="M75" i="1" s="1"/>
  <c r="I75" i="1"/>
  <c r="L75" i="1" s="1"/>
  <c r="H75" i="1"/>
  <c r="K75" i="1" s="1"/>
  <c r="C75" i="1"/>
  <c r="M74" i="1"/>
  <c r="J74" i="1"/>
  <c r="I74" i="1"/>
  <c r="L74" i="1" s="1"/>
  <c r="H74" i="1"/>
  <c r="K74" i="1" s="1"/>
  <c r="C74" i="1"/>
  <c r="L73" i="1"/>
  <c r="J73" i="1"/>
  <c r="M73" i="1" s="1"/>
  <c r="I73" i="1"/>
  <c r="H73" i="1"/>
  <c r="K73" i="1" s="1"/>
  <c r="C73" i="1"/>
  <c r="K72" i="1"/>
  <c r="J72" i="1"/>
  <c r="M72" i="1" s="1"/>
  <c r="I72" i="1"/>
  <c r="L72" i="1" s="1"/>
  <c r="H72" i="1"/>
  <c r="C72" i="1"/>
  <c r="J71" i="1"/>
  <c r="M71" i="1" s="1"/>
  <c r="I71" i="1"/>
  <c r="L71" i="1" s="1"/>
  <c r="H71" i="1"/>
  <c r="K71" i="1" s="1"/>
  <c r="C71" i="1"/>
  <c r="M70" i="1"/>
  <c r="J70" i="1"/>
  <c r="I70" i="1"/>
  <c r="L70" i="1" s="1"/>
  <c r="H70" i="1"/>
  <c r="K70" i="1" s="1"/>
  <c r="C70" i="1"/>
  <c r="L69" i="1"/>
  <c r="J69" i="1"/>
  <c r="M69" i="1" s="1"/>
  <c r="I69" i="1"/>
  <c r="H69" i="1"/>
  <c r="K69" i="1" s="1"/>
  <c r="C69" i="1"/>
  <c r="K68" i="1"/>
  <c r="J68" i="1"/>
  <c r="M68" i="1" s="1"/>
  <c r="I68" i="1"/>
  <c r="L68" i="1" s="1"/>
  <c r="H68" i="1"/>
  <c r="C68" i="1"/>
  <c r="J67" i="1"/>
  <c r="M67" i="1" s="1"/>
  <c r="I67" i="1"/>
  <c r="L67" i="1" s="1"/>
  <c r="H67" i="1"/>
  <c r="K67" i="1" s="1"/>
  <c r="C67" i="1"/>
  <c r="M66" i="1"/>
  <c r="J66" i="1"/>
  <c r="I66" i="1"/>
  <c r="L66" i="1" s="1"/>
  <c r="H66" i="1"/>
  <c r="K66" i="1" s="1"/>
  <c r="C66" i="1"/>
  <c r="L65" i="1"/>
  <c r="J65" i="1"/>
  <c r="M65" i="1" s="1"/>
  <c r="I65" i="1"/>
  <c r="H65" i="1"/>
  <c r="K65" i="1" s="1"/>
  <c r="C65" i="1"/>
  <c r="K64" i="1"/>
  <c r="J64" i="1"/>
  <c r="M64" i="1" s="1"/>
  <c r="I64" i="1"/>
  <c r="L64" i="1" s="1"/>
  <c r="H64" i="1"/>
  <c r="C64" i="1"/>
  <c r="J63" i="1"/>
  <c r="M63" i="1" s="1"/>
  <c r="I63" i="1"/>
  <c r="L63" i="1" s="1"/>
  <c r="H63" i="1"/>
  <c r="K63" i="1" s="1"/>
  <c r="C63" i="1"/>
  <c r="M62" i="1"/>
  <c r="J62" i="1"/>
  <c r="I62" i="1"/>
  <c r="L62" i="1" s="1"/>
  <c r="H62" i="1"/>
  <c r="K62" i="1" s="1"/>
  <c r="C62" i="1"/>
  <c r="L61" i="1"/>
  <c r="J61" i="1"/>
  <c r="M61" i="1" s="1"/>
  <c r="I61" i="1"/>
  <c r="H61" i="1"/>
  <c r="K61" i="1" s="1"/>
  <c r="C61" i="1"/>
  <c r="K60" i="1"/>
  <c r="J60" i="1"/>
  <c r="M60" i="1" s="1"/>
  <c r="I60" i="1"/>
  <c r="L60" i="1" s="1"/>
  <c r="H60" i="1"/>
  <c r="C60" i="1"/>
  <c r="J59" i="1"/>
  <c r="M59" i="1" s="1"/>
  <c r="I59" i="1"/>
  <c r="L59" i="1" s="1"/>
  <c r="H59" i="1"/>
  <c r="K59" i="1" s="1"/>
  <c r="C59" i="1"/>
  <c r="M58" i="1"/>
  <c r="J58" i="1"/>
  <c r="I58" i="1"/>
  <c r="L58" i="1" s="1"/>
  <c r="H58" i="1"/>
  <c r="K58" i="1" s="1"/>
  <c r="C58" i="1"/>
  <c r="L57" i="1"/>
  <c r="J57" i="1"/>
  <c r="M57" i="1" s="1"/>
  <c r="I57" i="1"/>
  <c r="H57" i="1"/>
  <c r="K57" i="1" s="1"/>
  <c r="C57" i="1"/>
  <c r="K56" i="1"/>
  <c r="J56" i="1"/>
  <c r="M56" i="1" s="1"/>
  <c r="I56" i="1"/>
  <c r="L56" i="1" s="1"/>
  <c r="H56" i="1"/>
  <c r="C56" i="1"/>
  <c r="J55" i="1"/>
  <c r="M55" i="1" s="1"/>
  <c r="I55" i="1"/>
  <c r="L55" i="1" s="1"/>
  <c r="H55" i="1"/>
  <c r="K55" i="1" s="1"/>
  <c r="C55" i="1"/>
  <c r="M54" i="1"/>
  <c r="J54" i="1"/>
  <c r="I54" i="1"/>
  <c r="L54" i="1" s="1"/>
  <c r="H54" i="1"/>
  <c r="K54" i="1" s="1"/>
  <c r="C54" i="1"/>
  <c r="L53" i="1"/>
  <c r="J53" i="1"/>
  <c r="M53" i="1" s="1"/>
  <c r="I53" i="1"/>
  <c r="H53" i="1"/>
  <c r="K53" i="1" s="1"/>
  <c r="C53" i="1"/>
  <c r="K52" i="1"/>
  <c r="J52" i="1"/>
  <c r="M52" i="1" s="1"/>
  <c r="I52" i="1"/>
  <c r="L52" i="1" s="1"/>
  <c r="H52" i="1"/>
  <c r="C52" i="1"/>
  <c r="J51" i="1"/>
  <c r="M51" i="1" s="1"/>
  <c r="I51" i="1"/>
  <c r="L51" i="1" s="1"/>
  <c r="H51" i="1"/>
  <c r="K51" i="1" s="1"/>
  <c r="C51" i="1"/>
  <c r="M50" i="1"/>
  <c r="J50" i="1"/>
  <c r="I50" i="1"/>
  <c r="L50" i="1" s="1"/>
  <c r="H50" i="1"/>
  <c r="K50" i="1" s="1"/>
  <c r="C50" i="1"/>
  <c r="L49" i="1"/>
  <c r="J49" i="1"/>
  <c r="M49" i="1" s="1"/>
  <c r="I49" i="1"/>
  <c r="H49" i="1"/>
  <c r="K49" i="1" s="1"/>
  <c r="C49" i="1"/>
  <c r="K48" i="1"/>
  <c r="J48" i="1"/>
  <c r="M48" i="1" s="1"/>
  <c r="I48" i="1"/>
  <c r="L48" i="1" s="1"/>
  <c r="H48" i="1"/>
  <c r="C48" i="1"/>
  <c r="J47" i="1"/>
  <c r="M47" i="1" s="1"/>
  <c r="I47" i="1"/>
  <c r="L47" i="1" s="1"/>
  <c r="H47" i="1"/>
  <c r="K47" i="1" s="1"/>
  <c r="C47" i="1"/>
  <c r="M46" i="1"/>
  <c r="J46" i="1"/>
  <c r="I46" i="1"/>
  <c r="L46" i="1" s="1"/>
  <c r="H46" i="1"/>
  <c r="K46" i="1" s="1"/>
  <c r="C46" i="1"/>
  <c r="L45" i="1"/>
  <c r="J45" i="1"/>
  <c r="M45" i="1" s="1"/>
  <c r="I45" i="1"/>
  <c r="H45" i="1"/>
  <c r="K45" i="1" s="1"/>
  <c r="C45" i="1"/>
  <c r="K44" i="1"/>
  <c r="J44" i="1"/>
  <c r="M44" i="1" s="1"/>
  <c r="I44" i="1"/>
  <c r="L44" i="1" s="1"/>
  <c r="H44" i="1"/>
  <c r="C44" i="1"/>
  <c r="J43" i="1"/>
  <c r="M43" i="1" s="1"/>
  <c r="I43" i="1"/>
  <c r="L43" i="1" s="1"/>
  <c r="H43" i="1"/>
  <c r="K43" i="1" s="1"/>
  <c r="C43" i="1"/>
  <c r="M42" i="1"/>
  <c r="J42" i="1"/>
  <c r="I42" i="1"/>
  <c r="L42" i="1" s="1"/>
  <c r="H42" i="1"/>
  <c r="K42" i="1" s="1"/>
  <c r="C42" i="1"/>
  <c r="L41" i="1"/>
  <c r="J41" i="1"/>
  <c r="M41" i="1" s="1"/>
  <c r="I41" i="1"/>
  <c r="H41" i="1"/>
  <c r="K41" i="1" s="1"/>
  <c r="C41" i="1"/>
  <c r="K40" i="1"/>
  <c r="J40" i="1"/>
  <c r="M40" i="1" s="1"/>
  <c r="I40" i="1"/>
  <c r="L40" i="1" s="1"/>
  <c r="H40" i="1"/>
  <c r="C40" i="1"/>
  <c r="J39" i="1"/>
  <c r="M39" i="1" s="1"/>
  <c r="I39" i="1"/>
  <c r="L39" i="1" s="1"/>
  <c r="H39" i="1"/>
  <c r="K39" i="1" s="1"/>
  <c r="C39" i="1"/>
  <c r="M38" i="1"/>
  <c r="J38" i="1"/>
  <c r="I38" i="1"/>
  <c r="L38" i="1" s="1"/>
  <c r="H38" i="1"/>
  <c r="K38" i="1" s="1"/>
  <c r="C38" i="1"/>
  <c r="L37" i="1"/>
  <c r="J37" i="1"/>
  <c r="M37" i="1" s="1"/>
  <c r="I37" i="1"/>
  <c r="H37" i="1"/>
  <c r="K37" i="1" s="1"/>
  <c r="C37" i="1"/>
  <c r="K36" i="1"/>
  <c r="J36" i="1"/>
  <c r="M36" i="1" s="1"/>
  <c r="I36" i="1"/>
  <c r="L36" i="1" s="1"/>
  <c r="H36" i="1"/>
  <c r="C36" i="1"/>
  <c r="J35" i="1"/>
  <c r="M35" i="1" s="1"/>
  <c r="I35" i="1"/>
  <c r="L35" i="1" s="1"/>
  <c r="H35" i="1"/>
  <c r="K35" i="1" s="1"/>
  <c r="C35" i="1"/>
  <c r="M34" i="1"/>
  <c r="J34" i="1"/>
  <c r="I34" i="1"/>
  <c r="L34" i="1" s="1"/>
  <c r="H34" i="1"/>
  <c r="K34" i="1" s="1"/>
  <c r="C34" i="1"/>
  <c r="L33" i="1"/>
  <c r="J33" i="1"/>
  <c r="M33" i="1" s="1"/>
  <c r="I33" i="1"/>
  <c r="H33" i="1"/>
  <c r="K33" i="1" s="1"/>
  <c r="C33" i="1"/>
  <c r="K32" i="1"/>
  <c r="J32" i="1"/>
  <c r="M32" i="1" s="1"/>
  <c r="I32" i="1"/>
  <c r="L32" i="1" s="1"/>
  <c r="H32" i="1"/>
  <c r="C32" i="1"/>
  <c r="M31" i="1"/>
  <c r="J31" i="1"/>
  <c r="I31" i="1"/>
  <c r="L31" i="1" s="1"/>
  <c r="H31" i="1"/>
  <c r="K31" i="1" s="1"/>
  <c r="C31" i="1"/>
  <c r="M30" i="1"/>
  <c r="L30" i="1"/>
  <c r="J30" i="1"/>
  <c r="I30" i="1"/>
  <c r="H30" i="1"/>
  <c r="K30" i="1" s="1"/>
  <c r="C30" i="1"/>
  <c r="L29" i="1"/>
  <c r="J29" i="1"/>
  <c r="M29" i="1" s="1"/>
  <c r="I29" i="1"/>
  <c r="H29" i="1"/>
  <c r="K29" i="1" s="1"/>
  <c r="C29" i="1"/>
  <c r="M28" i="1"/>
  <c r="K28" i="1"/>
  <c r="J28" i="1"/>
  <c r="I28" i="1"/>
  <c r="L28" i="1" s="1"/>
  <c r="H28" i="1"/>
  <c r="C28" i="1"/>
  <c r="J27" i="1"/>
  <c r="M27" i="1" s="1"/>
  <c r="I27" i="1"/>
  <c r="L27" i="1" s="1"/>
  <c r="H27" i="1"/>
  <c r="K27" i="1" s="1"/>
  <c r="C27" i="1"/>
  <c r="M26" i="1"/>
  <c r="J26" i="1"/>
  <c r="I26" i="1"/>
  <c r="L26" i="1" s="1"/>
  <c r="H26" i="1"/>
  <c r="K26" i="1" s="1"/>
  <c r="C26" i="1"/>
  <c r="L25" i="1"/>
  <c r="K25" i="1"/>
  <c r="J25" i="1"/>
  <c r="M25" i="1" s="1"/>
  <c r="I25" i="1"/>
  <c r="H25" i="1"/>
  <c r="C25" i="1"/>
  <c r="M24" i="1"/>
  <c r="K24" i="1"/>
  <c r="J24" i="1"/>
  <c r="I24" i="1"/>
  <c r="L24" i="1" s="1"/>
  <c r="H24" i="1"/>
  <c r="C24" i="1"/>
  <c r="L23" i="1"/>
  <c r="J23" i="1"/>
  <c r="M23" i="1" s="1"/>
  <c r="I23" i="1"/>
  <c r="H23" i="1"/>
  <c r="K23" i="1" s="1"/>
  <c r="C23" i="1"/>
  <c r="K22" i="1"/>
  <c r="J22" i="1"/>
  <c r="M22" i="1" s="1"/>
  <c r="I22" i="1"/>
  <c r="L22" i="1" s="1"/>
  <c r="H22" i="1"/>
  <c r="C22" i="1"/>
  <c r="J21" i="1"/>
  <c r="M21" i="1" s="1"/>
  <c r="I21" i="1"/>
  <c r="L21" i="1" s="1"/>
  <c r="H21" i="1"/>
  <c r="K21" i="1" s="1"/>
  <c r="C21" i="1"/>
  <c r="M20" i="1"/>
  <c r="J20" i="1"/>
  <c r="I20" i="1"/>
  <c r="L20" i="1" s="1"/>
  <c r="H20" i="1"/>
  <c r="K20" i="1" s="1"/>
  <c r="C20" i="1"/>
  <c r="L19" i="1"/>
  <c r="J19" i="1"/>
  <c r="M19" i="1" s="1"/>
  <c r="I19" i="1"/>
  <c r="H19" i="1"/>
  <c r="K19" i="1" s="1"/>
  <c r="C19" i="1"/>
  <c r="K18" i="1"/>
  <c r="J18" i="1"/>
  <c r="M18" i="1" s="1"/>
  <c r="I18" i="1"/>
  <c r="L18" i="1" s="1"/>
  <c r="H18" i="1"/>
  <c r="C18" i="1"/>
  <c r="J17" i="1"/>
  <c r="M17" i="1" s="1"/>
  <c r="I17" i="1"/>
  <c r="L17" i="1" s="1"/>
  <c r="H17" i="1"/>
  <c r="K17" i="1" s="1"/>
  <c r="C17" i="1"/>
  <c r="M16" i="1"/>
  <c r="J16" i="1"/>
  <c r="I16" i="1"/>
  <c r="L16" i="1" s="1"/>
  <c r="H16" i="1"/>
  <c r="K16" i="1" s="1"/>
  <c r="C16" i="1"/>
  <c r="L15" i="1"/>
  <c r="J15" i="1"/>
  <c r="M15" i="1" s="1"/>
  <c r="I15" i="1"/>
  <c r="H15" i="1"/>
  <c r="K15" i="1" s="1"/>
  <c r="C15" i="1"/>
  <c r="K14" i="1"/>
  <c r="J14" i="1"/>
  <c r="M14" i="1" s="1"/>
  <c r="I14" i="1"/>
  <c r="L14" i="1" s="1"/>
  <c r="H14" i="1"/>
  <c r="C14" i="1"/>
  <c r="J13" i="1"/>
  <c r="M13" i="1" s="1"/>
  <c r="I13" i="1"/>
  <c r="L13" i="1" s="1"/>
  <c r="H13" i="1"/>
  <c r="K13" i="1" s="1"/>
  <c r="C13" i="1"/>
  <c r="M12" i="1"/>
  <c r="J12" i="1"/>
  <c r="I12" i="1"/>
  <c r="L12" i="1" s="1"/>
  <c r="H12" i="1"/>
  <c r="K12" i="1" s="1"/>
  <c r="C12" i="1"/>
  <c r="L11" i="1"/>
  <c r="J11" i="1"/>
  <c r="M11" i="1" s="1"/>
  <c r="I11" i="1"/>
  <c r="H11" i="1"/>
  <c r="K11" i="1" s="1"/>
  <c r="C11" i="1"/>
  <c r="K10" i="1"/>
  <c r="J10" i="1"/>
  <c r="M10" i="1" s="1"/>
  <c r="I10" i="1"/>
  <c r="L10" i="1" s="1"/>
  <c r="H10" i="1"/>
  <c r="C10" i="1"/>
  <c r="J9" i="1"/>
  <c r="M9" i="1" s="1"/>
  <c r="I9" i="1"/>
  <c r="L9" i="1" s="1"/>
  <c r="H9" i="1"/>
  <c r="K9" i="1" s="1"/>
  <c r="C9" i="1"/>
  <c r="M8" i="1"/>
  <c r="J8" i="1"/>
  <c r="I8" i="1"/>
  <c r="L8" i="1" s="1"/>
  <c r="H8" i="1"/>
  <c r="K8" i="1" s="1"/>
  <c r="C8" i="1"/>
  <c r="L7" i="1"/>
  <c r="J7" i="1"/>
  <c r="M7" i="1" s="1"/>
  <c r="I7" i="1"/>
  <c r="H7" i="1"/>
  <c r="K7" i="1" s="1"/>
  <c r="C7" i="1"/>
  <c r="K6" i="1"/>
  <c r="J6" i="1"/>
  <c r="M6" i="1" s="1"/>
  <c r="I6" i="1"/>
  <c r="L6" i="1" s="1"/>
  <c r="H6" i="1"/>
  <c r="C6" i="1"/>
  <c r="J5" i="1"/>
  <c r="M5" i="1" s="1"/>
  <c r="I5" i="1"/>
  <c r="L5" i="1" s="1"/>
  <c r="H5" i="1"/>
  <c r="K5" i="1" s="1"/>
  <c r="C5" i="1"/>
  <c r="M4" i="1"/>
  <c r="J4" i="1"/>
  <c r="I4" i="1"/>
  <c r="L4" i="1" s="1"/>
  <c r="H4" i="1"/>
  <c r="K4" i="1" s="1"/>
  <c r="C4" i="1"/>
  <c r="L3" i="1"/>
  <c r="J3" i="1"/>
  <c r="M3" i="1" s="1"/>
  <c r="I3" i="1"/>
  <c r="H3" i="1"/>
  <c r="K3" i="1" s="1"/>
  <c r="C3" i="1"/>
  <c r="K2" i="1"/>
  <c r="J2" i="1"/>
  <c r="M2" i="1" s="1"/>
  <c r="I2" i="1"/>
  <c r="L2" i="1" s="1"/>
  <c r="H2" i="1"/>
  <c r="C2" i="1"/>
  <c r="AA22" i="19" l="1"/>
  <c r="Z23" i="19"/>
  <c r="AB24" i="19"/>
  <c r="T22" i="19"/>
  <c r="T26" i="19"/>
  <c r="AA26" i="19"/>
  <c r="S21" i="19"/>
  <c r="Y25" i="19"/>
  <c r="L18" i="19"/>
  <c r="L19" i="19"/>
  <c r="AA18" i="19"/>
  <c r="T18" i="19"/>
  <c r="Q20" i="19"/>
  <c r="K20" i="19" s="1"/>
  <c r="R21" i="19"/>
  <c r="K21" i="19" s="1"/>
  <c r="S25" i="19"/>
  <c r="AB19" i="19"/>
  <c r="Z20" i="19"/>
  <c r="L20" i="19" s="1"/>
  <c r="AB21" i="19"/>
  <c r="L21" i="19" s="1"/>
  <c r="Z22" i="19"/>
  <c r="AB23" i="19"/>
  <c r="Z24" i="19"/>
  <c r="L24" i="19" s="1"/>
  <c r="AB25" i="19"/>
  <c r="L25" i="19" s="1"/>
  <c r="Z26" i="19"/>
  <c r="Z25" i="19"/>
  <c r="Q24" i="19"/>
  <c r="K24" i="19" s="1"/>
  <c r="Q26" i="19"/>
  <c r="K26" i="19" s="1"/>
  <c r="AA19" i="19"/>
  <c r="Y22" i="19"/>
  <c r="AA23" i="19"/>
  <c r="R18" i="19"/>
  <c r="K18" i="19" s="1"/>
  <c r="Y18" i="19"/>
  <c r="AC18" i="19"/>
  <c r="K19" i="19"/>
  <c r="K22" i="19"/>
  <c r="K23" i="19"/>
  <c r="K25" i="19"/>
  <c r="Q5" i="12"/>
  <c r="Q9" i="12"/>
  <c r="O9" i="12"/>
  <c r="Q13" i="12"/>
  <c r="O13" i="12"/>
  <c r="Q7" i="12"/>
  <c r="O7" i="12"/>
  <c r="Q10" i="12"/>
  <c r="O10" i="12"/>
  <c r="Q11" i="12"/>
  <c r="O11" i="12"/>
  <c r="O14" i="12"/>
  <c r="Q14" i="12"/>
  <c r="Q15" i="12"/>
  <c r="O15" i="12"/>
  <c r="Q4" i="12"/>
  <c r="Q8" i="12"/>
  <c r="O8" i="12"/>
  <c r="Q12" i="12"/>
  <c r="O12" i="12"/>
  <c r="L23" i="19" l="1"/>
  <c r="L22" i="19"/>
  <c r="L26" i="19"/>
</calcChain>
</file>

<file path=xl/sharedStrings.xml><?xml version="1.0" encoding="utf-8"?>
<sst xmlns="http://schemas.openxmlformats.org/spreadsheetml/2006/main" count="2621" uniqueCount="258">
  <si>
    <t>Image</t>
  </si>
  <si>
    <t>Date</t>
  </si>
  <si>
    <t>Period</t>
  </si>
  <si>
    <t>Indicator</t>
  </si>
  <si>
    <t>Color</t>
  </si>
  <si>
    <t>Color Code</t>
  </si>
  <si>
    <t>Percentage</t>
  </si>
  <si>
    <t>Red</t>
  </si>
  <si>
    <t>Green</t>
  </si>
  <si>
    <t>Blue</t>
  </si>
  <si>
    <t>P_Red</t>
  </si>
  <si>
    <t>P_Green</t>
  </si>
  <si>
    <t>P_Blue</t>
  </si>
  <si>
    <t>PH_AIRS_L3_CO_20170329</t>
  </si>
  <si>
    <t>CO</t>
  </si>
  <si>
    <t>#f0d878</t>
  </si>
  <si>
    <t>#ffd878</t>
  </si>
  <si>
    <t>#f0f090</t>
  </si>
  <si>
    <t>PH_AIRS_L3_CO_20170630</t>
  </si>
  <si>
    <t>#fff090</t>
  </si>
  <si>
    <t>#000000</t>
  </si>
  <si>
    <t>#c0c078</t>
  </si>
  <si>
    <t>#d8d890</t>
  </si>
  <si>
    <t>#787848</t>
  </si>
  <si>
    <t>PH_AIRS_L3_CO_20170930</t>
  </si>
  <si>
    <t>#606030</t>
  </si>
  <si>
    <t>#484830</t>
  </si>
  <si>
    <t>#303018</t>
  </si>
  <si>
    <t>#907848</t>
  </si>
  <si>
    <t>PH_AIRS_L3_CO_20171230</t>
  </si>
  <si>
    <t>PH_AIRS_L3_CO_20180329</t>
  </si>
  <si>
    <t>#f0c060</t>
  </si>
  <si>
    <t>#f0a848</t>
  </si>
  <si>
    <t>#ffc060</t>
  </si>
  <si>
    <t>#ff9048</t>
  </si>
  <si>
    <t>PH_AIRS_L3_CO_20180629</t>
  </si>
  <si>
    <t>#fff0a8</t>
  </si>
  <si>
    <t>PH_AIRS_L3_CO_20180930</t>
  </si>
  <si>
    <t>#ffd860</t>
  </si>
  <si>
    <t>#301818</t>
  </si>
  <si>
    <t>#a89060</t>
  </si>
  <si>
    <t>#c0a860</t>
  </si>
  <si>
    <t>#483018</t>
  </si>
  <si>
    <t>PH_AIRS_L3_CO_20181231</t>
  </si>
  <si>
    <t>#ffa848</t>
  </si>
  <si>
    <t>#786030</t>
  </si>
  <si>
    <t>NO2</t>
  </si>
  <si>
    <t>PH_AIRS_L3_CO_20190330</t>
  </si>
  <si>
    <t>PH_AIRS_L3_CO_20190630</t>
  </si>
  <si>
    <t>#909060</t>
  </si>
  <si>
    <t>#c0a878</t>
  </si>
  <si>
    <t>#606048</t>
  </si>
  <si>
    <t>PH_AIRS_L3_CO_20190929</t>
  </si>
  <si>
    <t>PH_AIRS_L3_CO_20191229</t>
  </si>
  <si>
    <t>PH_AIRS_L3_CO_20200330</t>
  </si>
  <si>
    <t>PH_MODIS_Terra_NDVI_20170330</t>
  </si>
  <si>
    <t>NDVI</t>
  </si>
  <si>
    <t>#187800</t>
  </si>
  <si>
    <t>#489018</t>
  </si>
  <si>
    <t>#307818</t>
  </si>
  <si>
    <t>#183018</t>
  </si>
  <si>
    <t>#186018</t>
  </si>
  <si>
    <t>#487830</t>
  </si>
  <si>
    <t>#609030</t>
  </si>
  <si>
    <t>#001800</t>
  </si>
  <si>
    <t>#789048</t>
  </si>
  <si>
    <t>PH_MODIS_Terra_NDVI_20170630</t>
  </si>
  <si>
    <t>#186000</t>
  </si>
  <si>
    <t>#006000</t>
  </si>
  <si>
    <t>#78a830</t>
  </si>
  <si>
    <t>#90a848</t>
  </si>
  <si>
    <t>PH_MODIS_Terra_NDVI_20170930</t>
  </si>
  <si>
    <t>PH_MODIS_Terra_NDVI_20171230</t>
  </si>
  <si>
    <t>#90a860</t>
  </si>
  <si>
    <t>#c0c0a8</t>
  </si>
  <si>
    <t>#a8a878</t>
  </si>
  <si>
    <t>#d8d8c0</t>
  </si>
  <si>
    <t>PH_MODIS_Terra_NDVI_20180330</t>
  </si>
  <si>
    <t>#78a818</t>
  </si>
  <si>
    <t>PH_MODIS_Terra_NDVI_20180630</t>
  </si>
  <si>
    <t>PH_MODIS_Terra_NDVI_20180930</t>
  </si>
  <si>
    <t>PH_MODIS_Terra_NDVI_20181230</t>
  </si>
  <si>
    <t>PH_MODIS_Terra_NDVI_20190330</t>
  </si>
  <si>
    <t>#489000</t>
  </si>
  <si>
    <t>PH_MODIS_Terra_NDVI_20190630</t>
  </si>
  <si>
    <t>PH_MODIS_Terra_NDVI_20190930</t>
  </si>
  <si>
    <t>PH_MODIS_Terra_NDVI_20191230</t>
  </si>
  <si>
    <t>PH_MODIS_Terra_NDVI_20200330</t>
  </si>
  <si>
    <t>#c0a890</t>
  </si>
  <si>
    <t>PH_OMI_Aerosol_20170330</t>
  </si>
  <si>
    <t>Aerosol</t>
  </si>
  <si>
    <t>#f0f0f0</t>
  </si>
  <si>
    <t>#d8d8a8</t>
  </si>
  <si>
    <t>#a8a890</t>
  </si>
  <si>
    <t>#f0d848</t>
  </si>
  <si>
    <t>#909078</t>
  </si>
  <si>
    <t>#787860</t>
  </si>
  <si>
    <t>PH_OMI_Aerosol_20170629</t>
  </si>
  <si>
    <t>#f0f0d8</t>
  </si>
  <si>
    <t>#000018</t>
  </si>
  <si>
    <t>PH_OMI_Aerosol_20170929</t>
  </si>
  <si>
    <t>#f0f048</t>
  </si>
  <si>
    <t>#f0f000</t>
  </si>
  <si>
    <t>#a8a860</t>
  </si>
  <si>
    <t>#c0c090</t>
  </si>
  <si>
    <t>#f0ff00</t>
  </si>
  <si>
    <t>#fff000</t>
  </si>
  <si>
    <t>PH_OMI_Aerosol_20171230</t>
  </si>
  <si>
    <t>#c0c060</t>
  </si>
  <si>
    <t>PH_OMI_Aerosol_20180330</t>
  </si>
  <si>
    <t>PH_OMI_Aerosol_20180630</t>
  </si>
  <si>
    <t>#d8d878</t>
  </si>
  <si>
    <t>#f0f0c0</t>
  </si>
  <si>
    <t>PH_OMI_Aerosol_20180929</t>
  </si>
  <si>
    <t>#909048</t>
  </si>
  <si>
    <t>PH_OMI_Aerosol_20181230</t>
  </si>
  <si>
    <t>#d8f048</t>
  </si>
  <si>
    <t>#f0f078</t>
  </si>
  <si>
    <t>#606018</t>
  </si>
  <si>
    <t>#a8c078</t>
  </si>
  <si>
    <t>PH_OMI_Aerosol_20190330</t>
  </si>
  <si>
    <t>#f0f018</t>
  </si>
  <si>
    <t>#d8d800</t>
  </si>
  <si>
    <t>#ffff00</t>
  </si>
  <si>
    <t>#181800</t>
  </si>
  <si>
    <t>PH_OMI_Aerosol_20190629</t>
  </si>
  <si>
    <t>#180000</t>
  </si>
  <si>
    <t>PH_OMI_Aerosol_20190930</t>
  </si>
  <si>
    <t>#909030</t>
  </si>
  <si>
    <t>PH_OMI_Aerosol_20191231</t>
  </si>
  <si>
    <t>#d8d860</t>
  </si>
  <si>
    <t>#f0f030</t>
  </si>
  <si>
    <t>#a8a848</t>
  </si>
  <si>
    <t>PH_OMI_Aerosol_20200329</t>
  </si>
  <si>
    <t>PH_OMI_NO2_20170330</t>
  </si>
  <si>
    <t>#ffffa8</t>
  </si>
  <si>
    <t>PH_OMI_NO2_20170630</t>
  </si>
  <si>
    <t>PH_OMI_NO2_20171001</t>
  </si>
  <si>
    <t>PH_OMI_NO2_20171230</t>
  </si>
  <si>
    <t>#ffffc0</t>
  </si>
  <si>
    <t>PH_OMI_NO2_20180330</t>
  </si>
  <si>
    <t>PH_OMI_NO2_20180701</t>
  </si>
  <si>
    <t>#f0f0a8</t>
  </si>
  <si>
    <t>PH_OMI_NO2_20180930</t>
  </si>
  <si>
    <t>PH_OMI_NO2_20190330</t>
  </si>
  <si>
    <t>PH_OMI_NO2_20190630</t>
  </si>
  <si>
    <t>#fff0c0</t>
  </si>
  <si>
    <t>#f0d860</t>
  </si>
  <si>
    <t>PH_OMI_NO2_20190930</t>
  </si>
  <si>
    <t>#90a878</t>
  </si>
  <si>
    <t>#483030</t>
  </si>
  <si>
    <t>PH_OMI_NO2_20191231</t>
  </si>
  <si>
    <t>PH_OMI_NO2_20200331</t>
  </si>
  <si>
    <t>#f0ffc0</t>
  </si>
  <si>
    <t>PH_VIIRS_DayNight_20170330</t>
  </si>
  <si>
    <t>DayNight</t>
  </si>
  <si>
    <t>#181818</t>
  </si>
  <si>
    <t>#303030</t>
  </si>
  <si>
    <t>#484848</t>
  </si>
  <si>
    <t>#606060</t>
  </si>
  <si>
    <t>#ffffff</t>
  </si>
  <si>
    <t>PH_VIIRS_DayNight_20170630</t>
  </si>
  <si>
    <t>PH_VIIRS_DayNight_20171001</t>
  </si>
  <si>
    <t>#787878</t>
  </si>
  <si>
    <t>#909090</t>
  </si>
  <si>
    <t>#a8a8a8</t>
  </si>
  <si>
    <t>#c0c0c0</t>
  </si>
  <si>
    <t>#d8d8d8</t>
  </si>
  <si>
    <t>PH_VIIRS_DayNight_20171229</t>
  </si>
  <si>
    <t>PH_VIIRS_DayNight_20180327</t>
  </si>
  <si>
    <t>PH_VIIRS_DayNight_20180701</t>
  </si>
  <si>
    <t>PH_VIIRS_DayNight_20180930</t>
  </si>
  <si>
    <t>PH_VIIRS_DayNight_20181230</t>
  </si>
  <si>
    <t>PH_VIIRS_DayNight_20190330</t>
  </si>
  <si>
    <t>PH_VIIRS_DayNight_20190629</t>
  </si>
  <si>
    <t>PH_VIIRS_DayNight_20190928</t>
  </si>
  <si>
    <t>PH_VIIRS_DayNight_20191231</t>
  </si>
  <si>
    <t>PH_VIIRS_DayNight_20200331</t>
  </si>
  <si>
    <t>GDP Growth</t>
  </si>
  <si>
    <t>2017</t>
  </si>
  <si>
    <t>2018</t>
  </si>
  <si>
    <t>2019</t>
  </si>
  <si>
    <t>2020</t>
  </si>
  <si>
    <t>Quarters</t>
  </si>
  <si>
    <t>(All)</t>
  </si>
  <si>
    <t>Years</t>
  </si>
  <si>
    <t>Sum of P_Green</t>
  </si>
  <si>
    <t>Sum of P_Blue</t>
  </si>
  <si>
    <t>Sum of P_Red</t>
  </si>
  <si>
    <t>Values</t>
  </si>
  <si>
    <t>StdDev of P_Red2</t>
  </si>
  <si>
    <t>StdDev of P_Green2</t>
  </si>
  <si>
    <t>StdDev of P_Blue2</t>
  </si>
  <si>
    <t>Aerosol_Sum of P_Red</t>
  </si>
  <si>
    <t>Aerosol_Sum of P_Green</t>
  </si>
  <si>
    <t>Aerosol_Sum of P_Blue</t>
  </si>
  <si>
    <t>Aerosol_StdDev of P_Red2</t>
  </si>
  <si>
    <t>Aerosol_StdDev of P_Green2</t>
  </si>
  <si>
    <t>Aerosol_StdDev of P_Blue2</t>
  </si>
  <si>
    <t>CO_Sum of P_Red</t>
  </si>
  <si>
    <t>CO_Sum of P_Green</t>
  </si>
  <si>
    <t>CO_Sum of P_Blue</t>
  </si>
  <si>
    <t>CO_StdDev of P_Red2</t>
  </si>
  <si>
    <t>CO_StdDev of P_Green2</t>
  </si>
  <si>
    <t>CO_StdDev of P_Blue2</t>
  </si>
  <si>
    <t>DayNight_Sum of P_Red</t>
  </si>
  <si>
    <t>DayNight_Sum of P_Green</t>
  </si>
  <si>
    <t>DayNight_Sum of P_Blue</t>
  </si>
  <si>
    <t>DayNight_StdDev of P_Red2</t>
  </si>
  <si>
    <t>DayNight_StdDev of P_Green2</t>
  </si>
  <si>
    <t>DayNight_StdDev of P_Blue2</t>
  </si>
  <si>
    <t>NDVI_Sum of P_Red</t>
  </si>
  <si>
    <t>NDVI_Sum of P_Green</t>
  </si>
  <si>
    <t>NDVI_Sum of P_Blue</t>
  </si>
  <si>
    <t>NDVI_StdDev of P_Red2</t>
  </si>
  <si>
    <t>NDVI_StdDev of P_Green2</t>
  </si>
  <si>
    <t>NDVI_StdDev of P_Blue2</t>
  </si>
  <si>
    <t>NO2_Sum of P_Red</t>
  </si>
  <si>
    <t>NO2_Sum of P_Green</t>
  </si>
  <si>
    <t>NO2_Sum of P_Blue</t>
  </si>
  <si>
    <t>NO2_StdDev of P_Red2</t>
  </si>
  <si>
    <t>NO2_StdDev of P_Green2</t>
  </si>
  <si>
    <t>NO2_StdDev of P_Blue2</t>
  </si>
  <si>
    <t>YearPeriod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</si>
  <si>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</si>
  <si>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</si>
  <si>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</si>
  <si>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</si>
  <si>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</si>
  <si>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</si>
  <si>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</si>
  <si>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</si>
  <si>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</si>
  <si>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</si>
  <si>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</si>
  <si>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</si>
  <si>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</si>
  <si>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</si>
  <si>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</si>
  <si>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</si>
  <si>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</si>
  <si>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</si>
  <si>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</si>
  <si>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</si>
  <si>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</si>
  <si>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</si>
  <si>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</si>
  <si>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</si>
  <si>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FGDP</t>
  </si>
  <si>
    <t>GDP Value</t>
  </si>
  <si>
    <t>FGDP Value</t>
  </si>
  <si>
    <t>FGDP Growth</t>
  </si>
  <si>
    <t>GDP Qchange</t>
  </si>
  <si>
    <t>FGDP Qchange</t>
  </si>
  <si>
    <t>GDP QC</t>
  </si>
  <si>
    <t>GDP Change</t>
  </si>
  <si>
    <t>FGDP Change</t>
  </si>
  <si>
    <t>FGDP Growth based 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</si>
</sst>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44444"/>
      <name val="Lato"/>
      <family val="2"/>
    </font>
    <font>
      <i/>
      <sz val="11"/>
      <color theme="1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rgb="FFF0D8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878"/>
        <bgColor indexed="64"/>
      </patternFill>
    </fill>
    <fill>
      <patternFill patternType="solid">
        <fgColor rgb="FFF0F090"/>
        <bgColor indexed="64"/>
      </patternFill>
    </fill>
    <fill>
      <patternFill patternType="solid">
        <fgColor rgb="FFFFF09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78"/>
        <bgColor indexed="64"/>
      </patternFill>
    </fill>
    <fill>
      <patternFill patternType="solid">
        <fgColor rgb="FFD8D890"/>
        <bgColor indexed="64"/>
      </patternFill>
    </fill>
    <fill>
      <patternFill patternType="solid">
        <fgColor rgb="FF787848"/>
        <bgColor indexed="64"/>
      </patternFill>
    </fill>
    <fill>
      <patternFill patternType="solid">
        <fgColor rgb="FF606030"/>
        <bgColor indexed="64"/>
      </patternFill>
    </fill>
    <fill>
      <patternFill patternType="solid">
        <fgColor rgb="FF484830"/>
        <bgColor indexed="64"/>
      </patternFill>
    </fill>
    <fill>
      <patternFill patternType="solid">
        <fgColor rgb="FF303018"/>
        <bgColor indexed="64"/>
      </patternFill>
    </fill>
    <fill>
      <patternFill patternType="solid">
        <fgColor rgb="FF907848"/>
        <bgColor indexed="64"/>
      </patternFill>
    </fill>
    <fill>
      <patternFill patternType="solid">
        <fgColor rgb="FFF0C060"/>
        <bgColor indexed="64"/>
      </patternFill>
    </fill>
    <fill>
      <patternFill patternType="solid">
        <fgColor rgb="FFF0A848"/>
        <bgColor indexed="64"/>
      </patternFill>
    </fill>
    <fill>
      <patternFill patternType="solid">
        <fgColor rgb="FFFFC060"/>
        <bgColor indexed="64"/>
      </patternFill>
    </fill>
    <fill>
      <patternFill patternType="solid">
        <fgColor rgb="FFFF9048"/>
        <bgColor indexed="64"/>
      </patternFill>
    </fill>
    <fill>
      <patternFill patternType="solid">
        <fgColor rgb="FFFFF0A8"/>
        <bgColor indexed="64"/>
      </patternFill>
    </fill>
    <fill>
      <patternFill patternType="solid">
        <fgColor rgb="FFFFD860"/>
        <bgColor indexed="64"/>
      </patternFill>
    </fill>
    <fill>
      <patternFill patternType="solid">
        <fgColor rgb="FF301818"/>
        <bgColor indexed="64"/>
      </patternFill>
    </fill>
    <fill>
      <patternFill patternType="solid">
        <fgColor rgb="FFA89060"/>
        <bgColor indexed="64"/>
      </patternFill>
    </fill>
    <fill>
      <patternFill patternType="solid">
        <fgColor rgb="FFC0A860"/>
        <bgColor indexed="64"/>
      </patternFill>
    </fill>
    <fill>
      <patternFill patternType="solid">
        <fgColor rgb="FF483018"/>
        <bgColor indexed="64"/>
      </patternFill>
    </fill>
    <fill>
      <patternFill patternType="solid">
        <fgColor rgb="FFFFA848"/>
        <bgColor indexed="64"/>
      </patternFill>
    </fill>
    <fill>
      <patternFill patternType="solid">
        <fgColor rgb="FF786030"/>
        <bgColor indexed="64"/>
      </patternFill>
    </fill>
    <fill>
      <patternFill patternType="solid">
        <fgColor rgb="FF909060"/>
        <bgColor indexed="64"/>
      </patternFill>
    </fill>
    <fill>
      <patternFill patternType="solid">
        <fgColor rgb="FFC0A878"/>
        <bgColor indexed="64"/>
      </patternFill>
    </fill>
    <fill>
      <patternFill patternType="solid">
        <fgColor rgb="FF606048"/>
        <bgColor indexed="64"/>
      </patternFill>
    </fill>
    <fill>
      <patternFill patternType="solid">
        <fgColor rgb="FF187800"/>
        <bgColor indexed="64"/>
      </patternFill>
    </fill>
    <fill>
      <patternFill patternType="solid">
        <fgColor rgb="FF489018"/>
        <bgColor indexed="64"/>
      </patternFill>
    </fill>
    <fill>
      <patternFill patternType="solid">
        <fgColor rgb="FF307818"/>
        <bgColor indexed="64"/>
      </patternFill>
    </fill>
    <fill>
      <patternFill patternType="solid">
        <fgColor rgb="FF183018"/>
        <bgColor indexed="64"/>
      </patternFill>
    </fill>
    <fill>
      <patternFill patternType="solid">
        <fgColor rgb="FF186018"/>
        <bgColor indexed="64"/>
      </patternFill>
    </fill>
    <fill>
      <patternFill patternType="solid">
        <fgColor rgb="FF487830"/>
        <bgColor indexed="64"/>
      </patternFill>
    </fill>
    <fill>
      <patternFill patternType="solid">
        <fgColor rgb="FF609030"/>
        <bgColor indexed="64"/>
      </patternFill>
    </fill>
    <fill>
      <patternFill patternType="solid">
        <fgColor rgb="FF001800"/>
        <bgColor indexed="64"/>
      </patternFill>
    </fill>
    <fill>
      <patternFill patternType="solid">
        <fgColor rgb="FF789048"/>
        <bgColor indexed="64"/>
      </patternFill>
    </fill>
    <fill>
      <patternFill patternType="solid">
        <fgColor rgb="FF186000"/>
        <bgColor indexed="64"/>
      </patternFill>
    </fill>
    <fill>
      <patternFill patternType="solid">
        <fgColor rgb="FF006000"/>
        <bgColor indexed="64"/>
      </patternFill>
    </fill>
    <fill>
      <patternFill patternType="solid">
        <fgColor rgb="FF78A830"/>
        <bgColor indexed="64"/>
      </patternFill>
    </fill>
    <fill>
      <patternFill patternType="solid">
        <fgColor rgb="FF90A848"/>
        <bgColor indexed="64"/>
      </patternFill>
    </fill>
    <fill>
      <patternFill patternType="solid">
        <fgColor rgb="FF90A860"/>
        <bgColor indexed="64"/>
      </patternFill>
    </fill>
    <fill>
      <patternFill patternType="solid">
        <fgColor rgb="FFC0C0A8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D8D8C0"/>
        <bgColor indexed="64"/>
      </patternFill>
    </fill>
    <fill>
      <patternFill patternType="solid">
        <fgColor rgb="FF78A818"/>
        <bgColor indexed="64"/>
      </patternFill>
    </fill>
    <fill>
      <patternFill patternType="solid">
        <fgColor rgb="FF489000"/>
        <bgColor indexed="64"/>
      </patternFill>
    </fill>
    <fill>
      <patternFill patternType="solid">
        <fgColor rgb="FFC0A89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8D8A8"/>
        <bgColor indexed="64"/>
      </patternFill>
    </fill>
    <fill>
      <patternFill patternType="solid">
        <fgColor rgb="FFA8A890"/>
        <bgColor indexed="64"/>
      </patternFill>
    </fill>
    <fill>
      <patternFill patternType="solid">
        <fgColor rgb="FFF0D848"/>
        <bgColor indexed="64"/>
      </patternFill>
    </fill>
    <fill>
      <patternFill patternType="solid">
        <fgColor rgb="FF909078"/>
        <bgColor indexed="64"/>
      </patternFill>
    </fill>
    <fill>
      <patternFill patternType="solid">
        <fgColor rgb="FF787860"/>
        <bgColor indexed="64"/>
      </patternFill>
    </fill>
    <fill>
      <patternFill patternType="solid">
        <fgColor rgb="FFF0F0D8"/>
        <bgColor indexed="64"/>
      </patternFill>
    </fill>
    <fill>
      <patternFill patternType="solid">
        <fgColor rgb="FF000018"/>
        <bgColor indexed="64"/>
      </patternFill>
    </fill>
    <fill>
      <patternFill patternType="solid">
        <fgColor rgb="FFF0F048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A8A860"/>
        <bgColor indexed="64"/>
      </patternFill>
    </fill>
    <fill>
      <patternFill patternType="solid">
        <fgColor rgb="FFC0C090"/>
        <bgColor indexed="64"/>
      </patternFill>
    </fill>
    <fill>
      <patternFill patternType="solid">
        <fgColor rgb="FFF0FF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C0C060"/>
        <bgColor indexed="64"/>
      </patternFill>
    </fill>
    <fill>
      <patternFill patternType="solid">
        <fgColor rgb="FFD8D878"/>
        <bgColor indexed="64"/>
      </patternFill>
    </fill>
    <fill>
      <patternFill patternType="solid">
        <fgColor rgb="FFF0F0C0"/>
        <bgColor indexed="64"/>
      </patternFill>
    </fill>
    <fill>
      <patternFill patternType="solid">
        <fgColor rgb="FF909048"/>
        <bgColor indexed="64"/>
      </patternFill>
    </fill>
    <fill>
      <patternFill patternType="solid">
        <fgColor rgb="FFD8F048"/>
        <bgColor indexed="64"/>
      </patternFill>
    </fill>
    <fill>
      <patternFill patternType="solid">
        <fgColor rgb="FFF0F078"/>
        <bgColor indexed="64"/>
      </patternFill>
    </fill>
    <fill>
      <patternFill patternType="solid">
        <fgColor rgb="FF606018"/>
        <bgColor indexed="64"/>
      </patternFill>
    </fill>
    <fill>
      <patternFill patternType="solid">
        <fgColor rgb="FFA8C078"/>
        <bgColor indexed="64"/>
      </patternFill>
    </fill>
    <fill>
      <patternFill patternType="solid">
        <fgColor rgb="FFF0F018"/>
        <bgColor indexed="64"/>
      </patternFill>
    </fill>
    <fill>
      <patternFill patternType="solid">
        <fgColor rgb="FFD8D8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800"/>
        <bgColor indexed="64"/>
      </patternFill>
    </fill>
    <fill>
      <patternFill patternType="solid">
        <fgColor rgb="FF180000"/>
        <bgColor indexed="64"/>
      </patternFill>
    </fill>
    <fill>
      <patternFill patternType="solid">
        <fgColor rgb="FF909030"/>
        <bgColor indexed="64"/>
      </patternFill>
    </fill>
    <fill>
      <patternFill patternType="solid">
        <fgColor rgb="FFD8D860"/>
        <bgColor indexed="64"/>
      </patternFill>
    </fill>
    <fill>
      <patternFill patternType="solid">
        <fgColor rgb="FFF0F030"/>
        <bgColor indexed="64"/>
      </patternFill>
    </fill>
    <fill>
      <patternFill patternType="solid">
        <fgColor rgb="FFA8A848"/>
        <bgColor indexed="64"/>
      </patternFill>
    </fill>
    <fill>
      <patternFill patternType="solid">
        <fgColor rgb="FFFFFFA8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0F0A8"/>
        <bgColor indexed="64"/>
      </patternFill>
    </fill>
    <fill>
      <patternFill patternType="solid">
        <fgColor rgb="FFFFF0C0"/>
        <bgColor indexed="64"/>
      </patternFill>
    </fill>
    <fill>
      <patternFill patternType="solid">
        <fgColor rgb="FFF0D860"/>
        <bgColor indexed="64"/>
      </patternFill>
    </fill>
    <fill>
      <patternFill patternType="solid">
        <fgColor rgb="FF90A878"/>
        <bgColor indexed="64"/>
      </patternFill>
    </fill>
    <fill>
      <patternFill patternType="solid">
        <fgColor rgb="FF483030"/>
        <bgColor indexed="64"/>
      </patternFill>
    </fill>
    <fill>
      <patternFill patternType="solid">
        <fgColor rgb="FFF0FFC0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8D8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 wrapText="1"/>
    </xf>
    <xf numFmtId="0" fontId="2" fillId="15" borderId="1" xfId="0" applyFont="1" applyFill="1" applyBorder="1" applyAlignment="1">
      <alignment vertical="top" wrapText="1"/>
    </xf>
    <xf numFmtId="0" fontId="2" fillId="16" borderId="1" xfId="0" applyFont="1" applyFill="1" applyBorder="1" applyAlignment="1">
      <alignment vertical="top" wrapText="1"/>
    </xf>
    <xf numFmtId="0" fontId="2" fillId="17" borderId="1" xfId="0" applyFont="1" applyFill="1" applyBorder="1" applyAlignment="1">
      <alignment vertical="top" wrapText="1"/>
    </xf>
    <xf numFmtId="0" fontId="2" fillId="18" borderId="1" xfId="0" applyFont="1" applyFill="1" applyBorder="1" applyAlignment="1">
      <alignment vertical="top" wrapText="1"/>
    </xf>
    <xf numFmtId="0" fontId="2" fillId="19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vertical="top" wrapText="1"/>
    </xf>
    <xf numFmtId="0" fontId="2" fillId="21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vertical="top" wrapText="1"/>
    </xf>
    <xf numFmtId="0" fontId="2" fillId="23" borderId="1" xfId="0" applyFont="1" applyFill="1" applyBorder="1" applyAlignment="1">
      <alignment vertical="top" wrapText="1"/>
    </xf>
    <xf numFmtId="0" fontId="2" fillId="24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vertical="top" wrapText="1"/>
    </xf>
    <xf numFmtId="0" fontId="2" fillId="26" borderId="1" xfId="0" applyFont="1" applyFill="1" applyBorder="1" applyAlignment="1">
      <alignment vertical="top" wrapText="1"/>
    </xf>
    <xf numFmtId="0" fontId="2" fillId="27" borderId="1" xfId="0" applyFont="1" applyFill="1" applyBorder="1" applyAlignment="1">
      <alignment vertical="top" wrapText="1"/>
    </xf>
    <xf numFmtId="0" fontId="2" fillId="28" borderId="1" xfId="0" applyFont="1" applyFill="1" applyBorder="1" applyAlignment="1">
      <alignment vertical="top" wrapText="1"/>
    </xf>
    <xf numFmtId="0" fontId="2" fillId="29" borderId="1" xfId="0" applyFont="1" applyFill="1" applyBorder="1" applyAlignment="1">
      <alignment vertical="top" wrapText="1"/>
    </xf>
    <xf numFmtId="0" fontId="2" fillId="30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2" fillId="32" borderId="1" xfId="0" applyFont="1" applyFill="1" applyBorder="1" applyAlignment="1">
      <alignment vertical="top" wrapText="1"/>
    </xf>
    <xf numFmtId="0" fontId="2" fillId="33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vertical="top" wrapText="1"/>
    </xf>
    <xf numFmtId="0" fontId="2" fillId="35" borderId="1" xfId="0" applyFont="1" applyFill="1" applyBorder="1" applyAlignment="1">
      <alignment vertical="top" wrapText="1"/>
    </xf>
    <xf numFmtId="0" fontId="2" fillId="36" borderId="1" xfId="0" applyFont="1" applyFill="1" applyBorder="1" applyAlignment="1">
      <alignment vertical="top" wrapText="1"/>
    </xf>
    <xf numFmtId="0" fontId="2" fillId="37" borderId="1" xfId="0" applyFont="1" applyFill="1" applyBorder="1" applyAlignment="1">
      <alignment vertical="top" wrapText="1"/>
    </xf>
    <xf numFmtId="0" fontId="2" fillId="38" borderId="1" xfId="0" applyFont="1" applyFill="1" applyBorder="1" applyAlignment="1">
      <alignment vertical="top" wrapText="1"/>
    </xf>
    <xf numFmtId="0" fontId="2" fillId="39" borderId="1" xfId="0" applyFont="1" applyFill="1" applyBorder="1" applyAlignment="1">
      <alignment vertical="top" wrapText="1"/>
    </xf>
    <xf numFmtId="0" fontId="2" fillId="40" borderId="1" xfId="0" applyFont="1" applyFill="1" applyBorder="1" applyAlignment="1">
      <alignment vertical="top" wrapText="1"/>
    </xf>
    <xf numFmtId="0" fontId="2" fillId="41" borderId="1" xfId="0" applyFont="1" applyFill="1" applyBorder="1" applyAlignment="1">
      <alignment vertical="top" wrapText="1"/>
    </xf>
    <xf numFmtId="0" fontId="2" fillId="42" borderId="1" xfId="0" applyFont="1" applyFill="1" applyBorder="1" applyAlignment="1">
      <alignment vertical="top" wrapText="1"/>
    </xf>
    <xf numFmtId="0" fontId="2" fillId="43" borderId="1" xfId="0" applyFont="1" applyFill="1" applyBorder="1" applyAlignment="1">
      <alignment vertical="top" wrapText="1"/>
    </xf>
    <xf numFmtId="0" fontId="2" fillId="44" borderId="1" xfId="0" applyFont="1" applyFill="1" applyBorder="1" applyAlignment="1">
      <alignment vertical="top" wrapText="1"/>
    </xf>
    <xf numFmtId="0" fontId="2" fillId="45" borderId="1" xfId="0" applyFont="1" applyFill="1" applyBorder="1" applyAlignment="1">
      <alignment vertical="top" wrapText="1"/>
    </xf>
    <xf numFmtId="0" fontId="2" fillId="46" borderId="1" xfId="0" applyFont="1" applyFill="1" applyBorder="1" applyAlignment="1">
      <alignment vertical="top" wrapText="1"/>
    </xf>
    <xf numFmtId="0" fontId="2" fillId="47" borderId="1" xfId="0" applyFont="1" applyFill="1" applyBorder="1" applyAlignment="1">
      <alignment vertical="top" wrapText="1"/>
    </xf>
    <xf numFmtId="0" fontId="2" fillId="48" borderId="1" xfId="0" applyFont="1" applyFill="1" applyBorder="1" applyAlignment="1">
      <alignment vertical="top" wrapText="1"/>
    </xf>
    <xf numFmtId="0" fontId="2" fillId="49" borderId="1" xfId="0" applyFont="1" applyFill="1" applyBorder="1" applyAlignment="1">
      <alignment vertical="top" wrapText="1"/>
    </xf>
    <xf numFmtId="0" fontId="2" fillId="50" borderId="1" xfId="0" applyFont="1" applyFill="1" applyBorder="1" applyAlignment="1">
      <alignment vertical="top" wrapText="1"/>
    </xf>
    <xf numFmtId="0" fontId="2" fillId="51" borderId="1" xfId="0" applyFont="1" applyFill="1" applyBorder="1" applyAlignment="1">
      <alignment vertical="top" wrapText="1"/>
    </xf>
    <xf numFmtId="0" fontId="2" fillId="52" borderId="1" xfId="0" applyFont="1" applyFill="1" applyBorder="1" applyAlignment="1">
      <alignment vertical="top" wrapText="1"/>
    </xf>
    <xf numFmtId="0" fontId="2" fillId="53" borderId="1" xfId="0" applyFont="1" applyFill="1" applyBorder="1" applyAlignment="1">
      <alignment vertical="top" wrapText="1"/>
    </xf>
    <xf numFmtId="0" fontId="2" fillId="54" borderId="1" xfId="0" applyFont="1" applyFill="1" applyBorder="1" applyAlignment="1">
      <alignment vertical="top" wrapText="1"/>
    </xf>
    <xf numFmtId="0" fontId="2" fillId="55" borderId="1" xfId="0" applyFont="1" applyFill="1" applyBorder="1" applyAlignment="1">
      <alignment vertical="top" wrapText="1"/>
    </xf>
    <xf numFmtId="0" fontId="2" fillId="56" borderId="1" xfId="0" applyFont="1" applyFill="1" applyBorder="1" applyAlignment="1">
      <alignment vertical="top" wrapText="1"/>
    </xf>
    <xf numFmtId="0" fontId="2" fillId="57" borderId="1" xfId="0" applyFont="1" applyFill="1" applyBorder="1" applyAlignment="1">
      <alignment vertical="top" wrapText="1"/>
    </xf>
    <xf numFmtId="0" fontId="2" fillId="58" borderId="1" xfId="0" applyFont="1" applyFill="1" applyBorder="1" applyAlignment="1">
      <alignment vertical="top" wrapText="1"/>
    </xf>
    <xf numFmtId="0" fontId="2" fillId="59" borderId="1" xfId="0" applyFont="1" applyFill="1" applyBorder="1" applyAlignment="1">
      <alignment vertical="top" wrapText="1"/>
    </xf>
    <xf numFmtId="0" fontId="2" fillId="60" borderId="1" xfId="0" applyFont="1" applyFill="1" applyBorder="1" applyAlignment="1">
      <alignment vertical="top" wrapText="1"/>
    </xf>
    <xf numFmtId="0" fontId="2" fillId="61" borderId="1" xfId="0" applyFont="1" applyFill="1" applyBorder="1" applyAlignment="1">
      <alignment vertical="top" wrapText="1"/>
    </xf>
    <xf numFmtId="0" fontId="2" fillId="62" borderId="1" xfId="0" applyFont="1" applyFill="1" applyBorder="1" applyAlignment="1">
      <alignment vertical="top" wrapText="1"/>
    </xf>
    <xf numFmtId="0" fontId="2" fillId="63" borderId="1" xfId="0" applyFont="1" applyFill="1" applyBorder="1" applyAlignment="1">
      <alignment vertical="top" wrapText="1"/>
    </xf>
    <xf numFmtId="0" fontId="2" fillId="64" borderId="1" xfId="0" applyFont="1" applyFill="1" applyBorder="1" applyAlignment="1">
      <alignment vertical="top" wrapText="1"/>
    </xf>
    <xf numFmtId="0" fontId="2" fillId="65" borderId="1" xfId="0" applyFont="1" applyFill="1" applyBorder="1" applyAlignment="1">
      <alignment vertical="top" wrapText="1"/>
    </xf>
    <xf numFmtId="0" fontId="2" fillId="66" borderId="1" xfId="0" applyFont="1" applyFill="1" applyBorder="1" applyAlignment="1">
      <alignment vertical="top" wrapText="1"/>
    </xf>
    <xf numFmtId="0" fontId="2" fillId="67" borderId="1" xfId="0" applyFont="1" applyFill="1" applyBorder="1" applyAlignment="1">
      <alignment vertical="top" wrapText="1"/>
    </xf>
    <xf numFmtId="0" fontId="2" fillId="68" borderId="1" xfId="0" applyFont="1" applyFill="1" applyBorder="1" applyAlignment="1">
      <alignment vertical="top" wrapText="1"/>
    </xf>
    <xf numFmtId="0" fontId="2" fillId="69" borderId="1" xfId="0" applyFont="1" applyFill="1" applyBorder="1" applyAlignment="1">
      <alignment vertical="top" wrapText="1"/>
    </xf>
    <xf numFmtId="0" fontId="2" fillId="70" borderId="1" xfId="0" applyFont="1" applyFill="1" applyBorder="1" applyAlignment="1">
      <alignment vertical="top" wrapText="1"/>
    </xf>
    <xf numFmtId="0" fontId="2" fillId="71" borderId="1" xfId="0" applyFont="1" applyFill="1" applyBorder="1" applyAlignment="1">
      <alignment vertical="top" wrapText="1"/>
    </xf>
    <xf numFmtId="0" fontId="2" fillId="72" borderId="1" xfId="0" applyFont="1" applyFill="1" applyBorder="1" applyAlignment="1">
      <alignment vertical="top" wrapText="1"/>
    </xf>
    <xf numFmtId="0" fontId="2" fillId="73" borderId="1" xfId="0" applyFont="1" applyFill="1" applyBorder="1" applyAlignment="1">
      <alignment vertical="top" wrapText="1"/>
    </xf>
    <xf numFmtId="0" fontId="2" fillId="74" borderId="1" xfId="0" applyFont="1" applyFill="1" applyBorder="1" applyAlignment="1">
      <alignment vertical="top" wrapText="1"/>
    </xf>
    <xf numFmtId="0" fontId="2" fillId="75" borderId="1" xfId="0" applyFont="1" applyFill="1" applyBorder="1" applyAlignment="1">
      <alignment vertical="top" wrapText="1"/>
    </xf>
    <xf numFmtId="0" fontId="2" fillId="76" borderId="1" xfId="0" applyFont="1" applyFill="1" applyBorder="1" applyAlignment="1">
      <alignment vertical="top" wrapText="1"/>
    </xf>
    <xf numFmtId="0" fontId="2" fillId="77" borderId="1" xfId="0" applyFont="1" applyFill="1" applyBorder="1" applyAlignment="1">
      <alignment vertical="top" wrapText="1"/>
    </xf>
    <xf numFmtId="0" fontId="2" fillId="78" borderId="1" xfId="0" applyFont="1" applyFill="1" applyBorder="1" applyAlignment="1">
      <alignment vertical="top" wrapText="1"/>
    </xf>
    <xf numFmtId="0" fontId="2" fillId="79" borderId="1" xfId="0" applyFont="1" applyFill="1" applyBorder="1" applyAlignment="1">
      <alignment vertical="top" wrapText="1"/>
    </xf>
    <xf numFmtId="0" fontId="2" fillId="80" borderId="1" xfId="0" applyFont="1" applyFill="1" applyBorder="1" applyAlignment="1">
      <alignment vertical="top" wrapText="1"/>
    </xf>
    <xf numFmtId="0" fontId="2" fillId="81" borderId="1" xfId="0" applyFont="1" applyFill="1" applyBorder="1" applyAlignment="1">
      <alignment vertical="top" wrapText="1"/>
    </xf>
    <xf numFmtId="0" fontId="2" fillId="82" borderId="1" xfId="0" applyFont="1" applyFill="1" applyBorder="1" applyAlignment="1">
      <alignment vertical="top" wrapText="1"/>
    </xf>
    <xf numFmtId="0" fontId="2" fillId="83" borderId="1" xfId="0" applyFont="1" applyFill="1" applyBorder="1" applyAlignment="1">
      <alignment vertical="top" wrapText="1"/>
    </xf>
    <xf numFmtId="0" fontId="2" fillId="84" borderId="1" xfId="0" applyFont="1" applyFill="1" applyBorder="1" applyAlignment="1">
      <alignment vertical="top" wrapText="1"/>
    </xf>
    <xf numFmtId="0" fontId="2" fillId="85" borderId="1" xfId="0" applyFont="1" applyFill="1" applyBorder="1" applyAlignment="1">
      <alignment vertical="top" wrapText="1"/>
    </xf>
    <xf numFmtId="0" fontId="2" fillId="86" borderId="1" xfId="0" applyFont="1" applyFill="1" applyBorder="1" applyAlignment="1">
      <alignment vertical="top" wrapText="1"/>
    </xf>
    <xf numFmtId="0" fontId="2" fillId="87" borderId="1" xfId="0" applyFont="1" applyFill="1" applyBorder="1" applyAlignment="1">
      <alignment vertical="top" wrapText="1"/>
    </xf>
    <xf numFmtId="0" fontId="2" fillId="88" borderId="1" xfId="0" applyFont="1" applyFill="1" applyBorder="1" applyAlignment="1">
      <alignment vertical="top" wrapText="1"/>
    </xf>
    <xf numFmtId="0" fontId="2" fillId="89" borderId="1" xfId="0" applyFont="1" applyFill="1" applyBorder="1" applyAlignment="1">
      <alignment vertical="top" wrapText="1"/>
    </xf>
    <xf numFmtId="0" fontId="2" fillId="90" borderId="1" xfId="0" applyFont="1" applyFill="1" applyBorder="1" applyAlignment="1">
      <alignment vertical="top" wrapText="1"/>
    </xf>
    <xf numFmtId="0" fontId="2" fillId="91" borderId="1" xfId="0" applyFont="1" applyFill="1" applyBorder="1" applyAlignment="1">
      <alignment vertical="top" wrapText="1"/>
    </xf>
    <xf numFmtId="0" fontId="2" fillId="92" borderId="1" xfId="0" applyFont="1" applyFill="1" applyBorder="1" applyAlignment="1">
      <alignment vertical="top" wrapText="1"/>
    </xf>
    <xf numFmtId="0" fontId="2" fillId="93" borderId="1" xfId="0" applyFont="1" applyFill="1" applyBorder="1" applyAlignment="1">
      <alignment vertical="top" wrapText="1"/>
    </xf>
    <xf numFmtId="0" fontId="2" fillId="94" borderId="1" xfId="0" applyFont="1" applyFill="1" applyBorder="1" applyAlignment="1">
      <alignment vertical="top" wrapText="1"/>
    </xf>
    <xf numFmtId="0" fontId="2" fillId="95" borderId="1" xfId="0" applyFont="1" applyFill="1" applyBorder="1" applyAlignment="1">
      <alignment vertical="top" wrapText="1"/>
    </xf>
    <xf numFmtId="0" fontId="2" fillId="96" borderId="1" xfId="0" applyFont="1" applyFill="1" applyBorder="1" applyAlignment="1">
      <alignment vertical="top" wrapText="1"/>
    </xf>
    <xf numFmtId="0" fontId="2" fillId="97" borderId="1" xfId="0" applyFont="1" applyFill="1" applyBorder="1" applyAlignment="1">
      <alignment vertical="top" wrapText="1"/>
    </xf>
    <xf numFmtId="0" fontId="0" fillId="0" borderId="0" xfId="0" pivotButton="1"/>
    <xf numFmtId="43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Sheet2!$L$17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Sheet2!$L$18:$L$30</c:f>
              <c:numCache>
                <c:formatCode>General</c:formatCode>
                <c:ptCount val="13"/>
                <c:pt idx="0">
                  <c:v>6.3741326354824546E-2</c:v>
                </c:pt>
                <c:pt idx="1">
                  <c:v>7.177099376456586E-2</c:v>
                </c:pt>
                <c:pt idx="2">
                  <c:v>7.5315963845681955E-2</c:v>
                </c:pt>
                <c:pt idx="3">
                  <c:v>6.6412056992008806E-2</c:v>
                </c:pt>
                <c:pt idx="4">
                  <c:v>6.4545599084116612E-2</c:v>
                </c:pt>
                <c:pt idx="5">
                  <c:v>6.3788950499763519E-2</c:v>
                </c:pt>
                <c:pt idx="6">
                  <c:v>6.1459711289266306E-2</c:v>
                </c:pt>
                <c:pt idx="7">
                  <c:v>6.3838008679015346E-2</c:v>
                </c:pt>
                <c:pt idx="8">
                  <c:v>5.7419025687026393E-2</c:v>
                </c:pt>
                <c:pt idx="9">
                  <c:v>5.3882704265469927E-2</c:v>
                </c:pt>
                <c:pt idx="10">
                  <c:v>6.3376498926877467E-2</c:v>
                </c:pt>
                <c:pt idx="11">
                  <c:v>6.6553167477807929E-2</c:v>
                </c:pt>
                <c:pt idx="12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88A-8582-E0E0D413CEF4}"/>
            </c:ext>
          </c:extLst>
        </c:ser>
        <c:ser>
          <c:idx val="1"/>
          <c:order val="1"/>
          <c:tx>
            <c:strRef>
              <c:f>Sheet2!$M$17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Sheet2!$M$18:$M$30</c:f>
              <c:numCache>
                <c:formatCode>General</c:formatCode>
                <c:ptCount val="13"/>
                <c:pt idx="0">
                  <c:v>6.619644841239869E-2</c:v>
                </c:pt>
                <c:pt idx="1">
                  <c:v>7.1345676235973987E-2</c:v>
                </c:pt>
                <c:pt idx="2">
                  <c:v>7.2937701824041801E-2</c:v>
                </c:pt>
                <c:pt idx="3">
                  <c:v>6.6711100800280976E-2</c:v>
                </c:pt>
                <c:pt idx="4">
                  <c:v>6.6654022884837905E-2</c:v>
                </c:pt>
                <c:pt idx="5">
                  <c:v>6.3608077356044901E-2</c:v>
                </c:pt>
                <c:pt idx="6">
                  <c:v>5.9329400756011896E-2</c:v>
                </c:pt>
                <c:pt idx="7">
                  <c:v>6.3839095258187484E-2</c:v>
                </c:pt>
                <c:pt idx="8">
                  <c:v>5.707486046658905E-2</c:v>
                </c:pt>
                <c:pt idx="9">
                  <c:v>5.3864586454823449E-2</c:v>
                </c:pt>
                <c:pt idx="10">
                  <c:v>6.3989868939412831E-2</c:v>
                </c:pt>
                <c:pt idx="11">
                  <c:v>5.0039190516091292E-2</c:v>
                </c:pt>
                <c:pt idx="12">
                  <c:v>5.689857960457223E-2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2-488A-8582-E0E0D413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34272"/>
        <c:axId val="262733440"/>
      </c:lineChart>
      <c:catAx>
        <c:axId val="2627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3440"/>
        <c:crosses val="autoZero"/>
        <c:auto val="1"/>
        <c:lblAlgn val="ctr"/>
        <c:lblOffset val="100"/>
        <c:noMultiLvlLbl val="0"/>
      </c:catAx>
      <c:valAx>
        <c:axId val="262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Sheet12!$N$2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Sheet12!$N$3:$N$15</c:f>
              <c:numCache>
                <c:formatCode>General</c:formatCode>
                <c:ptCount val="13"/>
                <c:pt idx="4">
                  <c:v>6.4545599084116612E-2</c:v>
                </c:pt>
                <c:pt idx="5">
                  <c:v>6.3788950499763519E-2</c:v>
                </c:pt>
                <c:pt idx="6">
                  <c:v>6.1459711289266306E-2</c:v>
                </c:pt>
                <c:pt idx="7">
                  <c:v>6.3838008679015346E-2</c:v>
                </c:pt>
                <c:pt idx="8">
                  <c:v>5.7419025687026393E-2</c:v>
                </c:pt>
                <c:pt idx="9">
                  <c:v>5.3882704265469927E-2</c:v>
                </c:pt>
                <c:pt idx="10">
                  <c:v>6.3376498926877467E-2</c:v>
                </c:pt>
                <c:pt idx="11">
                  <c:v>6.6553167477807929E-2</c:v>
                </c:pt>
                <c:pt idx="12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E-42F7-B57E-110BE04B0DB7}"/>
            </c:ext>
          </c:extLst>
        </c:ser>
        <c:ser>
          <c:idx val="1"/>
          <c:order val="1"/>
          <c:tx>
            <c:strRef>
              <c:f>Sheet12!$O$2</c:f>
              <c:strCache>
                <c:ptCount val="1"/>
                <c:pt idx="0">
                  <c:v>FGDP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Sheet12!$O$3:$O$15</c:f>
              <c:numCache>
                <c:formatCode>General</c:formatCode>
                <c:ptCount val="13"/>
                <c:pt idx="4">
                  <c:v>5.1409588397597572E-2</c:v>
                </c:pt>
                <c:pt idx="5">
                  <c:v>6.2201180443572923E-2</c:v>
                </c:pt>
                <c:pt idx="6">
                  <c:v>7.2375158016659835E-2</c:v>
                </c:pt>
                <c:pt idx="7">
                  <c:v>0.1050679887811079</c:v>
                </c:pt>
                <c:pt idx="8">
                  <c:v>1.2654107313515794E-2</c:v>
                </c:pt>
                <c:pt idx="9">
                  <c:v>6.9371721076447734E-2</c:v>
                </c:pt>
                <c:pt idx="10">
                  <c:v>9.5309451032498105E-2</c:v>
                </c:pt>
                <c:pt idx="11">
                  <c:v>3.6710030742752808E-2</c:v>
                </c:pt>
                <c:pt idx="12">
                  <c:v>9.0208090648643546E-2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E-42F7-B57E-110BE04B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11392"/>
        <c:axId val="543211808"/>
      </c:lineChart>
      <c:catAx>
        <c:axId val="5432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1808"/>
        <c:crosses val="autoZero"/>
        <c:auto val="1"/>
        <c:lblAlgn val="ctr"/>
        <c:lblOffset val="100"/>
        <c:noMultiLvlLbl val="0"/>
      </c:catAx>
      <c:valAx>
        <c:axId val="5432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Sheet19!$I$17</c:f>
              <c:strCache>
                <c:ptCount val="1"/>
                <c:pt idx="0">
                  <c:v>GDP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Sheet19!$I$18:$I$26</c:f>
              <c:numCache>
                <c:formatCode>_(* #,##0.00_);_(* \(#,##0.00\);_(* "-"??_);_(@_)</c:formatCode>
                <c:ptCount val="9"/>
                <c:pt idx="0">
                  <c:v>4215576.4813465215</c:v>
                </c:pt>
                <c:pt idx="1">
                  <c:v>4720383.966590194</c:v>
                </c:pt>
                <c:pt idx="2">
                  <c:v>4397241.3251486411</c:v>
                </c:pt>
                <c:pt idx="3">
                  <c:v>4931988.4850763902</c:v>
                </c:pt>
                <c:pt idx="4">
                  <c:v>4457630.775614582</c:v>
                </c:pt>
                <c:pt idx="5">
                  <c:v>4974731.0198814394</c:v>
                </c:pt>
                <c:pt idx="6">
                  <c:v>4675923.0852731457</c:v>
                </c:pt>
                <c:pt idx="7">
                  <c:v>5260227.9407222997</c:v>
                </c:pt>
                <c:pt idx="8">
                  <c:v>4450941.4058714416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9-4FAC-944B-7BE6E8D892B0}"/>
            </c:ext>
          </c:extLst>
        </c:ser>
        <c:ser>
          <c:idx val="1"/>
          <c:order val="1"/>
          <c:tx>
            <c:strRef>
              <c:f>Sheet19!$K$17</c:f>
              <c:strCache>
                <c:ptCount val="1"/>
                <c:pt idx="0">
                  <c:v>FGDP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Sheet19!$K$18:$K$26</c:f>
              <c:numCache>
                <c:formatCode>General</c:formatCode>
                <c:ptCount val="9"/>
                <c:pt idx="0">
                  <c:v>4589511.9407131569</c:v>
                </c:pt>
                <c:pt idx="1">
                  <c:v>4465136.6924273781</c:v>
                </c:pt>
                <c:pt idx="2">
                  <c:v>4344018.407587612</c:v>
                </c:pt>
                <c:pt idx="3">
                  <c:v>4911136.3212680425</c:v>
                </c:pt>
                <c:pt idx="4">
                  <c:v>4628138.9911397845</c:v>
                </c:pt>
                <c:pt idx="5">
                  <c:v>4864464.943328388</c:v>
                </c:pt>
                <c:pt idx="6">
                  <c:v>4592795.5717103779</c:v>
                </c:pt>
                <c:pt idx="7">
                  <c:v>5238500.2114784662</c:v>
                </c:pt>
                <c:pt idx="8">
                  <c:v>4279131.9002236025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9-4FAC-944B-7BE6E8D8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6384"/>
        <c:axId val="488715136"/>
      </c:lineChart>
      <c:catAx>
        <c:axId val="48871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5136"/>
        <c:crosses val="autoZero"/>
        <c:auto val="1"/>
        <c:lblAlgn val="ctr"/>
        <c:lblOffset val="100"/>
        <c:noMultiLvlLbl val="0"/>
      </c:catAx>
      <c:valAx>
        <c:axId val="488715136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Sheet19!$J$17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Sheet19!$J$18:$J$26</c:f>
              <c:numCache>
                <c:formatCode>General</c:formatCode>
                <c:ptCount val="9"/>
                <c:pt idx="0">
                  <c:v>6.4545599084116612E-2</c:v>
                </c:pt>
                <c:pt idx="1">
                  <c:v>6.3788950499763519E-2</c:v>
                </c:pt>
                <c:pt idx="2">
                  <c:v>6.1459711289266306E-2</c:v>
                </c:pt>
                <c:pt idx="3">
                  <c:v>6.3838008679015346E-2</c:v>
                </c:pt>
                <c:pt idx="4">
                  <c:v>5.7419025687026393E-2</c:v>
                </c:pt>
                <c:pt idx="5">
                  <c:v>5.3882704265469927E-2</c:v>
                </c:pt>
                <c:pt idx="6">
                  <c:v>6.3376498926877467E-2</c:v>
                </c:pt>
                <c:pt idx="7">
                  <c:v>6.6553167477807929E-2</c:v>
                </c:pt>
                <c:pt idx="8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D-454F-A64D-1CBEC705A960}"/>
            </c:ext>
          </c:extLst>
        </c:ser>
        <c:ser>
          <c:idx val="1"/>
          <c:order val="1"/>
          <c:tx>
            <c:strRef>
              <c:f>Sheet19!$L$17</c:f>
              <c:strCache>
                <c:ptCount val="1"/>
                <c:pt idx="0">
                  <c:v>FGDP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Sheet19!$L$18:$L$26</c:f>
              <c:numCache>
                <c:formatCode>General</c:formatCode>
                <c:ptCount val="9"/>
                <c:pt idx="0">
                  <c:v>6.3799323923168061E-2</c:v>
                </c:pt>
                <c:pt idx="1">
                  <c:v>6.5228164463758051E-2</c:v>
                </c:pt>
                <c:pt idx="2">
                  <c:v>6.0612370071268865E-2</c:v>
                </c:pt>
                <c:pt idx="3">
                  <c:v>6.3769634043553777E-2</c:v>
                </c:pt>
                <c:pt idx="4">
                  <c:v>5.8353482621694243E-2</c:v>
                </c:pt>
                <c:pt idx="5">
                  <c:v>5.3902193583740078E-2</c:v>
                </c:pt>
                <c:pt idx="6">
                  <c:v>6.2716687918956959E-2</c:v>
                </c:pt>
                <c:pt idx="7">
                  <c:v>6.6481809283203575E-2</c:v>
                </c:pt>
                <c:pt idx="8">
                  <c:v>6.3070704235588165E-2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D-454F-A64D-1CBEC705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7216"/>
        <c:axId val="488714304"/>
      </c:lineChart>
      <c:catAx>
        <c:axId val="4887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4304"/>
        <c:crosses val="autoZero"/>
        <c:auto val="1"/>
        <c:lblAlgn val="ctr"/>
        <c:lblOffset val="100"/>
        <c:noMultiLvlLbl val="0"/>
      </c:catAx>
      <c:valAx>
        <c:axId val="488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Sheet19!$J$17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Sheet19!$J$18:$J$26</c:f>
              <c:numCache>
                <c:formatCode>General</c:formatCode>
                <c:ptCount val="9"/>
                <c:pt idx="0">
                  <c:v>6.4545599084116612E-2</c:v>
                </c:pt>
                <c:pt idx="1">
                  <c:v>6.3788950499763519E-2</c:v>
                </c:pt>
                <c:pt idx="2">
                  <c:v>6.1459711289266306E-2</c:v>
                </c:pt>
                <c:pt idx="3">
                  <c:v>6.3838008679015346E-2</c:v>
                </c:pt>
                <c:pt idx="4">
                  <c:v>5.7419025687026393E-2</c:v>
                </c:pt>
                <c:pt idx="5">
                  <c:v>5.3882704265469927E-2</c:v>
                </c:pt>
                <c:pt idx="6">
                  <c:v>6.3376498926877467E-2</c:v>
                </c:pt>
                <c:pt idx="7">
                  <c:v>6.6553167477807929E-2</c:v>
                </c:pt>
                <c:pt idx="8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B-4EB5-833D-927087A904F2}"/>
            </c:ext>
          </c:extLst>
        </c:ser>
        <c:ser>
          <c:idx val="1"/>
          <c:order val="1"/>
          <c:tx>
            <c:strRef>
              <c:f>Sheet19!$M$17</c:f>
              <c:strCache>
                <c:ptCount val="1"/>
                <c:pt idx="0">
                  <c:v>FGDP Growth based on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Sheet19!$M$18:$M$26</c:f>
              <c:numCache>
                <c:formatCode>General</c:formatCode>
                <c:ptCount val="9"/>
                <c:pt idx="4">
                  <c:v>8.416374317271158E-3</c:v>
                </c:pt>
                <c:pt idx="5">
                  <c:v>8.9432480662517744E-2</c:v>
                </c:pt>
                <c:pt idx="6">
                  <c:v>5.7268901919989901E-2</c:v>
                </c:pt>
                <c:pt idx="7">
                  <c:v>6.6657463526872629E-2</c:v>
                </c:pt>
                <c:pt idx="8">
                  <c:v>-7.5409811931821613E-2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EB5-833D-927087A9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08736"/>
        <c:axId val="551908320"/>
      </c:lineChart>
      <c:catAx>
        <c:axId val="5519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8320"/>
        <c:crosses val="autoZero"/>
        <c:auto val="1"/>
        <c:lblAlgn val="ctr"/>
        <c:lblOffset val="100"/>
        <c:noMultiLvlLbl val="0"/>
      </c:catAx>
      <c:valAx>
        <c:axId val="551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Sheet15!$H$2</c:f>
              <c:strCache>
                <c:ptCount val="1"/>
                <c:pt idx="0">
                  <c:v>GDP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Sheet15!$H$3:$H$9</c:f>
              <c:numCache>
                <c:formatCode>_(* #,##0.00_);_(* \(#,##0.00\);_(* "-"??_);_(@_)</c:formatCode>
                <c:ptCount val="7"/>
                <c:pt idx="0">
                  <c:v>4397241.3251486411</c:v>
                </c:pt>
                <c:pt idx="1">
                  <c:v>4931988.4850763902</c:v>
                </c:pt>
                <c:pt idx="2">
                  <c:v>4457630.775614582</c:v>
                </c:pt>
                <c:pt idx="3">
                  <c:v>4974731.0198814394</c:v>
                </c:pt>
                <c:pt idx="4">
                  <c:v>4675923.0852731457</c:v>
                </c:pt>
                <c:pt idx="5">
                  <c:v>5260227.9407222997</c:v>
                </c:pt>
                <c:pt idx="6">
                  <c:v>4450941.4058714416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4-4760-889D-13252AA71F65}"/>
            </c:ext>
          </c:extLst>
        </c:ser>
        <c:ser>
          <c:idx val="1"/>
          <c:order val="1"/>
          <c:tx>
            <c:strRef>
              <c:f>Sheet15!$I$2</c:f>
              <c:strCache>
                <c:ptCount val="1"/>
                <c:pt idx="0">
                  <c:v>FGDP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Sheet15!$I$3:$I$9</c:f>
              <c:numCache>
                <c:formatCode>General</c:formatCode>
                <c:ptCount val="7"/>
                <c:pt idx="0">
                  <c:v>4392522.8717767205</c:v>
                </c:pt>
                <c:pt idx="1">
                  <c:v>4931186.5434695501</c:v>
                </c:pt>
                <c:pt idx="2">
                  <c:v>4476542.9536126722</c:v>
                </c:pt>
                <c:pt idx="3">
                  <c:v>4983806.2608636115</c:v>
                </c:pt>
                <c:pt idx="4">
                  <c:v>4654509.5444498137</c:v>
                </c:pt>
                <c:pt idx="5">
                  <c:v>5259174.4575441349</c:v>
                </c:pt>
                <c:pt idx="6">
                  <c:v>5344568.3107315563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4-4760-889D-13252AA7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79072"/>
        <c:axId val="507277824"/>
      </c:lineChart>
      <c:catAx>
        <c:axId val="50727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7824"/>
        <c:crosses val="autoZero"/>
        <c:auto val="1"/>
        <c:lblAlgn val="ctr"/>
        <c:lblOffset val="100"/>
        <c:noMultiLvlLbl val="0"/>
      </c:catAx>
      <c:valAx>
        <c:axId val="507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Sheet15!$H$11</c:f>
              <c:strCache>
                <c:ptCount val="1"/>
                <c:pt idx="0">
                  <c:v>GDP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Sheet15!$H$12:$H$17</c:f>
              <c:numCache>
                <c:formatCode>_(* #,##0.00_);_(* \(#,##0.00\);_(* "-"??_);_(@_)</c:formatCode>
                <c:ptCount val="6"/>
                <c:pt idx="0">
                  <c:v>4931988.4850763902</c:v>
                </c:pt>
                <c:pt idx="1">
                  <c:v>4457630.775614582</c:v>
                </c:pt>
                <c:pt idx="2">
                  <c:v>4974731.0198814394</c:v>
                </c:pt>
                <c:pt idx="3">
                  <c:v>4675923.0852731457</c:v>
                </c:pt>
                <c:pt idx="4">
                  <c:v>5260227.9407222997</c:v>
                </c:pt>
                <c:pt idx="5">
                  <c:v>4450941.4058714416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4E8C-974B-573B68F5A04E}"/>
            </c:ext>
          </c:extLst>
        </c:ser>
        <c:ser>
          <c:idx val="1"/>
          <c:order val="1"/>
          <c:tx>
            <c:strRef>
              <c:f>Sheet15!$I$11</c:f>
              <c:strCache>
                <c:ptCount val="1"/>
                <c:pt idx="0">
                  <c:v>FGDP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Sheet15!$I$12:$I$17</c:f>
              <c:numCache>
                <c:formatCode>General</c:formatCode>
                <c:ptCount val="6"/>
                <c:pt idx="0">
                  <c:v>4931988.4850763893</c:v>
                </c:pt>
                <c:pt idx="1">
                  <c:v>4457630.7756145811</c:v>
                </c:pt>
                <c:pt idx="2">
                  <c:v>4974731.0198814385</c:v>
                </c:pt>
                <c:pt idx="3">
                  <c:v>4675923.0852731438</c:v>
                </c:pt>
                <c:pt idx="4">
                  <c:v>5260227.9407222988</c:v>
                </c:pt>
                <c:pt idx="5">
                  <c:v>5021404.4025988327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B-4E8C-974B-573B68F5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70288"/>
        <c:axId val="507280320"/>
      </c:lineChart>
      <c:catAx>
        <c:axId val="25057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0320"/>
        <c:crosses val="autoZero"/>
        <c:auto val="1"/>
        <c:lblAlgn val="ctr"/>
        <c:lblOffset val="100"/>
        <c:noMultiLvlLbl val="0"/>
      </c:catAx>
      <c:valAx>
        <c:axId val="507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Sheet15!$J$2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Sheet15!$J$3:$J$9</c:f>
              <c:numCache>
                <c:formatCode>General</c:formatCode>
                <c:ptCount val="7"/>
                <c:pt idx="4">
                  <c:v>6.3376498926877467E-2</c:v>
                </c:pt>
                <c:pt idx="5">
                  <c:v>6.6553167477807929E-2</c:v>
                </c:pt>
                <c:pt idx="6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7E6-B3FA-ADAFF9D49F7E}"/>
            </c:ext>
          </c:extLst>
        </c:ser>
        <c:ser>
          <c:idx val="1"/>
          <c:order val="1"/>
          <c:tx>
            <c:strRef>
              <c:f>Sheet15!$K$2</c:f>
              <c:strCache>
                <c:ptCount val="1"/>
                <c:pt idx="0">
                  <c:v>FGDP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Sheet15!$K$3:$K$9</c:f>
              <c:numCache>
                <c:formatCode>General</c:formatCode>
                <c:ptCount val="7"/>
                <c:pt idx="4">
                  <c:v>5.9643781107307614E-2</c:v>
                </c:pt>
                <c:pt idx="5">
                  <c:v>6.6512980432456903E-2</c:v>
                </c:pt>
                <c:pt idx="6">
                  <c:v>0.19390528944179297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F-47E6-B3FA-ADAFF9D4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79488"/>
        <c:axId val="507278656"/>
      </c:lineChart>
      <c:catAx>
        <c:axId val="5072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8656"/>
        <c:crosses val="autoZero"/>
        <c:auto val="1"/>
        <c:lblAlgn val="ctr"/>
        <c:lblOffset val="100"/>
        <c:noMultiLvlLbl val="0"/>
      </c:catAx>
      <c:valAx>
        <c:axId val="507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Sheet15!$J$11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Sheet15!$J$12:$J$17</c:f>
              <c:numCache>
                <c:formatCode>General</c:formatCode>
                <c:ptCount val="6"/>
                <c:pt idx="4">
                  <c:v>6.6553167477807929E-2</c:v>
                </c:pt>
                <c:pt idx="5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4-4B79-B1E1-A7E6F4D50FA4}"/>
            </c:ext>
          </c:extLst>
        </c:ser>
        <c:ser>
          <c:idx val="1"/>
          <c:order val="1"/>
          <c:tx>
            <c:strRef>
              <c:f>Sheet15!$K$11</c:f>
              <c:strCache>
                <c:ptCount val="1"/>
                <c:pt idx="0">
                  <c:v>FGDP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Sheet15!$K$12:$K$17</c:f>
              <c:numCache>
                <c:formatCode>General</c:formatCode>
                <c:ptCount val="6"/>
                <c:pt idx="4">
                  <c:v>6.6553167477807929E-2</c:v>
                </c:pt>
                <c:pt idx="5">
                  <c:v>0.12647382777155269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4-4B79-B1E1-A7E6F4D5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14128"/>
        <c:axId val="504415376"/>
      </c:lineChart>
      <c:catAx>
        <c:axId val="5044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5376"/>
        <c:crosses val="autoZero"/>
        <c:auto val="1"/>
        <c:lblAlgn val="ctr"/>
        <c:lblOffset val="100"/>
        <c:noMultiLvlLbl val="0"/>
      </c:catAx>
      <c:valAx>
        <c:axId val="504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Sheet15!$L$4:$L$9</c:f>
              <c:numCache>
                <c:formatCode>General</c:formatCode>
                <c:ptCount val="6"/>
                <c:pt idx="0">
                  <c:v>0.12160969125561305</c:v>
                </c:pt>
                <c:pt idx="1">
                  <c:v>-9.617980879257082E-2</c:v>
                </c:pt>
                <c:pt idx="2">
                  <c:v>0.11600338168330326</c:v>
                </c:pt>
                <c:pt idx="3">
                  <c:v>-6.006514390710016E-2</c:v>
                </c:pt>
                <c:pt idx="4">
                  <c:v>0.12496032222801667</c:v>
                </c:pt>
                <c:pt idx="5">
                  <c:v>-0.15385008862177407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6-429C-A0FB-0A10332C2E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Sheet15!$M$4:$M$9</c:f>
              <c:numCache>
                <c:formatCode>General</c:formatCode>
                <c:ptCount val="6"/>
                <c:pt idx="0">
                  <c:v>0.12263195603463006</c:v>
                </c:pt>
                <c:pt idx="1">
                  <c:v>-9.2197605150218798E-2</c:v>
                </c:pt>
                <c:pt idx="2">
                  <c:v>0.11331585835484193</c:v>
                </c:pt>
                <c:pt idx="3">
                  <c:v>-6.6073338163176509E-2</c:v>
                </c:pt>
                <c:pt idx="4">
                  <c:v>0.12990947968198774</c:v>
                </c:pt>
                <c:pt idx="5">
                  <c:v>1.6237121220598949E-2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29C-A0FB-0A10332C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9312"/>
        <c:axId val="543212224"/>
      </c:lineChart>
      <c:catAx>
        <c:axId val="5432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2224"/>
        <c:crosses val="autoZero"/>
        <c:auto val="1"/>
        <c:lblAlgn val="ctr"/>
        <c:lblOffset val="100"/>
        <c:noMultiLvlLbl val="0"/>
      </c:catAx>
      <c:valAx>
        <c:axId val="543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Sheet15!$L$13:$L$17</c:f>
              <c:numCache>
                <c:formatCode>General</c:formatCode>
                <c:ptCount val="5"/>
                <c:pt idx="0">
                  <c:v>-9.617980879257082E-2</c:v>
                </c:pt>
                <c:pt idx="1">
                  <c:v>0.11600338168330326</c:v>
                </c:pt>
                <c:pt idx="2">
                  <c:v>-6.006514390710016E-2</c:v>
                </c:pt>
                <c:pt idx="3">
                  <c:v>0.12496032222801667</c:v>
                </c:pt>
                <c:pt idx="4">
                  <c:v>-0.15385008862177407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E-434C-8798-527801E3D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Sheet15!$M$13:$M$17</c:f>
              <c:numCache>
                <c:formatCode>General</c:formatCode>
                <c:ptCount val="5"/>
                <c:pt idx="0">
                  <c:v>-9.617980879257082E-2</c:v>
                </c:pt>
                <c:pt idx="1">
                  <c:v>0.11600338168330326</c:v>
                </c:pt>
                <c:pt idx="2">
                  <c:v>-6.0065143907100382E-2</c:v>
                </c:pt>
                <c:pt idx="3">
                  <c:v>0.1249603222280169</c:v>
                </c:pt>
                <c:pt idx="4">
                  <c:v>-4.5401746999327308E-2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E-434C-8798-527801E3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05824"/>
        <c:axId val="551907904"/>
      </c:lineChart>
      <c:catAx>
        <c:axId val="55190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7904"/>
        <c:crosses val="autoZero"/>
        <c:auto val="1"/>
        <c:lblAlgn val="ctr"/>
        <c:lblOffset val="100"/>
        <c:noMultiLvlLbl val="0"/>
      </c:catAx>
      <c:valAx>
        <c:axId val="551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Sheet2!$L$32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Sheet2!$L$33:$L$44</c:f>
              <c:numCache>
                <c:formatCode>General</c:formatCode>
                <c:ptCount val="12"/>
                <c:pt idx="0">
                  <c:v>7.177099376456586E-2</c:v>
                </c:pt>
                <c:pt idx="1">
                  <c:v>7.5315963845681955E-2</c:v>
                </c:pt>
                <c:pt idx="2">
                  <c:v>6.6412056992008806E-2</c:v>
                </c:pt>
                <c:pt idx="3">
                  <c:v>6.4545599084116612E-2</c:v>
                </c:pt>
                <c:pt idx="4">
                  <c:v>6.3788950499763519E-2</c:v>
                </c:pt>
                <c:pt idx="5">
                  <c:v>6.1459711289266306E-2</c:v>
                </c:pt>
                <c:pt idx="6">
                  <c:v>6.3838008679015346E-2</c:v>
                </c:pt>
                <c:pt idx="7">
                  <c:v>5.7419025687026393E-2</c:v>
                </c:pt>
                <c:pt idx="8">
                  <c:v>5.3882704265469927E-2</c:v>
                </c:pt>
                <c:pt idx="9">
                  <c:v>6.3376498926877467E-2</c:v>
                </c:pt>
                <c:pt idx="10">
                  <c:v>6.6553167477807929E-2</c:v>
                </c:pt>
                <c:pt idx="11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A-4F98-B170-7021BF3B891E}"/>
            </c:ext>
          </c:extLst>
        </c:ser>
        <c:ser>
          <c:idx val="1"/>
          <c:order val="1"/>
          <c:tx>
            <c:strRef>
              <c:f>Sheet2!$M$32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Sheet2!$M$33:$M$44</c:f>
              <c:numCache>
                <c:formatCode>General</c:formatCode>
                <c:ptCount val="12"/>
                <c:pt idx="0">
                  <c:v>6.9637622797127097E-2</c:v>
                </c:pt>
                <c:pt idx="1">
                  <c:v>7.6526399033365528E-2</c:v>
                </c:pt>
                <c:pt idx="2">
                  <c:v>6.4020322593857162E-2</c:v>
                </c:pt>
                <c:pt idx="3">
                  <c:v>6.1795411822692506E-2</c:v>
                </c:pt>
                <c:pt idx="4">
                  <c:v>6.6796694222318542E-2</c:v>
                </c:pt>
                <c:pt idx="5">
                  <c:v>6.2235926009099052E-2</c:v>
                </c:pt>
                <c:pt idx="6">
                  <c:v>6.3781115651509901E-2</c:v>
                </c:pt>
                <c:pt idx="7">
                  <c:v>5.740346540849206E-2</c:v>
                </c:pt>
                <c:pt idx="8">
                  <c:v>5.5879025778470037E-2</c:v>
                </c:pt>
                <c:pt idx="9">
                  <c:v>6.3733529716860193E-2</c:v>
                </c:pt>
                <c:pt idx="10">
                  <c:v>5.891526922170337E-2</c:v>
                </c:pt>
                <c:pt idx="11">
                  <c:v>6.7774207019963936E-2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A-4F98-B170-7021BF3B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69872"/>
        <c:axId val="250568624"/>
      </c:lineChart>
      <c:catAx>
        <c:axId val="25056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8624"/>
        <c:crosses val="autoZero"/>
        <c:auto val="1"/>
        <c:lblAlgn val="ctr"/>
        <c:lblOffset val="100"/>
        <c:noMultiLvlLbl val="0"/>
      </c:catAx>
      <c:valAx>
        <c:axId val="250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Sheet2!$L$17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Sheet2!$L$18:$L$30</c:f>
              <c:numCache>
                <c:formatCode>General</c:formatCode>
                <c:ptCount val="13"/>
                <c:pt idx="0">
                  <c:v>6.3741326354824546E-2</c:v>
                </c:pt>
                <c:pt idx="1">
                  <c:v>7.177099376456586E-2</c:v>
                </c:pt>
                <c:pt idx="2">
                  <c:v>7.5315963845681955E-2</c:v>
                </c:pt>
                <c:pt idx="3">
                  <c:v>6.6412056992008806E-2</c:v>
                </c:pt>
                <c:pt idx="4">
                  <c:v>6.4545599084116612E-2</c:v>
                </c:pt>
                <c:pt idx="5">
                  <c:v>6.3788950499763519E-2</c:v>
                </c:pt>
                <c:pt idx="6">
                  <c:v>6.1459711289266306E-2</c:v>
                </c:pt>
                <c:pt idx="7">
                  <c:v>6.3838008679015346E-2</c:v>
                </c:pt>
                <c:pt idx="8">
                  <c:v>5.7419025687026393E-2</c:v>
                </c:pt>
                <c:pt idx="9">
                  <c:v>5.3882704265469927E-2</c:v>
                </c:pt>
                <c:pt idx="10">
                  <c:v>6.3376498926877467E-2</c:v>
                </c:pt>
                <c:pt idx="11">
                  <c:v>6.6553167477807929E-2</c:v>
                </c:pt>
                <c:pt idx="12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E-47D1-8409-C17F3C653AEA}"/>
            </c:ext>
          </c:extLst>
        </c:ser>
        <c:ser>
          <c:idx val="1"/>
          <c:order val="1"/>
          <c:tx>
            <c:strRef>
              <c:f>Sheet2!$X$17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Sheet2!$X$18:$X$30</c:f>
              <c:numCache>
                <c:formatCode>General</c:formatCode>
                <c:ptCount val="13"/>
                <c:pt idx="0">
                  <c:v>6.4864259289767912E-2</c:v>
                </c:pt>
                <c:pt idx="1">
                  <c:v>7.3351238248606565E-2</c:v>
                </c:pt>
                <c:pt idx="2">
                  <c:v>6.8009783409605618E-2</c:v>
                </c:pt>
                <c:pt idx="3">
                  <c:v>6.6411733086453095E-2</c:v>
                </c:pt>
                <c:pt idx="4">
                  <c:v>6.6397530386033132E-2</c:v>
                </c:pt>
                <c:pt idx="5">
                  <c:v>6.5376062064089968E-2</c:v>
                </c:pt>
                <c:pt idx="6">
                  <c:v>6.2840681564678036E-2</c:v>
                </c:pt>
                <c:pt idx="7">
                  <c:v>6.383908260275073E-2</c:v>
                </c:pt>
                <c:pt idx="8">
                  <c:v>5.8778160327346729E-2</c:v>
                </c:pt>
                <c:pt idx="9">
                  <c:v>5.3862566006327772E-2</c:v>
                </c:pt>
                <c:pt idx="10">
                  <c:v>6.6305281680263173E-2</c:v>
                </c:pt>
                <c:pt idx="11">
                  <c:v>6.2067628200501268E-2</c:v>
                </c:pt>
                <c:pt idx="12">
                  <c:v>6.3123577176683376E-2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E-47D1-8409-C17F3C65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70704"/>
        <c:axId val="250567792"/>
      </c:lineChart>
      <c:catAx>
        <c:axId val="25057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67792"/>
        <c:crosses val="autoZero"/>
        <c:auto val="1"/>
        <c:lblAlgn val="ctr"/>
        <c:lblOffset val="100"/>
        <c:noMultiLvlLbl val="0"/>
      </c:catAx>
      <c:valAx>
        <c:axId val="250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Sheet2!$L$32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Sheet2!$L$33:$L$44</c:f>
              <c:numCache>
                <c:formatCode>General</c:formatCode>
                <c:ptCount val="12"/>
                <c:pt idx="0">
                  <c:v>7.177099376456586E-2</c:v>
                </c:pt>
                <c:pt idx="1">
                  <c:v>7.5315963845681955E-2</c:v>
                </c:pt>
                <c:pt idx="2">
                  <c:v>6.6412056992008806E-2</c:v>
                </c:pt>
                <c:pt idx="3">
                  <c:v>6.4545599084116612E-2</c:v>
                </c:pt>
                <c:pt idx="4">
                  <c:v>6.3788950499763519E-2</c:v>
                </c:pt>
                <c:pt idx="5">
                  <c:v>6.1459711289266306E-2</c:v>
                </c:pt>
                <c:pt idx="6">
                  <c:v>6.3838008679015346E-2</c:v>
                </c:pt>
                <c:pt idx="7">
                  <c:v>5.7419025687026393E-2</c:v>
                </c:pt>
                <c:pt idx="8">
                  <c:v>5.3882704265469927E-2</c:v>
                </c:pt>
                <c:pt idx="9">
                  <c:v>6.3376498926877467E-2</c:v>
                </c:pt>
                <c:pt idx="10">
                  <c:v>6.6553167477807929E-2</c:v>
                </c:pt>
                <c:pt idx="11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E-40ED-AB23-071499DE2654}"/>
            </c:ext>
          </c:extLst>
        </c:ser>
        <c:ser>
          <c:idx val="1"/>
          <c:order val="1"/>
          <c:tx>
            <c:strRef>
              <c:f>Sheet2!$X$32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Sheet2!$X$33:$X$44</c:f>
              <c:numCache>
                <c:formatCode>General</c:formatCode>
                <c:ptCount val="12"/>
                <c:pt idx="0">
                  <c:v>7.1426349526894237E-2</c:v>
                </c:pt>
                <c:pt idx="1">
                  <c:v>7.4403990045602733E-2</c:v>
                </c:pt>
                <c:pt idx="2">
                  <c:v>6.447115096316107E-2</c:v>
                </c:pt>
                <c:pt idx="3">
                  <c:v>6.1243321686043239E-2</c:v>
                </c:pt>
                <c:pt idx="4">
                  <c:v>6.8294007695488629E-2</c:v>
                </c:pt>
                <c:pt idx="5">
                  <c:v>6.4001134238285351E-2</c:v>
                </c:pt>
                <c:pt idx="6">
                  <c:v>6.3723804931969885E-2</c:v>
                </c:pt>
                <c:pt idx="7">
                  <c:v>5.7386218821796064E-2</c:v>
                </c:pt>
                <c:pt idx="8">
                  <c:v>5.5906930177021585E-2</c:v>
                </c:pt>
                <c:pt idx="9">
                  <c:v>6.3767184374791563E-2</c:v>
                </c:pt>
                <c:pt idx="10">
                  <c:v>6.373858805054633E-2</c:v>
                </c:pt>
                <c:pt idx="11">
                  <c:v>6.9051660324866398E-2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E-40ED-AB23-071499DE2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90832"/>
        <c:axId val="324691248"/>
      </c:lineChart>
      <c:catAx>
        <c:axId val="3246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1248"/>
        <c:crosses val="autoZero"/>
        <c:auto val="1"/>
        <c:lblAlgn val="ctr"/>
        <c:lblOffset val="100"/>
        <c:noMultiLvlLbl val="0"/>
      </c:catAx>
      <c:valAx>
        <c:axId val="3246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Sheet12!$L$2</c:f>
              <c:strCache>
                <c:ptCount val="1"/>
                <c:pt idx="0">
                  <c:v>GDP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Sheet12!$L$3:$L$15</c:f>
              <c:numCache>
                <c:formatCode>_(* #,##0.00_);_(* \(#,##0.00\);_(* "-"??_);_(@_)</c:formatCode>
                <c:ptCount val="13"/>
                <c:pt idx="0">
                  <c:v>3959977.3696621349</c:v>
                </c:pt>
                <c:pt idx="1">
                  <c:v>4437331.2623453904</c:v>
                </c:pt>
                <c:pt idx="2">
                  <c:v>4142636.1060917517</c:v>
                </c:pt>
                <c:pt idx="3">
                  <c:v>4636033.3479723278</c:v>
                </c:pt>
                <c:pt idx="4">
                  <c:v>4215576.4813465215</c:v>
                </c:pt>
                <c:pt idx="5">
                  <c:v>4720383.966590194</c:v>
                </c:pt>
                <c:pt idx="6">
                  <c:v>4397241.3251486411</c:v>
                </c:pt>
                <c:pt idx="7">
                  <c:v>4931988.4850763902</c:v>
                </c:pt>
                <c:pt idx="8">
                  <c:v>4457630.775614582</c:v>
                </c:pt>
                <c:pt idx="9">
                  <c:v>4974731.0198814394</c:v>
                </c:pt>
                <c:pt idx="10">
                  <c:v>4675923.0852731457</c:v>
                </c:pt>
                <c:pt idx="11">
                  <c:v>5260227.9407222997</c:v>
                </c:pt>
                <c:pt idx="12">
                  <c:v>4450941.4058714416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1B8-8B20-325494336A74}"/>
            </c:ext>
          </c:extLst>
        </c:ser>
        <c:ser>
          <c:idx val="1"/>
          <c:order val="1"/>
          <c:tx>
            <c:strRef>
              <c:f>Sheet12!$M$2</c:f>
              <c:strCache>
                <c:ptCount val="1"/>
                <c:pt idx="0">
                  <c:v>FGDP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Sheet12!$M$3:$M$15</c:f>
              <c:numCache>
                <c:formatCode>_(* #,##0.00_);_(* \(#,##0.00\);_(* "-"??_);_(@_)</c:formatCode>
                <c:ptCount val="13"/>
                <c:pt idx="0">
                  <c:v>4104830.2844382674</c:v>
                </c:pt>
                <c:pt idx="1">
                  <c:v>4379011.4884442724</c:v>
                </c:pt>
                <c:pt idx="2">
                  <c:v>4114215.8235058039</c:v>
                </c:pt>
                <c:pt idx="3">
                  <c:v>4463105.1366930827</c:v>
                </c:pt>
                <c:pt idx="4">
                  <c:v>4315857.919803232</c:v>
                </c:pt>
                <c:pt idx="5">
                  <c:v>4651391.1722014733</c:v>
                </c:pt>
                <c:pt idx="6">
                  <c:v>4411982.8438466787</c:v>
                </c:pt>
                <c:pt idx="7">
                  <c:v>4932034.6171240564</c:v>
                </c:pt>
                <c:pt idx="8">
                  <c:v>4370471.2490703091</c:v>
                </c:pt>
                <c:pt idx="9">
                  <c:v>4974066.1832168847</c:v>
                </c:pt>
                <c:pt idx="10">
                  <c:v>4832486.5066585056</c:v>
                </c:pt>
                <c:pt idx="11">
                  <c:v>5113089.7595430017</c:v>
                </c:pt>
                <c:pt idx="12">
                  <c:v>4764723.1156837344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41B8-8B20-32549433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93328"/>
        <c:axId val="324692912"/>
      </c:lineChart>
      <c:catAx>
        <c:axId val="3246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2912"/>
        <c:crosses val="autoZero"/>
        <c:auto val="1"/>
        <c:lblAlgn val="ctr"/>
        <c:lblOffset val="100"/>
        <c:noMultiLvlLbl val="0"/>
      </c:catAx>
      <c:valAx>
        <c:axId val="324692912"/>
        <c:scaling>
          <c:orientation val="minMax"/>
          <c:min val="3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Sheet12!$P$2</c:f>
              <c:strCache>
                <c:ptCount val="1"/>
                <c:pt idx="0">
                  <c:v>GDP Qchange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Sheet12!$P$3:$P$15</c:f>
              <c:numCache>
                <c:formatCode>General</c:formatCode>
                <c:ptCount val="13"/>
                <c:pt idx="1">
                  <c:v>0.12054460117381516</c:v>
                </c:pt>
                <c:pt idx="2">
                  <c:v>-6.6412701425828446E-2</c:v>
                </c:pt>
                <c:pt idx="3">
                  <c:v>0.11910224051662044</c:v>
                </c:pt>
                <c:pt idx="4">
                  <c:v>-9.0693236020336743E-2</c:v>
                </c:pt>
                <c:pt idx="5">
                  <c:v>0.11974815009937356</c:v>
                </c:pt>
                <c:pt idx="6">
                  <c:v>-6.8456855147522533E-2</c:v>
                </c:pt>
                <c:pt idx="7">
                  <c:v>0.12160969125561305</c:v>
                </c:pt>
                <c:pt idx="8">
                  <c:v>-9.617980879257082E-2</c:v>
                </c:pt>
                <c:pt idx="9">
                  <c:v>0.11600338168330326</c:v>
                </c:pt>
                <c:pt idx="10">
                  <c:v>-6.006514390710016E-2</c:v>
                </c:pt>
                <c:pt idx="11">
                  <c:v>0.12496032222801667</c:v>
                </c:pt>
                <c:pt idx="12">
                  <c:v>-0.15385008862177407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4-4314-856C-5DC2B892AF69}"/>
            </c:ext>
          </c:extLst>
        </c:ser>
        <c:ser>
          <c:idx val="1"/>
          <c:order val="1"/>
          <c:tx>
            <c:strRef>
              <c:f>Sheet12!$Q$2</c:f>
              <c:strCache>
                <c:ptCount val="1"/>
                <c:pt idx="0">
                  <c:v>FGDP Qchange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Sheet12!$Q$3:$Q$15</c:f>
              <c:numCache>
                <c:formatCode>General</c:formatCode>
                <c:ptCount val="13"/>
                <c:pt idx="1">
                  <c:v>6.67947722578075E-2</c:v>
                </c:pt>
                <c:pt idx="2">
                  <c:v>-6.046927842898675E-2</c:v>
                </c:pt>
                <c:pt idx="3">
                  <c:v>8.4800926386497499E-2</c:v>
                </c:pt>
                <c:pt idx="4">
                  <c:v>-3.2992101324091361E-2</c:v>
                </c:pt>
                <c:pt idx="5">
                  <c:v>7.774427671927131E-2</c:v>
                </c:pt>
                <c:pt idx="6">
                  <c:v>-5.1470263302212049E-2</c:v>
                </c:pt>
                <c:pt idx="7">
                  <c:v>0.11787257377999216</c:v>
                </c:pt>
                <c:pt idx="8">
                  <c:v>-0.11386038656419717</c:v>
                </c:pt>
                <c:pt idx="9">
                  <c:v>0.13810751741587879</c:v>
                </c:pt>
                <c:pt idx="10">
                  <c:v>-2.8463569108928666E-2</c:v>
                </c:pt>
                <c:pt idx="11">
                  <c:v>5.8066018911353989E-2</c:v>
                </c:pt>
                <c:pt idx="12">
                  <c:v>-6.8132315340070138E-2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4-4314-856C-5DC2B892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08224"/>
        <c:axId val="541806976"/>
      </c:lineChart>
      <c:catAx>
        <c:axId val="5418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6976"/>
        <c:crosses val="autoZero"/>
        <c:auto val="1"/>
        <c:lblAlgn val="ctr"/>
        <c:lblOffset val="100"/>
        <c:noMultiLvlLbl val="0"/>
      </c:catAx>
      <c:valAx>
        <c:axId val="5418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Sheet12!$L$17</c:f>
              <c:strCache>
                <c:ptCount val="1"/>
                <c:pt idx="0">
                  <c:v>GDP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Sheet12!$L$18:$L$29</c:f>
              <c:numCache>
                <c:formatCode>_(* #,##0.00_);_(* \(#,##0.00\);_(* "-"??_);_(@_)</c:formatCode>
                <c:ptCount val="12"/>
                <c:pt idx="0">
                  <c:v>4437331.2623453904</c:v>
                </c:pt>
                <c:pt idx="1">
                  <c:v>4142636.1060917517</c:v>
                </c:pt>
                <c:pt idx="2">
                  <c:v>4636033.3479723278</c:v>
                </c:pt>
                <c:pt idx="3">
                  <c:v>4215576.4813465215</c:v>
                </c:pt>
                <c:pt idx="4">
                  <c:v>4720383.966590194</c:v>
                </c:pt>
                <c:pt idx="5">
                  <c:v>4397241.3251486411</c:v>
                </c:pt>
                <c:pt idx="6">
                  <c:v>4931988.4850763902</c:v>
                </c:pt>
                <c:pt idx="7">
                  <c:v>4457630.775614582</c:v>
                </c:pt>
                <c:pt idx="8">
                  <c:v>4974731.0198814394</c:v>
                </c:pt>
                <c:pt idx="9">
                  <c:v>4675923.0852731457</c:v>
                </c:pt>
                <c:pt idx="10">
                  <c:v>5260227.9407222997</c:v>
                </c:pt>
                <c:pt idx="11">
                  <c:v>4450941.4058714416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B-4EF2-A1D1-77F73923F680}"/>
            </c:ext>
          </c:extLst>
        </c:ser>
        <c:ser>
          <c:idx val="1"/>
          <c:order val="1"/>
          <c:tx>
            <c:strRef>
              <c:f>Sheet12!$M$17</c:f>
              <c:strCache>
                <c:ptCount val="1"/>
                <c:pt idx="0">
                  <c:v>FGDP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Sheet12!$M$18:$M$29</c:f>
              <c:numCache>
                <c:formatCode>General</c:formatCode>
                <c:ptCount val="12"/>
                <c:pt idx="0">
                  <c:v>4548800.9623422027</c:v>
                </c:pt>
                <c:pt idx="1">
                  <c:v>4079390.262168657</c:v>
                </c:pt>
                <c:pt idx="2">
                  <c:v>4761002.666437435</c:v>
                </c:pt>
                <c:pt idx="3">
                  <c:v>4359275.1411881857</c:v>
                </c:pt>
                <c:pt idx="4">
                  <c:v>4563227.8528445158</c:v>
                </c:pt>
                <c:pt idx="5">
                  <c:v>4356683.717834454</c:v>
                </c:pt>
                <c:pt idx="6">
                  <c:v>4934961.1742170714</c:v>
                </c:pt>
                <c:pt idx="7">
                  <c:v>4458443.8079500496</c:v>
                </c:pt>
                <c:pt idx="8">
                  <c:v>4870422.2224206366</c:v>
                </c:pt>
                <c:pt idx="9">
                  <c:v>4657268.047937192</c:v>
                </c:pt>
                <c:pt idx="10">
                  <c:v>4858300.2449766286</c:v>
                </c:pt>
                <c:pt idx="11">
                  <c:v>4349338.9636172634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B-4EF2-A1D1-77F73923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9728"/>
        <c:axId val="543210144"/>
      </c:lineChart>
      <c:catAx>
        <c:axId val="54320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144"/>
        <c:crosses val="autoZero"/>
        <c:auto val="1"/>
        <c:lblAlgn val="ctr"/>
        <c:lblOffset val="100"/>
        <c:noMultiLvlLbl val="0"/>
      </c:catAx>
      <c:valAx>
        <c:axId val="54321014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Sheet12!$N$17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Sheet12!$N$18:$N$29</c:f>
              <c:numCache>
                <c:formatCode>General</c:formatCode>
                <c:ptCount val="12"/>
                <c:pt idx="4">
                  <c:v>6.3788950499763519E-2</c:v>
                </c:pt>
                <c:pt idx="5">
                  <c:v>6.1459711289266306E-2</c:v>
                </c:pt>
                <c:pt idx="6">
                  <c:v>6.3838008679015346E-2</c:v>
                </c:pt>
                <c:pt idx="7">
                  <c:v>5.7419025687026393E-2</c:v>
                </c:pt>
                <c:pt idx="8">
                  <c:v>5.3882704265469927E-2</c:v>
                </c:pt>
                <c:pt idx="9">
                  <c:v>6.3376498926877467E-2</c:v>
                </c:pt>
                <c:pt idx="10">
                  <c:v>6.6553167477807929E-2</c:v>
                </c:pt>
                <c:pt idx="11">
                  <c:v>-1.5006558595509478E-3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4F46-BDBA-E8E537057B0A}"/>
            </c:ext>
          </c:extLst>
        </c:ser>
        <c:ser>
          <c:idx val="1"/>
          <c:order val="1"/>
          <c:tx>
            <c:strRef>
              <c:f>Sheet12!$O$17</c:f>
              <c:strCache>
                <c:ptCount val="1"/>
                <c:pt idx="0">
                  <c:v>FGDP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Sheet12!$O$18:$O$29</c:f>
              <c:numCache>
                <c:formatCode>General</c:formatCode>
                <c:ptCount val="12"/>
                <c:pt idx="4">
                  <c:v>3.1715809554535568E-3</c:v>
                </c:pt>
                <c:pt idx="5">
                  <c:v>6.7974240718607915E-2</c:v>
                </c:pt>
                <c:pt idx="6">
                  <c:v>3.6538208433688268E-2</c:v>
                </c:pt>
                <c:pt idx="7">
                  <c:v>2.2748889104263759E-2</c:v>
                </c:pt>
                <c:pt idx="8">
                  <c:v>6.731953333967966E-2</c:v>
                </c:pt>
                <c:pt idx="9">
                  <c:v>6.8993837875416686E-2</c:v>
                </c:pt>
                <c:pt idx="10">
                  <c:v>-1.5534251746692873E-2</c:v>
                </c:pt>
                <c:pt idx="11">
                  <c:v>-2.447150822855193E-2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8-4F46-BDBA-E8E53705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07392"/>
        <c:axId val="541807808"/>
      </c:lineChart>
      <c:catAx>
        <c:axId val="54180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7808"/>
        <c:crosses val="autoZero"/>
        <c:auto val="1"/>
        <c:lblAlgn val="ctr"/>
        <c:lblOffset val="100"/>
        <c:noMultiLvlLbl val="0"/>
      </c:catAx>
      <c:valAx>
        <c:axId val="5418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Sheet12!$P$17</c:f>
              <c:strCache>
                <c:ptCount val="1"/>
                <c:pt idx="0">
                  <c:v>GDP QC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Sheet12!$P$18:$P$29</c:f>
              <c:numCache>
                <c:formatCode>General</c:formatCode>
                <c:ptCount val="12"/>
                <c:pt idx="1">
                  <c:v>-6.6412701425828446E-2</c:v>
                </c:pt>
                <c:pt idx="2">
                  <c:v>0.11910224051662044</c:v>
                </c:pt>
                <c:pt idx="3">
                  <c:v>-9.0693236020336743E-2</c:v>
                </c:pt>
                <c:pt idx="4">
                  <c:v>0.11974815009937356</c:v>
                </c:pt>
                <c:pt idx="5">
                  <c:v>-6.8456855147522533E-2</c:v>
                </c:pt>
                <c:pt idx="6">
                  <c:v>0.12160969125561305</c:v>
                </c:pt>
                <c:pt idx="7">
                  <c:v>-9.617980879257082E-2</c:v>
                </c:pt>
                <c:pt idx="8">
                  <c:v>0.11600338168330326</c:v>
                </c:pt>
                <c:pt idx="9">
                  <c:v>-6.006514390710016E-2</c:v>
                </c:pt>
                <c:pt idx="10">
                  <c:v>0.12496032222801667</c:v>
                </c:pt>
                <c:pt idx="11">
                  <c:v>-0.15385008862177407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4-4859-8621-665069F1E634}"/>
            </c:ext>
          </c:extLst>
        </c:ser>
        <c:ser>
          <c:idx val="1"/>
          <c:order val="1"/>
          <c:tx>
            <c:strRef>
              <c:f>Sheet12!$Q$17</c:f>
              <c:strCache>
                <c:ptCount val="1"/>
                <c:pt idx="0">
                  <c:v>FGDP Qchange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Sheet12!$Q$18:$Q$29</c:f>
              <c:numCache>
                <c:formatCode>General</c:formatCode>
                <c:ptCount val="12"/>
                <c:pt idx="1">
                  <c:v>-0.10319438112584367</c:v>
                </c:pt>
                <c:pt idx="2">
                  <c:v>0.16708683417467984</c:v>
                </c:pt>
                <c:pt idx="3">
                  <c:v>-8.4378765019649582E-2</c:v>
                </c:pt>
                <c:pt idx="4">
                  <c:v>4.6785923129582407E-2</c:v>
                </c:pt>
                <c:pt idx="5">
                  <c:v>-4.5262726664264896E-2</c:v>
                </c:pt>
                <c:pt idx="6">
                  <c:v>0.13273340316520787</c:v>
                </c:pt>
                <c:pt idx="7">
                  <c:v>-9.6559496507613529E-2</c:v>
                </c:pt>
                <c:pt idx="8">
                  <c:v>9.2404083625764244E-2</c:v>
                </c:pt>
                <c:pt idx="9">
                  <c:v>-4.3765029960278312E-2</c:v>
                </c:pt>
                <c:pt idx="10">
                  <c:v>4.3165262331954057E-2</c:v>
                </c:pt>
                <c:pt idx="11">
                  <c:v>-0.10476118306718885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4-4859-8621-665069F1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05312"/>
        <c:axId val="541806144"/>
      </c:lineChart>
      <c:catAx>
        <c:axId val="54180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6144"/>
        <c:crosses val="autoZero"/>
        <c:auto val="1"/>
        <c:lblAlgn val="ctr"/>
        <c:lblOffset val="100"/>
        <c:noMultiLvlLbl val="0"/>
      </c:catAx>
      <c:valAx>
        <c:axId val="541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110179</xdr:colOff>
      <xdr:row>29</xdr:row>
      <xdr:rowOff>138113</xdr:rowOff>
    </xdr:from>
    <xdr:to>
      <xdr:col>49</xdr:col>
      <xdr:colOff>414979</xdr:colOff>
      <xdr:row>44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127227</xdr:colOff>
      <xdr:row>15</xdr:row>
      <xdr:rowOff>12926</xdr:rowOff>
    </xdr:from>
    <xdr:to>
      <xdr:col>49</xdr:col>
      <xdr:colOff>434749</xdr:colOff>
      <xdr:row>29</xdr:row>
      <xdr:rowOff>89126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141475</xdr:colOff>
      <xdr:row>23</xdr:row>
      <xdr:rowOff>79842</xdr:rowOff>
    </xdr:from>
    <xdr:to>
      <xdr:col>52</xdr:col>
      <xdr:colOff>468126</xdr:colOff>
      <xdr:row>37</xdr:row>
      <xdr:rowOff>156042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260577</xdr:colOff>
      <xdr:row>33</xdr:row>
      <xdr:rowOff>87085</xdr:rowOff>
    </xdr:from>
    <xdr:to>
      <xdr:col>52</xdr:col>
      <xdr:colOff>536802</xdr:colOff>
      <xdr:row>47</xdr:row>
      <xdr:rowOff>163285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907677</xdr:colOff>
      <xdr:row>47</xdr:row>
      <xdr:rowOff>60751</xdr:rowOff>
    </xdr:from>
    <xdr:to>
      <xdr:col>13</xdr:col>
      <xdr:colOff>322570</xdr:colOff>
      <xdr:row>61</xdr:row>
      <xdr:rowOff>136951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585588</xdr:colOff>
      <xdr:row>47</xdr:row>
      <xdr:rowOff>24772</xdr:rowOff>
    </xdr:from>
    <xdr:to>
      <xdr:col>28</xdr:col>
      <xdr:colOff>509387</xdr:colOff>
      <xdr:row>61</xdr:row>
      <xdr:rowOff>100972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898152</xdr:colOff>
      <xdr:row>30</xdr:row>
      <xdr:rowOff>86565</xdr:rowOff>
    </xdr:from>
    <xdr:to>
      <xdr:col>13</xdr:col>
      <xdr:colOff>295836</xdr:colOff>
      <xdr:row>44</xdr:row>
      <xdr:rowOff>162765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336177</xdr:colOff>
      <xdr:row>30</xdr:row>
      <xdr:rowOff>79562</xdr:rowOff>
    </xdr:from>
    <xdr:to>
      <xdr:col>20</xdr:col>
      <xdr:colOff>448236</xdr:colOff>
      <xdr:row>44</xdr:row>
      <xdr:rowOff>155762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537883</xdr:colOff>
      <xdr:row>30</xdr:row>
      <xdr:rowOff>45943</xdr:rowOff>
    </xdr:from>
    <xdr:to>
      <xdr:col>28</xdr:col>
      <xdr:colOff>268941</xdr:colOff>
      <xdr:row>44</xdr:row>
      <xdr:rowOff>122143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372997</xdr:colOff>
      <xdr:row>47</xdr:row>
      <xdr:rowOff>45143</xdr:rowOff>
    </xdr:from>
    <xdr:to>
      <xdr:col>20</xdr:col>
      <xdr:colOff>485056</xdr:colOff>
      <xdr:row>61</xdr:row>
      <xdr:rowOff>121343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302557</xdr:colOff>
      <xdr:row>27</xdr:row>
      <xdr:rowOff>181215</xdr:rowOff>
    </xdr:from>
    <xdr:to>
      <xdr:col>11</xdr:col>
      <xdr:colOff>71237</xdr:colOff>
      <xdr:row>42</xdr:row>
      <xdr:rowOff>66915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28</xdr:row>
      <xdr:rowOff>50346</xdr:rowOff>
    </xdr:from>
    <xdr:to>
      <xdr:col>14</xdr:col>
      <xdr:colOff>428624</xdr:colOff>
      <xdr:row>42</xdr:row>
      <xdr:rowOff>126546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483051</xdr:colOff>
      <xdr:row>42</xdr:row>
      <xdr:rowOff>145596</xdr:rowOff>
    </xdr:from>
    <xdr:to>
      <xdr:col>11</xdr:col>
      <xdr:colOff>108857</xdr:colOff>
      <xdr:row>57</xdr:row>
      <xdr:rowOff>31296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517991</xdr:colOff>
      <xdr:row>22</xdr:row>
      <xdr:rowOff>41742</xdr:rowOff>
    </xdr:from>
    <xdr:to>
      <xdr:col>9</xdr:col>
      <xdr:colOff>347661</xdr:colOff>
      <xdr:row>36</xdr:row>
      <xdr:rowOff>117942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396790</xdr:colOff>
      <xdr:row>37</xdr:row>
      <xdr:rowOff>62243</xdr:rowOff>
    </xdr:from>
    <xdr:to>
      <xdr:col>9</xdr:col>
      <xdr:colOff>352984</xdr:colOff>
      <xdr:row>51</xdr:row>
      <xdr:rowOff>138443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691198</xdr:colOff>
      <xdr:row>22</xdr:row>
      <xdr:rowOff>137919</xdr:rowOff>
    </xdr:from>
    <xdr:to>
      <xdr:col>16</xdr:col>
      <xdr:colOff>337777</xdr:colOff>
      <xdr:row>37</xdr:row>
      <xdr:rowOff>23619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432954</xdr:colOff>
      <xdr:row>37</xdr:row>
      <xdr:rowOff>94878</xdr:rowOff>
    </xdr:from>
    <xdr:to>
      <xdr:col>17</xdr:col>
      <xdr:colOff>103909</xdr:colOff>
      <xdr:row>51</xdr:row>
      <xdr:rowOff>171078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406977</xdr:colOff>
      <xdr:row>22</xdr:row>
      <xdr:rowOff>39830</xdr:rowOff>
    </xdr:from>
    <xdr:to>
      <xdr:col>25</xdr:col>
      <xdr:colOff>129886</xdr:colOff>
      <xdr:row>36</xdr:row>
      <xdr:rowOff>116030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337703</xdr:colOff>
      <xdr:row>37</xdr:row>
      <xdr:rowOff>74467</xdr:rowOff>
    </xdr:from>
    <xdr:to>
      <xdr:col>25</xdr:col>
      <xdr:colOff>60612</xdr:colOff>
      <xdr:row>51</xdr:row>
      <xdr:rowOff>150667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rroLytix" refreshedDate="43981.727404745368" createdVersion="6" refreshedVersion="6" minRefreshableVersion="3" recordCount="567">
  <cacheSource type="worksheet">
    <worksheetSource ref="A1:M568" sheet="Sheet1"/>
  </cacheSource>
  <cacheFields count="15">
    <cacheField name="Image" numFmtId="0">
      <sharedItems/>
    </cacheField>
    <cacheField name="Date" numFmtId="14">
      <sharedItems containsSemiMixedTypes="0" containsNonDate="0" containsDate="1" containsString="0" minDate="2017-03-29T00:00:00" maxDate="2020-04-01T00:00:00" count="31">
        <d v="2017-03-29T00:00:00"/>
        <d v="2017-06-30T00:00:00"/>
        <d v="2017-09-30T00:00:00"/>
        <d v="2017-12-30T00:00:00"/>
        <d v="2018-03-29T00:00:00"/>
        <d v="2018-06-29T00:00:00"/>
        <d v="2018-09-30T00:00:00"/>
        <d v="2018-12-31T00:00:00"/>
        <d v="2019-03-30T00:00:00"/>
        <d v="2019-06-30T00:00:00"/>
        <d v="2019-09-29T00:00:00"/>
        <d v="2019-12-29T00:00:00"/>
        <d v="2020-03-30T00:00:00"/>
        <d v="2017-03-30T00:00:00"/>
        <d v="2018-03-30T00:00:00"/>
        <d v="2018-06-30T00:00:00"/>
        <d v="2018-12-30T00:00:00"/>
        <d v="2019-09-30T00:00:00"/>
        <d v="2019-12-30T00:00:00"/>
        <d v="2017-06-29T00:00:00"/>
        <d v="2017-09-29T00:00:00"/>
        <d v="2018-09-29T00:00:00"/>
        <d v="2019-06-29T00:00:00"/>
        <d v="2019-12-31T00:00:00"/>
        <d v="2020-03-29T00:00:00"/>
        <d v="2017-10-01T00:00:00"/>
        <d v="2018-07-01T00:00:00"/>
        <d v="2020-03-31T00:00:00"/>
        <d v="2017-12-28T00:00:00"/>
        <d v="2018-03-27T00:00:00"/>
        <d v="2019-09-28T00:00:00"/>
      </sharedItems>
      <fieldGroup par="14" base="1">
        <rangePr groupBy="months" startDate="2017-03-29T00:00:00" endDate="2020-04-01T00:00:00"/>
        <groupItems count="14">
          <s v="&lt;3/29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0"/>
        </groupItems>
      </fieldGroup>
    </cacheField>
    <cacheField name="Period" numFmtId="43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ndicator" numFmtId="0">
      <sharedItems count="5">
        <s v="CO"/>
        <s v="NO2"/>
        <s v="NDVI"/>
        <s v="Aerosol"/>
        <s v="DayNight"/>
      </sharedItems>
    </cacheField>
    <cacheField name="Color" numFmtId="0">
      <sharedItems containsNonDate="0" containsString="0" containsBlank="1"/>
    </cacheField>
    <cacheField name="Color Code" numFmtId="0">
      <sharedItems/>
    </cacheField>
    <cacheField name="Percentage" numFmtId="0">
      <sharedItems containsSemiMixedTypes="0" containsString="0" containsNumber="1" minValue="6.0999999999999999E-5" maxValue="0.99908300000000005"/>
    </cacheField>
    <cacheField name="Red" numFmtId="0">
      <sharedItems containsSemiMixedTypes="0" containsString="0" containsNumber="1" containsInteger="1" minValue="0" maxValue="255"/>
    </cacheField>
    <cacheField name="Green" numFmtId="0">
      <sharedItems containsSemiMixedTypes="0" containsString="0" containsNumber="1" containsInteger="1" minValue="0" maxValue="255"/>
    </cacheField>
    <cacheField name="Blue" numFmtId="0">
      <sharedItems containsSemiMixedTypes="0" containsString="0" containsNumber="1" containsInteger="1" minValue="0" maxValue="255"/>
    </cacheField>
    <cacheField name="P_Red" numFmtId="0">
      <sharedItems containsSemiMixedTypes="0" containsString="0" containsNumber="1" minValue="0" maxValue="254.766165"/>
    </cacheField>
    <cacheField name="P_Green" numFmtId="0">
      <sharedItems containsSemiMixedTypes="0" containsString="0" containsNumber="1" minValue="0" maxValue="239.77992"/>
    </cacheField>
    <cacheField name="P_Blue" numFmtId="0">
      <sharedItems containsSemiMixedTypes="0" containsString="0" containsNumber="1" minValue="0" maxValue="167.845944"/>
    </cacheField>
    <cacheField name="Quarters" numFmtId="0" databaseField="0">
      <fieldGroup base="1">
        <rangePr groupBy="quarters" startDate="2017-03-29T00:00:00" endDate="2020-04-01T00:00:00"/>
        <groupItems count="6">
          <s v="&lt;3/29/2017"/>
          <s v="Qtr1"/>
          <s v="Qtr2"/>
          <s v="Qtr3"/>
          <s v="Qtr4"/>
          <s v="&gt;4/1/2020"/>
        </groupItems>
      </fieldGroup>
    </cacheField>
    <cacheField name="Years" numFmtId="0" databaseField="0">
      <fieldGroup base="1">
        <rangePr groupBy="years" startDate="2017-03-29T00:00:00" endDate="2020-04-01T00:00:00"/>
        <groupItems count="6">
          <s v="&lt;3/29/2017"/>
          <s v="2017"/>
          <s v="2018"/>
          <s v="2019"/>
          <s v="2020"/>
          <s v="&gt;4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s v="PH_AIRS_L3_CO_20170329"/>
    <x v="0"/>
    <x v="0"/>
    <x v="0"/>
    <m/>
    <s v="#f0d878"/>
    <n v="0.559755"/>
    <n v="240"/>
    <n v="216"/>
    <n v="120"/>
    <n v="134.34120000000001"/>
    <n v="120.90708000000001"/>
    <n v="67.170600000000007"/>
  </r>
  <r>
    <s v="PH_AIRS_L3_CO_20170329"/>
    <x v="0"/>
    <x v="0"/>
    <x v="0"/>
    <m/>
    <s v="#ffd878"/>
    <n v="0.31981700000000002"/>
    <n v="255"/>
    <n v="216"/>
    <n v="120"/>
    <n v="81.553335000000004"/>
    <n v="69.080472"/>
    <n v="38.378039999999999"/>
  </r>
  <r>
    <s v="PH_AIRS_L3_CO_20170329"/>
    <x v="0"/>
    <x v="0"/>
    <x v="0"/>
    <m/>
    <s v="#f0f090"/>
    <n v="0.12042799999999999"/>
    <n v="240"/>
    <n v="240"/>
    <n v="144"/>
    <n v="28.902719999999999"/>
    <n v="28.902719999999999"/>
    <n v="17.341632000000001"/>
  </r>
  <r>
    <s v="PH_AIRS_L3_CO_20170630"/>
    <x v="1"/>
    <x v="1"/>
    <x v="0"/>
    <m/>
    <s v="#fff090"/>
    <n v="0.88801200000000002"/>
    <n v="255"/>
    <n v="240"/>
    <n v="144"/>
    <n v="226.44306"/>
    <n v="213.12288000000001"/>
    <n v="127.873728"/>
  </r>
  <r>
    <s v="PH_AIRS_L3_CO_20170630"/>
    <x v="1"/>
    <x v="1"/>
    <x v="0"/>
    <m/>
    <s v="#f0f090"/>
    <n v="7.3884000000000005E-2"/>
    <n v="240"/>
    <n v="240"/>
    <n v="144"/>
    <n v="17.73216"/>
    <n v="17.73216"/>
    <n v="10.639296000000002"/>
  </r>
  <r>
    <s v="PH_AIRS_L3_CO_20170630"/>
    <x v="1"/>
    <x v="1"/>
    <x v="0"/>
    <m/>
    <s v="#000000"/>
    <n v="3.2355000000000002E-2"/>
    <n v="0"/>
    <n v="0"/>
    <n v="0"/>
    <n v="0"/>
    <n v="0"/>
    <n v="0"/>
  </r>
  <r>
    <s v="PH_AIRS_L3_CO_20170630"/>
    <x v="1"/>
    <x v="1"/>
    <x v="0"/>
    <m/>
    <s v="#c0c078"/>
    <n v="2.813E-3"/>
    <n v="192"/>
    <n v="192"/>
    <n v="120"/>
    <n v="0.54009600000000002"/>
    <n v="0.54009600000000002"/>
    <n v="0.33755999999999997"/>
  </r>
  <r>
    <s v="PH_AIRS_L3_CO_20170630"/>
    <x v="1"/>
    <x v="1"/>
    <x v="0"/>
    <m/>
    <s v="#d8d890"/>
    <n v="1.529E-3"/>
    <n v="216"/>
    <n v="216"/>
    <n v="144"/>
    <n v="0.330264"/>
    <n v="0.330264"/>
    <n v="0.22017599999999998"/>
  </r>
  <r>
    <s v="PH_AIRS_L3_CO_20170630"/>
    <x v="1"/>
    <x v="1"/>
    <x v="0"/>
    <m/>
    <s v="#787848"/>
    <n v="1.407E-3"/>
    <n v="120"/>
    <n v="120"/>
    <n v="72"/>
    <n v="0.16884000000000002"/>
    <n v="0.16884000000000002"/>
    <n v="0.10130400000000001"/>
  </r>
  <r>
    <s v="PH_AIRS_L3_CO_20170930"/>
    <x v="2"/>
    <x v="2"/>
    <x v="0"/>
    <m/>
    <s v="#fff090"/>
    <n v="0.71119299999999996"/>
    <n v="255"/>
    <n v="240"/>
    <n v="144"/>
    <n v="181.35421499999998"/>
    <n v="170.68631999999999"/>
    <n v="102.41179199999999"/>
  </r>
  <r>
    <s v="PH_AIRS_L3_CO_20170930"/>
    <x v="2"/>
    <x v="2"/>
    <x v="0"/>
    <m/>
    <s v="#f0f090"/>
    <n v="0.25357800000000003"/>
    <n v="240"/>
    <n v="240"/>
    <n v="144"/>
    <n v="60.858720000000005"/>
    <n v="60.858720000000005"/>
    <n v="36.515232000000005"/>
  </r>
  <r>
    <s v="PH_AIRS_L3_CO_20170930"/>
    <x v="2"/>
    <x v="2"/>
    <x v="0"/>
    <m/>
    <s v="#000000"/>
    <n v="3.0948E-2"/>
    <n v="0"/>
    <n v="0"/>
    <n v="0"/>
    <n v="0"/>
    <n v="0"/>
    <n v="0"/>
  </r>
  <r>
    <s v="PH_AIRS_L3_CO_20170930"/>
    <x v="2"/>
    <x v="2"/>
    <x v="0"/>
    <m/>
    <s v="#606030"/>
    <n v="1.4679999999999999E-3"/>
    <n v="96"/>
    <n v="96"/>
    <n v="48"/>
    <n v="0.140928"/>
    <n v="0.140928"/>
    <n v="7.0463999999999999E-2"/>
  </r>
  <r>
    <s v="PH_AIRS_L3_CO_20170930"/>
    <x v="2"/>
    <x v="2"/>
    <x v="0"/>
    <m/>
    <s v="#484830"/>
    <n v="1.407E-3"/>
    <n v="72"/>
    <n v="72"/>
    <n v="48"/>
    <n v="0.10130400000000001"/>
    <n v="0.10130400000000001"/>
    <n v="6.7535999999999999E-2"/>
  </r>
  <r>
    <s v="PH_AIRS_L3_CO_20170930"/>
    <x v="2"/>
    <x v="2"/>
    <x v="0"/>
    <m/>
    <s v="#303018"/>
    <n v="1.346E-3"/>
    <n v="48"/>
    <n v="48"/>
    <n v="24"/>
    <n v="6.4607999999999999E-2"/>
    <n v="6.4607999999999999E-2"/>
    <n v="3.2303999999999999E-2"/>
  </r>
  <r>
    <s v="PH_AIRS_L3_CO_20170930"/>
    <x v="2"/>
    <x v="2"/>
    <x v="0"/>
    <m/>
    <s v="#907848"/>
    <n v="6.0999999999999999E-5"/>
    <n v="144"/>
    <n v="120"/>
    <n v="72"/>
    <n v="8.7840000000000001E-3"/>
    <n v="7.3200000000000001E-3"/>
    <n v="4.3920000000000001E-3"/>
  </r>
  <r>
    <s v="PH_AIRS_L3_CO_20171230"/>
    <x v="3"/>
    <x v="3"/>
    <x v="0"/>
    <m/>
    <s v="#f0d878"/>
    <n v="0.55945"/>
    <n v="240"/>
    <n v="216"/>
    <n v="120"/>
    <n v="134.268"/>
    <n v="120.8412"/>
    <n v="67.134"/>
  </r>
  <r>
    <s v="PH_AIRS_L3_CO_20171230"/>
    <x v="3"/>
    <x v="3"/>
    <x v="0"/>
    <m/>
    <s v="#ffd878"/>
    <n v="0.39486199999999999"/>
    <n v="255"/>
    <n v="216"/>
    <n v="120"/>
    <n v="100.68980999999999"/>
    <n v="85.290192000000005"/>
    <n v="47.38344"/>
  </r>
  <r>
    <s v="PH_AIRS_L3_CO_20171230"/>
    <x v="3"/>
    <x v="3"/>
    <x v="0"/>
    <m/>
    <s v="#f0f090"/>
    <n v="4.5687999999999999E-2"/>
    <n v="240"/>
    <n v="240"/>
    <n v="144"/>
    <n v="10.965120000000001"/>
    <n v="10.965120000000001"/>
    <n v="6.579072"/>
  </r>
  <r>
    <s v="PH_AIRS_L3_CO_20180329"/>
    <x v="4"/>
    <x v="0"/>
    <x v="0"/>
    <m/>
    <s v="#f0c060"/>
    <n v="0.35963299999999998"/>
    <n v="240"/>
    <n v="192"/>
    <n v="96"/>
    <n v="86.311920000000001"/>
    <n v="69.049535999999989"/>
    <n v="34.524767999999995"/>
  </r>
  <r>
    <s v="PH_AIRS_L3_CO_20180329"/>
    <x v="4"/>
    <x v="0"/>
    <x v="0"/>
    <m/>
    <s v="#f0a848"/>
    <n v="0.24183499999999999"/>
    <n v="240"/>
    <n v="168"/>
    <n v="72"/>
    <n v="58.040399999999998"/>
    <n v="40.628279999999997"/>
    <n v="17.412119999999998"/>
  </r>
  <r>
    <s v="PH_AIRS_L3_CO_20180329"/>
    <x v="4"/>
    <x v="0"/>
    <x v="0"/>
    <m/>
    <s v="#ffc060"/>
    <n v="0.23737"/>
    <n v="255"/>
    <n v="192"/>
    <n v="96"/>
    <n v="60.529350000000001"/>
    <n v="45.575040000000001"/>
    <n v="22.787520000000001"/>
  </r>
  <r>
    <s v="PH_AIRS_L3_CO_20180329"/>
    <x v="4"/>
    <x v="0"/>
    <x v="0"/>
    <m/>
    <s v="#ff9048"/>
    <n v="0.161162"/>
    <n v="255"/>
    <n v="144"/>
    <n v="72"/>
    <n v="41.096310000000003"/>
    <n v="23.207328"/>
    <n v="11.603664"/>
  </r>
  <r>
    <s v="PH_AIRS_L3_CO_20180629"/>
    <x v="5"/>
    <x v="1"/>
    <x v="0"/>
    <m/>
    <s v="#fff0a8"/>
    <n v="0.99908300000000005"/>
    <n v="255"/>
    <n v="240"/>
    <n v="168"/>
    <n v="254.766165"/>
    <n v="239.77992"/>
    <n v="167.845944"/>
  </r>
  <r>
    <s v="PH_AIRS_L3_CO_20180629"/>
    <x v="5"/>
    <x v="1"/>
    <x v="0"/>
    <m/>
    <s v="#f0f090"/>
    <n v="9.1699999999999995E-4"/>
    <n v="240"/>
    <n v="240"/>
    <n v="144"/>
    <n v="0.22008"/>
    <n v="0.22008"/>
    <n v="0.132048"/>
  </r>
  <r>
    <s v="PH_AIRS_L3_CO_20180930"/>
    <x v="6"/>
    <x v="2"/>
    <x v="0"/>
    <m/>
    <s v="#f0d878"/>
    <n v="0.60391399999999995"/>
    <n v="240"/>
    <n v="216"/>
    <n v="120"/>
    <n v="144.93935999999999"/>
    <n v="130.445424"/>
    <n v="72.469679999999997"/>
  </r>
  <r>
    <s v="PH_AIRS_L3_CO_20180930"/>
    <x v="6"/>
    <x v="2"/>
    <x v="0"/>
    <m/>
    <s v="#ffd860"/>
    <n v="0.28287499999999999"/>
    <n v="255"/>
    <n v="216"/>
    <n v="96"/>
    <n v="72.133124999999993"/>
    <n v="61.100999999999999"/>
    <n v="27.155999999999999"/>
  </r>
  <r>
    <s v="PH_AIRS_L3_CO_20180930"/>
    <x v="6"/>
    <x v="2"/>
    <x v="0"/>
    <m/>
    <s v="#000000"/>
    <n v="9.7369999999999998E-2"/>
    <n v="0"/>
    <n v="0"/>
    <n v="0"/>
    <n v="0"/>
    <n v="0"/>
    <n v="0"/>
  </r>
  <r>
    <s v="PH_AIRS_L3_CO_20180930"/>
    <x v="6"/>
    <x v="2"/>
    <x v="0"/>
    <m/>
    <s v="#f0f090"/>
    <n v="7.5230000000000002E-3"/>
    <n v="240"/>
    <n v="240"/>
    <n v="144"/>
    <n v="1.80552"/>
    <n v="1.80552"/>
    <n v="1.0833120000000001"/>
  </r>
  <r>
    <s v="PH_AIRS_L3_CO_20180930"/>
    <x v="6"/>
    <x v="2"/>
    <x v="0"/>
    <m/>
    <s v="#301818"/>
    <n v="5.5050000000000003E-3"/>
    <n v="48"/>
    <n v="24"/>
    <n v="24"/>
    <n v="0.26424000000000003"/>
    <n v="0.13212000000000002"/>
    <n v="0.13212000000000002"/>
  </r>
  <r>
    <s v="PH_AIRS_L3_CO_20180930"/>
    <x v="6"/>
    <x v="2"/>
    <x v="0"/>
    <m/>
    <s v="#a89060"/>
    <n v="2.6909999999999998E-3"/>
    <n v="168"/>
    <n v="144"/>
    <n v="96"/>
    <n v="0.45208799999999999"/>
    <n v="0.38750399999999996"/>
    <n v="0.25833600000000001"/>
  </r>
  <r>
    <s v="PH_AIRS_L3_CO_20180930"/>
    <x v="6"/>
    <x v="2"/>
    <x v="0"/>
    <m/>
    <s v="#c0a860"/>
    <n v="6.0999999999999999E-5"/>
    <n v="192"/>
    <n v="168"/>
    <n v="96"/>
    <n v="1.1712E-2"/>
    <n v="1.0248E-2"/>
    <n v="5.8560000000000001E-3"/>
  </r>
  <r>
    <s v="PH_AIRS_L3_CO_20180930"/>
    <x v="6"/>
    <x v="2"/>
    <x v="0"/>
    <m/>
    <s v="#483018"/>
    <n v="6.0999999999999999E-5"/>
    <n v="72"/>
    <n v="48"/>
    <n v="24"/>
    <n v="4.3920000000000001E-3"/>
    <n v="2.928E-3"/>
    <n v="1.464E-3"/>
  </r>
  <r>
    <s v="PH_AIRS_L3_CO_20181231"/>
    <x v="7"/>
    <x v="3"/>
    <x v="0"/>
    <m/>
    <s v="#f0c060"/>
    <n v="0.41003099999999998"/>
    <n v="240"/>
    <n v="192"/>
    <n v="96"/>
    <n v="98.407439999999994"/>
    <n v="78.725951999999992"/>
    <n v="39.362975999999996"/>
  </r>
  <r>
    <s v="PH_AIRS_L3_CO_20181231"/>
    <x v="7"/>
    <x v="3"/>
    <x v="0"/>
    <m/>
    <s v="#ffc060"/>
    <n v="0.36067300000000002"/>
    <n v="255"/>
    <n v="192"/>
    <n v="96"/>
    <n v="91.971615"/>
    <n v="69.249216000000004"/>
    <n v="34.624608000000002"/>
  </r>
  <r>
    <s v="PH_AIRS_L3_CO_20181231"/>
    <x v="7"/>
    <x v="3"/>
    <x v="0"/>
    <m/>
    <s v="#f0d878"/>
    <n v="0.119572"/>
    <n v="240"/>
    <n v="216"/>
    <n v="120"/>
    <n v="28.697279999999999"/>
    <n v="25.827552000000001"/>
    <n v="14.34864"/>
  </r>
  <r>
    <s v="PH_AIRS_L3_CO_20181231"/>
    <x v="7"/>
    <x v="3"/>
    <x v="0"/>
    <m/>
    <s v="#000000"/>
    <n v="6.4709000000000003E-2"/>
    <n v="0"/>
    <n v="0"/>
    <n v="0"/>
    <n v="0"/>
    <n v="0"/>
    <n v="0"/>
  </r>
  <r>
    <s v="PH_AIRS_L3_CO_20181231"/>
    <x v="7"/>
    <x v="3"/>
    <x v="0"/>
    <m/>
    <s v="#f0f090"/>
    <n v="3.107E-2"/>
    <n v="240"/>
    <n v="240"/>
    <n v="144"/>
    <n v="7.4568000000000003"/>
    <n v="7.4568000000000003"/>
    <n v="4.4740799999999998"/>
  </r>
  <r>
    <s v="PH_AIRS_L3_CO_20181231"/>
    <x v="7"/>
    <x v="3"/>
    <x v="0"/>
    <m/>
    <s v="#f0a848"/>
    <n v="7.9509999999999997E-3"/>
    <n v="240"/>
    <n v="168"/>
    <n v="72"/>
    <n v="1.9082399999999999"/>
    <n v="1.3357679999999998"/>
    <n v="0.57247199999999998"/>
  </r>
  <r>
    <s v="PH_AIRS_L3_CO_20181231"/>
    <x v="7"/>
    <x v="3"/>
    <x v="0"/>
    <m/>
    <s v="#484830"/>
    <n v="4.1590000000000004E-3"/>
    <n v="72"/>
    <n v="72"/>
    <n v="48"/>
    <n v="0.29944800000000005"/>
    <n v="0.29944800000000005"/>
    <n v="0.19963200000000003"/>
  </r>
  <r>
    <s v="PH_AIRS_L3_CO_20181231"/>
    <x v="7"/>
    <x v="3"/>
    <x v="0"/>
    <m/>
    <s v="#c0a860"/>
    <n v="1.4679999999999999E-3"/>
    <n v="192"/>
    <n v="168"/>
    <n v="96"/>
    <n v="0.281856"/>
    <n v="0.24662399999999998"/>
    <n v="0.140928"/>
  </r>
  <r>
    <s v="PH_AIRS_L3_CO_20181231"/>
    <x v="7"/>
    <x v="3"/>
    <x v="0"/>
    <m/>
    <s v="#ffa848"/>
    <n v="2.4499999999999999E-4"/>
    <n v="255"/>
    <n v="168"/>
    <n v="72"/>
    <n v="6.2474999999999996E-2"/>
    <n v="4.1160000000000002E-2"/>
    <n v="1.7639999999999999E-2"/>
  </r>
  <r>
    <s v="PH_AIRS_L3_CO_20181231"/>
    <x v="7"/>
    <x v="3"/>
    <x v="0"/>
    <m/>
    <s v="#786030"/>
    <n v="6.0999999999999999E-5"/>
    <n v="120"/>
    <n v="96"/>
    <n v="48"/>
    <n v="7.3200000000000001E-3"/>
    <n v="5.8560000000000001E-3"/>
    <n v="2.928E-3"/>
  </r>
  <r>
    <s v="PH_AIRS_L3_CO_20181231"/>
    <x v="7"/>
    <x v="3"/>
    <x v="1"/>
    <m/>
    <s v="#f0c060"/>
    <n v="0.41003099999999998"/>
    <n v="240"/>
    <n v="192"/>
    <n v="96"/>
    <n v="98.407439999999994"/>
    <n v="78.725951999999992"/>
    <n v="39.362975999999996"/>
  </r>
  <r>
    <s v="PH_AIRS_L3_CO_20181231"/>
    <x v="7"/>
    <x v="3"/>
    <x v="1"/>
    <m/>
    <s v="#ffc060"/>
    <n v="0.36067300000000002"/>
    <n v="255"/>
    <n v="192"/>
    <n v="96"/>
    <n v="91.971615"/>
    <n v="69.249216000000004"/>
    <n v="34.624608000000002"/>
  </r>
  <r>
    <s v="PH_AIRS_L3_CO_20181231"/>
    <x v="7"/>
    <x v="3"/>
    <x v="1"/>
    <m/>
    <s v="#f0d878"/>
    <n v="0.119572"/>
    <n v="240"/>
    <n v="216"/>
    <n v="120"/>
    <n v="28.697279999999999"/>
    <n v="25.827552000000001"/>
    <n v="14.34864"/>
  </r>
  <r>
    <s v="PH_AIRS_L3_CO_20181231"/>
    <x v="7"/>
    <x v="3"/>
    <x v="1"/>
    <m/>
    <s v="#000000"/>
    <n v="6.4709000000000003E-2"/>
    <n v="0"/>
    <n v="0"/>
    <n v="0"/>
    <n v="0"/>
    <n v="0"/>
    <n v="0"/>
  </r>
  <r>
    <s v="PH_AIRS_L3_CO_20181231"/>
    <x v="7"/>
    <x v="3"/>
    <x v="1"/>
    <m/>
    <s v="#f0f090"/>
    <n v="3.107E-2"/>
    <n v="240"/>
    <n v="240"/>
    <n v="144"/>
    <n v="7.4568000000000003"/>
    <n v="7.4568000000000003"/>
    <n v="4.4740799999999998"/>
  </r>
  <r>
    <s v="PH_AIRS_L3_CO_20181231"/>
    <x v="7"/>
    <x v="3"/>
    <x v="1"/>
    <m/>
    <s v="#f0a848"/>
    <n v="7.9509999999999997E-3"/>
    <n v="240"/>
    <n v="168"/>
    <n v="72"/>
    <n v="1.9082399999999999"/>
    <n v="1.3357679999999998"/>
    <n v="0.57247199999999998"/>
  </r>
  <r>
    <s v="PH_AIRS_L3_CO_20181231"/>
    <x v="7"/>
    <x v="3"/>
    <x v="1"/>
    <m/>
    <s v="#484830"/>
    <n v="4.1590000000000004E-3"/>
    <n v="72"/>
    <n v="72"/>
    <n v="48"/>
    <n v="0.29944800000000005"/>
    <n v="0.29944800000000005"/>
    <n v="0.19963200000000003"/>
  </r>
  <r>
    <s v="PH_AIRS_L3_CO_20181231"/>
    <x v="7"/>
    <x v="3"/>
    <x v="1"/>
    <m/>
    <s v="#c0a860"/>
    <n v="1.4679999999999999E-3"/>
    <n v="192"/>
    <n v="168"/>
    <n v="96"/>
    <n v="0.281856"/>
    <n v="0.24662399999999998"/>
    <n v="0.140928"/>
  </r>
  <r>
    <s v="PH_AIRS_L3_CO_20181231"/>
    <x v="7"/>
    <x v="3"/>
    <x v="1"/>
    <m/>
    <s v="#ffa848"/>
    <n v="2.4499999999999999E-4"/>
    <n v="255"/>
    <n v="168"/>
    <n v="72"/>
    <n v="6.2474999999999996E-2"/>
    <n v="4.1160000000000002E-2"/>
    <n v="1.7639999999999999E-2"/>
  </r>
  <r>
    <s v="PH_AIRS_L3_CO_20181231"/>
    <x v="7"/>
    <x v="3"/>
    <x v="1"/>
    <m/>
    <s v="#786030"/>
    <n v="6.0999999999999999E-5"/>
    <n v="120"/>
    <n v="96"/>
    <n v="48"/>
    <n v="7.3200000000000001E-3"/>
    <n v="5.8560000000000001E-3"/>
    <n v="2.928E-3"/>
  </r>
  <r>
    <s v="PH_AIRS_L3_CO_20190330"/>
    <x v="8"/>
    <x v="0"/>
    <x v="0"/>
    <m/>
    <s v="#ffd878"/>
    <n v="0.319633"/>
    <n v="255"/>
    <n v="216"/>
    <n v="120"/>
    <n v="81.506415000000004"/>
    <n v="69.040728000000001"/>
    <n v="38.355960000000003"/>
  </r>
  <r>
    <s v="PH_AIRS_L3_CO_20190330"/>
    <x v="8"/>
    <x v="0"/>
    <x v="0"/>
    <m/>
    <s v="#f0d878"/>
    <n v="0.289358"/>
    <n v="240"/>
    <n v="216"/>
    <n v="120"/>
    <n v="69.445920000000001"/>
    <n v="62.501328000000001"/>
    <n v="34.72296"/>
  </r>
  <r>
    <s v="PH_AIRS_L3_CO_20190330"/>
    <x v="8"/>
    <x v="0"/>
    <x v="0"/>
    <m/>
    <s v="#fff090"/>
    <n v="0.24483199999999999"/>
    <n v="255"/>
    <n v="240"/>
    <n v="144"/>
    <n v="62.432159999999996"/>
    <n v="58.759679999999996"/>
    <n v="35.255808000000002"/>
  </r>
  <r>
    <s v="PH_AIRS_L3_CO_20190330"/>
    <x v="8"/>
    <x v="0"/>
    <x v="0"/>
    <m/>
    <s v="#f0f090"/>
    <n v="0.146177"/>
    <n v="240"/>
    <n v="240"/>
    <n v="144"/>
    <n v="35.082480000000004"/>
    <n v="35.082480000000004"/>
    <n v="21.049488"/>
  </r>
  <r>
    <s v="PH_AIRS_L3_CO_20190630"/>
    <x v="9"/>
    <x v="1"/>
    <x v="0"/>
    <m/>
    <s v="#fff090"/>
    <n v="0.63382300000000003"/>
    <n v="255"/>
    <n v="240"/>
    <n v="144"/>
    <n v="161.624865"/>
    <n v="152.11752000000001"/>
    <n v="91.270511999999997"/>
  </r>
  <r>
    <s v="PH_AIRS_L3_CO_20190630"/>
    <x v="9"/>
    <x v="1"/>
    <x v="0"/>
    <m/>
    <s v="#f0f090"/>
    <n v="0.21779799999999999"/>
    <n v="240"/>
    <n v="240"/>
    <n v="144"/>
    <n v="52.271519999999995"/>
    <n v="52.271519999999995"/>
    <n v="31.362911999999998"/>
  </r>
  <r>
    <s v="PH_AIRS_L3_CO_20190630"/>
    <x v="9"/>
    <x v="1"/>
    <x v="0"/>
    <m/>
    <s v="#000000"/>
    <n v="0.123914"/>
    <n v="0"/>
    <n v="0"/>
    <n v="0"/>
    <n v="0"/>
    <n v="0"/>
    <n v="0"/>
  </r>
  <r>
    <s v="PH_AIRS_L3_CO_20190630"/>
    <x v="9"/>
    <x v="1"/>
    <x v="0"/>
    <m/>
    <s v="#f0d878"/>
    <n v="1.5779999999999999E-2"/>
    <n v="240"/>
    <n v="216"/>
    <n v="120"/>
    <n v="3.7871999999999999"/>
    <n v="3.40848"/>
    <n v="1.8935999999999999"/>
  </r>
  <r>
    <s v="PH_AIRS_L3_CO_20190630"/>
    <x v="9"/>
    <x v="1"/>
    <x v="0"/>
    <m/>
    <s v="#484830"/>
    <n v="4.0369999999999998E-3"/>
    <n v="72"/>
    <n v="72"/>
    <n v="48"/>
    <n v="0.29066399999999998"/>
    <n v="0.29066399999999998"/>
    <n v="0.193776"/>
  </r>
  <r>
    <s v="PH_AIRS_L3_CO_20190630"/>
    <x v="9"/>
    <x v="1"/>
    <x v="0"/>
    <m/>
    <s v="#909060"/>
    <n v="2.7520000000000001E-3"/>
    <n v="144"/>
    <n v="144"/>
    <n v="96"/>
    <n v="0.39628800000000003"/>
    <n v="0.39628800000000003"/>
    <n v="0.26419199999999998"/>
  </r>
  <r>
    <s v="PH_AIRS_L3_CO_20190630"/>
    <x v="9"/>
    <x v="1"/>
    <x v="0"/>
    <m/>
    <s v="#c0a878"/>
    <n v="1.774E-3"/>
    <n v="192"/>
    <n v="168"/>
    <n v="120"/>
    <n v="0.34060800000000002"/>
    <n v="0.29803200000000002"/>
    <n v="0.21287999999999999"/>
  </r>
  <r>
    <s v="PH_AIRS_L3_CO_20190630"/>
    <x v="9"/>
    <x v="1"/>
    <x v="0"/>
    <m/>
    <s v="#606048"/>
    <n v="1.22E-4"/>
    <n v="96"/>
    <n v="96"/>
    <n v="72"/>
    <n v="1.1712E-2"/>
    <n v="1.1712E-2"/>
    <n v="8.7840000000000001E-3"/>
  </r>
  <r>
    <s v="PH_AIRS_L3_CO_20190929"/>
    <x v="10"/>
    <x v="2"/>
    <x v="0"/>
    <m/>
    <s v="#fff090"/>
    <n v="0.58073399999999997"/>
    <n v="255"/>
    <n v="240"/>
    <n v="144"/>
    <n v="148.08716999999999"/>
    <n v="139.37616"/>
    <n v="83.625695999999991"/>
  </r>
  <r>
    <s v="PH_AIRS_L3_CO_20190929"/>
    <x v="10"/>
    <x v="2"/>
    <x v="0"/>
    <m/>
    <s v="#f0f090"/>
    <n v="0.25253799999999998"/>
    <n v="240"/>
    <n v="240"/>
    <n v="144"/>
    <n v="60.609119999999997"/>
    <n v="60.609119999999997"/>
    <n v="36.365471999999997"/>
  </r>
  <r>
    <s v="PH_AIRS_L3_CO_20190929"/>
    <x v="10"/>
    <x v="2"/>
    <x v="0"/>
    <m/>
    <s v="#000000"/>
    <n v="0.15945000000000001"/>
    <n v="0"/>
    <n v="0"/>
    <n v="0"/>
    <n v="0"/>
    <n v="0"/>
    <n v="0"/>
  </r>
  <r>
    <s v="PH_AIRS_L3_CO_20190929"/>
    <x v="10"/>
    <x v="2"/>
    <x v="0"/>
    <m/>
    <s v="#303018"/>
    <n v="2.875E-3"/>
    <n v="48"/>
    <n v="48"/>
    <n v="24"/>
    <n v="0.13800000000000001"/>
    <n v="0.13800000000000001"/>
    <n v="6.9000000000000006E-2"/>
  </r>
  <r>
    <s v="PH_AIRS_L3_CO_20190929"/>
    <x v="10"/>
    <x v="2"/>
    <x v="0"/>
    <m/>
    <s v="#a89060"/>
    <n v="1.407E-3"/>
    <n v="168"/>
    <n v="144"/>
    <n v="96"/>
    <n v="0.236376"/>
    <n v="0.20260800000000001"/>
    <n v="0.135072"/>
  </r>
  <r>
    <s v="PH_AIRS_L3_CO_20190929"/>
    <x v="10"/>
    <x v="2"/>
    <x v="0"/>
    <m/>
    <s v="#d8d890"/>
    <n v="1.407E-3"/>
    <n v="216"/>
    <n v="216"/>
    <n v="144"/>
    <n v="0.30391200000000002"/>
    <n v="0.30391200000000002"/>
    <n v="0.20260800000000001"/>
  </r>
  <r>
    <s v="PH_AIRS_L3_CO_20190929"/>
    <x v="10"/>
    <x v="2"/>
    <x v="0"/>
    <m/>
    <s v="#c0c078"/>
    <n v="1.0399999999999999E-3"/>
    <n v="192"/>
    <n v="192"/>
    <n v="120"/>
    <n v="0.19967999999999997"/>
    <n v="0.19967999999999997"/>
    <n v="0.12479999999999999"/>
  </r>
  <r>
    <s v="PH_AIRS_L3_CO_20190929"/>
    <x v="10"/>
    <x v="2"/>
    <x v="0"/>
    <m/>
    <s v="#484830"/>
    <n v="5.5000000000000003E-4"/>
    <n v="72"/>
    <n v="72"/>
    <n v="48"/>
    <n v="3.9600000000000003E-2"/>
    <n v="3.9600000000000003E-2"/>
    <n v="2.64E-2"/>
  </r>
  <r>
    <s v="PH_AIRS_L3_CO_20191229"/>
    <x v="11"/>
    <x v="3"/>
    <x v="0"/>
    <m/>
    <s v="#fff090"/>
    <n v="0.48373100000000002"/>
    <n v="255"/>
    <n v="240"/>
    <n v="144"/>
    <n v="123.351405"/>
    <n v="116.09544000000001"/>
    <n v="69.657263999999998"/>
  </r>
  <r>
    <s v="PH_AIRS_L3_CO_20191229"/>
    <x v="11"/>
    <x v="3"/>
    <x v="0"/>
    <m/>
    <s v="#f0f090"/>
    <n v="0.335841"/>
    <n v="240"/>
    <n v="240"/>
    <n v="144"/>
    <n v="80.601839999999996"/>
    <n v="80.601839999999996"/>
    <n v="48.361103999999997"/>
  </r>
  <r>
    <s v="PH_AIRS_L3_CO_20191229"/>
    <x v="11"/>
    <x v="3"/>
    <x v="0"/>
    <m/>
    <s v="#f0d878"/>
    <n v="0.151009"/>
    <n v="240"/>
    <n v="216"/>
    <n v="120"/>
    <n v="36.242159999999998"/>
    <n v="32.617944000000001"/>
    <n v="18.121079999999999"/>
  </r>
  <r>
    <s v="PH_AIRS_L3_CO_20191229"/>
    <x v="11"/>
    <x v="3"/>
    <x v="0"/>
    <m/>
    <s v="#f0c060"/>
    <n v="2.9419000000000001E-2"/>
    <n v="240"/>
    <n v="192"/>
    <n v="96"/>
    <n v="7.0605600000000006"/>
    <n v="5.6484480000000001"/>
    <n v="2.8242240000000001"/>
  </r>
  <r>
    <s v="PH_AIRS_L3_CO_20200330"/>
    <x v="12"/>
    <x v="0"/>
    <x v="0"/>
    <m/>
    <s v="#f0c060"/>
    <n v="0.31235499999999999"/>
    <n v="240"/>
    <n v="192"/>
    <n v="96"/>
    <n v="74.965199999999996"/>
    <n v="59.972160000000002"/>
    <n v="29.986080000000001"/>
  </r>
  <r>
    <s v="PH_AIRS_L3_CO_20200330"/>
    <x v="12"/>
    <x v="0"/>
    <x v="0"/>
    <m/>
    <s v="#ffd860"/>
    <n v="0.27651399999999998"/>
    <n v="255"/>
    <n v="216"/>
    <n v="96"/>
    <n v="70.511069999999989"/>
    <n v="59.727023999999993"/>
    <n v="26.545344"/>
  </r>
  <r>
    <s v="PH_AIRS_L3_CO_20200330"/>
    <x v="12"/>
    <x v="0"/>
    <x v="0"/>
    <m/>
    <s v="#f0d878"/>
    <n v="0.18562699999999999"/>
    <n v="240"/>
    <n v="216"/>
    <n v="120"/>
    <n v="44.550479999999993"/>
    <n v="40.095431999999995"/>
    <n v="22.275239999999997"/>
  </r>
  <r>
    <s v="PH_AIRS_L3_CO_20200330"/>
    <x v="12"/>
    <x v="0"/>
    <x v="0"/>
    <m/>
    <s v="#f0a848"/>
    <n v="0.17308899999999999"/>
    <n v="240"/>
    <n v="168"/>
    <n v="72"/>
    <n v="41.541359999999997"/>
    <n v="29.078951999999997"/>
    <n v="12.462408"/>
  </r>
  <r>
    <s v="PH_AIRS_L3_CO_20200330"/>
    <x v="12"/>
    <x v="0"/>
    <x v="0"/>
    <m/>
    <s v="#ffa848"/>
    <n v="5.2415999999999997E-2"/>
    <n v="255"/>
    <n v="168"/>
    <n v="72"/>
    <n v="13.36608"/>
    <n v="8.8058879999999995"/>
    <n v="3.773952"/>
  </r>
  <r>
    <s v="PH_MODIS_Terra_NDVI_20170330"/>
    <x v="13"/>
    <x v="0"/>
    <x v="2"/>
    <m/>
    <s v="#000000"/>
    <n v="0.64666699999999999"/>
    <n v="0"/>
    <n v="0"/>
    <n v="0"/>
    <n v="0"/>
    <n v="0"/>
    <n v="0"/>
  </r>
  <r>
    <s v="PH_MODIS_Terra_NDVI_20170330"/>
    <x v="13"/>
    <x v="0"/>
    <x v="2"/>
    <m/>
    <s v="#187800"/>
    <n v="9.7737000000000004E-2"/>
    <n v="24"/>
    <n v="120"/>
    <n v="0"/>
    <n v="2.345688"/>
    <n v="11.728440000000001"/>
    <n v="0"/>
  </r>
  <r>
    <s v="PH_MODIS_Terra_NDVI_20170330"/>
    <x v="13"/>
    <x v="0"/>
    <x v="2"/>
    <m/>
    <s v="#489018"/>
    <n v="5.7615E-2"/>
    <n v="72"/>
    <n v="144"/>
    <n v="24"/>
    <n v="4.1482799999999997"/>
    <n v="8.2965599999999995"/>
    <n v="1.38276"/>
  </r>
  <r>
    <s v="PH_MODIS_Terra_NDVI_20170330"/>
    <x v="13"/>
    <x v="0"/>
    <x v="2"/>
    <m/>
    <s v="#307818"/>
    <n v="5.3088999999999997E-2"/>
    <n v="48"/>
    <n v="120"/>
    <n v="24"/>
    <n v="2.5482719999999999"/>
    <n v="6.3706800000000001"/>
    <n v="1.2741359999999999"/>
  </r>
  <r>
    <s v="PH_MODIS_Terra_NDVI_20170330"/>
    <x v="13"/>
    <x v="0"/>
    <x v="2"/>
    <m/>
    <s v="#183018"/>
    <n v="4.2079999999999999E-2"/>
    <n v="24"/>
    <n v="48"/>
    <n v="24"/>
    <n v="1.0099199999999999"/>
    <n v="2.0198399999999999"/>
    <n v="1.0099199999999999"/>
  </r>
  <r>
    <s v="PH_MODIS_Terra_NDVI_20170330"/>
    <x v="13"/>
    <x v="0"/>
    <x v="2"/>
    <m/>
    <s v="#186018"/>
    <n v="3.3760999999999999E-2"/>
    <n v="24"/>
    <n v="96"/>
    <n v="24"/>
    <n v="0.81026399999999998"/>
    <n v="3.2410559999999999"/>
    <n v="0.81026399999999998"/>
  </r>
  <r>
    <s v="PH_MODIS_Terra_NDVI_20170330"/>
    <x v="13"/>
    <x v="0"/>
    <x v="2"/>
    <m/>
    <s v="#487830"/>
    <n v="1.9082999999999999E-2"/>
    <n v="72"/>
    <n v="120"/>
    <n v="48"/>
    <n v="1.3739759999999999"/>
    <n v="2.2899599999999998"/>
    <n v="0.91598399999999991"/>
  </r>
  <r>
    <s v="PH_MODIS_Terra_NDVI_20170330"/>
    <x v="13"/>
    <x v="0"/>
    <x v="2"/>
    <m/>
    <s v="#609030"/>
    <n v="1.6881E-2"/>
    <n v="96"/>
    <n v="144"/>
    <n v="48"/>
    <n v="1.620576"/>
    <n v="2.4308640000000001"/>
    <n v="0.81028800000000001"/>
  </r>
  <r>
    <s v="PH_MODIS_Terra_NDVI_20170330"/>
    <x v="13"/>
    <x v="0"/>
    <x v="2"/>
    <m/>
    <s v="#001800"/>
    <n v="1.2722000000000001E-2"/>
    <n v="0"/>
    <n v="24"/>
    <n v="0"/>
    <n v="0"/>
    <n v="0.30532800000000004"/>
    <n v="0"/>
  </r>
  <r>
    <s v="PH_MODIS_Terra_NDVI_20170330"/>
    <x v="13"/>
    <x v="0"/>
    <x v="2"/>
    <m/>
    <s v="#789048"/>
    <n v="8.9300000000000004E-3"/>
    <n v="120"/>
    <n v="144"/>
    <n v="72"/>
    <n v="1.0716000000000001"/>
    <n v="1.28592"/>
    <n v="0.64295999999999998"/>
  </r>
  <r>
    <s v="PH_MODIS_Terra_NDVI_20170630"/>
    <x v="1"/>
    <x v="1"/>
    <x v="2"/>
    <m/>
    <s v="#000000"/>
    <n v="0.64666699999999999"/>
    <n v="0"/>
    <n v="0"/>
    <n v="0"/>
    <n v="0"/>
    <n v="0"/>
    <n v="0"/>
  </r>
  <r>
    <s v="PH_MODIS_Terra_NDVI_20170630"/>
    <x v="1"/>
    <x v="1"/>
    <x v="2"/>
    <m/>
    <s v="#186000"/>
    <n v="0.15131500000000001"/>
    <n v="24"/>
    <n v="96"/>
    <n v="0"/>
    <n v="3.6315600000000003"/>
    <n v="14.526240000000001"/>
    <n v="0"/>
  </r>
  <r>
    <s v="PH_MODIS_Terra_NDVI_20170630"/>
    <x v="1"/>
    <x v="1"/>
    <x v="2"/>
    <m/>
    <s v="#006000"/>
    <n v="4.7705999999999998E-2"/>
    <n v="0"/>
    <n v="96"/>
    <n v="0"/>
    <n v="0"/>
    <n v="4.5797759999999998"/>
    <n v="0"/>
  </r>
  <r>
    <s v="PH_MODIS_Terra_NDVI_20170630"/>
    <x v="1"/>
    <x v="1"/>
    <x v="2"/>
    <m/>
    <s v="#183018"/>
    <n v="4.1896000000000003E-2"/>
    <n v="24"/>
    <n v="48"/>
    <n v="24"/>
    <n v="1.0055040000000002"/>
    <n v="2.0110080000000004"/>
    <n v="1.0055040000000002"/>
  </r>
  <r>
    <s v="PH_MODIS_Terra_NDVI_20170630"/>
    <x v="1"/>
    <x v="1"/>
    <x v="2"/>
    <m/>
    <s v="#186018"/>
    <n v="3.7553999999999997E-2"/>
    <n v="24"/>
    <n v="96"/>
    <n v="24"/>
    <n v="0.90129599999999988"/>
    <n v="3.6051839999999995"/>
    <n v="0.90129599999999988"/>
  </r>
  <r>
    <s v="PH_MODIS_Terra_NDVI_20170630"/>
    <x v="1"/>
    <x v="1"/>
    <x v="2"/>
    <m/>
    <s v="#489018"/>
    <n v="3.7186999999999998E-2"/>
    <n v="72"/>
    <n v="144"/>
    <n v="24"/>
    <n v="2.6774639999999996"/>
    <n v="5.3549279999999992"/>
    <n v="0.89248799999999995"/>
  </r>
  <r>
    <s v="PH_MODIS_Terra_NDVI_20170630"/>
    <x v="1"/>
    <x v="1"/>
    <x v="2"/>
    <m/>
    <s v="#609030"/>
    <n v="1.4801E-2"/>
    <n v="96"/>
    <n v="144"/>
    <n v="48"/>
    <n v="1.4208959999999999"/>
    <n v="2.1313439999999999"/>
    <n v="0.71044799999999997"/>
  </r>
  <r>
    <s v="PH_MODIS_Terra_NDVI_20170630"/>
    <x v="1"/>
    <x v="1"/>
    <x v="2"/>
    <m/>
    <s v="#001800"/>
    <n v="1.4557E-2"/>
    <n v="0"/>
    <n v="24"/>
    <n v="0"/>
    <n v="0"/>
    <n v="0.34936800000000001"/>
    <n v="0"/>
  </r>
  <r>
    <s v="PH_MODIS_Terra_NDVI_20170630"/>
    <x v="1"/>
    <x v="1"/>
    <x v="2"/>
    <m/>
    <s v="#78a830"/>
    <n v="3.3639999999999998E-3"/>
    <n v="120"/>
    <n v="168"/>
    <n v="48"/>
    <n v="0.40367999999999998"/>
    <n v="0.56515199999999999"/>
    <n v="0.161472"/>
  </r>
  <r>
    <s v="PH_MODIS_Terra_NDVI_20170630"/>
    <x v="1"/>
    <x v="1"/>
    <x v="2"/>
    <m/>
    <s v="#90a848"/>
    <n v="2.813E-3"/>
    <n v="144"/>
    <n v="168"/>
    <n v="72"/>
    <n v="0.40507199999999999"/>
    <n v="0.472584"/>
    <n v="0.20253599999999999"/>
  </r>
  <r>
    <s v="PH_MODIS_Terra_NDVI_20170930"/>
    <x v="2"/>
    <x v="2"/>
    <x v="2"/>
    <m/>
    <s v="#000000"/>
    <n v="0.67883800000000005"/>
    <n v="0"/>
    <n v="0"/>
    <n v="0"/>
    <n v="0"/>
    <n v="0"/>
    <n v="0"/>
  </r>
  <r>
    <s v="PH_MODIS_Terra_NDVI_20170930"/>
    <x v="2"/>
    <x v="2"/>
    <x v="2"/>
    <m/>
    <s v="#186000"/>
    <n v="0.11841"/>
    <n v="24"/>
    <n v="96"/>
    <n v="0"/>
    <n v="2.8418399999999999"/>
    <n v="11.36736"/>
    <n v="0"/>
  </r>
  <r>
    <s v="PH_MODIS_Terra_NDVI_20170930"/>
    <x v="2"/>
    <x v="2"/>
    <x v="2"/>
    <m/>
    <s v="#006000"/>
    <n v="6.2812999999999994E-2"/>
    <n v="0"/>
    <n v="96"/>
    <n v="0"/>
    <n v="0"/>
    <n v="6.030047999999999"/>
    <n v="0"/>
  </r>
  <r>
    <s v="PH_MODIS_Terra_NDVI_20170930"/>
    <x v="2"/>
    <x v="2"/>
    <x v="2"/>
    <m/>
    <s v="#186018"/>
    <n v="3.7430999999999999E-2"/>
    <n v="24"/>
    <n v="96"/>
    <n v="24"/>
    <n v="0.89834400000000003"/>
    <n v="3.5933760000000001"/>
    <n v="0.89834400000000003"/>
  </r>
  <r>
    <s v="PH_MODIS_Terra_NDVI_20170930"/>
    <x v="2"/>
    <x v="2"/>
    <x v="2"/>
    <m/>
    <s v="#489018"/>
    <n v="2.3363999999999999E-2"/>
    <n v="72"/>
    <n v="144"/>
    <n v="24"/>
    <n v="1.6822079999999999"/>
    <n v="3.3644159999999999"/>
    <n v="0.56073600000000001"/>
  </r>
  <r>
    <s v="PH_MODIS_Terra_NDVI_20170930"/>
    <x v="2"/>
    <x v="2"/>
    <x v="2"/>
    <m/>
    <s v="#609030"/>
    <n v="2.1651E-2"/>
    <n v="96"/>
    <n v="144"/>
    <n v="48"/>
    <n v="2.0784959999999999"/>
    <n v="3.1177440000000001"/>
    <n v="1.0392479999999999"/>
  </r>
  <r>
    <s v="PH_MODIS_Terra_NDVI_20170930"/>
    <x v="2"/>
    <x v="2"/>
    <x v="2"/>
    <m/>
    <s v="#90a848"/>
    <n v="1.6390999999999999E-2"/>
    <n v="144"/>
    <n v="168"/>
    <n v="72"/>
    <n v="2.3603039999999997"/>
    <n v="2.7536879999999999"/>
    <n v="1.1801519999999999"/>
  </r>
  <r>
    <s v="PH_MODIS_Terra_NDVI_20170930"/>
    <x v="2"/>
    <x v="2"/>
    <x v="2"/>
    <m/>
    <s v="#789048"/>
    <n v="1.3211000000000001E-2"/>
    <n v="120"/>
    <n v="144"/>
    <n v="72"/>
    <n v="1.5853200000000001"/>
    <n v="1.9023840000000001"/>
    <n v="0.95119200000000004"/>
  </r>
  <r>
    <s v="PH_MODIS_Terra_NDVI_20170930"/>
    <x v="2"/>
    <x v="2"/>
    <x v="2"/>
    <m/>
    <s v="#001800"/>
    <n v="9.0519999999999993E-3"/>
    <n v="0"/>
    <n v="24"/>
    <n v="0"/>
    <n v="0"/>
    <n v="0.217248"/>
    <n v="0"/>
  </r>
  <r>
    <s v="PH_MODIS_Terra_NDVI_20170930"/>
    <x v="2"/>
    <x v="2"/>
    <x v="2"/>
    <m/>
    <s v="#78a830"/>
    <n v="7.7679999999999997E-3"/>
    <n v="120"/>
    <n v="168"/>
    <n v="48"/>
    <n v="0.93215999999999999"/>
    <n v="1.305024"/>
    <n v="0.37286399999999997"/>
  </r>
  <r>
    <s v="PH_MODIS_Terra_NDVI_20171230"/>
    <x v="3"/>
    <x v="3"/>
    <x v="2"/>
    <m/>
    <s v="#000000"/>
    <n v="0.67920499999999995"/>
    <n v="0"/>
    <n v="0"/>
    <n v="0"/>
    <n v="0"/>
    <n v="0"/>
    <n v="0"/>
  </r>
  <r>
    <s v="PH_MODIS_Terra_NDVI_20171230"/>
    <x v="3"/>
    <x v="3"/>
    <x v="2"/>
    <m/>
    <s v="#186000"/>
    <n v="0.12709500000000001"/>
    <n v="24"/>
    <n v="96"/>
    <n v="0"/>
    <n v="3.0502800000000003"/>
    <n v="12.201120000000001"/>
    <n v="0"/>
  </r>
  <r>
    <s v="PH_MODIS_Terra_NDVI_20171230"/>
    <x v="3"/>
    <x v="3"/>
    <x v="2"/>
    <m/>
    <s v="#186018"/>
    <n v="3.7430999999999999E-2"/>
    <n v="24"/>
    <n v="96"/>
    <n v="24"/>
    <n v="0.89834400000000003"/>
    <n v="3.5933760000000001"/>
    <n v="0.89834400000000003"/>
  </r>
  <r>
    <s v="PH_MODIS_Terra_NDVI_20171230"/>
    <x v="3"/>
    <x v="3"/>
    <x v="2"/>
    <m/>
    <s v="#609030"/>
    <n v="3.1315000000000003E-2"/>
    <n v="96"/>
    <n v="144"/>
    <n v="48"/>
    <n v="3.00624"/>
    <n v="4.50936"/>
    <n v="1.50312"/>
  </r>
  <r>
    <s v="PH_MODIS_Terra_NDVI_20171230"/>
    <x v="3"/>
    <x v="3"/>
    <x v="2"/>
    <m/>
    <s v="#789048"/>
    <n v="2.4036999999999999E-2"/>
    <n v="120"/>
    <n v="144"/>
    <n v="72"/>
    <n v="2.8844400000000001"/>
    <n v="3.461328"/>
    <n v="1.730664"/>
  </r>
  <r>
    <s v="PH_MODIS_Terra_NDVI_20171230"/>
    <x v="3"/>
    <x v="3"/>
    <x v="2"/>
    <m/>
    <s v="#90a860"/>
    <n v="2.367E-2"/>
    <n v="144"/>
    <n v="168"/>
    <n v="96"/>
    <n v="3.40848"/>
    <n v="3.9765600000000001"/>
    <n v="2.2723200000000001"/>
  </r>
  <r>
    <s v="PH_MODIS_Terra_NDVI_20171230"/>
    <x v="3"/>
    <x v="3"/>
    <x v="2"/>
    <m/>
    <s v="#489018"/>
    <n v="2.367E-2"/>
    <n v="72"/>
    <n v="144"/>
    <n v="24"/>
    <n v="1.70424"/>
    <n v="3.40848"/>
    <n v="0.56808000000000003"/>
  </r>
  <r>
    <s v="PH_MODIS_Terra_NDVI_20171230"/>
    <x v="3"/>
    <x v="3"/>
    <x v="2"/>
    <m/>
    <s v="#c0c0a8"/>
    <n v="1.7125000000000001E-2"/>
    <n v="192"/>
    <n v="192"/>
    <n v="168"/>
    <n v="3.2880000000000003"/>
    <n v="3.2880000000000003"/>
    <n v="2.8770000000000002"/>
  </r>
  <r>
    <s v="PH_MODIS_Terra_NDVI_20171230"/>
    <x v="3"/>
    <x v="3"/>
    <x v="2"/>
    <m/>
    <s v="#a8a878"/>
    <n v="1.6514000000000001E-2"/>
    <n v="168"/>
    <n v="168"/>
    <n v="120"/>
    <n v="2.7743520000000004"/>
    <n v="2.7743520000000004"/>
    <n v="1.9816800000000001"/>
  </r>
  <r>
    <s v="PH_MODIS_Terra_NDVI_20171230"/>
    <x v="3"/>
    <x v="3"/>
    <x v="2"/>
    <m/>
    <s v="#d8d8c0"/>
    <n v="1.1620999999999999E-2"/>
    <n v="216"/>
    <n v="216"/>
    <n v="192"/>
    <n v="2.5101359999999997"/>
    <n v="2.5101359999999997"/>
    <n v="2.2312319999999999"/>
  </r>
  <r>
    <s v="PH_MODIS_Terra_NDVI_20180330"/>
    <x v="14"/>
    <x v="0"/>
    <x v="2"/>
    <m/>
    <s v="#000000"/>
    <n v="0.64581"/>
    <n v="0"/>
    <n v="0"/>
    <n v="0"/>
    <n v="0"/>
    <n v="0"/>
    <n v="0"/>
  </r>
  <r>
    <s v="PH_MODIS_Terra_NDVI_20180330"/>
    <x v="14"/>
    <x v="0"/>
    <x v="2"/>
    <m/>
    <s v="#307818"/>
    <n v="8.1406999999999993E-2"/>
    <n v="48"/>
    <n v="120"/>
    <n v="24"/>
    <n v="3.9075359999999995"/>
    <n v="9.7688399999999991"/>
    <n v="1.9537679999999997"/>
  </r>
  <r>
    <s v="PH_MODIS_Terra_NDVI_20180330"/>
    <x v="14"/>
    <x v="0"/>
    <x v="2"/>
    <m/>
    <s v="#187800"/>
    <n v="6.1774000000000003E-2"/>
    <n v="24"/>
    <n v="120"/>
    <n v="0"/>
    <n v="1.4825760000000001"/>
    <n v="7.4128800000000004"/>
    <n v="0"/>
  </r>
  <r>
    <s v="PH_MODIS_Terra_NDVI_20180330"/>
    <x v="14"/>
    <x v="0"/>
    <x v="2"/>
    <m/>
    <s v="#489018"/>
    <n v="5.9326999999999998E-2"/>
    <n v="72"/>
    <n v="144"/>
    <n v="24"/>
    <n v="4.2715439999999996"/>
    <n v="8.5430879999999991"/>
    <n v="1.423848"/>
  </r>
  <r>
    <s v="PH_MODIS_Terra_NDVI_20180330"/>
    <x v="14"/>
    <x v="0"/>
    <x v="2"/>
    <m/>
    <s v="#183018"/>
    <n v="3.1315000000000003E-2"/>
    <n v="24"/>
    <n v="48"/>
    <n v="24"/>
    <n v="0.75156000000000001"/>
    <n v="1.50312"/>
    <n v="0.75156000000000001"/>
  </r>
  <r>
    <s v="PH_MODIS_Terra_NDVI_20180330"/>
    <x v="14"/>
    <x v="0"/>
    <x v="2"/>
    <m/>
    <s v="#609030"/>
    <n v="2.5381999999999998E-2"/>
    <n v="96"/>
    <n v="144"/>
    <n v="48"/>
    <n v="2.4366719999999997"/>
    <n v="3.6550079999999996"/>
    <n v="1.2183359999999999"/>
  </r>
  <r>
    <s v="PH_MODIS_Terra_NDVI_20180330"/>
    <x v="14"/>
    <x v="0"/>
    <x v="2"/>
    <m/>
    <s v="#78a818"/>
    <n v="2.4465000000000001E-2"/>
    <n v="120"/>
    <n v="168"/>
    <n v="24"/>
    <n v="2.9358"/>
    <n v="4.1101200000000002"/>
    <n v="0.58716000000000002"/>
  </r>
  <r>
    <s v="PH_MODIS_Terra_NDVI_20180330"/>
    <x v="14"/>
    <x v="0"/>
    <x v="2"/>
    <m/>
    <s v="#789048"/>
    <n v="2.1162E-2"/>
    <n v="120"/>
    <n v="144"/>
    <n v="72"/>
    <n v="2.5394399999999999"/>
    <n v="3.0473280000000003"/>
    <n v="1.5236640000000001"/>
  </r>
  <r>
    <s v="PH_MODIS_Terra_NDVI_20180330"/>
    <x v="14"/>
    <x v="0"/>
    <x v="2"/>
    <m/>
    <s v="#006000"/>
    <n v="1.4434000000000001E-2"/>
    <n v="0"/>
    <n v="96"/>
    <n v="0"/>
    <n v="0"/>
    <n v="1.385664"/>
    <n v="0"/>
  </r>
  <r>
    <s v="PH_MODIS_Terra_NDVI_20180330"/>
    <x v="14"/>
    <x v="0"/>
    <x v="2"/>
    <m/>
    <s v="#001800"/>
    <n v="1.1315E-2"/>
    <n v="0"/>
    <n v="24"/>
    <n v="0"/>
    <n v="0"/>
    <n v="0.27156000000000002"/>
    <n v="0"/>
  </r>
  <r>
    <s v="PH_MODIS_Terra_NDVI_20180630"/>
    <x v="15"/>
    <x v="1"/>
    <x v="2"/>
    <m/>
    <s v="#000000"/>
    <n v="0.64648300000000003"/>
    <n v="0"/>
    <n v="0"/>
    <n v="0"/>
    <n v="0"/>
    <n v="0"/>
    <n v="0"/>
  </r>
  <r>
    <s v="PH_MODIS_Terra_NDVI_20180630"/>
    <x v="15"/>
    <x v="1"/>
    <x v="2"/>
    <m/>
    <s v="#307818"/>
    <n v="8.5566000000000003E-2"/>
    <n v="48"/>
    <n v="120"/>
    <n v="24"/>
    <n v="4.1071679999999997"/>
    <n v="10.26792"/>
    <n v="2.0535839999999999"/>
  </r>
  <r>
    <s v="PH_MODIS_Terra_NDVI_20180630"/>
    <x v="15"/>
    <x v="1"/>
    <x v="2"/>
    <m/>
    <s v="#186000"/>
    <n v="7.9632999999999995E-2"/>
    <n v="24"/>
    <n v="96"/>
    <n v="0"/>
    <n v="1.9111919999999998"/>
    <n v="7.6447679999999991"/>
    <n v="0"/>
  </r>
  <r>
    <s v="PH_MODIS_Terra_NDVI_20180630"/>
    <x v="15"/>
    <x v="1"/>
    <x v="2"/>
    <m/>
    <s v="#489018"/>
    <n v="5.0458999999999997E-2"/>
    <n v="72"/>
    <n v="144"/>
    <n v="24"/>
    <n v="3.6330479999999996"/>
    <n v="7.2660959999999992"/>
    <n v="1.2110159999999999"/>
  </r>
  <r>
    <s v="PH_MODIS_Terra_NDVI_20180630"/>
    <x v="15"/>
    <x v="1"/>
    <x v="2"/>
    <m/>
    <s v="#183018"/>
    <n v="4.0673000000000001E-2"/>
    <n v="24"/>
    <n v="48"/>
    <n v="24"/>
    <n v="0.97615200000000002"/>
    <n v="1.952304"/>
    <n v="0.97615200000000002"/>
  </r>
  <r>
    <s v="PH_MODIS_Terra_NDVI_20180630"/>
    <x v="15"/>
    <x v="1"/>
    <x v="2"/>
    <m/>
    <s v="#186018"/>
    <n v="4.0306000000000002E-2"/>
    <n v="24"/>
    <n v="96"/>
    <n v="24"/>
    <n v="0.96734399999999998"/>
    <n v="3.8693759999999999"/>
    <n v="0.96734399999999998"/>
  </r>
  <r>
    <s v="PH_MODIS_Terra_NDVI_20180630"/>
    <x v="15"/>
    <x v="1"/>
    <x v="2"/>
    <m/>
    <s v="#609030"/>
    <n v="2.4832E-2"/>
    <n v="96"/>
    <n v="144"/>
    <n v="48"/>
    <n v="2.3838720000000002"/>
    <n v="3.5758079999999999"/>
    <n v="1.1919360000000001"/>
  </r>
  <r>
    <s v="PH_MODIS_Terra_NDVI_20180630"/>
    <x v="15"/>
    <x v="1"/>
    <x v="2"/>
    <m/>
    <s v="#001800"/>
    <n v="1.4924E-2"/>
    <n v="0"/>
    <n v="24"/>
    <n v="0"/>
    <n v="0"/>
    <n v="0.35817599999999999"/>
    <n v="0"/>
  </r>
  <r>
    <s v="PH_MODIS_Terra_NDVI_20180630"/>
    <x v="15"/>
    <x v="1"/>
    <x v="2"/>
    <m/>
    <s v="#78a830"/>
    <n v="8.2570000000000005E-3"/>
    <n v="120"/>
    <n v="168"/>
    <n v="48"/>
    <n v="0.99084000000000005"/>
    <n v="1.3871760000000002"/>
    <n v="0.39633600000000002"/>
  </r>
  <r>
    <s v="PH_MODIS_Terra_NDVI_20180630"/>
    <x v="15"/>
    <x v="1"/>
    <x v="2"/>
    <m/>
    <s v="#90a848"/>
    <n v="6.8500000000000002E-3"/>
    <n v="144"/>
    <n v="168"/>
    <n v="72"/>
    <n v="0.98640000000000005"/>
    <n v="1.1508"/>
    <n v="0.49320000000000003"/>
  </r>
  <r>
    <s v="PH_MODIS_Terra_NDVI_20180930"/>
    <x v="6"/>
    <x v="2"/>
    <x v="2"/>
    <m/>
    <s v="#000000"/>
    <n v="0.64629999999999999"/>
    <n v="0"/>
    <n v="0"/>
    <n v="0"/>
    <n v="0"/>
    <n v="0"/>
    <n v="0"/>
  </r>
  <r>
    <s v="PH_MODIS_Terra_NDVI_20180930"/>
    <x v="6"/>
    <x v="2"/>
    <x v="2"/>
    <m/>
    <s v="#307818"/>
    <n v="8.1589999999999996E-2"/>
    <n v="48"/>
    <n v="120"/>
    <n v="24"/>
    <n v="3.9163199999999998"/>
    <n v="9.7907999999999991"/>
    <n v="1.9581599999999999"/>
  </r>
  <r>
    <s v="PH_MODIS_Terra_NDVI_20180930"/>
    <x v="6"/>
    <x v="2"/>
    <x v="2"/>
    <m/>
    <s v="#187800"/>
    <n v="6.8684999999999996E-2"/>
    <n v="24"/>
    <n v="120"/>
    <n v="0"/>
    <n v="1.6484399999999999"/>
    <n v="8.2422000000000004"/>
    <n v="0"/>
  </r>
  <r>
    <s v="PH_MODIS_Terra_NDVI_20180930"/>
    <x v="6"/>
    <x v="2"/>
    <x v="2"/>
    <m/>
    <s v="#183018"/>
    <n v="4.1773999999999999E-2"/>
    <n v="24"/>
    <n v="48"/>
    <n v="24"/>
    <n v="1.0025759999999999"/>
    <n v="2.0051519999999998"/>
    <n v="1.0025759999999999"/>
  </r>
  <r>
    <s v="PH_MODIS_Terra_NDVI_20180930"/>
    <x v="6"/>
    <x v="2"/>
    <x v="2"/>
    <m/>
    <s v="#489018"/>
    <n v="3.9327000000000001E-2"/>
    <n v="72"/>
    <n v="144"/>
    <n v="24"/>
    <n v="2.8315440000000001"/>
    <n v="5.6630880000000001"/>
    <n v="0.94384800000000002"/>
  </r>
  <r>
    <s v="PH_MODIS_Terra_NDVI_20180930"/>
    <x v="6"/>
    <x v="2"/>
    <x v="2"/>
    <m/>
    <s v="#186018"/>
    <n v="3.5291000000000003E-2"/>
    <n v="24"/>
    <n v="96"/>
    <n v="24"/>
    <n v="0.84698400000000007"/>
    <n v="3.3879360000000003"/>
    <n v="0.84698400000000007"/>
  </r>
  <r>
    <s v="PH_MODIS_Terra_NDVI_20180930"/>
    <x v="6"/>
    <x v="2"/>
    <x v="2"/>
    <m/>
    <s v="#006000"/>
    <n v="3.2355000000000002E-2"/>
    <n v="0"/>
    <n v="96"/>
    <n v="0"/>
    <n v="0"/>
    <n v="3.1060800000000004"/>
    <n v="0"/>
  </r>
  <r>
    <s v="PH_MODIS_Terra_NDVI_20180930"/>
    <x v="6"/>
    <x v="2"/>
    <x v="2"/>
    <m/>
    <s v="#609030"/>
    <n v="2.1590000000000002E-2"/>
    <n v="96"/>
    <n v="144"/>
    <n v="48"/>
    <n v="2.0726400000000003"/>
    <n v="3.1089600000000002"/>
    <n v="1.0363200000000001"/>
  </r>
  <r>
    <s v="PH_MODIS_Terra_NDVI_20180930"/>
    <x v="6"/>
    <x v="2"/>
    <x v="2"/>
    <m/>
    <s v="#001800"/>
    <n v="1.4189999999999999E-2"/>
    <n v="0"/>
    <n v="24"/>
    <n v="0"/>
    <n v="0"/>
    <n v="0.34055999999999997"/>
    <n v="0"/>
  </r>
  <r>
    <s v="PH_MODIS_Terra_NDVI_20180930"/>
    <x v="6"/>
    <x v="2"/>
    <x v="2"/>
    <m/>
    <s v="#789048"/>
    <n v="7.7679999999999997E-3"/>
    <n v="120"/>
    <n v="144"/>
    <n v="72"/>
    <n v="0.93215999999999999"/>
    <n v="1.118592"/>
    <n v="0.55929600000000002"/>
  </r>
  <r>
    <s v="PH_MODIS_Terra_NDVI_20181230"/>
    <x v="16"/>
    <x v="3"/>
    <x v="2"/>
    <m/>
    <s v="#000000"/>
    <n v="0.64470899999999998"/>
    <n v="0"/>
    <n v="0"/>
    <n v="0"/>
    <n v="0"/>
    <n v="0"/>
    <n v="0"/>
  </r>
  <r>
    <s v="PH_MODIS_Terra_NDVI_20181230"/>
    <x v="16"/>
    <x v="3"/>
    <x v="2"/>
    <m/>
    <s v="#307818"/>
    <n v="0.102018"/>
    <n v="48"/>
    <n v="120"/>
    <n v="24"/>
    <n v="4.8968639999999999"/>
    <n v="12.24216"/>
    <n v="2.4484319999999999"/>
  </r>
  <r>
    <s v="PH_MODIS_Terra_NDVI_20181230"/>
    <x v="16"/>
    <x v="3"/>
    <x v="2"/>
    <m/>
    <s v="#186000"/>
    <n v="5.0948E-2"/>
    <n v="24"/>
    <n v="96"/>
    <n v="0"/>
    <n v="1.2227520000000001"/>
    <n v="4.8910080000000002"/>
    <n v="0"/>
  </r>
  <r>
    <s v="PH_MODIS_Terra_NDVI_20181230"/>
    <x v="16"/>
    <x v="3"/>
    <x v="2"/>
    <m/>
    <s v="#183018"/>
    <n v="3.8531999999999997E-2"/>
    <n v="24"/>
    <n v="48"/>
    <n v="24"/>
    <n v="0.92476799999999992"/>
    <n v="1.8495359999999998"/>
    <n v="0.92476799999999992"/>
  </r>
  <r>
    <s v="PH_MODIS_Terra_NDVI_20181230"/>
    <x v="16"/>
    <x v="3"/>
    <x v="2"/>
    <m/>
    <s v="#90a860"/>
    <n v="3.3700000000000001E-2"/>
    <n v="144"/>
    <n v="168"/>
    <n v="96"/>
    <n v="4.8528000000000002"/>
    <n v="5.6616"/>
    <n v="3.2351999999999999"/>
  </r>
  <r>
    <s v="PH_MODIS_Terra_NDVI_20181230"/>
    <x v="16"/>
    <x v="3"/>
    <x v="2"/>
    <m/>
    <s v="#489018"/>
    <n v="3.1864999999999997E-2"/>
    <n v="72"/>
    <n v="144"/>
    <n v="24"/>
    <n v="2.2942799999999997"/>
    <n v="4.5885599999999993"/>
    <n v="0.76475999999999988"/>
  </r>
  <r>
    <s v="PH_MODIS_Terra_NDVI_20181230"/>
    <x v="16"/>
    <x v="3"/>
    <x v="2"/>
    <m/>
    <s v="#609030"/>
    <n v="2.7706000000000001E-2"/>
    <n v="96"/>
    <n v="144"/>
    <n v="48"/>
    <n v="2.6597759999999999"/>
    <n v="3.9896640000000003"/>
    <n v="1.329888"/>
  </r>
  <r>
    <s v="PH_MODIS_Terra_NDVI_20181230"/>
    <x v="16"/>
    <x v="3"/>
    <x v="2"/>
    <m/>
    <s v="#789048"/>
    <n v="2.1284000000000001E-2"/>
    <n v="120"/>
    <n v="144"/>
    <n v="72"/>
    <n v="2.5540799999999999"/>
    <n v="3.0648960000000001"/>
    <n v="1.532448"/>
  </r>
  <r>
    <s v="PH_MODIS_Terra_NDVI_20181230"/>
    <x v="16"/>
    <x v="3"/>
    <x v="2"/>
    <m/>
    <s v="#a8a878"/>
    <n v="1.5657000000000001E-2"/>
    <n v="168"/>
    <n v="168"/>
    <n v="120"/>
    <n v="2.630376"/>
    <n v="2.630376"/>
    <n v="1.8788400000000001"/>
  </r>
  <r>
    <s v="PH_MODIS_Terra_NDVI_20181230"/>
    <x v="16"/>
    <x v="3"/>
    <x v="2"/>
    <m/>
    <s v="#c0c0a8"/>
    <n v="1.3332999999999999E-2"/>
    <n v="192"/>
    <n v="192"/>
    <n v="168"/>
    <n v="2.559936"/>
    <n v="2.559936"/>
    <n v="2.2399439999999999"/>
  </r>
  <r>
    <s v="PH_MODIS_Terra_NDVI_20190330"/>
    <x v="8"/>
    <x v="0"/>
    <x v="2"/>
    <m/>
    <s v="#000000"/>
    <n v="0.647339"/>
    <n v="0"/>
    <n v="0"/>
    <n v="0"/>
    <n v="0"/>
    <n v="0"/>
    <n v="0"/>
  </r>
  <r>
    <s v="PH_MODIS_Terra_NDVI_20190330"/>
    <x v="8"/>
    <x v="0"/>
    <x v="2"/>
    <m/>
    <s v="#187800"/>
    <n v="8.5382E-2"/>
    <n v="24"/>
    <n v="120"/>
    <n v="0"/>
    <n v="2.0491679999999999"/>
    <n v="10.245839999999999"/>
    <n v="0"/>
  </r>
  <r>
    <s v="PH_MODIS_Terra_NDVI_20190330"/>
    <x v="8"/>
    <x v="0"/>
    <x v="2"/>
    <m/>
    <s v="#489018"/>
    <n v="5.1560000000000002E-2"/>
    <n v="72"/>
    <n v="144"/>
    <n v="24"/>
    <n v="3.7123200000000001"/>
    <n v="7.4246400000000001"/>
    <n v="1.2374400000000001"/>
  </r>
  <r>
    <s v="PH_MODIS_Terra_NDVI_20190330"/>
    <x v="8"/>
    <x v="0"/>
    <x v="2"/>
    <m/>
    <s v="#307818"/>
    <n v="4.3424999999999998E-2"/>
    <n v="48"/>
    <n v="120"/>
    <n v="24"/>
    <n v="2.0844"/>
    <n v="5.2109999999999994"/>
    <n v="1.0422"/>
  </r>
  <r>
    <s v="PH_MODIS_Terra_NDVI_20190330"/>
    <x v="8"/>
    <x v="0"/>
    <x v="2"/>
    <m/>
    <s v="#183018"/>
    <n v="3.9939000000000002E-2"/>
    <n v="24"/>
    <n v="48"/>
    <n v="24"/>
    <n v="0.95853600000000005"/>
    <n v="1.9170720000000001"/>
    <n v="0.95853600000000005"/>
  </r>
  <r>
    <s v="PH_MODIS_Terra_NDVI_20190330"/>
    <x v="8"/>
    <x v="0"/>
    <x v="2"/>
    <m/>
    <s v="#006000"/>
    <n v="3.5291000000000003E-2"/>
    <n v="0"/>
    <n v="96"/>
    <n v="0"/>
    <n v="0"/>
    <n v="3.3879360000000003"/>
    <n v="0"/>
  </r>
  <r>
    <s v="PH_MODIS_Terra_NDVI_20190330"/>
    <x v="8"/>
    <x v="0"/>
    <x v="2"/>
    <m/>
    <s v="#186018"/>
    <n v="2.7156E-2"/>
    <n v="24"/>
    <n v="96"/>
    <n v="24"/>
    <n v="0.65174399999999999"/>
    <n v="2.606976"/>
    <n v="0.65174399999999999"/>
  </r>
  <r>
    <s v="PH_MODIS_Terra_NDVI_20190330"/>
    <x v="8"/>
    <x v="0"/>
    <x v="2"/>
    <m/>
    <s v="#78a818"/>
    <n v="2.1101000000000002E-2"/>
    <n v="120"/>
    <n v="168"/>
    <n v="24"/>
    <n v="2.5321200000000004"/>
    <n v="3.5449680000000003"/>
    <n v="0.50642399999999999"/>
  </r>
  <r>
    <s v="PH_MODIS_Terra_NDVI_20190330"/>
    <x v="8"/>
    <x v="0"/>
    <x v="2"/>
    <m/>
    <s v="#489000"/>
    <n v="2.0306000000000001E-2"/>
    <n v="72"/>
    <n v="144"/>
    <n v="0"/>
    <n v="1.462032"/>
    <n v="2.924064"/>
    <n v="0"/>
  </r>
  <r>
    <s v="PH_MODIS_Terra_NDVI_20190330"/>
    <x v="8"/>
    <x v="0"/>
    <x v="2"/>
    <m/>
    <s v="#001800"/>
    <n v="1.3455999999999999E-2"/>
    <n v="0"/>
    <n v="24"/>
    <n v="0"/>
    <n v="0"/>
    <n v="0.32294400000000001"/>
    <n v="0"/>
  </r>
  <r>
    <s v="PH_MODIS_Terra_NDVI_20190630"/>
    <x v="9"/>
    <x v="1"/>
    <x v="2"/>
    <m/>
    <s v="#000000"/>
    <n v="0.67847100000000005"/>
    <n v="0"/>
    <n v="0"/>
    <n v="0"/>
    <n v="0"/>
    <n v="0"/>
    <n v="0"/>
  </r>
  <r>
    <s v="PH_MODIS_Terra_NDVI_20190630"/>
    <x v="9"/>
    <x v="1"/>
    <x v="2"/>
    <m/>
    <s v="#307818"/>
    <n v="9.3577999999999995E-2"/>
    <n v="48"/>
    <n v="120"/>
    <n v="24"/>
    <n v="4.4917439999999997"/>
    <n v="11.22936"/>
    <n v="2.2458719999999999"/>
  </r>
  <r>
    <s v="PH_MODIS_Terra_NDVI_20190630"/>
    <x v="9"/>
    <x v="1"/>
    <x v="2"/>
    <m/>
    <s v="#489018"/>
    <n v="5.4066999999999997E-2"/>
    <n v="72"/>
    <n v="144"/>
    <n v="24"/>
    <n v="3.8928239999999996"/>
    <n v="7.7856479999999992"/>
    <n v="1.2976079999999999"/>
  </r>
  <r>
    <s v="PH_MODIS_Terra_NDVI_20190630"/>
    <x v="9"/>
    <x v="1"/>
    <x v="2"/>
    <m/>
    <s v="#609030"/>
    <n v="5.4066999999999997E-2"/>
    <n v="96"/>
    <n v="144"/>
    <n v="48"/>
    <n v="5.1904319999999995"/>
    <n v="7.7856479999999992"/>
    <n v="2.5952159999999997"/>
  </r>
  <r>
    <s v="PH_MODIS_Terra_NDVI_20190630"/>
    <x v="9"/>
    <x v="1"/>
    <x v="2"/>
    <m/>
    <s v="#186000"/>
    <n v="3.7491999999999998E-2"/>
    <n v="24"/>
    <n v="96"/>
    <n v="0"/>
    <n v="0.89980799999999994"/>
    <n v="3.5992319999999998"/>
    <n v="0"/>
  </r>
  <r>
    <s v="PH_MODIS_Terra_NDVI_20190630"/>
    <x v="9"/>
    <x v="1"/>
    <x v="2"/>
    <m/>
    <s v="#186018"/>
    <n v="3.6330000000000001E-2"/>
    <n v="24"/>
    <n v="96"/>
    <n v="24"/>
    <n v="0.87192000000000003"/>
    <n v="3.4876800000000001"/>
    <n v="0.87192000000000003"/>
  </r>
  <r>
    <s v="PH_MODIS_Terra_NDVI_20190630"/>
    <x v="9"/>
    <x v="1"/>
    <x v="2"/>
    <m/>
    <s v="#90a848"/>
    <n v="1.6147000000000002E-2"/>
    <n v="144"/>
    <n v="168"/>
    <n v="72"/>
    <n v="2.3251680000000001"/>
    <n v="2.7126960000000002"/>
    <n v="1.1625840000000001"/>
  </r>
  <r>
    <s v="PH_MODIS_Terra_NDVI_20190630"/>
    <x v="9"/>
    <x v="1"/>
    <x v="2"/>
    <m/>
    <s v="#78a830"/>
    <n v="1.4312E-2"/>
    <n v="120"/>
    <n v="168"/>
    <n v="48"/>
    <n v="1.7174400000000001"/>
    <n v="2.4044159999999999"/>
    <n v="0.68697600000000003"/>
  </r>
  <r>
    <s v="PH_MODIS_Terra_NDVI_20190630"/>
    <x v="9"/>
    <x v="1"/>
    <x v="2"/>
    <m/>
    <s v="#001800"/>
    <n v="8.012E-3"/>
    <n v="0"/>
    <n v="24"/>
    <n v="0"/>
    <n v="0"/>
    <n v="0.19228800000000001"/>
    <n v="0"/>
  </r>
  <r>
    <s v="PH_MODIS_Terra_NDVI_20190630"/>
    <x v="9"/>
    <x v="1"/>
    <x v="2"/>
    <m/>
    <s v="#a8a878"/>
    <n v="5.4429999999999999E-3"/>
    <n v="168"/>
    <n v="168"/>
    <n v="120"/>
    <n v="0.91442400000000001"/>
    <n v="0.91442400000000001"/>
    <n v="0.65315999999999996"/>
  </r>
  <r>
    <s v="PH_MODIS_Terra_NDVI_20190930"/>
    <x v="17"/>
    <x v="2"/>
    <x v="2"/>
    <m/>
    <s v="#000000"/>
    <n v="0.64844000000000002"/>
    <n v="0"/>
    <n v="0"/>
    <n v="0"/>
    <n v="0"/>
    <n v="0"/>
    <n v="0"/>
  </r>
  <r>
    <s v="PH_MODIS_Terra_NDVI_20190930"/>
    <x v="17"/>
    <x v="2"/>
    <x v="2"/>
    <m/>
    <s v="#186000"/>
    <n v="0.14507600000000001"/>
    <n v="24"/>
    <n v="96"/>
    <n v="0"/>
    <n v="3.4818240000000005"/>
    <n v="13.927296000000002"/>
    <n v="0"/>
  </r>
  <r>
    <s v="PH_MODIS_Terra_NDVI_20190930"/>
    <x v="17"/>
    <x v="2"/>
    <x v="2"/>
    <m/>
    <s v="#183018"/>
    <n v="4.2875000000000003E-2"/>
    <n v="24"/>
    <n v="48"/>
    <n v="24"/>
    <n v="1.0290000000000001"/>
    <n v="2.0580000000000003"/>
    <n v="1.0290000000000001"/>
  </r>
  <r>
    <s v="PH_MODIS_Terra_NDVI_20190930"/>
    <x v="17"/>
    <x v="2"/>
    <x v="2"/>
    <m/>
    <s v="#186018"/>
    <n v="4.2630000000000001E-2"/>
    <n v="24"/>
    <n v="96"/>
    <n v="24"/>
    <n v="1.02312"/>
    <n v="4.0924800000000001"/>
    <n v="1.02312"/>
  </r>
  <r>
    <s v="PH_MODIS_Terra_NDVI_20190930"/>
    <x v="17"/>
    <x v="2"/>
    <x v="2"/>
    <m/>
    <s v="#487830"/>
    <n v="3.0459E-2"/>
    <n v="72"/>
    <n v="120"/>
    <n v="48"/>
    <n v="2.1930480000000001"/>
    <n v="3.6550799999999999"/>
    <n v="1.462032"/>
  </r>
  <r>
    <s v="PH_MODIS_Terra_NDVI_20190930"/>
    <x v="17"/>
    <x v="2"/>
    <x v="2"/>
    <m/>
    <s v="#609030"/>
    <n v="2.7156E-2"/>
    <n v="96"/>
    <n v="144"/>
    <n v="48"/>
    <n v="2.606976"/>
    <n v="3.9104640000000002"/>
    <n v="1.303488"/>
  </r>
  <r>
    <s v="PH_MODIS_Terra_NDVI_20190930"/>
    <x v="17"/>
    <x v="2"/>
    <x v="2"/>
    <m/>
    <s v="#489018"/>
    <n v="2.0611999999999998E-2"/>
    <n v="72"/>
    <n v="144"/>
    <n v="24"/>
    <n v="1.4840639999999998"/>
    <n v="2.9681279999999997"/>
    <n v="0.49468799999999996"/>
  </r>
  <r>
    <s v="PH_MODIS_Terra_NDVI_20190930"/>
    <x v="17"/>
    <x v="2"/>
    <x v="2"/>
    <m/>
    <s v="#001800"/>
    <n v="1.5291000000000001E-2"/>
    <n v="0"/>
    <n v="24"/>
    <n v="0"/>
    <n v="0"/>
    <n v="0.36698400000000003"/>
    <n v="0"/>
  </r>
  <r>
    <s v="PH_MODIS_Terra_NDVI_20190930"/>
    <x v="17"/>
    <x v="2"/>
    <x v="2"/>
    <m/>
    <s v="#789048"/>
    <n v="1.4801E-2"/>
    <n v="120"/>
    <n v="144"/>
    <n v="72"/>
    <n v="1.7761199999999999"/>
    <n v="2.1313439999999999"/>
    <n v="1.065672"/>
  </r>
  <r>
    <s v="PH_MODIS_Terra_NDVI_20190930"/>
    <x v="17"/>
    <x v="2"/>
    <x v="2"/>
    <m/>
    <s v="#90a860"/>
    <n v="6.9719999999999999E-3"/>
    <n v="144"/>
    <n v="168"/>
    <n v="96"/>
    <n v="1.003968"/>
    <n v="1.1712959999999999"/>
    <n v="0.66931200000000002"/>
  </r>
  <r>
    <s v="PH_MODIS_Terra_NDVI_20191230"/>
    <x v="18"/>
    <x v="3"/>
    <x v="2"/>
    <m/>
    <s v="#000000"/>
    <n v="0.64758400000000005"/>
    <n v="0"/>
    <n v="0"/>
    <n v="0"/>
    <n v="0"/>
    <n v="0"/>
    <n v="0"/>
  </r>
  <r>
    <s v="PH_MODIS_Terra_NDVI_20191230"/>
    <x v="18"/>
    <x v="3"/>
    <x v="2"/>
    <m/>
    <s v="#186000"/>
    <n v="0.12715599999999999"/>
    <n v="24"/>
    <n v="96"/>
    <n v="0"/>
    <n v="3.0517439999999998"/>
    <n v="12.206975999999999"/>
    <n v="0"/>
  </r>
  <r>
    <s v="PH_MODIS_Terra_NDVI_20191230"/>
    <x v="18"/>
    <x v="3"/>
    <x v="2"/>
    <m/>
    <s v="#006000"/>
    <n v="5.5902E-2"/>
    <n v="0"/>
    <n v="96"/>
    <n v="0"/>
    <n v="0"/>
    <n v="5.3665919999999998"/>
    <n v="0"/>
  </r>
  <r>
    <s v="PH_MODIS_Terra_NDVI_20191230"/>
    <x v="18"/>
    <x v="3"/>
    <x v="2"/>
    <m/>
    <s v="#183018"/>
    <n v="3.9572000000000003E-2"/>
    <n v="24"/>
    <n v="48"/>
    <n v="24"/>
    <n v="0.94972800000000013"/>
    <n v="1.8994560000000003"/>
    <n v="0.94972800000000013"/>
  </r>
  <r>
    <s v="PH_MODIS_Terra_NDVI_20191230"/>
    <x v="18"/>
    <x v="3"/>
    <x v="2"/>
    <m/>
    <s v="#186018"/>
    <n v="3.211E-2"/>
    <n v="24"/>
    <n v="96"/>
    <n v="24"/>
    <n v="0.77063999999999999"/>
    <n v="3.08256"/>
    <n v="0.77063999999999999"/>
  </r>
  <r>
    <s v="PH_MODIS_Terra_NDVI_20191230"/>
    <x v="18"/>
    <x v="3"/>
    <x v="2"/>
    <m/>
    <s v="#489018"/>
    <n v="2.844E-2"/>
    <n v="72"/>
    <n v="144"/>
    <n v="24"/>
    <n v="2.0476800000000002"/>
    <n v="4.0953600000000003"/>
    <n v="0.68256000000000006"/>
  </r>
  <r>
    <s v="PH_MODIS_Terra_NDVI_20191230"/>
    <x v="18"/>
    <x v="3"/>
    <x v="2"/>
    <m/>
    <s v="#609030"/>
    <n v="1.6574999999999999E-2"/>
    <n v="96"/>
    <n v="144"/>
    <n v="48"/>
    <n v="1.5911999999999999"/>
    <n v="2.3868"/>
    <n v="0.79559999999999997"/>
  </r>
  <r>
    <s v="PH_MODIS_Terra_NDVI_20191230"/>
    <x v="18"/>
    <x v="3"/>
    <x v="2"/>
    <m/>
    <s v="#001800"/>
    <n v="1.4862E-2"/>
    <n v="0"/>
    <n v="24"/>
    <n v="0"/>
    <n v="0"/>
    <n v="0.35668800000000001"/>
    <n v="0"/>
  </r>
  <r>
    <s v="PH_MODIS_Terra_NDVI_20191230"/>
    <x v="18"/>
    <x v="3"/>
    <x v="2"/>
    <m/>
    <s v="#90a860"/>
    <n v="1.2538000000000001E-2"/>
    <n v="144"/>
    <n v="168"/>
    <n v="96"/>
    <n v="1.805472"/>
    <n v="2.1063840000000003"/>
    <n v="1.2036480000000001"/>
  </r>
  <r>
    <s v="PH_MODIS_Terra_NDVI_20191230"/>
    <x v="18"/>
    <x v="3"/>
    <x v="2"/>
    <m/>
    <s v="#789048"/>
    <n v="9.6640000000000007E-3"/>
    <n v="120"/>
    <n v="144"/>
    <n v="72"/>
    <n v="1.15968"/>
    <n v="1.3916160000000002"/>
    <n v="0.69580800000000009"/>
  </r>
  <r>
    <s v="PH_MODIS_Terra_NDVI_20200330"/>
    <x v="12"/>
    <x v="0"/>
    <x v="2"/>
    <m/>
    <s v="#000000"/>
    <n v="0.64850200000000002"/>
    <n v="0"/>
    <n v="0"/>
    <n v="0"/>
    <n v="0"/>
    <n v="0"/>
    <n v="0"/>
  </r>
  <r>
    <s v="PH_MODIS_Terra_NDVI_20200330"/>
    <x v="12"/>
    <x v="0"/>
    <x v="2"/>
    <m/>
    <s v="#186000"/>
    <n v="0.12776799999999999"/>
    <n v="24"/>
    <n v="96"/>
    <n v="0"/>
    <n v="3.0664319999999998"/>
    <n v="12.265727999999999"/>
    <n v="0"/>
  </r>
  <r>
    <s v="PH_MODIS_Terra_NDVI_20200330"/>
    <x v="12"/>
    <x v="0"/>
    <x v="2"/>
    <m/>
    <s v="#006000"/>
    <n v="5.1193000000000002E-2"/>
    <n v="0"/>
    <n v="96"/>
    <n v="0"/>
    <n v="0"/>
    <n v="4.9145280000000007"/>
    <n v="0"/>
  </r>
  <r>
    <s v="PH_MODIS_Terra_NDVI_20200330"/>
    <x v="12"/>
    <x v="0"/>
    <x v="2"/>
    <m/>
    <s v="#183018"/>
    <n v="3.7186999999999998E-2"/>
    <n v="24"/>
    <n v="48"/>
    <n v="24"/>
    <n v="0.89248799999999995"/>
    <n v="1.7849759999999999"/>
    <n v="0.89248799999999995"/>
  </r>
  <r>
    <s v="PH_MODIS_Terra_NDVI_20200330"/>
    <x v="12"/>
    <x v="0"/>
    <x v="2"/>
    <m/>
    <s v="#78a818"/>
    <n v="3.5719000000000001E-2"/>
    <n v="120"/>
    <n v="168"/>
    <n v="24"/>
    <n v="4.2862799999999996"/>
    <n v="6.0007920000000006"/>
    <n v="0.85725600000000002"/>
  </r>
  <r>
    <s v="PH_MODIS_Terra_NDVI_20200330"/>
    <x v="12"/>
    <x v="0"/>
    <x v="2"/>
    <m/>
    <s v="#489018"/>
    <n v="3.1376000000000001E-2"/>
    <n v="72"/>
    <n v="144"/>
    <n v="24"/>
    <n v="2.2590720000000002"/>
    <n v="4.5181440000000004"/>
    <n v="0.75302400000000003"/>
  </r>
  <r>
    <s v="PH_MODIS_Terra_NDVI_20200330"/>
    <x v="12"/>
    <x v="0"/>
    <x v="2"/>
    <m/>
    <s v="#186018"/>
    <n v="2.9908000000000001E-2"/>
    <n v="24"/>
    <n v="96"/>
    <n v="24"/>
    <n v="0.71779199999999999"/>
    <n v="2.8711679999999999"/>
    <n v="0.71779199999999999"/>
  </r>
  <r>
    <s v="PH_MODIS_Terra_NDVI_20200330"/>
    <x v="12"/>
    <x v="0"/>
    <x v="2"/>
    <m/>
    <s v="#489000"/>
    <n v="2.0244999999999999E-2"/>
    <n v="72"/>
    <n v="144"/>
    <n v="0"/>
    <n v="1.45764"/>
    <n v="2.9152800000000001"/>
    <n v="0"/>
  </r>
  <r>
    <s v="PH_MODIS_Terra_NDVI_20200330"/>
    <x v="12"/>
    <x v="0"/>
    <x v="2"/>
    <m/>
    <s v="#001800"/>
    <n v="1.7798000000000001E-2"/>
    <n v="0"/>
    <n v="24"/>
    <n v="0"/>
    <n v="0"/>
    <n v="0.42715200000000003"/>
    <n v="0"/>
  </r>
  <r>
    <s v="PH_MODIS_Terra_NDVI_20200330"/>
    <x v="12"/>
    <x v="0"/>
    <x v="2"/>
    <m/>
    <s v="#c0a890"/>
    <n v="2.4499999999999999E-4"/>
    <n v="192"/>
    <n v="168"/>
    <n v="144"/>
    <n v="4.7039999999999998E-2"/>
    <n v="4.1160000000000002E-2"/>
    <n v="3.5279999999999999E-2"/>
  </r>
  <r>
    <s v="PH_OMI_Aerosol_20170330"/>
    <x v="13"/>
    <x v="0"/>
    <x v="3"/>
    <m/>
    <s v="#000000"/>
    <n v="0.44947999999999999"/>
    <n v="0"/>
    <n v="0"/>
    <n v="0"/>
    <n v="0"/>
    <n v="0"/>
    <n v="0"/>
  </r>
  <r>
    <s v="PH_OMI_Aerosol_20170330"/>
    <x v="13"/>
    <x v="0"/>
    <x v="3"/>
    <m/>
    <s v="#f0f0f0"/>
    <n v="0.425321"/>
    <n v="240"/>
    <n v="240"/>
    <n v="240"/>
    <n v="102.07704"/>
    <n v="102.07704"/>
    <n v="102.07704"/>
  </r>
  <r>
    <s v="PH_OMI_Aerosol_20170330"/>
    <x v="13"/>
    <x v="0"/>
    <x v="3"/>
    <m/>
    <s v="#d8d8a8"/>
    <n v="9.4617999999999994E-2"/>
    <n v="216"/>
    <n v="216"/>
    <n v="168"/>
    <n v="20.437487999999998"/>
    <n v="20.437487999999998"/>
    <n v="15.895823999999999"/>
  </r>
  <r>
    <s v="PH_OMI_Aerosol_20170330"/>
    <x v="13"/>
    <x v="0"/>
    <x v="3"/>
    <m/>
    <s v="#a8a890"/>
    <n v="1.0826000000000001E-2"/>
    <n v="168"/>
    <n v="168"/>
    <n v="144"/>
    <n v="1.8187680000000002"/>
    <n v="1.8187680000000002"/>
    <n v="1.5589440000000001"/>
  </r>
  <r>
    <s v="PH_OMI_Aerosol_20170330"/>
    <x v="13"/>
    <x v="0"/>
    <x v="3"/>
    <m/>
    <s v="#f0d848"/>
    <n v="8.0730000000000003E-3"/>
    <n v="240"/>
    <n v="216"/>
    <n v="72"/>
    <n v="1.9375200000000001"/>
    <n v="1.743768"/>
    <n v="0.58125599999999999"/>
  </r>
  <r>
    <s v="PH_OMI_Aerosol_20170330"/>
    <x v="13"/>
    <x v="0"/>
    <x v="3"/>
    <m/>
    <s v="#c0c0a8"/>
    <n v="6.1770000000000002E-3"/>
    <n v="192"/>
    <n v="192"/>
    <n v="168"/>
    <n v="1.1859839999999999"/>
    <n v="1.1859839999999999"/>
    <n v="1.037736"/>
  </r>
  <r>
    <s v="PH_OMI_Aerosol_20170330"/>
    <x v="13"/>
    <x v="0"/>
    <x v="3"/>
    <m/>
    <s v="#909078"/>
    <n v="4.3429999999999996E-3"/>
    <n v="144"/>
    <n v="144"/>
    <n v="120"/>
    <n v="0.62539199999999995"/>
    <n v="0.62539199999999995"/>
    <n v="0.52115999999999996"/>
  </r>
  <r>
    <s v="PH_OMI_Aerosol_20170330"/>
    <x v="13"/>
    <x v="0"/>
    <x v="3"/>
    <m/>
    <s v="#787860"/>
    <n v="8.5599999999999999E-4"/>
    <n v="120"/>
    <n v="120"/>
    <n v="96"/>
    <n v="0.10272000000000001"/>
    <n v="0.10272000000000001"/>
    <n v="8.2175999999999999E-2"/>
  </r>
  <r>
    <s v="PH_OMI_Aerosol_20170330"/>
    <x v="13"/>
    <x v="0"/>
    <x v="3"/>
    <m/>
    <s v="#789048"/>
    <n v="3.0600000000000001E-4"/>
    <n v="120"/>
    <n v="144"/>
    <n v="72"/>
    <n v="3.6720000000000003E-2"/>
    <n v="4.4063999999999999E-2"/>
    <n v="2.2032E-2"/>
  </r>
  <r>
    <s v="PH_OMI_Aerosol_20170629"/>
    <x v="19"/>
    <x v="1"/>
    <x v="3"/>
    <m/>
    <s v="#f0f0d8"/>
    <n v="0.45706400000000003"/>
    <n v="240"/>
    <n v="240"/>
    <n v="216"/>
    <n v="109.69536000000001"/>
    <n v="109.69536000000001"/>
    <n v="98.725824000000003"/>
  </r>
  <r>
    <s v="PH_OMI_Aerosol_20170629"/>
    <x v="19"/>
    <x v="1"/>
    <x v="3"/>
    <m/>
    <s v="#000000"/>
    <n v="0.40207999999999999"/>
    <n v="0"/>
    <n v="0"/>
    <n v="0"/>
    <n v="0"/>
    <n v="0"/>
    <n v="0"/>
  </r>
  <r>
    <s v="PH_OMI_Aerosol_20170629"/>
    <x v="19"/>
    <x v="1"/>
    <x v="3"/>
    <m/>
    <s v="#d8d8a8"/>
    <n v="0.12911300000000001"/>
    <n v="216"/>
    <n v="216"/>
    <n v="168"/>
    <n v="27.888408000000002"/>
    <n v="27.888408000000002"/>
    <n v="21.690984"/>
  </r>
  <r>
    <s v="PH_OMI_Aerosol_20170629"/>
    <x v="19"/>
    <x v="1"/>
    <x v="3"/>
    <m/>
    <s v="#c0c0a8"/>
    <n v="7.7060000000000002E-3"/>
    <n v="192"/>
    <n v="192"/>
    <n v="168"/>
    <n v="1.479552"/>
    <n v="1.479552"/>
    <n v="1.294608"/>
  </r>
  <r>
    <s v="PH_OMI_Aerosol_20170629"/>
    <x v="19"/>
    <x v="1"/>
    <x v="3"/>
    <m/>
    <s v="#787860"/>
    <n v="3.9760000000000004E-3"/>
    <n v="120"/>
    <n v="120"/>
    <n v="96"/>
    <n v="0.47712000000000004"/>
    <n v="0.47712000000000004"/>
    <n v="0.38169600000000004"/>
  </r>
  <r>
    <s v="PH_OMI_Aerosol_20170629"/>
    <x v="19"/>
    <x v="1"/>
    <x v="3"/>
    <m/>
    <s v="#000018"/>
    <n v="6.0999999999999999E-5"/>
    <n v="0"/>
    <n v="0"/>
    <n v="24"/>
    <n v="0"/>
    <n v="0"/>
    <n v="1.464E-3"/>
  </r>
  <r>
    <s v="PH_OMI_Aerosol_20170929"/>
    <x v="20"/>
    <x v="2"/>
    <x v="3"/>
    <m/>
    <s v="#000000"/>
    <n v="0.39015300000000003"/>
    <n v="0"/>
    <n v="0"/>
    <n v="0"/>
    <n v="0"/>
    <n v="0"/>
    <n v="0"/>
  </r>
  <r>
    <s v="PH_OMI_Aerosol_20170929"/>
    <x v="20"/>
    <x v="2"/>
    <x v="3"/>
    <m/>
    <s v="#f0f0d8"/>
    <n v="0.38171300000000002"/>
    <n v="240"/>
    <n v="240"/>
    <n v="216"/>
    <n v="91.61112"/>
    <n v="91.61112"/>
    <n v="82.450008000000011"/>
  </r>
  <r>
    <s v="PH_OMI_Aerosol_20170929"/>
    <x v="20"/>
    <x v="2"/>
    <x v="3"/>
    <m/>
    <s v="#d8d8a8"/>
    <n v="0.20189599999999999"/>
    <n v="216"/>
    <n v="216"/>
    <n v="168"/>
    <n v="43.609535999999999"/>
    <n v="43.609535999999999"/>
    <n v="33.918528000000002"/>
  </r>
  <r>
    <s v="PH_OMI_Aerosol_20170929"/>
    <x v="20"/>
    <x v="2"/>
    <x v="3"/>
    <m/>
    <s v="#f0f048"/>
    <n v="1.6881E-2"/>
    <n v="240"/>
    <n v="240"/>
    <n v="72"/>
    <n v="4.0514400000000004"/>
    <n v="4.0514400000000004"/>
    <n v="1.2154320000000001"/>
  </r>
  <r>
    <s v="PH_OMI_Aerosol_20170929"/>
    <x v="20"/>
    <x v="2"/>
    <x v="3"/>
    <m/>
    <s v="#f0f000"/>
    <n v="2.813E-3"/>
    <n v="240"/>
    <n v="240"/>
    <n v="0"/>
    <n v="0.67511999999999994"/>
    <n v="0.67511999999999994"/>
    <n v="0"/>
  </r>
  <r>
    <s v="PH_OMI_Aerosol_20170929"/>
    <x v="20"/>
    <x v="2"/>
    <x v="3"/>
    <m/>
    <s v="#a8a860"/>
    <n v="2.7520000000000001E-3"/>
    <n v="168"/>
    <n v="168"/>
    <n v="96"/>
    <n v="0.46233600000000002"/>
    <n v="0.46233600000000002"/>
    <n v="0.26419199999999998"/>
  </r>
  <r>
    <s v="PH_OMI_Aerosol_20170929"/>
    <x v="20"/>
    <x v="2"/>
    <x v="3"/>
    <m/>
    <s v="#f0f090"/>
    <n v="1.284E-3"/>
    <n v="240"/>
    <n v="240"/>
    <n v="144"/>
    <n v="0.30815999999999999"/>
    <n v="0.30815999999999999"/>
    <n v="0.184896"/>
  </r>
  <r>
    <s v="PH_OMI_Aerosol_20170929"/>
    <x v="20"/>
    <x v="2"/>
    <x v="3"/>
    <m/>
    <s v="#c0c090"/>
    <n v="1.2229999999999999E-3"/>
    <n v="192"/>
    <n v="192"/>
    <n v="144"/>
    <n v="0.23481599999999997"/>
    <n v="0.23481599999999997"/>
    <n v="0.17611199999999999"/>
  </r>
  <r>
    <s v="PH_OMI_Aerosol_20170929"/>
    <x v="20"/>
    <x v="2"/>
    <x v="3"/>
    <m/>
    <s v="#f0ff00"/>
    <n v="9.7900000000000005E-4"/>
    <n v="240"/>
    <n v="255"/>
    <n v="0"/>
    <n v="0.23496"/>
    <n v="0.24964500000000001"/>
    <n v="0"/>
  </r>
  <r>
    <s v="PH_OMI_Aerosol_20170929"/>
    <x v="20"/>
    <x v="2"/>
    <x v="3"/>
    <m/>
    <s v="#fff000"/>
    <n v="2.4499999999999999E-4"/>
    <n v="255"/>
    <n v="240"/>
    <n v="0"/>
    <n v="6.2474999999999996E-2"/>
    <n v="5.8799999999999998E-2"/>
    <n v="0"/>
  </r>
  <r>
    <s v="PH_OMI_Aerosol_20171230"/>
    <x v="3"/>
    <x v="3"/>
    <x v="3"/>
    <m/>
    <s v="#f0f0d8"/>
    <n v="0.45204899999999998"/>
    <n v="240"/>
    <n v="240"/>
    <n v="216"/>
    <n v="108.49176"/>
    <n v="108.49176"/>
    <n v="97.642583999999999"/>
  </r>
  <r>
    <s v="PH_OMI_Aerosol_20171230"/>
    <x v="3"/>
    <x v="3"/>
    <x v="3"/>
    <m/>
    <s v="#d8d8a8"/>
    <n v="0.29559600000000003"/>
    <n v="216"/>
    <n v="216"/>
    <n v="168"/>
    <n v="63.848736000000002"/>
    <n v="63.848736000000002"/>
    <n v="49.660128000000007"/>
  </r>
  <r>
    <s v="PH_OMI_Aerosol_20171230"/>
    <x v="3"/>
    <x v="3"/>
    <x v="3"/>
    <m/>
    <s v="#000000"/>
    <n v="0.19706399999999999"/>
    <n v="0"/>
    <n v="0"/>
    <n v="0"/>
    <n v="0"/>
    <n v="0"/>
    <n v="0"/>
  </r>
  <r>
    <s v="PH_OMI_Aerosol_20171230"/>
    <x v="3"/>
    <x v="3"/>
    <x v="3"/>
    <m/>
    <s v="#f0f048"/>
    <n v="3.0214000000000001E-2"/>
    <n v="240"/>
    <n v="240"/>
    <n v="72"/>
    <n v="7.25136"/>
    <n v="7.25136"/>
    <n v="2.175408"/>
  </r>
  <r>
    <s v="PH_OMI_Aerosol_20171230"/>
    <x v="3"/>
    <x v="3"/>
    <x v="3"/>
    <m/>
    <s v="#f0f000"/>
    <n v="6.7889999999999999E-3"/>
    <n v="240"/>
    <n v="240"/>
    <n v="0"/>
    <n v="1.6293599999999999"/>
    <n v="1.6293599999999999"/>
    <n v="0"/>
  </r>
  <r>
    <s v="PH_OMI_Aerosol_20171230"/>
    <x v="3"/>
    <x v="3"/>
    <x v="3"/>
    <m/>
    <s v="#909060"/>
    <n v="6.7889999999999999E-3"/>
    <n v="144"/>
    <n v="144"/>
    <n v="96"/>
    <n v="0.97761600000000004"/>
    <n v="0.97761600000000004"/>
    <n v="0.65174399999999999"/>
  </r>
  <r>
    <s v="PH_OMI_Aerosol_20171230"/>
    <x v="3"/>
    <x v="3"/>
    <x v="3"/>
    <m/>
    <s v="#f0f090"/>
    <n v="5.4429999999999999E-3"/>
    <n v="240"/>
    <n v="240"/>
    <n v="144"/>
    <n v="1.3063199999999999"/>
    <n v="1.3063199999999999"/>
    <n v="0.78379200000000004"/>
  </r>
  <r>
    <s v="PH_OMI_Aerosol_20171230"/>
    <x v="3"/>
    <x v="3"/>
    <x v="3"/>
    <m/>
    <s v="#c0c060"/>
    <n v="3.4250000000000001E-3"/>
    <n v="192"/>
    <n v="192"/>
    <n v="96"/>
    <n v="0.65759999999999996"/>
    <n v="0.65759999999999996"/>
    <n v="0.32879999999999998"/>
  </r>
  <r>
    <s v="PH_OMI_Aerosol_20171230"/>
    <x v="3"/>
    <x v="3"/>
    <x v="3"/>
    <m/>
    <s v="#787848"/>
    <n v="1.4679999999999999E-3"/>
    <n v="120"/>
    <n v="120"/>
    <n v="72"/>
    <n v="0.17615999999999998"/>
    <n v="0.17615999999999998"/>
    <n v="0.105696"/>
  </r>
  <r>
    <s v="PH_OMI_Aerosol_20171230"/>
    <x v="3"/>
    <x v="3"/>
    <x v="3"/>
    <m/>
    <s v="#fff000"/>
    <n v="5.5000000000000003E-4"/>
    <n v="255"/>
    <n v="240"/>
    <n v="0"/>
    <n v="0.14025000000000001"/>
    <n v="0.13200000000000001"/>
    <n v="0"/>
  </r>
  <r>
    <s v="PH_OMI_Aerosol_20180330"/>
    <x v="14"/>
    <x v="0"/>
    <x v="3"/>
    <m/>
    <s v="#000000"/>
    <n v="0.71914400000000001"/>
    <n v="0"/>
    <n v="0"/>
    <n v="0"/>
    <n v="0"/>
    <n v="0"/>
    <n v="0"/>
  </r>
  <r>
    <s v="PH_OMI_Aerosol_20180330"/>
    <x v="14"/>
    <x v="0"/>
    <x v="3"/>
    <m/>
    <s v="#f0f0d8"/>
    <n v="0.16434299999999999"/>
    <n v="240"/>
    <n v="240"/>
    <n v="216"/>
    <n v="39.442319999999995"/>
    <n v="39.442319999999995"/>
    <n v="35.498087999999996"/>
  </r>
  <r>
    <s v="PH_OMI_Aerosol_20180330"/>
    <x v="14"/>
    <x v="0"/>
    <x v="3"/>
    <m/>
    <s v="#d8d8a8"/>
    <n v="0.107768"/>
    <n v="216"/>
    <n v="216"/>
    <n v="168"/>
    <n v="23.277888000000001"/>
    <n v="23.277888000000001"/>
    <n v="18.105024"/>
  </r>
  <r>
    <s v="PH_OMI_Aerosol_20180330"/>
    <x v="14"/>
    <x v="0"/>
    <x v="3"/>
    <m/>
    <s v="#909060"/>
    <n v="5.8100000000000001E-3"/>
    <n v="144"/>
    <n v="144"/>
    <n v="96"/>
    <n v="0.83664000000000005"/>
    <n v="0.83664000000000005"/>
    <n v="0.55776000000000003"/>
  </r>
  <r>
    <s v="PH_OMI_Aerosol_20180330"/>
    <x v="14"/>
    <x v="0"/>
    <x v="3"/>
    <m/>
    <s v="#484830"/>
    <n v="1.101E-3"/>
    <n v="72"/>
    <n v="72"/>
    <n v="48"/>
    <n v="7.9271999999999995E-2"/>
    <n v="7.9271999999999995E-2"/>
    <n v="5.2847999999999999E-2"/>
  </r>
  <r>
    <s v="PH_OMI_Aerosol_20180330"/>
    <x v="14"/>
    <x v="0"/>
    <x v="3"/>
    <m/>
    <s v="#787860"/>
    <n v="6.7299999999999999E-4"/>
    <n v="120"/>
    <n v="120"/>
    <n v="96"/>
    <n v="8.0759999999999998E-2"/>
    <n v="8.0759999999999998E-2"/>
    <n v="6.4607999999999999E-2"/>
  </r>
  <r>
    <s v="PH_OMI_Aerosol_20180330"/>
    <x v="14"/>
    <x v="0"/>
    <x v="3"/>
    <m/>
    <s v="#a8a860"/>
    <n v="6.1200000000000002E-4"/>
    <n v="168"/>
    <n v="168"/>
    <n v="96"/>
    <n v="0.102816"/>
    <n v="0.102816"/>
    <n v="5.8751999999999999E-2"/>
  </r>
  <r>
    <s v="PH_OMI_Aerosol_20180330"/>
    <x v="14"/>
    <x v="0"/>
    <x v="3"/>
    <m/>
    <s v="#c0c060"/>
    <n v="3.6699999999999998E-4"/>
    <n v="192"/>
    <n v="192"/>
    <n v="96"/>
    <n v="7.0463999999999999E-2"/>
    <n v="7.0463999999999999E-2"/>
    <n v="3.5231999999999999E-2"/>
  </r>
  <r>
    <s v="PH_OMI_Aerosol_20180330"/>
    <x v="14"/>
    <x v="0"/>
    <x v="3"/>
    <m/>
    <s v="#c0c090"/>
    <n v="1.83E-4"/>
    <n v="192"/>
    <n v="192"/>
    <n v="144"/>
    <n v="3.5136000000000001E-2"/>
    <n v="3.5136000000000001E-2"/>
    <n v="2.6352E-2"/>
  </r>
  <r>
    <s v="PH_OMI_Aerosol_20180630"/>
    <x v="15"/>
    <x v="1"/>
    <x v="3"/>
    <m/>
    <s v="#d8d878"/>
    <n v="0.49327199999999999"/>
    <n v="216"/>
    <n v="216"/>
    <n v="120"/>
    <n v="106.546752"/>
    <n v="106.546752"/>
    <n v="59.192639999999997"/>
  </r>
  <r>
    <s v="PH_OMI_Aerosol_20180630"/>
    <x v="15"/>
    <x v="1"/>
    <x v="3"/>
    <m/>
    <s v="#f0f0c0"/>
    <n v="0.33345599999999997"/>
    <n v="240"/>
    <n v="240"/>
    <n v="192"/>
    <n v="80.029439999999994"/>
    <n v="80.029439999999994"/>
    <n v="64.023551999999995"/>
  </r>
  <r>
    <s v="PH_OMI_Aerosol_20180630"/>
    <x v="15"/>
    <x v="1"/>
    <x v="3"/>
    <m/>
    <s v="#000000"/>
    <n v="0.127278"/>
    <n v="0"/>
    <n v="0"/>
    <n v="0"/>
    <n v="0"/>
    <n v="0"/>
    <n v="0"/>
  </r>
  <r>
    <s v="PH_OMI_Aerosol_20180630"/>
    <x v="15"/>
    <x v="1"/>
    <x v="3"/>
    <m/>
    <s v="#f0f048"/>
    <n v="3.4067E-2"/>
    <n v="240"/>
    <n v="240"/>
    <n v="72"/>
    <n v="8.1760800000000007"/>
    <n v="8.1760800000000007"/>
    <n v="2.4528240000000001"/>
  </r>
  <r>
    <s v="PH_OMI_Aerosol_20180630"/>
    <x v="15"/>
    <x v="1"/>
    <x v="3"/>
    <m/>
    <s v="#484830"/>
    <n v="4.0980000000000001E-3"/>
    <n v="72"/>
    <n v="72"/>
    <n v="48"/>
    <n v="0.29505599999999998"/>
    <n v="0.29505599999999998"/>
    <n v="0.19670399999999999"/>
  </r>
  <r>
    <s v="PH_OMI_Aerosol_20180630"/>
    <x v="15"/>
    <x v="1"/>
    <x v="3"/>
    <m/>
    <s v="#a8a860"/>
    <n v="3.5469999999999998E-3"/>
    <n v="168"/>
    <n v="168"/>
    <n v="96"/>
    <n v="0.59589599999999998"/>
    <n v="0.59589599999999998"/>
    <n v="0.34051199999999998"/>
  </r>
  <r>
    <s v="PH_OMI_Aerosol_20180630"/>
    <x v="15"/>
    <x v="1"/>
    <x v="3"/>
    <m/>
    <s v="#909078"/>
    <n v="2.63E-3"/>
    <n v="144"/>
    <n v="144"/>
    <n v="120"/>
    <n v="0.37872"/>
    <n v="0.37872"/>
    <n v="0.31559999999999999"/>
  </r>
  <r>
    <s v="PH_OMI_Aerosol_20180630"/>
    <x v="15"/>
    <x v="1"/>
    <x v="3"/>
    <m/>
    <s v="#789048"/>
    <n v="9.7900000000000005E-4"/>
    <n v="120"/>
    <n v="144"/>
    <n v="72"/>
    <n v="0.11748"/>
    <n v="0.14097600000000002"/>
    <n v="7.0488000000000009E-2"/>
  </r>
  <r>
    <s v="PH_OMI_Aerosol_20180630"/>
    <x v="15"/>
    <x v="1"/>
    <x v="3"/>
    <m/>
    <s v="#f0f090"/>
    <n v="6.7299999999999999E-4"/>
    <n v="240"/>
    <n v="240"/>
    <n v="144"/>
    <n v="0.16152"/>
    <n v="0.16152"/>
    <n v="9.6911999999999998E-2"/>
  </r>
  <r>
    <s v="PH_OMI_Aerosol_20180929"/>
    <x v="21"/>
    <x v="2"/>
    <x v="3"/>
    <m/>
    <s v="#d8d890"/>
    <n v="0.45217099999999999"/>
    <n v="216"/>
    <n v="216"/>
    <n v="144"/>
    <n v="97.668936000000002"/>
    <n v="97.668936000000002"/>
    <n v="65.112623999999997"/>
  </r>
  <r>
    <s v="PH_OMI_Aerosol_20180929"/>
    <x v="21"/>
    <x v="2"/>
    <x v="3"/>
    <m/>
    <s v="#f0f0c0"/>
    <n v="0.321162"/>
    <n v="240"/>
    <n v="240"/>
    <n v="192"/>
    <n v="77.078879999999998"/>
    <n v="77.078879999999998"/>
    <n v="61.663104000000004"/>
  </r>
  <r>
    <s v="PH_OMI_Aerosol_20180929"/>
    <x v="21"/>
    <x v="2"/>
    <x v="3"/>
    <m/>
    <s v="#000000"/>
    <n v="0.159694"/>
    <n v="0"/>
    <n v="0"/>
    <n v="0"/>
    <n v="0"/>
    <n v="0"/>
    <n v="0"/>
  </r>
  <r>
    <s v="PH_OMI_Aerosol_20180929"/>
    <x v="21"/>
    <x v="2"/>
    <x v="3"/>
    <m/>
    <s v="#f0f048"/>
    <n v="5.0275E-2"/>
    <n v="240"/>
    <n v="240"/>
    <n v="72"/>
    <n v="12.066000000000001"/>
    <n v="12.066000000000001"/>
    <n v="3.6198000000000001"/>
  </r>
  <r>
    <s v="PH_OMI_Aerosol_20180929"/>
    <x v="21"/>
    <x v="2"/>
    <x v="3"/>
    <m/>
    <s v="#606048"/>
    <n v="6.9719999999999999E-3"/>
    <n v="96"/>
    <n v="96"/>
    <n v="72"/>
    <n v="0.66931200000000002"/>
    <n v="0.66931200000000002"/>
    <n v="0.50198399999999999"/>
  </r>
  <r>
    <s v="PH_OMI_Aerosol_20180929"/>
    <x v="21"/>
    <x v="2"/>
    <x v="3"/>
    <m/>
    <s v="#c0c090"/>
    <n v="3.9760000000000004E-3"/>
    <n v="192"/>
    <n v="192"/>
    <n v="144"/>
    <n v="0.76339200000000007"/>
    <n v="0.76339200000000007"/>
    <n v="0.57254400000000005"/>
  </r>
  <r>
    <s v="PH_OMI_Aerosol_20180929"/>
    <x v="21"/>
    <x v="2"/>
    <x v="3"/>
    <m/>
    <s v="#909048"/>
    <n v="2.0799999999999998E-3"/>
    <n v="144"/>
    <n v="144"/>
    <n v="72"/>
    <n v="0.29951999999999995"/>
    <n v="0.29951999999999995"/>
    <n v="0.14975999999999998"/>
  </r>
  <r>
    <s v="PH_OMI_Aerosol_20180929"/>
    <x v="21"/>
    <x v="2"/>
    <x v="3"/>
    <m/>
    <s v="#909078"/>
    <n v="1.835E-3"/>
    <n v="144"/>
    <n v="144"/>
    <n v="120"/>
    <n v="0.26424000000000003"/>
    <n v="0.26424000000000003"/>
    <n v="0.22020000000000001"/>
  </r>
  <r>
    <s v="PH_OMI_Aerosol_20180929"/>
    <x v="21"/>
    <x v="2"/>
    <x v="3"/>
    <m/>
    <s v="#a8a890"/>
    <n v="1.407E-3"/>
    <n v="168"/>
    <n v="168"/>
    <n v="144"/>
    <n v="0.236376"/>
    <n v="0.236376"/>
    <n v="0.20260800000000001"/>
  </r>
  <r>
    <s v="PH_OMI_Aerosol_20180929"/>
    <x v="21"/>
    <x v="2"/>
    <x v="3"/>
    <m/>
    <s v="#a8a860"/>
    <n v="4.28E-4"/>
    <n v="168"/>
    <n v="168"/>
    <n v="96"/>
    <n v="7.1903999999999996E-2"/>
    <n v="7.1903999999999996E-2"/>
    <n v="4.1088E-2"/>
  </r>
  <r>
    <s v="PH_OMI_Aerosol_20181230"/>
    <x v="16"/>
    <x v="3"/>
    <x v="3"/>
    <m/>
    <s v="#f0f0d8"/>
    <n v="0.49419000000000002"/>
    <n v="240"/>
    <n v="240"/>
    <n v="216"/>
    <n v="118.60560000000001"/>
    <n v="118.60560000000001"/>
    <n v="106.74504"/>
  </r>
  <r>
    <s v="PH_OMI_Aerosol_20181230"/>
    <x v="16"/>
    <x v="3"/>
    <x v="3"/>
    <m/>
    <s v="#000000"/>
    <n v="0.34379199999999999"/>
    <n v="0"/>
    <n v="0"/>
    <n v="0"/>
    <n v="0"/>
    <n v="0"/>
    <n v="0"/>
  </r>
  <r>
    <s v="PH_OMI_Aerosol_20181230"/>
    <x v="16"/>
    <x v="3"/>
    <x v="3"/>
    <m/>
    <s v="#d8d8a8"/>
    <n v="0.14177400000000001"/>
    <n v="216"/>
    <n v="216"/>
    <n v="168"/>
    <n v="30.623184000000002"/>
    <n v="30.623184000000002"/>
    <n v="23.818032000000002"/>
  </r>
  <r>
    <s v="PH_OMI_Aerosol_20181230"/>
    <x v="16"/>
    <x v="3"/>
    <x v="3"/>
    <m/>
    <s v="#a8a890"/>
    <n v="9.6019999999999994E-3"/>
    <n v="168"/>
    <n v="168"/>
    <n v="144"/>
    <n v="1.6131359999999999"/>
    <n v="1.6131359999999999"/>
    <n v="1.3826879999999999"/>
  </r>
  <r>
    <s v="PH_OMI_Aerosol_20181230"/>
    <x v="16"/>
    <x v="3"/>
    <x v="3"/>
    <m/>
    <s v="#909078"/>
    <n v="3.9760000000000004E-3"/>
    <n v="144"/>
    <n v="144"/>
    <n v="120"/>
    <n v="0.57254400000000005"/>
    <n v="0.57254400000000005"/>
    <n v="0.47712000000000004"/>
  </r>
  <r>
    <s v="PH_OMI_Aerosol_20181230"/>
    <x v="16"/>
    <x v="3"/>
    <x v="3"/>
    <m/>
    <s v="#c0c090"/>
    <n v="2.9970000000000001E-3"/>
    <n v="192"/>
    <n v="192"/>
    <n v="144"/>
    <n v="0.57542400000000005"/>
    <n v="0.57542400000000005"/>
    <n v="0.43156800000000001"/>
  </r>
  <r>
    <s v="PH_OMI_Aerosol_20181230"/>
    <x v="16"/>
    <x v="3"/>
    <x v="3"/>
    <m/>
    <s v="#d8f048"/>
    <n v="1.957E-3"/>
    <n v="216"/>
    <n v="240"/>
    <n v="72"/>
    <n v="0.42271199999999998"/>
    <n v="0.46967999999999999"/>
    <n v="0.140904"/>
  </r>
  <r>
    <s v="PH_OMI_Aerosol_20181230"/>
    <x v="16"/>
    <x v="3"/>
    <x v="3"/>
    <m/>
    <s v="#f0f078"/>
    <n v="7.3399999999999995E-4"/>
    <n v="240"/>
    <n v="240"/>
    <n v="120"/>
    <n v="0.17615999999999998"/>
    <n v="0.17615999999999998"/>
    <n v="8.8079999999999992E-2"/>
  </r>
  <r>
    <s v="PH_OMI_Aerosol_20181230"/>
    <x v="16"/>
    <x v="3"/>
    <x v="3"/>
    <m/>
    <s v="#606018"/>
    <n v="3.0600000000000001E-4"/>
    <n v="96"/>
    <n v="96"/>
    <n v="24"/>
    <n v="2.9375999999999999E-2"/>
    <n v="2.9375999999999999E-2"/>
    <n v="7.3439999999999998E-3"/>
  </r>
  <r>
    <s v="PH_OMI_Aerosol_20181230"/>
    <x v="16"/>
    <x v="3"/>
    <x v="3"/>
    <m/>
    <s v="#a8c078"/>
    <n v="3.0600000000000001E-4"/>
    <n v="168"/>
    <n v="192"/>
    <n v="120"/>
    <n v="5.1408000000000002E-2"/>
    <n v="5.8751999999999999E-2"/>
    <n v="3.6720000000000003E-2"/>
  </r>
  <r>
    <s v="PH_OMI_Aerosol_20190330"/>
    <x v="8"/>
    <x v="0"/>
    <x v="3"/>
    <m/>
    <s v="#000000"/>
    <n v="0.37822600000000001"/>
    <n v="0"/>
    <n v="0"/>
    <n v="0"/>
    <n v="0"/>
    <n v="0"/>
    <n v="0"/>
  </r>
  <r>
    <s v="PH_OMI_Aerosol_20190330"/>
    <x v="8"/>
    <x v="0"/>
    <x v="3"/>
    <m/>
    <s v="#d8d878"/>
    <n v="0.17357800000000001"/>
    <n v="216"/>
    <n v="216"/>
    <n v="120"/>
    <n v="37.492848000000002"/>
    <n v="37.492848000000002"/>
    <n v="20.829360000000001"/>
  </r>
  <r>
    <s v="PH_OMI_Aerosol_20190330"/>
    <x v="8"/>
    <x v="0"/>
    <x v="3"/>
    <m/>
    <s v="#f0f0d8"/>
    <n v="0.135657"/>
    <n v="240"/>
    <n v="240"/>
    <n v="216"/>
    <n v="32.557679999999998"/>
    <n v="32.557679999999998"/>
    <n v="29.301912000000002"/>
  </r>
  <r>
    <s v="PH_OMI_Aerosol_20190330"/>
    <x v="8"/>
    <x v="0"/>
    <x v="3"/>
    <m/>
    <s v="#d8d8a8"/>
    <n v="8.3731E-2"/>
    <n v="216"/>
    <n v="216"/>
    <n v="168"/>
    <n v="18.085895999999998"/>
    <n v="18.085895999999998"/>
    <n v="14.066808"/>
  </r>
  <r>
    <s v="PH_OMI_Aerosol_20190330"/>
    <x v="8"/>
    <x v="0"/>
    <x v="3"/>
    <m/>
    <s v="#f0f048"/>
    <n v="6.9541000000000006E-2"/>
    <n v="240"/>
    <n v="240"/>
    <n v="72"/>
    <n v="16.68984"/>
    <n v="16.68984"/>
    <n v="5.0069520000000001"/>
  </r>
  <r>
    <s v="PH_OMI_Aerosol_20190330"/>
    <x v="8"/>
    <x v="0"/>
    <x v="3"/>
    <m/>
    <s v="#f0f018"/>
    <n v="5.1681999999999999E-2"/>
    <n v="240"/>
    <n v="240"/>
    <n v="24"/>
    <n v="12.40368"/>
    <n v="12.40368"/>
    <n v="1.2403679999999999"/>
  </r>
  <r>
    <s v="PH_OMI_Aerosol_20190330"/>
    <x v="8"/>
    <x v="0"/>
    <x v="3"/>
    <m/>
    <s v="#f0f000"/>
    <n v="3.9387999999999999E-2"/>
    <n v="240"/>
    <n v="240"/>
    <n v="0"/>
    <n v="9.4531200000000002"/>
    <n v="9.4531200000000002"/>
    <n v="0"/>
  </r>
  <r>
    <s v="PH_OMI_Aerosol_20190330"/>
    <x v="8"/>
    <x v="0"/>
    <x v="3"/>
    <m/>
    <s v="#d8d800"/>
    <n v="2.3179999999999999E-2"/>
    <n v="216"/>
    <n v="216"/>
    <n v="0"/>
    <n v="5.0068799999999998"/>
    <n v="5.0068799999999998"/>
    <n v="0"/>
  </r>
  <r>
    <s v="PH_OMI_Aerosol_20190330"/>
    <x v="8"/>
    <x v="0"/>
    <x v="3"/>
    <m/>
    <s v="#ffff00"/>
    <n v="7.0949999999999997E-3"/>
    <n v="255"/>
    <n v="255"/>
    <n v="0"/>
    <n v="1.8092249999999999"/>
    <n v="1.8092249999999999"/>
    <n v="0"/>
  </r>
  <r>
    <s v="PH_OMI_Aerosol_20190330"/>
    <x v="8"/>
    <x v="0"/>
    <x v="3"/>
    <m/>
    <s v="#181800"/>
    <n v="5.1380000000000002E-3"/>
    <n v="24"/>
    <n v="24"/>
    <n v="0"/>
    <n v="0.123312"/>
    <n v="0.123312"/>
    <n v="0"/>
  </r>
  <r>
    <s v="PH_OMI_Aerosol_20190629"/>
    <x v="22"/>
    <x v="1"/>
    <x v="3"/>
    <m/>
    <s v="#f0f0d8"/>
    <n v="0.50917400000000002"/>
    <n v="240"/>
    <n v="240"/>
    <n v="216"/>
    <n v="122.20176000000001"/>
    <n v="122.20176000000001"/>
    <n v="109.981584"/>
  </r>
  <r>
    <s v="PH_OMI_Aerosol_20190629"/>
    <x v="22"/>
    <x v="1"/>
    <x v="3"/>
    <m/>
    <s v="#000000"/>
    <n v="0.285138"/>
    <n v="0"/>
    <n v="0"/>
    <n v="0"/>
    <n v="0"/>
    <n v="0"/>
    <n v="0"/>
  </r>
  <r>
    <s v="PH_OMI_Aerosol_20190629"/>
    <x v="22"/>
    <x v="1"/>
    <x v="3"/>
    <m/>
    <s v="#d8d890"/>
    <n v="0.18654399999999999"/>
    <n v="216"/>
    <n v="216"/>
    <n v="144"/>
    <n v="40.293503999999999"/>
    <n v="40.293503999999999"/>
    <n v="26.862335999999999"/>
  </r>
  <r>
    <s v="PH_OMI_Aerosol_20190629"/>
    <x v="22"/>
    <x v="1"/>
    <x v="3"/>
    <m/>
    <s v="#f0f048"/>
    <n v="1.6881E-2"/>
    <n v="240"/>
    <n v="240"/>
    <n v="72"/>
    <n v="4.0514400000000004"/>
    <n v="4.0514400000000004"/>
    <n v="1.2154320000000001"/>
  </r>
  <r>
    <s v="PH_OMI_Aerosol_20190629"/>
    <x v="22"/>
    <x v="1"/>
    <x v="3"/>
    <m/>
    <s v="#f0f078"/>
    <n v="1.2229999999999999E-3"/>
    <n v="240"/>
    <n v="240"/>
    <n v="120"/>
    <n v="0.29352"/>
    <n v="0.29352"/>
    <n v="0.14676"/>
  </r>
  <r>
    <s v="PH_OMI_Aerosol_20190629"/>
    <x v="22"/>
    <x v="1"/>
    <x v="3"/>
    <m/>
    <s v="#a8a860"/>
    <n v="6.7299999999999999E-4"/>
    <n v="168"/>
    <n v="168"/>
    <n v="96"/>
    <n v="0.113064"/>
    <n v="0.113064"/>
    <n v="6.4607999999999999E-2"/>
  </r>
  <r>
    <s v="PH_OMI_Aerosol_20190629"/>
    <x v="22"/>
    <x v="1"/>
    <x v="3"/>
    <m/>
    <s v="#180000"/>
    <n v="3.0600000000000001E-4"/>
    <n v="24"/>
    <n v="0"/>
    <n v="0"/>
    <n v="7.3439999999999998E-3"/>
    <n v="0"/>
    <n v="0"/>
  </r>
  <r>
    <s v="PH_OMI_Aerosol_20190629"/>
    <x v="22"/>
    <x v="1"/>
    <x v="3"/>
    <m/>
    <s v="#c0c078"/>
    <n v="6.0999999999999999E-5"/>
    <n v="192"/>
    <n v="192"/>
    <n v="120"/>
    <n v="1.1712E-2"/>
    <n v="1.1712E-2"/>
    <n v="7.3200000000000001E-3"/>
  </r>
  <r>
    <s v="PH_OMI_Aerosol_20190930"/>
    <x v="10"/>
    <x v="2"/>
    <x v="3"/>
    <m/>
    <s v="#d8d890"/>
    <n v="0.40140700000000001"/>
    <n v="216"/>
    <n v="216"/>
    <n v="144"/>
    <n v="86.703912000000003"/>
    <n v="86.703912000000003"/>
    <n v="57.802607999999999"/>
  </r>
  <r>
    <s v="PH_OMI_Aerosol_20190930"/>
    <x v="10"/>
    <x v="2"/>
    <x v="3"/>
    <m/>
    <s v="#f0f048"/>
    <n v="0.20116200000000001"/>
    <n v="240"/>
    <n v="240"/>
    <n v="72"/>
    <n v="48.278880000000001"/>
    <n v="48.278880000000001"/>
    <n v="14.483664000000001"/>
  </r>
  <r>
    <s v="PH_OMI_Aerosol_20190930"/>
    <x v="10"/>
    <x v="2"/>
    <x v="3"/>
    <m/>
    <s v="#f0f0d8"/>
    <n v="0.19064200000000001"/>
    <n v="240"/>
    <n v="240"/>
    <n v="216"/>
    <n v="45.754080000000002"/>
    <n v="45.754080000000002"/>
    <n v="41.178671999999999"/>
  </r>
  <r>
    <s v="PH_OMI_Aerosol_20190930"/>
    <x v="10"/>
    <x v="2"/>
    <x v="3"/>
    <m/>
    <s v="#000000"/>
    <n v="0.16886899999999999"/>
    <n v="0"/>
    <n v="0"/>
    <n v="0"/>
    <n v="0"/>
    <n v="0"/>
    <n v="0"/>
  </r>
  <r>
    <s v="PH_OMI_Aerosol_20190930"/>
    <x v="10"/>
    <x v="2"/>
    <x v="3"/>
    <m/>
    <s v="#a8a890"/>
    <n v="1.1254E-2"/>
    <n v="168"/>
    <n v="168"/>
    <n v="144"/>
    <n v="1.8906719999999999"/>
    <n v="1.8906719999999999"/>
    <n v="1.620576"/>
  </r>
  <r>
    <s v="PH_OMI_Aerosol_20190930"/>
    <x v="10"/>
    <x v="2"/>
    <x v="3"/>
    <m/>
    <s v="#909060"/>
    <n v="5.2599999999999999E-3"/>
    <n v="144"/>
    <n v="144"/>
    <n v="96"/>
    <n v="0.75744"/>
    <n v="0.75744"/>
    <n v="0.50495999999999996"/>
  </r>
  <r>
    <s v="PH_OMI_Aerosol_20190930"/>
    <x v="10"/>
    <x v="2"/>
    <x v="3"/>
    <m/>
    <s v="#484830"/>
    <n v="4.8929999999999998E-3"/>
    <n v="72"/>
    <n v="72"/>
    <n v="48"/>
    <n v="0.352296"/>
    <n v="0.352296"/>
    <n v="0.23486399999999999"/>
  </r>
  <r>
    <s v="PH_OMI_Aerosol_20190930"/>
    <x v="10"/>
    <x v="2"/>
    <x v="3"/>
    <m/>
    <s v="#c0c0a8"/>
    <n v="4.5869999999999999E-3"/>
    <n v="192"/>
    <n v="192"/>
    <n v="168"/>
    <n v="0.88070399999999993"/>
    <n v="0.88070399999999993"/>
    <n v="0.77061599999999997"/>
  </r>
  <r>
    <s v="PH_OMI_Aerosol_20190930"/>
    <x v="10"/>
    <x v="2"/>
    <x v="3"/>
    <m/>
    <s v="#606048"/>
    <n v="3.1189999999999998E-3"/>
    <n v="96"/>
    <n v="96"/>
    <n v="72"/>
    <n v="0.29942399999999997"/>
    <n v="0.29942399999999997"/>
    <n v="0.22456799999999999"/>
  </r>
  <r>
    <s v="PH_OMI_Aerosol_20190930"/>
    <x v="10"/>
    <x v="2"/>
    <x v="3"/>
    <m/>
    <s v="#909030"/>
    <n v="2.9359999999999998E-3"/>
    <n v="144"/>
    <n v="144"/>
    <n v="48"/>
    <n v="0.42278399999999999"/>
    <n v="0.42278399999999999"/>
    <n v="0.140928"/>
  </r>
  <r>
    <s v="PH_OMI_Aerosol_20191231"/>
    <x v="23"/>
    <x v="3"/>
    <x v="3"/>
    <m/>
    <s v="#f0f0d8"/>
    <n v="0.48544300000000001"/>
    <n v="240"/>
    <n v="240"/>
    <n v="216"/>
    <n v="116.50632"/>
    <n v="116.50632"/>
    <n v="104.855688"/>
  </r>
  <r>
    <s v="PH_OMI_Aerosol_20191231"/>
    <x v="23"/>
    <x v="3"/>
    <x v="3"/>
    <m/>
    <s v="#d8d8a8"/>
    <n v="0.254251"/>
    <n v="216"/>
    <n v="216"/>
    <n v="168"/>
    <n v="54.918216000000001"/>
    <n v="54.918216000000001"/>
    <n v="42.714168000000001"/>
  </r>
  <r>
    <s v="PH_OMI_Aerosol_20191231"/>
    <x v="23"/>
    <x v="3"/>
    <x v="3"/>
    <m/>
    <s v="#000000"/>
    <n v="0.136514"/>
    <n v="0"/>
    <n v="0"/>
    <n v="0"/>
    <n v="0"/>
    <n v="0"/>
    <n v="0"/>
  </r>
  <r>
    <s v="PH_OMI_Aerosol_20191231"/>
    <x v="23"/>
    <x v="3"/>
    <x v="3"/>
    <m/>
    <s v="#d8d860"/>
    <n v="8.5198999999999997E-2"/>
    <n v="216"/>
    <n v="216"/>
    <n v="96"/>
    <n v="18.402984"/>
    <n v="18.402984"/>
    <n v="8.1791039999999988"/>
  </r>
  <r>
    <s v="PH_OMI_Aerosol_20191231"/>
    <x v="23"/>
    <x v="3"/>
    <x v="3"/>
    <m/>
    <s v="#f0f030"/>
    <n v="2.5138000000000001E-2"/>
    <n v="240"/>
    <n v="240"/>
    <n v="48"/>
    <n v="6.0331200000000003"/>
    <n v="6.0331200000000003"/>
    <n v="1.2066240000000001"/>
  </r>
  <r>
    <s v="PH_OMI_Aerosol_20191231"/>
    <x v="23"/>
    <x v="3"/>
    <x v="3"/>
    <m/>
    <s v="#c0c0a8"/>
    <n v="8.9910000000000007E-3"/>
    <n v="192"/>
    <n v="192"/>
    <n v="168"/>
    <n v="1.7262720000000003"/>
    <n v="1.7262720000000003"/>
    <n v="1.5104880000000001"/>
  </r>
  <r>
    <s v="PH_OMI_Aerosol_20191231"/>
    <x v="23"/>
    <x v="3"/>
    <x v="3"/>
    <m/>
    <s v="#909078"/>
    <n v="2.6909999999999998E-3"/>
    <n v="144"/>
    <n v="144"/>
    <n v="120"/>
    <n v="0.38750399999999996"/>
    <n v="0.38750399999999996"/>
    <n v="0.32291999999999998"/>
  </r>
  <r>
    <s v="PH_OMI_Aerosol_20191231"/>
    <x v="23"/>
    <x v="3"/>
    <x v="3"/>
    <m/>
    <s v="#a8a848"/>
    <n v="1.529E-3"/>
    <n v="168"/>
    <n v="168"/>
    <n v="72"/>
    <n v="0.25687199999999999"/>
    <n v="0.25687199999999999"/>
    <n v="0.11008799999999999"/>
  </r>
  <r>
    <s v="PH_OMI_Aerosol_20191231"/>
    <x v="23"/>
    <x v="3"/>
    <x v="3"/>
    <m/>
    <s v="#909048"/>
    <n v="2.4499999999999999E-4"/>
    <n v="144"/>
    <n v="144"/>
    <n v="72"/>
    <n v="3.5279999999999999E-2"/>
    <n v="3.5279999999999999E-2"/>
    <n v="1.7639999999999999E-2"/>
  </r>
  <r>
    <s v="PH_OMI_Aerosol_20200329"/>
    <x v="24"/>
    <x v="0"/>
    <x v="3"/>
    <m/>
    <s v="#f0f0d8"/>
    <n v="0.47694199999999998"/>
    <n v="240"/>
    <n v="240"/>
    <n v="216"/>
    <n v="114.46607999999999"/>
    <n v="114.46607999999999"/>
    <n v="103.01947199999999"/>
  </r>
  <r>
    <s v="PH_OMI_Aerosol_20200329"/>
    <x v="24"/>
    <x v="0"/>
    <x v="3"/>
    <m/>
    <s v="#d8d8a8"/>
    <n v="0.387401"/>
    <n v="216"/>
    <n v="216"/>
    <n v="168"/>
    <n v="83.678616000000005"/>
    <n v="83.678616000000005"/>
    <n v="65.083367999999993"/>
  </r>
  <r>
    <s v="PH_OMI_Aerosol_20200329"/>
    <x v="24"/>
    <x v="0"/>
    <x v="3"/>
    <m/>
    <s v="#000000"/>
    <n v="8.7829000000000004E-2"/>
    <n v="0"/>
    <n v="0"/>
    <n v="0"/>
    <n v="0"/>
    <n v="0"/>
    <n v="0"/>
  </r>
  <r>
    <s v="PH_OMI_Aerosol_20200329"/>
    <x v="24"/>
    <x v="0"/>
    <x v="3"/>
    <m/>
    <s v="#f0f030"/>
    <n v="2.1162E-2"/>
    <n v="240"/>
    <n v="240"/>
    <n v="48"/>
    <n v="5.0788799999999998"/>
    <n v="5.0788799999999998"/>
    <n v="1.015776"/>
  </r>
  <r>
    <s v="PH_OMI_Aerosol_20200329"/>
    <x v="24"/>
    <x v="0"/>
    <x v="3"/>
    <m/>
    <s v="#909060"/>
    <n v="4.8929999999999998E-3"/>
    <n v="144"/>
    <n v="144"/>
    <n v="96"/>
    <n v="0.704592"/>
    <n v="0.704592"/>
    <n v="0.46972799999999998"/>
  </r>
  <r>
    <s v="PH_OMI_Aerosol_20200329"/>
    <x v="24"/>
    <x v="0"/>
    <x v="3"/>
    <m/>
    <s v="#f0f000"/>
    <n v="4.2199999999999998E-3"/>
    <n v="240"/>
    <n v="240"/>
    <n v="0"/>
    <n v="1.0127999999999999"/>
    <n v="1.0127999999999999"/>
    <n v="0"/>
  </r>
  <r>
    <s v="PH_OMI_Aerosol_20200329"/>
    <x v="24"/>
    <x v="0"/>
    <x v="3"/>
    <m/>
    <s v="#484830"/>
    <n v="4.0980000000000001E-3"/>
    <n v="72"/>
    <n v="72"/>
    <n v="48"/>
    <n v="0.29505599999999998"/>
    <n v="0.29505599999999998"/>
    <n v="0.19670399999999999"/>
  </r>
  <r>
    <s v="PH_OMI_Aerosol_20200329"/>
    <x v="24"/>
    <x v="0"/>
    <x v="3"/>
    <m/>
    <s v="#c0c0a8"/>
    <n v="4.0369999999999998E-3"/>
    <n v="192"/>
    <n v="192"/>
    <n v="168"/>
    <n v="0.77510400000000002"/>
    <n v="0.77510400000000002"/>
    <n v="0.67821599999999993"/>
  </r>
  <r>
    <s v="PH_OMI_Aerosol_20200329"/>
    <x v="24"/>
    <x v="0"/>
    <x v="3"/>
    <m/>
    <s v="#a8a890"/>
    <n v="3.6700000000000001E-3"/>
    <n v="168"/>
    <n v="168"/>
    <n v="144"/>
    <n v="0.61656"/>
    <n v="0.61656"/>
    <n v="0.52848000000000006"/>
  </r>
  <r>
    <s v="PH_OMI_Aerosol_20200329"/>
    <x v="24"/>
    <x v="0"/>
    <x v="3"/>
    <m/>
    <s v="#a8a860"/>
    <n v="2.0799999999999998E-3"/>
    <n v="168"/>
    <n v="168"/>
    <n v="96"/>
    <n v="0.34943999999999997"/>
    <n v="0.34943999999999997"/>
    <n v="0.19967999999999997"/>
  </r>
  <r>
    <s v="PH_OMI_NO2_20170330"/>
    <x v="13"/>
    <x v="0"/>
    <x v="1"/>
    <m/>
    <s v="#fff0a8"/>
    <n v="0.98055000000000003"/>
    <n v="255"/>
    <n v="240"/>
    <n v="168"/>
    <n v="250.04025000000001"/>
    <n v="235.33199999999999"/>
    <n v="164.73240000000001"/>
  </r>
  <r>
    <s v="PH_OMI_NO2_20170330"/>
    <x v="13"/>
    <x v="0"/>
    <x v="1"/>
    <m/>
    <s v="#000000"/>
    <n v="6.7279999999999996E-3"/>
    <n v="0"/>
    <n v="0"/>
    <n v="0"/>
    <n v="0"/>
    <n v="0"/>
    <n v="0"/>
  </r>
  <r>
    <s v="PH_OMI_NO2_20170330"/>
    <x v="13"/>
    <x v="0"/>
    <x v="1"/>
    <m/>
    <s v="#ffffa8"/>
    <n v="5.8719999999999996E-3"/>
    <n v="255"/>
    <n v="255"/>
    <n v="168"/>
    <n v="1.4973599999999998"/>
    <n v="1.4973599999999998"/>
    <n v="0.98649599999999993"/>
  </r>
  <r>
    <s v="PH_OMI_NO2_20170330"/>
    <x v="13"/>
    <x v="0"/>
    <x v="1"/>
    <m/>
    <s v="#f0f090"/>
    <n v="5.0150000000000004E-3"/>
    <n v="240"/>
    <n v="240"/>
    <n v="144"/>
    <n v="1.2036"/>
    <n v="1.2036"/>
    <n v="0.72216000000000002"/>
  </r>
  <r>
    <s v="PH_OMI_NO2_20170330"/>
    <x v="13"/>
    <x v="0"/>
    <x v="1"/>
    <m/>
    <s v="#787860"/>
    <n v="8.5599999999999999E-4"/>
    <n v="120"/>
    <n v="120"/>
    <n v="96"/>
    <n v="0.10272000000000001"/>
    <n v="0.10272000000000001"/>
    <n v="8.2175999999999999E-2"/>
  </r>
  <r>
    <s v="PH_OMI_NO2_20170330"/>
    <x v="13"/>
    <x v="0"/>
    <x v="1"/>
    <m/>
    <s v="#484830"/>
    <n v="4.28E-4"/>
    <n v="72"/>
    <n v="72"/>
    <n v="48"/>
    <n v="3.0816E-2"/>
    <n v="3.0816E-2"/>
    <n v="2.0544E-2"/>
  </r>
  <r>
    <s v="PH_OMI_NO2_20170330"/>
    <x v="13"/>
    <x v="0"/>
    <x v="1"/>
    <m/>
    <s v="#a8a860"/>
    <n v="3.0600000000000001E-4"/>
    <n v="168"/>
    <n v="168"/>
    <n v="96"/>
    <n v="5.1408000000000002E-2"/>
    <n v="5.1408000000000002E-2"/>
    <n v="2.9375999999999999E-2"/>
  </r>
  <r>
    <s v="PH_OMI_NO2_20170330"/>
    <x v="13"/>
    <x v="0"/>
    <x v="1"/>
    <m/>
    <s v="#c0c0a8"/>
    <n v="1.22E-4"/>
    <n v="192"/>
    <n v="192"/>
    <n v="168"/>
    <n v="2.3424E-2"/>
    <n v="2.3424E-2"/>
    <n v="2.0496E-2"/>
  </r>
  <r>
    <s v="PH_OMI_NO2_20170330"/>
    <x v="13"/>
    <x v="0"/>
    <x v="1"/>
    <m/>
    <s v="#909078"/>
    <n v="6.0999999999999999E-5"/>
    <n v="144"/>
    <n v="144"/>
    <n v="120"/>
    <n v="8.7840000000000001E-3"/>
    <n v="8.7840000000000001E-3"/>
    <n v="7.3200000000000001E-3"/>
  </r>
  <r>
    <s v="PH_OMI_NO2_20170330"/>
    <x v="13"/>
    <x v="0"/>
    <x v="1"/>
    <m/>
    <s v="#606048"/>
    <n v="6.0999999999999999E-5"/>
    <n v="96"/>
    <n v="96"/>
    <n v="72"/>
    <n v="5.8560000000000001E-3"/>
    <n v="5.8560000000000001E-3"/>
    <n v="4.3920000000000001E-3"/>
  </r>
  <r>
    <s v="PH_OMI_NO2_20170630"/>
    <x v="1"/>
    <x v="1"/>
    <x v="1"/>
    <m/>
    <s v="#fff0a8"/>
    <n v="0.81510700000000003"/>
    <n v="255"/>
    <n v="240"/>
    <n v="168"/>
    <n v="207.85228499999999"/>
    <n v="195.62568000000002"/>
    <n v="136.93797599999999"/>
  </r>
  <r>
    <s v="PH_OMI_NO2_20170630"/>
    <x v="1"/>
    <x v="1"/>
    <x v="1"/>
    <m/>
    <s v="#000000"/>
    <n v="0.13816500000000001"/>
    <n v="0"/>
    <n v="0"/>
    <n v="0"/>
    <n v="0"/>
    <n v="0"/>
    <n v="0"/>
  </r>
  <r>
    <s v="PH_OMI_NO2_20170630"/>
    <x v="1"/>
    <x v="1"/>
    <x v="1"/>
    <m/>
    <s v="#f0f090"/>
    <n v="1.6514000000000001E-2"/>
    <n v="240"/>
    <n v="240"/>
    <n v="144"/>
    <n v="3.9633600000000002"/>
    <n v="3.9633600000000002"/>
    <n v="2.3780160000000001"/>
  </r>
  <r>
    <s v="PH_OMI_NO2_20170630"/>
    <x v="1"/>
    <x v="1"/>
    <x v="1"/>
    <m/>
    <s v="#ffd860"/>
    <n v="1.2109999999999999E-2"/>
    <n v="255"/>
    <n v="216"/>
    <n v="96"/>
    <n v="3.08805"/>
    <n v="2.6157599999999999"/>
    <n v="1.16256"/>
  </r>
  <r>
    <s v="PH_OMI_NO2_20170630"/>
    <x v="1"/>
    <x v="1"/>
    <x v="1"/>
    <m/>
    <s v="#ffffa8"/>
    <n v="4.1590000000000004E-3"/>
    <n v="255"/>
    <n v="255"/>
    <n v="168"/>
    <n v="1.0605450000000001"/>
    <n v="1.0605450000000001"/>
    <n v="0.69871200000000011"/>
  </r>
  <r>
    <s v="PH_OMI_NO2_20170630"/>
    <x v="1"/>
    <x v="1"/>
    <x v="1"/>
    <m/>
    <s v="#d8d8a8"/>
    <n v="2.6909999999999998E-3"/>
    <n v="216"/>
    <n v="216"/>
    <n v="168"/>
    <n v="0.58125599999999999"/>
    <n v="0.58125599999999999"/>
    <n v="0.45208799999999999"/>
  </r>
  <r>
    <s v="PH_OMI_NO2_20170630"/>
    <x v="1"/>
    <x v="1"/>
    <x v="1"/>
    <m/>
    <s v="#484830"/>
    <n v="2.6909999999999998E-3"/>
    <n v="72"/>
    <n v="72"/>
    <n v="48"/>
    <n v="0.19375199999999998"/>
    <n v="0.19375199999999998"/>
    <n v="0.12916800000000001"/>
  </r>
  <r>
    <s v="PH_OMI_NO2_20170630"/>
    <x v="1"/>
    <x v="1"/>
    <x v="1"/>
    <m/>
    <s v="#a8a878"/>
    <n v="2.0179999999999998E-3"/>
    <n v="168"/>
    <n v="168"/>
    <n v="120"/>
    <n v="0.33902399999999999"/>
    <n v="0.33902399999999999"/>
    <n v="0.24215999999999999"/>
  </r>
  <r>
    <s v="PH_OMI_NO2_20170630"/>
    <x v="1"/>
    <x v="1"/>
    <x v="1"/>
    <m/>
    <s v="#c0c090"/>
    <n v="1.835E-3"/>
    <n v="192"/>
    <n v="192"/>
    <n v="144"/>
    <n v="0.35232000000000002"/>
    <n v="0.35232000000000002"/>
    <n v="0.26424000000000003"/>
  </r>
  <r>
    <s v="PH_OMI_NO2_20170630"/>
    <x v="1"/>
    <x v="1"/>
    <x v="1"/>
    <m/>
    <s v="#787860"/>
    <n v="1.407E-3"/>
    <n v="120"/>
    <n v="120"/>
    <n v="96"/>
    <n v="0.16884000000000002"/>
    <n v="0.16884000000000002"/>
    <n v="0.135072"/>
  </r>
  <r>
    <s v="PH_OMI_NO2_20171001"/>
    <x v="25"/>
    <x v="2"/>
    <x v="1"/>
    <m/>
    <s v="#fff0a8"/>
    <n v="0.57981700000000003"/>
    <n v="255"/>
    <n v="240"/>
    <n v="168"/>
    <n v="147.85333500000002"/>
    <n v="139.15608"/>
    <n v="97.409255999999999"/>
  </r>
  <r>
    <s v="PH_OMI_NO2_20171001"/>
    <x v="25"/>
    <x v="2"/>
    <x v="1"/>
    <m/>
    <s v="#000000"/>
    <n v="0.38391399999999998"/>
    <n v="0"/>
    <n v="0"/>
    <n v="0"/>
    <n v="0"/>
    <n v="0"/>
    <n v="0"/>
  </r>
  <r>
    <s v="PH_OMI_NO2_20171001"/>
    <x v="25"/>
    <x v="2"/>
    <x v="1"/>
    <m/>
    <s v="#ffffa8"/>
    <n v="7.156E-3"/>
    <n v="255"/>
    <n v="255"/>
    <n v="168"/>
    <n v="1.8247800000000001"/>
    <n v="1.8247800000000001"/>
    <n v="1.2022079999999999"/>
  </r>
  <r>
    <s v="PH_OMI_NO2_20171001"/>
    <x v="25"/>
    <x v="2"/>
    <x v="1"/>
    <m/>
    <s v="#d8d890"/>
    <n v="5.8719999999999996E-3"/>
    <n v="216"/>
    <n v="216"/>
    <n v="144"/>
    <n v="1.2683519999999999"/>
    <n v="1.2683519999999999"/>
    <n v="0.84556799999999999"/>
  </r>
  <r>
    <s v="PH_OMI_NO2_20171001"/>
    <x v="25"/>
    <x v="2"/>
    <x v="1"/>
    <m/>
    <s v="#787848"/>
    <n v="5.3210000000000002E-3"/>
    <n v="120"/>
    <n v="120"/>
    <n v="72"/>
    <n v="0.63851999999999998"/>
    <n v="0.63851999999999998"/>
    <n v="0.38311200000000001"/>
  </r>
  <r>
    <s v="PH_OMI_NO2_20171001"/>
    <x v="25"/>
    <x v="2"/>
    <x v="1"/>
    <m/>
    <s v="#f0f090"/>
    <n v="4.9540000000000001E-3"/>
    <n v="240"/>
    <n v="240"/>
    <n v="144"/>
    <n v="1.18896"/>
    <n v="1.18896"/>
    <n v="0.71337600000000001"/>
  </r>
  <r>
    <s v="PH_OMI_NO2_20171001"/>
    <x v="25"/>
    <x v="2"/>
    <x v="1"/>
    <m/>
    <s v="#a8a878"/>
    <n v="4.4039999999999999E-3"/>
    <n v="168"/>
    <n v="168"/>
    <n v="120"/>
    <n v="0.73987199999999997"/>
    <n v="0.73987199999999997"/>
    <n v="0.52847999999999995"/>
  </r>
  <r>
    <s v="PH_OMI_NO2_20171001"/>
    <x v="25"/>
    <x v="2"/>
    <x v="1"/>
    <m/>
    <s v="#c0c078"/>
    <n v="3.4250000000000001E-3"/>
    <n v="192"/>
    <n v="192"/>
    <n v="120"/>
    <n v="0.65759999999999996"/>
    <n v="0.65759999999999996"/>
    <n v="0.41100000000000003"/>
  </r>
  <r>
    <s v="PH_OMI_NO2_20171001"/>
    <x v="25"/>
    <x v="2"/>
    <x v="1"/>
    <m/>
    <s v="#484830"/>
    <n v="2.875E-3"/>
    <n v="72"/>
    <n v="72"/>
    <n v="48"/>
    <n v="0.20699999999999999"/>
    <n v="0.20699999999999999"/>
    <n v="0.13800000000000001"/>
  </r>
  <r>
    <s v="PH_OMI_NO2_20171001"/>
    <x v="25"/>
    <x v="2"/>
    <x v="1"/>
    <m/>
    <s v="#606048"/>
    <n v="1.346E-3"/>
    <n v="96"/>
    <n v="96"/>
    <n v="72"/>
    <n v="0.129216"/>
    <n v="0.129216"/>
    <n v="9.6911999999999998E-2"/>
  </r>
  <r>
    <s v="PH_OMI_NO2_20171230"/>
    <x v="3"/>
    <x v="3"/>
    <x v="1"/>
    <m/>
    <s v="#fff0a8"/>
    <n v="0.70336399999999999"/>
    <n v="255"/>
    <n v="240"/>
    <n v="168"/>
    <n v="179.35782"/>
    <n v="168.80735999999999"/>
    <n v="118.16515199999999"/>
  </r>
  <r>
    <s v="PH_OMI_NO2_20171230"/>
    <x v="3"/>
    <x v="3"/>
    <x v="1"/>
    <m/>
    <s v="#000000"/>
    <n v="0.251193"/>
    <n v="0"/>
    <n v="0"/>
    <n v="0"/>
    <n v="0"/>
    <n v="0"/>
    <n v="0"/>
  </r>
  <r>
    <s v="PH_OMI_NO2_20171230"/>
    <x v="3"/>
    <x v="3"/>
    <x v="1"/>
    <m/>
    <s v="#f0f090"/>
    <n v="1.3394E-2"/>
    <n v="240"/>
    <n v="240"/>
    <n v="144"/>
    <n v="3.2145600000000001"/>
    <n v="3.2145600000000001"/>
    <n v="1.928736"/>
  </r>
  <r>
    <s v="PH_OMI_NO2_20171230"/>
    <x v="3"/>
    <x v="3"/>
    <x v="1"/>
    <m/>
    <s v="#a8a878"/>
    <n v="6.9719999999999999E-3"/>
    <n v="168"/>
    <n v="168"/>
    <n v="120"/>
    <n v="1.1712959999999999"/>
    <n v="1.1712959999999999"/>
    <n v="0.83663999999999994"/>
  </r>
  <r>
    <s v="PH_OMI_NO2_20171230"/>
    <x v="3"/>
    <x v="3"/>
    <x v="1"/>
    <m/>
    <s v="#484830"/>
    <n v="6.0549999999999996E-3"/>
    <n v="72"/>
    <n v="72"/>
    <n v="48"/>
    <n v="0.43595999999999996"/>
    <n v="0.43595999999999996"/>
    <n v="0.29064000000000001"/>
  </r>
  <r>
    <s v="PH_OMI_NO2_20171230"/>
    <x v="3"/>
    <x v="3"/>
    <x v="1"/>
    <m/>
    <s v="#ffffc0"/>
    <n v="5.2599999999999999E-3"/>
    <n v="255"/>
    <n v="255"/>
    <n v="192"/>
    <n v="1.3412999999999999"/>
    <n v="1.3412999999999999"/>
    <n v="1.0099199999999999"/>
  </r>
  <r>
    <s v="PH_OMI_NO2_20171230"/>
    <x v="3"/>
    <x v="3"/>
    <x v="1"/>
    <m/>
    <s v="#a89060"/>
    <n v="4.4650000000000002E-3"/>
    <n v="168"/>
    <n v="144"/>
    <n v="96"/>
    <n v="0.75012000000000001"/>
    <n v="0.64295999999999998"/>
    <n v="0.42864000000000002"/>
  </r>
  <r>
    <s v="PH_OMI_NO2_20171230"/>
    <x v="3"/>
    <x v="3"/>
    <x v="1"/>
    <m/>
    <s v="#d8d8a8"/>
    <n v="3.6089999999999998E-3"/>
    <n v="216"/>
    <n v="216"/>
    <n v="168"/>
    <n v="0.7795439999999999"/>
    <n v="0.7795439999999999"/>
    <n v="0.60631199999999996"/>
  </r>
  <r>
    <s v="PH_OMI_NO2_20171230"/>
    <x v="3"/>
    <x v="3"/>
    <x v="1"/>
    <m/>
    <s v="#787860"/>
    <n v="3.1800000000000001E-3"/>
    <n v="120"/>
    <n v="120"/>
    <n v="96"/>
    <n v="0.38159999999999999"/>
    <n v="0.38159999999999999"/>
    <n v="0.30528"/>
  </r>
  <r>
    <s v="PH_OMI_NO2_20171230"/>
    <x v="3"/>
    <x v="3"/>
    <x v="1"/>
    <m/>
    <s v="#c0c090"/>
    <n v="1.407E-3"/>
    <n v="192"/>
    <n v="192"/>
    <n v="144"/>
    <n v="0.270144"/>
    <n v="0.270144"/>
    <n v="0.20260800000000001"/>
  </r>
  <r>
    <s v="PH_OMI_NO2_20180330"/>
    <x v="14"/>
    <x v="0"/>
    <x v="1"/>
    <m/>
    <s v="#fff0a8"/>
    <n v="0.52715599999999996"/>
    <n v="255"/>
    <n v="240"/>
    <n v="168"/>
    <n v="134.42478"/>
    <n v="126.51743999999999"/>
    <n v="88.562207999999998"/>
  </r>
  <r>
    <s v="PH_OMI_NO2_20180330"/>
    <x v="14"/>
    <x v="0"/>
    <x v="1"/>
    <m/>
    <s v="#000000"/>
    <n v="0.416269"/>
    <n v="0"/>
    <n v="0"/>
    <n v="0"/>
    <n v="0"/>
    <n v="0"/>
    <n v="0"/>
  </r>
  <r>
    <s v="PH_OMI_NO2_20180330"/>
    <x v="14"/>
    <x v="0"/>
    <x v="1"/>
    <m/>
    <s v="#f0f090"/>
    <n v="2.4771000000000001E-2"/>
    <n v="240"/>
    <n v="240"/>
    <n v="144"/>
    <n v="5.9450400000000005"/>
    <n v="5.9450400000000005"/>
    <n v="3.567024"/>
  </r>
  <r>
    <s v="PH_OMI_NO2_20180330"/>
    <x v="14"/>
    <x v="0"/>
    <x v="1"/>
    <m/>
    <s v="#787860"/>
    <n v="8.0730000000000003E-3"/>
    <n v="120"/>
    <n v="120"/>
    <n v="96"/>
    <n v="0.96876000000000007"/>
    <n v="0.96876000000000007"/>
    <n v="0.77500800000000003"/>
  </r>
  <r>
    <s v="PH_OMI_NO2_20180330"/>
    <x v="14"/>
    <x v="0"/>
    <x v="1"/>
    <m/>
    <s v="#909060"/>
    <n v="5.4429999999999999E-3"/>
    <n v="144"/>
    <n v="144"/>
    <n v="96"/>
    <n v="0.78379200000000004"/>
    <n v="0.78379200000000004"/>
    <n v="0.52252799999999999"/>
  </r>
  <r>
    <s v="PH_OMI_NO2_20180330"/>
    <x v="14"/>
    <x v="0"/>
    <x v="1"/>
    <m/>
    <s v="#606048"/>
    <n v="4.5259999999999996E-3"/>
    <n v="96"/>
    <n v="96"/>
    <n v="72"/>
    <n v="0.43449599999999999"/>
    <n v="0.43449599999999999"/>
    <n v="0.325872"/>
  </r>
  <r>
    <s v="PH_OMI_NO2_20180330"/>
    <x v="14"/>
    <x v="0"/>
    <x v="1"/>
    <m/>
    <s v="#484830"/>
    <n v="4.2810000000000001E-3"/>
    <n v="72"/>
    <n v="72"/>
    <n v="48"/>
    <n v="0.30823200000000001"/>
    <n v="0.30823200000000001"/>
    <n v="0.205488"/>
  </r>
  <r>
    <s v="PH_OMI_NO2_20180330"/>
    <x v="14"/>
    <x v="0"/>
    <x v="1"/>
    <m/>
    <s v="#a8a878"/>
    <n v="2.5690000000000001E-3"/>
    <n v="168"/>
    <n v="168"/>
    <n v="120"/>
    <n v="0.43159200000000003"/>
    <n v="0.43159200000000003"/>
    <n v="0.30828"/>
  </r>
  <r>
    <s v="PH_OMI_NO2_20180330"/>
    <x v="14"/>
    <x v="0"/>
    <x v="1"/>
    <m/>
    <s v="#c0c078"/>
    <n v="2.5079999999999998E-3"/>
    <n v="192"/>
    <n v="192"/>
    <n v="120"/>
    <n v="0.48153599999999996"/>
    <n v="0.48153599999999996"/>
    <n v="0.30096000000000001"/>
  </r>
  <r>
    <s v="PH_OMI_NO2_20180330"/>
    <x v="14"/>
    <x v="0"/>
    <x v="1"/>
    <m/>
    <s v="#ffffc0"/>
    <n v="2.2629999999999998E-3"/>
    <n v="255"/>
    <n v="255"/>
    <n v="192"/>
    <n v="0.57706499999999994"/>
    <n v="0.57706499999999994"/>
    <n v="0.43449599999999999"/>
  </r>
  <r>
    <s v="PH_OMI_NO2_20180701"/>
    <x v="26"/>
    <x v="1"/>
    <x v="1"/>
    <m/>
    <s v="#fff0a8"/>
    <n v="0.57131500000000002"/>
    <n v="255"/>
    <n v="240"/>
    <n v="168"/>
    <n v="145.68532500000001"/>
    <n v="137.1156"/>
    <n v="95.980919999999998"/>
  </r>
  <r>
    <s v="PH_OMI_NO2_20180701"/>
    <x v="26"/>
    <x v="1"/>
    <x v="1"/>
    <m/>
    <s v="#000000"/>
    <n v="0.36715599999999998"/>
    <n v="0"/>
    <n v="0"/>
    <n v="0"/>
    <n v="0"/>
    <n v="0"/>
    <n v="0"/>
  </r>
  <r>
    <s v="PH_OMI_NO2_20180701"/>
    <x v="26"/>
    <x v="1"/>
    <x v="1"/>
    <m/>
    <s v="#f0f0a8"/>
    <n v="1.9327E-2"/>
    <n v="240"/>
    <n v="240"/>
    <n v="168"/>
    <n v="4.6384800000000004"/>
    <n v="4.6384800000000004"/>
    <n v="3.2469360000000003"/>
  </r>
  <r>
    <s v="PH_OMI_NO2_20180701"/>
    <x v="26"/>
    <x v="1"/>
    <x v="1"/>
    <m/>
    <s v="#ffffa8"/>
    <n v="7.9509999999999997E-3"/>
    <n v="255"/>
    <n v="255"/>
    <n v="168"/>
    <n v="2.0275050000000001"/>
    <n v="2.0275050000000001"/>
    <n v="1.3357679999999998"/>
  </r>
  <r>
    <s v="PH_OMI_NO2_20180701"/>
    <x v="26"/>
    <x v="1"/>
    <x v="1"/>
    <m/>
    <s v="#d8d8a8"/>
    <n v="6.3610000000000003E-3"/>
    <n v="216"/>
    <n v="216"/>
    <n v="168"/>
    <n v="1.3739760000000001"/>
    <n v="1.3739760000000001"/>
    <n v="1.068648"/>
  </r>
  <r>
    <s v="PH_OMI_NO2_20180701"/>
    <x v="26"/>
    <x v="1"/>
    <x v="1"/>
    <m/>
    <s v="#484830"/>
    <n v="6.1770000000000002E-3"/>
    <n v="72"/>
    <n v="72"/>
    <n v="48"/>
    <n v="0.44474400000000003"/>
    <n v="0.44474400000000003"/>
    <n v="0.29649599999999998"/>
  </r>
  <r>
    <s v="PH_OMI_NO2_20180701"/>
    <x v="26"/>
    <x v="1"/>
    <x v="1"/>
    <m/>
    <s v="#787860"/>
    <n v="5.9329999999999999E-3"/>
    <n v="120"/>
    <n v="120"/>
    <n v="96"/>
    <n v="0.71196000000000004"/>
    <n v="0.71196000000000004"/>
    <n v="0.56956799999999996"/>
  </r>
  <r>
    <s v="PH_OMI_NO2_20180701"/>
    <x v="26"/>
    <x v="1"/>
    <x v="1"/>
    <m/>
    <s v="#606048"/>
    <n v="5.4429999999999999E-3"/>
    <n v="96"/>
    <n v="96"/>
    <n v="72"/>
    <n v="0.52252799999999999"/>
    <n v="0.52252799999999999"/>
    <n v="0.39189600000000002"/>
  </r>
  <r>
    <s v="PH_OMI_NO2_20180701"/>
    <x v="26"/>
    <x v="1"/>
    <x v="1"/>
    <m/>
    <s v="#c0c078"/>
    <n v="3.6700000000000001E-3"/>
    <n v="192"/>
    <n v="192"/>
    <n v="120"/>
    <n v="0.70464000000000004"/>
    <n v="0.70464000000000004"/>
    <n v="0.44040000000000001"/>
  </r>
  <r>
    <s v="PH_OMI_NO2_20180701"/>
    <x v="26"/>
    <x v="1"/>
    <x v="1"/>
    <m/>
    <s v="#a8a878"/>
    <n v="2.4459999999999998E-3"/>
    <n v="168"/>
    <n v="168"/>
    <n v="120"/>
    <n v="0.41092799999999996"/>
    <n v="0.41092799999999996"/>
    <n v="0.29352"/>
  </r>
  <r>
    <s v="PH_OMI_NO2_20180930"/>
    <x v="6"/>
    <x v="2"/>
    <x v="1"/>
    <m/>
    <s v="#fff0a8"/>
    <n v="0.92"/>
    <n v="255"/>
    <n v="240"/>
    <n v="168"/>
    <n v="234.60000000000002"/>
    <n v="220.8"/>
    <n v="154.56"/>
  </r>
  <r>
    <s v="PH_OMI_NO2_20180930"/>
    <x v="6"/>
    <x v="2"/>
    <x v="1"/>
    <m/>
    <s v="#000000"/>
    <n v="4.8502000000000003E-2"/>
    <n v="0"/>
    <n v="0"/>
    <n v="0"/>
    <n v="0"/>
    <n v="0"/>
    <n v="0"/>
  </r>
  <r>
    <s v="PH_OMI_NO2_20180930"/>
    <x v="6"/>
    <x v="2"/>
    <x v="1"/>
    <m/>
    <s v="#ffffa8"/>
    <n v="9.9690000000000004E-3"/>
    <n v="255"/>
    <n v="255"/>
    <n v="168"/>
    <n v="2.5420950000000002"/>
    <n v="2.5420950000000002"/>
    <n v="1.6747920000000001"/>
  </r>
  <r>
    <s v="PH_OMI_NO2_20180930"/>
    <x v="6"/>
    <x v="2"/>
    <x v="1"/>
    <m/>
    <s v="#f0f0a8"/>
    <n v="7.8289999999999992E-3"/>
    <n v="240"/>
    <n v="240"/>
    <n v="168"/>
    <n v="1.8789599999999997"/>
    <n v="1.8789599999999997"/>
    <n v="1.3152719999999998"/>
  </r>
  <r>
    <s v="PH_OMI_NO2_20180930"/>
    <x v="6"/>
    <x v="2"/>
    <x v="1"/>
    <m/>
    <s v="#c0c078"/>
    <n v="3.9139999999999999E-3"/>
    <n v="192"/>
    <n v="192"/>
    <n v="120"/>
    <n v="0.75148799999999993"/>
    <n v="0.75148799999999993"/>
    <n v="0.46967999999999999"/>
  </r>
  <r>
    <s v="PH_OMI_NO2_20180930"/>
    <x v="6"/>
    <x v="2"/>
    <x v="1"/>
    <m/>
    <s v="#787860"/>
    <n v="3.4250000000000001E-3"/>
    <n v="120"/>
    <n v="120"/>
    <n v="96"/>
    <n v="0.41100000000000003"/>
    <n v="0.41100000000000003"/>
    <n v="0.32879999999999998"/>
  </r>
  <r>
    <s v="PH_OMI_NO2_20180930"/>
    <x v="6"/>
    <x v="2"/>
    <x v="1"/>
    <m/>
    <s v="#484830"/>
    <n v="3.2420000000000001E-3"/>
    <n v="72"/>
    <n v="72"/>
    <n v="48"/>
    <n v="0.23342400000000002"/>
    <n v="0.23342400000000002"/>
    <n v="0.155616"/>
  </r>
  <r>
    <s v="PH_OMI_NO2_20180930"/>
    <x v="6"/>
    <x v="2"/>
    <x v="1"/>
    <m/>
    <s v="#d8d890"/>
    <n v="1.8959999999999999E-3"/>
    <n v="216"/>
    <n v="216"/>
    <n v="144"/>
    <n v="0.40953599999999996"/>
    <n v="0.40953599999999996"/>
    <n v="0.27302399999999999"/>
  </r>
  <r>
    <s v="PH_OMI_NO2_20180930"/>
    <x v="6"/>
    <x v="2"/>
    <x v="1"/>
    <m/>
    <s v="#909060"/>
    <n v="6.7299999999999999E-4"/>
    <n v="144"/>
    <n v="144"/>
    <n v="96"/>
    <n v="9.6911999999999998E-2"/>
    <n v="9.6911999999999998E-2"/>
    <n v="6.4607999999999999E-2"/>
  </r>
  <r>
    <s v="PH_OMI_NO2_20180930"/>
    <x v="6"/>
    <x v="2"/>
    <x v="1"/>
    <m/>
    <s v="#a8a860"/>
    <n v="4.8899999999999996E-4"/>
    <n v="168"/>
    <n v="168"/>
    <n v="96"/>
    <n v="8.2151999999999989E-2"/>
    <n v="8.2151999999999989E-2"/>
    <n v="4.6944E-2"/>
  </r>
  <r>
    <s v="PH_OMI_NO2_20190330"/>
    <x v="8"/>
    <x v="0"/>
    <x v="1"/>
    <m/>
    <s v="#fff0a8"/>
    <n v="0.732599"/>
    <n v="255"/>
    <n v="240"/>
    <n v="168"/>
    <n v="186.81274500000001"/>
    <n v="175.82375999999999"/>
    <n v="123.076632"/>
  </r>
  <r>
    <s v="PH_OMI_NO2_20190330"/>
    <x v="8"/>
    <x v="0"/>
    <x v="1"/>
    <m/>
    <s v="#000000"/>
    <n v="0.240734"/>
    <n v="0"/>
    <n v="0"/>
    <n v="0"/>
    <n v="0"/>
    <n v="0"/>
    <n v="0"/>
  </r>
  <r>
    <s v="PH_OMI_NO2_20190330"/>
    <x v="8"/>
    <x v="0"/>
    <x v="1"/>
    <m/>
    <s v="#f0f0a8"/>
    <n v="1.474E-2"/>
    <n v="240"/>
    <n v="240"/>
    <n v="168"/>
    <n v="3.5375999999999999"/>
    <n v="3.5375999999999999"/>
    <n v="2.4763199999999999"/>
  </r>
  <r>
    <s v="PH_OMI_NO2_20190330"/>
    <x v="8"/>
    <x v="0"/>
    <x v="1"/>
    <m/>
    <s v="#ffffa8"/>
    <n v="5.4429999999999999E-3"/>
    <n v="255"/>
    <n v="255"/>
    <n v="168"/>
    <n v="1.3879649999999999"/>
    <n v="1.3879649999999999"/>
    <n v="0.91442400000000001"/>
  </r>
  <r>
    <s v="PH_OMI_NO2_20190330"/>
    <x v="8"/>
    <x v="0"/>
    <x v="1"/>
    <m/>
    <s v="#606048"/>
    <n v="1.8959999999999999E-3"/>
    <n v="96"/>
    <n v="96"/>
    <n v="72"/>
    <n v="0.18201599999999998"/>
    <n v="0.18201599999999998"/>
    <n v="0.13651199999999999"/>
  </r>
  <r>
    <s v="PH_OMI_NO2_20190330"/>
    <x v="8"/>
    <x v="0"/>
    <x v="1"/>
    <m/>
    <s v="#a8a860"/>
    <n v="1.4679999999999999E-3"/>
    <n v="168"/>
    <n v="168"/>
    <n v="96"/>
    <n v="0.24662399999999998"/>
    <n v="0.24662399999999998"/>
    <n v="0.140928"/>
  </r>
  <r>
    <s v="PH_OMI_NO2_20190330"/>
    <x v="8"/>
    <x v="0"/>
    <x v="1"/>
    <m/>
    <s v="#c0c078"/>
    <n v="1.2229999999999999E-3"/>
    <n v="192"/>
    <n v="192"/>
    <n v="120"/>
    <n v="0.23481599999999997"/>
    <n v="0.23481599999999997"/>
    <n v="0.14676"/>
  </r>
  <r>
    <s v="PH_OMI_NO2_20190330"/>
    <x v="8"/>
    <x v="0"/>
    <x v="1"/>
    <m/>
    <s v="#d8d890"/>
    <n v="1.1620000000000001E-3"/>
    <n v="216"/>
    <n v="216"/>
    <n v="144"/>
    <n v="0.25099199999999999"/>
    <n v="0.25099199999999999"/>
    <n v="0.167328"/>
  </r>
  <r>
    <s v="PH_OMI_NO2_20190330"/>
    <x v="8"/>
    <x v="0"/>
    <x v="1"/>
    <m/>
    <s v="#484830"/>
    <n v="7.3399999999999995E-4"/>
    <n v="72"/>
    <n v="72"/>
    <n v="48"/>
    <n v="5.2847999999999999E-2"/>
    <n v="5.2847999999999999E-2"/>
    <n v="3.5231999999999999E-2"/>
  </r>
  <r>
    <s v="PH_OMI_NO2_20190630"/>
    <x v="9"/>
    <x v="1"/>
    <x v="1"/>
    <m/>
    <s v="#000000"/>
    <n v="0.55425100000000005"/>
    <n v="0"/>
    <n v="0"/>
    <n v="0"/>
    <n v="0"/>
    <n v="0"/>
    <n v="0"/>
  </r>
  <r>
    <s v="PH_OMI_NO2_20190630"/>
    <x v="9"/>
    <x v="1"/>
    <x v="1"/>
    <m/>
    <s v="#fff090"/>
    <n v="0.25009199999999998"/>
    <n v="255"/>
    <n v="240"/>
    <n v="144"/>
    <n v="63.773459999999993"/>
    <n v="60.022079999999995"/>
    <n v="36.013247999999997"/>
  </r>
  <r>
    <s v="PH_OMI_NO2_20190630"/>
    <x v="9"/>
    <x v="1"/>
    <x v="1"/>
    <m/>
    <s v="#fff0c0"/>
    <n v="0.133272"/>
    <n v="255"/>
    <n v="240"/>
    <n v="192"/>
    <n v="33.984360000000002"/>
    <n v="31.985279999999999"/>
    <n v="25.588224"/>
  </r>
  <r>
    <s v="PH_OMI_NO2_20190630"/>
    <x v="9"/>
    <x v="1"/>
    <x v="1"/>
    <m/>
    <s v="#ffd860"/>
    <n v="2.1101000000000002E-2"/>
    <n v="255"/>
    <n v="216"/>
    <n v="96"/>
    <n v="5.3807550000000006"/>
    <n v="4.5578160000000008"/>
    <n v="2.0256959999999999"/>
  </r>
  <r>
    <s v="PH_OMI_NO2_20190630"/>
    <x v="9"/>
    <x v="1"/>
    <x v="1"/>
    <m/>
    <s v="#f0f090"/>
    <n v="1.7676000000000001E-2"/>
    <n v="240"/>
    <n v="240"/>
    <n v="144"/>
    <n v="4.2422399999999998"/>
    <n v="4.2422399999999998"/>
    <n v="2.5453440000000001"/>
  </r>
  <r>
    <s v="PH_OMI_NO2_20190630"/>
    <x v="9"/>
    <x v="1"/>
    <x v="1"/>
    <m/>
    <s v="#f0d860"/>
    <n v="5.3819999999999996E-3"/>
    <n v="240"/>
    <n v="216"/>
    <n v="96"/>
    <n v="1.2916799999999999"/>
    <n v="1.162512"/>
    <n v="0.51667200000000002"/>
  </r>
  <r>
    <s v="PH_OMI_NO2_20190630"/>
    <x v="9"/>
    <x v="1"/>
    <x v="1"/>
    <m/>
    <s v="#787848"/>
    <n v="5.1989999999999996E-3"/>
    <n v="120"/>
    <n v="120"/>
    <n v="72"/>
    <n v="0.62387999999999999"/>
    <n v="0.62387999999999999"/>
    <n v="0.37432799999999999"/>
  </r>
  <r>
    <s v="PH_OMI_NO2_20190630"/>
    <x v="9"/>
    <x v="1"/>
    <x v="1"/>
    <m/>
    <s v="#303018"/>
    <n v="2.385E-3"/>
    <n v="48"/>
    <n v="48"/>
    <n v="24"/>
    <n v="0.11448"/>
    <n v="0.11448"/>
    <n v="5.7239999999999999E-2"/>
  </r>
  <r>
    <s v="PH_OMI_NO2_20190630"/>
    <x v="9"/>
    <x v="1"/>
    <x v="1"/>
    <m/>
    <s v="#ffffc0"/>
    <n v="2.0799999999999998E-3"/>
    <n v="255"/>
    <n v="255"/>
    <n v="192"/>
    <n v="0.53039999999999998"/>
    <n v="0.53039999999999998"/>
    <n v="0.39935999999999994"/>
  </r>
  <r>
    <s v="PH_OMI_NO2_20190630"/>
    <x v="9"/>
    <x v="1"/>
    <x v="1"/>
    <m/>
    <s v="#484830"/>
    <n v="2.0179999999999998E-3"/>
    <n v="72"/>
    <n v="72"/>
    <n v="48"/>
    <n v="0.14529599999999998"/>
    <n v="0.14529599999999998"/>
    <n v="9.6863999999999992E-2"/>
  </r>
  <r>
    <s v="PH_OMI_NO2_20190930"/>
    <x v="17"/>
    <x v="2"/>
    <x v="1"/>
    <m/>
    <s v="#fff0a8"/>
    <n v="0.53449500000000005"/>
    <n v="255"/>
    <n v="240"/>
    <n v="168"/>
    <n v="136.29622500000002"/>
    <n v="128.27880000000002"/>
    <n v="89.79516000000001"/>
  </r>
  <r>
    <s v="PH_OMI_NO2_20190930"/>
    <x v="17"/>
    <x v="2"/>
    <x v="1"/>
    <m/>
    <s v="#000000"/>
    <n v="0.424037"/>
    <n v="0"/>
    <n v="0"/>
    <n v="0"/>
    <n v="0"/>
    <n v="0"/>
    <n v="0"/>
  </r>
  <r>
    <s v="PH_OMI_NO2_20190930"/>
    <x v="17"/>
    <x v="2"/>
    <x v="1"/>
    <m/>
    <s v="#d8d890"/>
    <n v="1.1436999999999999E-2"/>
    <n v="216"/>
    <n v="216"/>
    <n v="144"/>
    <n v="2.4703919999999999"/>
    <n v="2.4703919999999999"/>
    <n v="1.6469279999999999"/>
  </r>
  <r>
    <s v="PH_OMI_NO2_20190930"/>
    <x v="17"/>
    <x v="2"/>
    <x v="1"/>
    <m/>
    <s v="#a8a860"/>
    <n v="6.1770000000000002E-3"/>
    <n v="168"/>
    <n v="168"/>
    <n v="96"/>
    <n v="1.037736"/>
    <n v="1.037736"/>
    <n v="0.59299199999999996"/>
  </r>
  <r>
    <s v="PH_OMI_NO2_20190930"/>
    <x v="17"/>
    <x v="2"/>
    <x v="1"/>
    <m/>
    <s v="#f0f0a8"/>
    <n v="5.6270000000000001E-3"/>
    <n v="240"/>
    <n v="240"/>
    <n v="168"/>
    <n v="1.3504800000000001"/>
    <n v="1.3504800000000001"/>
    <n v="0.94533599999999995"/>
  </r>
  <r>
    <s v="PH_OMI_NO2_20190930"/>
    <x v="17"/>
    <x v="2"/>
    <x v="1"/>
    <m/>
    <s v="#ffffa8"/>
    <n v="5.1989999999999996E-3"/>
    <n v="255"/>
    <n v="255"/>
    <n v="168"/>
    <n v="1.325745"/>
    <n v="1.325745"/>
    <n v="0.87343199999999999"/>
  </r>
  <r>
    <s v="PH_OMI_NO2_20190930"/>
    <x v="17"/>
    <x v="2"/>
    <x v="1"/>
    <m/>
    <s v="#787860"/>
    <n v="4.7710000000000001E-3"/>
    <n v="120"/>
    <n v="120"/>
    <n v="96"/>
    <n v="0.57252000000000003"/>
    <n v="0.57252000000000003"/>
    <n v="0.45801599999999998"/>
  </r>
  <r>
    <s v="PH_OMI_NO2_20190930"/>
    <x v="17"/>
    <x v="2"/>
    <x v="1"/>
    <m/>
    <s v="#606048"/>
    <n v="4.2199999999999998E-3"/>
    <n v="96"/>
    <n v="96"/>
    <n v="72"/>
    <n v="0.40511999999999998"/>
    <n v="0.40511999999999998"/>
    <n v="0.30384"/>
  </r>
  <r>
    <s v="PH_OMI_NO2_20190930"/>
    <x v="17"/>
    <x v="2"/>
    <x v="1"/>
    <m/>
    <s v="#90a878"/>
    <n v="1.957E-3"/>
    <n v="144"/>
    <n v="168"/>
    <n v="120"/>
    <n v="0.281808"/>
    <n v="0.32877600000000001"/>
    <n v="0.23483999999999999"/>
  </r>
  <r>
    <s v="PH_OMI_NO2_20190930"/>
    <x v="17"/>
    <x v="2"/>
    <x v="1"/>
    <m/>
    <s v="#483030"/>
    <n v="1.957E-3"/>
    <n v="72"/>
    <n v="48"/>
    <n v="48"/>
    <n v="0.140904"/>
    <n v="9.3935999999999992E-2"/>
    <n v="9.3935999999999992E-2"/>
  </r>
  <r>
    <s v="PH_OMI_NO2_20191231"/>
    <x v="23"/>
    <x v="3"/>
    <x v="1"/>
    <m/>
    <s v="#fff0a8"/>
    <n v="0.87198799999999999"/>
    <n v="255"/>
    <n v="240"/>
    <n v="168"/>
    <n v="222.35694000000001"/>
    <n v="209.27712"/>
    <n v="146.49398400000001"/>
  </r>
  <r>
    <s v="PH_OMI_NO2_20191231"/>
    <x v="23"/>
    <x v="3"/>
    <x v="1"/>
    <m/>
    <s v="#000000"/>
    <n v="9.1254000000000002E-2"/>
    <n v="0"/>
    <n v="0"/>
    <n v="0"/>
    <n v="0"/>
    <n v="0"/>
    <n v="0"/>
  </r>
  <r>
    <s v="PH_OMI_NO2_20191231"/>
    <x v="23"/>
    <x v="3"/>
    <x v="1"/>
    <m/>
    <s v="#ffffa8"/>
    <n v="1.0887000000000001E-2"/>
    <n v="255"/>
    <n v="255"/>
    <n v="168"/>
    <n v="2.7761850000000003"/>
    <n v="2.7761850000000003"/>
    <n v="1.8290160000000002"/>
  </r>
  <r>
    <s v="PH_OMI_NO2_20191231"/>
    <x v="23"/>
    <x v="3"/>
    <x v="1"/>
    <m/>
    <s v="#f0f0a8"/>
    <n v="8.3180000000000007E-3"/>
    <n v="240"/>
    <n v="240"/>
    <n v="168"/>
    <n v="1.9963200000000001"/>
    <n v="1.9963200000000001"/>
    <n v="1.3974240000000002"/>
  </r>
  <r>
    <s v="PH_OMI_NO2_20191231"/>
    <x v="23"/>
    <x v="3"/>
    <x v="1"/>
    <m/>
    <s v="#787848"/>
    <n v="4.8320000000000004E-3"/>
    <n v="120"/>
    <n v="120"/>
    <n v="72"/>
    <n v="0.57984000000000002"/>
    <n v="0.57984000000000002"/>
    <n v="0.34790400000000005"/>
  </r>
  <r>
    <s v="PH_OMI_NO2_20191231"/>
    <x v="23"/>
    <x v="3"/>
    <x v="1"/>
    <m/>
    <s v="#484830"/>
    <n v="2.63E-3"/>
    <n v="72"/>
    <n v="72"/>
    <n v="48"/>
    <n v="0.18936"/>
    <n v="0.18936"/>
    <n v="0.12623999999999999"/>
  </r>
  <r>
    <s v="PH_OMI_NO2_20191231"/>
    <x v="23"/>
    <x v="3"/>
    <x v="1"/>
    <m/>
    <s v="#c0c078"/>
    <n v="2.5690000000000001E-3"/>
    <n v="192"/>
    <n v="192"/>
    <n v="120"/>
    <n v="0.49324800000000002"/>
    <n v="0.49324800000000002"/>
    <n v="0.30828"/>
  </r>
  <r>
    <s v="PH_OMI_NO2_20191231"/>
    <x v="23"/>
    <x v="3"/>
    <x v="1"/>
    <m/>
    <s v="#a8a878"/>
    <n v="2.4459999999999998E-3"/>
    <n v="168"/>
    <n v="168"/>
    <n v="120"/>
    <n v="0.41092799999999996"/>
    <n v="0.41092799999999996"/>
    <n v="0.29352"/>
  </r>
  <r>
    <s v="PH_OMI_NO2_20191231"/>
    <x v="23"/>
    <x v="3"/>
    <x v="1"/>
    <m/>
    <s v="#d8d890"/>
    <n v="1.957E-3"/>
    <n v="216"/>
    <n v="216"/>
    <n v="144"/>
    <n v="0.42271199999999998"/>
    <n v="0.42271199999999998"/>
    <n v="0.281808"/>
  </r>
  <r>
    <s v="PH_OMI_NO2_20191231"/>
    <x v="23"/>
    <x v="3"/>
    <x v="1"/>
    <m/>
    <s v="#606048"/>
    <n v="1.6509999999999999E-3"/>
    <n v="96"/>
    <n v="96"/>
    <n v="72"/>
    <n v="0.158496"/>
    <n v="0.158496"/>
    <n v="0.11887199999999999"/>
  </r>
  <r>
    <s v="PH_OMI_NO2_20200331"/>
    <x v="27"/>
    <x v="0"/>
    <x v="1"/>
    <m/>
    <s v="#fff0a8"/>
    <n v="0.97767599999999999"/>
    <n v="255"/>
    <n v="240"/>
    <n v="168"/>
    <n v="249.30737999999999"/>
    <n v="234.64223999999999"/>
    <n v="164.24956800000001"/>
  </r>
  <r>
    <s v="PH_OMI_NO2_20200331"/>
    <x v="27"/>
    <x v="0"/>
    <x v="1"/>
    <m/>
    <s v="#ffffa8"/>
    <n v="7.8289999999999992E-3"/>
    <n v="255"/>
    <n v="255"/>
    <n v="168"/>
    <n v="1.9963949999999997"/>
    <n v="1.9963949999999997"/>
    <n v="1.3152719999999998"/>
  </r>
  <r>
    <s v="PH_OMI_NO2_20200331"/>
    <x v="27"/>
    <x v="0"/>
    <x v="1"/>
    <m/>
    <s v="#000000"/>
    <n v="6.4219999999999998E-3"/>
    <n v="0"/>
    <n v="0"/>
    <n v="0"/>
    <n v="0"/>
    <n v="0"/>
    <n v="0"/>
  </r>
  <r>
    <s v="PH_OMI_NO2_20200331"/>
    <x v="27"/>
    <x v="0"/>
    <x v="1"/>
    <m/>
    <s v="#f0f0a8"/>
    <n v="5.0759999999999998E-3"/>
    <n v="240"/>
    <n v="240"/>
    <n v="168"/>
    <n v="1.21824"/>
    <n v="1.21824"/>
    <n v="0.85276799999999997"/>
  </r>
  <r>
    <s v="PH_OMI_NO2_20200331"/>
    <x v="27"/>
    <x v="0"/>
    <x v="1"/>
    <m/>
    <s v="#787860"/>
    <n v="1.346E-3"/>
    <n v="120"/>
    <n v="120"/>
    <n v="96"/>
    <n v="0.16152"/>
    <n v="0.16152"/>
    <n v="0.129216"/>
  </r>
  <r>
    <s v="PH_OMI_NO2_20200331"/>
    <x v="27"/>
    <x v="0"/>
    <x v="1"/>
    <m/>
    <s v="#a8a878"/>
    <n v="9.1699999999999995E-4"/>
    <n v="168"/>
    <n v="168"/>
    <n v="120"/>
    <n v="0.154056"/>
    <n v="0.154056"/>
    <n v="0.11004"/>
  </r>
  <r>
    <s v="PH_OMI_NO2_20200331"/>
    <x v="27"/>
    <x v="0"/>
    <x v="1"/>
    <m/>
    <s v="#a89060"/>
    <n v="4.28E-4"/>
    <n v="168"/>
    <n v="144"/>
    <n v="96"/>
    <n v="7.1903999999999996E-2"/>
    <n v="6.1631999999999999E-2"/>
    <n v="4.1088E-2"/>
  </r>
  <r>
    <s v="PH_OMI_NO2_20200331"/>
    <x v="27"/>
    <x v="0"/>
    <x v="1"/>
    <m/>
    <s v="#d8d890"/>
    <n v="1.83E-4"/>
    <n v="216"/>
    <n v="216"/>
    <n v="144"/>
    <n v="3.9528000000000001E-2"/>
    <n v="3.9528000000000001E-2"/>
    <n v="2.6352E-2"/>
  </r>
  <r>
    <s v="PH_OMI_NO2_20200331"/>
    <x v="27"/>
    <x v="0"/>
    <x v="1"/>
    <m/>
    <s v="#f0ffc0"/>
    <n v="6.0999999999999999E-5"/>
    <n v="240"/>
    <n v="255"/>
    <n v="192"/>
    <n v="1.464E-2"/>
    <n v="1.5554999999999999E-2"/>
    <n v="1.1712E-2"/>
  </r>
  <r>
    <s v="PH_OMI_NO2_20200331"/>
    <x v="27"/>
    <x v="0"/>
    <x v="1"/>
    <m/>
    <s v="#c0c078"/>
    <n v="6.0999999999999999E-5"/>
    <n v="192"/>
    <n v="192"/>
    <n v="120"/>
    <n v="1.1712E-2"/>
    <n v="1.1712E-2"/>
    <n v="7.3200000000000001E-3"/>
  </r>
  <r>
    <s v="PH_VIIRS_DayNight_20170330"/>
    <x v="13"/>
    <x v="0"/>
    <x v="4"/>
    <m/>
    <s v="#181818"/>
    <n v="0.55033600000000005"/>
    <n v="24"/>
    <n v="24"/>
    <n v="24"/>
    <n v="13.208064"/>
    <n v="13.208064"/>
    <n v="13.208064"/>
  </r>
  <r>
    <s v="PH_VIIRS_DayNight_20170330"/>
    <x v="13"/>
    <x v="0"/>
    <x v="4"/>
    <m/>
    <s v="#303030"/>
    <n v="0.21535199999999999"/>
    <n v="48"/>
    <n v="48"/>
    <n v="48"/>
    <n v="10.336895999999999"/>
    <n v="10.336895999999999"/>
    <n v="10.336895999999999"/>
  </r>
  <r>
    <s v="PH_VIIRS_DayNight_20170330"/>
    <x v="13"/>
    <x v="0"/>
    <x v="4"/>
    <m/>
    <s v="#484848"/>
    <n v="9.9754999999999996E-2"/>
    <n v="72"/>
    <n v="72"/>
    <n v="72"/>
    <n v="7.1823600000000001"/>
    <n v="7.1823600000000001"/>
    <n v="7.1823600000000001"/>
  </r>
  <r>
    <s v="PH_VIIRS_DayNight_20170330"/>
    <x v="13"/>
    <x v="0"/>
    <x v="4"/>
    <m/>
    <s v="#000000"/>
    <n v="8.2691000000000001E-2"/>
    <n v="0"/>
    <n v="0"/>
    <n v="0"/>
    <n v="0"/>
    <n v="0"/>
    <n v="0"/>
  </r>
  <r>
    <s v="PH_VIIRS_DayNight_20170330"/>
    <x v="13"/>
    <x v="0"/>
    <x v="4"/>
    <m/>
    <s v="#606060"/>
    <n v="4.2202000000000003E-2"/>
    <n v="96"/>
    <n v="96"/>
    <n v="96"/>
    <n v="4.0513919999999999"/>
    <n v="4.0513919999999999"/>
    <n v="4.0513919999999999"/>
  </r>
  <r>
    <s v="PH_VIIRS_DayNight_20170330"/>
    <x v="13"/>
    <x v="0"/>
    <x v="4"/>
    <m/>
    <s v="#f0f0f0"/>
    <n v="5.6270000000000001E-3"/>
    <n v="240"/>
    <n v="240"/>
    <n v="240"/>
    <n v="1.3504800000000001"/>
    <n v="1.3504800000000001"/>
    <n v="1.3504800000000001"/>
  </r>
  <r>
    <s v="PH_VIIRS_DayNight_20170330"/>
    <x v="13"/>
    <x v="0"/>
    <x v="4"/>
    <m/>
    <s v="#ffffff"/>
    <n v="4.0369999999999998E-3"/>
    <n v="255"/>
    <n v="255"/>
    <n v="255"/>
    <n v="1.0294349999999999"/>
    <n v="1.0294349999999999"/>
    <n v="1.0294349999999999"/>
  </r>
  <r>
    <s v="PH_VIIRS_DayNight_20170630"/>
    <x v="1"/>
    <x v="1"/>
    <x v="4"/>
    <m/>
    <s v="#181818"/>
    <n v="0.53578000000000003"/>
    <n v="24"/>
    <n v="24"/>
    <n v="24"/>
    <n v="12.858720000000002"/>
    <n v="12.858720000000002"/>
    <n v="12.858720000000002"/>
  </r>
  <r>
    <s v="PH_VIIRS_DayNight_20170630"/>
    <x v="1"/>
    <x v="1"/>
    <x v="4"/>
    <m/>
    <s v="#303030"/>
    <n v="0.25675799999999999"/>
    <n v="48"/>
    <n v="48"/>
    <n v="48"/>
    <n v="12.324383999999998"/>
    <n v="12.324383999999998"/>
    <n v="12.324383999999998"/>
  </r>
  <r>
    <s v="PH_VIIRS_DayNight_20170630"/>
    <x v="1"/>
    <x v="1"/>
    <x v="4"/>
    <m/>
    <s v="#000000"/>
    <n v="0.192722"/>
    <n v="0"/>
    <n v="0"/>
    <n v="0"/>
    <n v="0"/>
    <n v="0"/>
    <n v="0"/>
  </r>
  <r>
    <s v="PH_VIIRS_DayNight_20170630"/>
    <x v="1"/>
    <x v="1"/>
    <x v="4"/>
    <m/>
    <s v="#f0f0f0"/>
    <n v="7.7060000000000002E-3"/>
    <n v="240"/>
    <n v="240"/>
    <n v="240"/>
    <n v="1.84944"/>
    <n v="1.84944"/>
    <n v="1.84944"/>
  </r>
  <r>
    <s v="PH_VIIRS_DayNight_20170630"/>
    <x v="1"/>
    <x v="1"/>
    <x v="4"/>
    <m/>
    <s v="#ffffff"/>
    <n v="7.0340000000000003E-3"/>
    <n v="255"/>
    <n v="255"/>
    <n v="255"/>
    <n v="1.7936700000000001"/>
    <n v="1.7936700000000001"/>
    <n v="1.7936700000000001"/>
  </r>
  <r>
    <s v="PH_VIIRS_DayNight_20171001"/>
    <x v="25"/>
    <x v="2"/>
    <x v="4"/>
    <m/>
    <s v="#303030"/>
    <n v="0.54360900000000001"/>
    <n v="48"/>
    <n v="48"/>
    <n v="48"/>
    <n v="26.093232"/>
    <n v="26.093232"/>
    <n v="26.093232"/>
  </r>
  <r>
    <s v="PH_VIIRS_DayNight_20171001"/>
    <x v="25"/>
    <x v="2"/>
    <x v="4"/>
    <m/>
    <s v="#181818"/>
    <n v="0.261957"/>
    <n v="24"/>
    <n v="24"/>
    <n v="24"/>
    <n v="6.2869679999999999"/>
    <n v="6.2869679999999999"/>
    <n v="6.2869679999999999"/>
  </r>
  <r>
    <s v="PH_VIIRS_DayNight_20171001"/>
    <x v="25"/>
    <x v="2"/>
    <x v="4"/>
    <m/>
    <s v="#484848"/>
    <n v="9.5352000000000006E-2"/>
    <n v="72"/>
    <n v="72"/>
    <n v="72"/>
    <n v="6.8653440000000003"/>
    <n v="6.8653440000000003"/>
    <n v="6.8653440000000003"/>
  </r>
  <r>
    <s v="PH_VIIRS_DayNight_20171001"/>
    <x v="25"/>
    <x v="2"/>
    <x v="4"/>
    <m/>
    <s v="#606060"/>
    <n v="4.4770999999999998E-2"/>
    <n v="96"/>
    <n v="96"/>
    <n v="96"/>
    <n v="4.2980159999999996"/>
    <n v="4.2980159999999996"/>
    <n v="4.2980159999999996"/>
  </r>
  <r>
    <s v="PH_VIIRS_DayNight_20171001"/>
    <x v="25"/>
    <x v="2"/>
    <x v="4"/>
    <m/>
    <s v="#787878"/>
    <n v="2.3792000000000001E-2"/>
    <n v="120"/>
    <n v="120"/>
    <n v="120"/>
    <n v="2.8550400000000002"/>
    <n v="2.8550400000000002"/>
    <n v="2.8550400000000002"/>
  </r>
  <r>
    <s v="PH_VIIRS_DayNight_20171001"/>
    <x v="25"/>
    <x v="2"/>
    <x v="4"/>
    <m/>
    <s v="#909090"/>
    <n v="1.1436999999999999E-2"/>
    <n v="144"/>
    <n v="144"/>
    <n v="144"/>
    <n v="1.6469279999999999"/>
    <n v="1.6469279999999999"/>
    <n v="1.6469279999999999"/>
  </r>
  <r>
    <s v="PH_VIIRS_DayNight_20171001"/>
    <x v="25"/>
    <x v="2"/>
    <x v="4"/>
    <m/>
    <s v="#a8a8a8"/>
    <n v="5.0150000000000004E-3"/>
    <n v="168"/>
    <n v="168"/>
    <n v="168"/>
    <n v="0.84252000000000005"/>
    <n v="0.84252000000000005"/>
    <n v="0.84252000000000005"/>
  </r>
  <r>
    <s v="PH_VIIRS_DayNight_20171001"/>
    <x v="25"/>
    <x v="2"/>
    <x v="4"/>
    <m/>
    <s v="#c0c0c0"/>
    <n v="4.8929999999999998E-3"/>
    <n v="192"/>
    <n v="192"/>
    <n v="192"/>
    <n v="0.93945599999999996"/>
    <n v="0.93945599999999996"/>
    <n v="0.93945599999999996"/>
  </r>
  <r>
    <s v="PH_VIIRS_DayNight_20171001"/>
    <x v="25"/>
    <x v="2"/>
    <x v="4"/>
    <m/>
    <s v="#d8d8d8"/>
    <n v="3.7919999999999998E-3"/>
    <n v="216"/>
    <n v="216"/>
    <n v="216"/>
    <n v="0.81907199999999991"/>
    <n v="0.81907199999999991"/>
    <n v="0.81907199999999991"/>
  </r>
  <r>
    <s v="PH_VIIRS_DayNight_20171001"/>
    <x v="25"/>
    <x v="2"/>
    <x v="4"/>
    <m/>
    <s v="#f0f0f0"/>
    <n v="3.4250000000000001E-3"/>
    <n v="240"/>
    <n v="240"/>
    <n v="240"/>
    <n v="0.82200000000000006"/>
    <n v="0.82200000000000006"/>
    <n v="0.82200000000000006"/>
  </r>
  <r>
    <s v="PH_VIIRS_DayNight_20171229"/>
    <x v="28"/>
    <x v="3"/>
    <x v="4"/>
    <m/>
    <s v="#303030"/>
    <n v="0.236758"/>
    <n v="48"/>
    <n v="48"/>
    <n v="48"/>
    <n v="11.364383999999999"/>
    <n v="11.364383999999999"/>
    <n v="11.364383999999999"/>
  </r>
  <r>
    <s v="PH_VIIRS_DayNight_20171229"/>
    <x v="28"/>
    <x v="3"/>
    <x v="4"/>
    <m/>
    <s v="#606060"/>
    <n v="0.22281300000000001"/>
    <n v="96"/>
    <n v="96"/>
    <n v="96"/>
    <n v="21.390048"/>
    <n v="21.390048"/>
    <n v="21.390048"/>
  </r>
  <r>
    <s v="PH_VIIRS_DayNight_20171229"/>
    <x v="28"/>
    <x v="3"/>
    <x v="4"/>
    <m/>
    <s v="#787878"/>
    <n v="0.166606"/>
    <n v="120"/>
    <n v="120"/>
    <n v="120"/>
    <n v="19.992720000000002"/>
    <n v="19.992720000000002"/>
    <n v="19.992720000000002"/>
  </r>
  <r>
    <s v="PH_VIIRS_DayNight_20171229"/>
    <x v="28"/>
    <x v="3"/>
    <x v="4"/>
    <m/>
    <s v="#484848"/>
    <n v="0.15467900000000001"/>
    <n v="72"/>
    <n v="72"/>
    <n v="72"/>
    <n v="11.136888000000001"/>
    <n v="11.136888000000001"/>
    <n v="11.136888000000001"/>
  </r>
  <r>
    <s v="PH_VIIRS_DayNight_20171229"/>
    <x v="28"/>
    <x v="3"/>
    <x v="4"/>
    <m/>
    <s v="#181818"/>
    <n v="8.9908000000000002E-2"/>
    <n v="24"/>
    <n v="24"/>
    <n v="24"/>
    <n v="2.1577920000000002"/>
    <n v="2.1577920000000002"/>
    <n v="2.1577920000000002"/>
  </r>
  <r>
    <s v="PH_VIIRS_DayNight_20171229"/>
    <x v="28"/>
    <x v="3"/>
    <x v="4"/>
    <m/>
    <s v="#909090"/>
    <n v="5.8042999999999997E-2"/>
    <n v="144"/>
    <n v="144"/>
    <n v="144"/>
    <n v="8.358191999999999"/>
    <n v="8.358191999999999"/>
    <n v="8.358191999999999"/>
  </r>
  <r>
    <s v="PH_VIIRS_DayNight_20171229"/>
    <x v="28"/>
    <x v="3"/>
    <x v="4"/>
    <m/>
    <s v="#a8a8a8"/>
    <n v="1.8654E-2"/>
    <n v="168"/>
    <n v="168"/>
    <n v="168"/>
    <n v="3.1338720000000002"/>
    <n v="3.1338720000000002"/>
    <n v="3.1338720000000002"/>
  </r>
  <r>
    <s v="PH_VIIRS_DayNight_20171229"/>
    <x v="28"/>
    <x v="3"/>
    <x v="4"/>
    <m/>
    <s v="#f0f0f0"/>
    <n v="1.7859E-2"/>
    <n v="240"/>
    <n v="240"/>
    <n v="240"/>
    <n v="4.2861599999999997"/>
    <n v="4.2861599999999997"/>
    <n v="4.2861599999999997"/>
  </r>
  <r>
    <s v="PH_VIIRS_DayNight_20171229"/>
    <x v="28"/>
    <x v="3"/>
    <x v="4"/>
    <m/>
    <s v="#c0c0c0"/>
    <n v="1.3455999999999999E-2"/>
    <n v="192"/>
    <n v="192"/>
    <n v="192"/>
    <n v="2.5835520000000001"/>
    <n v="2.5835520000000001"/>
    <n v="2.5835520000000001"/>
  </r>
  <r>
    <s v="PH_VIIRS_DayNight_20171229"/>
    <x v="28"/>
    <x v="3"/>
    <x v="4"/>
    <m/>
    <s v="#d8d8d8"/>
    <n v="9.9690000000000004E-3"/>
    <n v="216"/>
    <n v="216"/>
    <n v="216"/>
    <n v="2.1533039999999999"/>
    <n v="2.1533039999999999"/>
    <n v="2.1533039999999999"/>
  </r>
  <r>
    <s v="PH_VIIRS_DayNight_20180327"/>
    <x v="29"/>
    <x v="0"/>
    <x v="4"/>
    <m/>
    <s v="#181818"/>
    <n v="0.37681999999999999"/>
    <n v="24"/>
    <n v="24"/>
    <n v="24"/>
    <n v="9.0436800000000002"/>
    <n v="9.0436800000000002"/>
    <n v="9.0436800000000002"/>
  </r>
  <r>
    <s v="PH_VIIRS_DayNight_20180327"/>
    <x v="29"/>
    <x v="0"/>
    <x v="4"/>
    <m/>
    <s v="#303030"/>
    <n v="0.32067299999999999"/>
    <n v="48"/>
    <n v="48"/>
    <n v="48"/>
    <n v="15.392303999999999"/>
    <n v="15.392303999999999"/>
    <n v="15.392303999999999"/>
  </r>
  <r>
    <s v="PH_VIIRS_DayNight_20180327"/>
    <x v="29"/>
    <x v="0"/>
    <x v="4"/>
    <m/>
    <s v="#484848"/>
    <n v="0.15492400000000001"/>
    <n v="72"/>
    <n v="72"/>
    <n v="72"/>
    <n v="11.154528000000001"/>
    <n v="11.154528000000001"/>
    <n v="11.154528000000001"/>
  </r>
  <r>
    <s v="PH_VIIRS_DayNight_20180327"/>
    <x v="29"/>
    <x v="0"/>
    <x v="4"/>
    <m/>
    <s v="#606060"/>
    <n v="8.8806999999999997E-2"/>
    <n v="96"/>
    <n v="96"/>
    <n v="96"/>
    <n v="8.5254720000000006"/>
    <n v="8.5254720000000006"/>
    <n v="8.5254720000000006"/>
  </r>
  <r>
    <s v="PH_VIIRS_DayNight_20180327"/>
    <x v="29"/>
    <x v="0"/>
    <x v="4"/>
    <m/>
    <s v="#787878"/>
    <n v="3.9021E-2"/>
    <n v="120"/>
    <n v="120"/>
    <n v="120"/>
    <n v="4.6825200000000002"/>
    <n v="4.6825200000000002"/>
    <n v="4.6825200000000002"/>
  </r>
  <r>
    <s v="PH_VIIRS_DayNight_20180327"/>
    <x v="29"/>
    <x v="0"/>
    <x v="4"/>
    <m/>
    <s v="#909090"/>
    <n v="1.1804E-2"/>
    <n v="144"/>
    <n v="144"/>
    <n v="144"/>
    <n v="1.699776"/>
    <n v="1.699776"/>
    <n v="1.699776"/>
  </r>
  <r>
    <s v="PH_VIIRS_DayNight_20180327"/>
    <x v="29"/>
    <x v="0"/>
    <x v="4"/>
    <m/>
    <s v="#a8a8a8"/>
    <n v="4.4039999999999999E-3"/>
    <n v="168"/>
    <n v="168"/>
    <n v="168"/>
    <n v="0.73987199999999997"/>
    <n v="0.73987199999999997"/>
    <n v="0.73987199999999997"/>
  </r>
  <r>
    <s v="PH_VIIRS_DayNight_20180327"/>
    <x v="29"/>
    <x v="0"/>
    <x v="4"/>
    <m/>
    <s v="#c0c0c0"/>
    <n v="1.407E-3"/>
    <n v="192"/>
    <n v="192"/>
    <n v="192"/>
    <n v="0.270144"/>
    <n v="0.270144"/>
    <n v="0.270144"/>
  </r>
  <r>
    <s v="PH_VIIRS_DayNight_20180327"/>
    <x v="29"/>
    <x v="0"/>
    <x v="4"/>
    <m/>
    <s v="#f0f0f0"/>
    <n v="1.0399999999999999E-3"/>
    <n v="240"/>
    <n v="240"/>
    <n v="240"/>
    <n v="0.24959999999999999"/>
    <n v="0.24959999999999999"/>
    <n v="0.24959999999999999"/>
  </r>
  <r>
    <s v="PH_VIIRS_DayNight_20180327"/>
    <x v="29"/>
    <x v="0"/>
    <x v="4"/>
    <m/>
    <s v="#d8d8d8"/>
    <n v="7.3399999999999995E-4"/>
    <n v="216"/>
    <n v="216"/>
    <n v="216"/>
    <n v="0.15854399999999999"/>
    <n v="0.15854399999999999"/>
    <n v="0.15854399999999999"/>
  </r>
  <r>
    <s v="PH_VIIRS_DayNight_20180701"/>
    <x v="26"/>
    <x v="1"/>
    <x v="4"/>
    <m/>
    <s v="#181818"/>
    <n v="0.63412800000000002"/>
    <n v="24"/>
    <n v="24"/>
    <n v="24"/>
    <n v="15.219072000000001"/>
    <n v="15.219072000000001"/>
    <n v="15.219072000000001"/>
  </r>
  <r>
    <s v="PH_VIIRS_DayNight_20180701"/>
    <x v="26"/>
    <x v="1"/>
    <x v="4"/>
    <m/>
    <s v="#303030"/>
    <n v="0.186667"/>
    <n v="48"/>
    <n v="48"/>
    <n v="48"/>
    <n v="8.9600159999999995"/>
    <n v="8.9600159999999995"/>
    <n v="8.9600159999999995"/>
  </r>
  <r>
    <s v="PH_VIIRS_DayNight_20180701"/>
    <x v="26"/>
    <x v="1"/>
    <x v="4"/>
    <m/>
    <s v="#000000"/>
    <n v="0.122018"/>
    <n v="0"/>
    <n v="0"/>
    <n v="0"/>
    <n v="0"/>
    <n v="0"/>
    <n v="0"/>
  </r>
  <r>
    <s v="PH_VIIRS_DayNight_20180701"/>
    <x v="26"/>
    <x v="1"/>
    <x v="4"/>
    <m/>
    <s v="#484848"/>
    <n v="5.6575E-2"/>
    <n v="72"/>
    <n v="72"/>
    <n v="72"/>
    <n v="4.0734000000000004"/>
    <n v="4.0734000000000004"/>
    <n v="4.0734000000000004"/>
  </r>
  <r>
    <s v="PH_VIIRS_DayNight_20180701"/>
    <x v="26"/>
    <x v="1"/>
    <x v="4"/>
    <m/>
    <s v="#f0f0f0"/>
    <n v="5.5000000000000003E-4"/>
    <n v="240"/>
    <n v="240"/>
    <n v="240"/>
    <n v="0.13200000000000001"/>
    <n v="0.13200000000000001"/>
    <n v="0.13200000000000001"/>
  </r>
  <r>
    <s v="PH_VIIRS_DayNight_20180701"/>
    <x v="26"/>
    <x v="1"/>
    <x v="4"/>
    <m/>
    <s v="#ffffff"/>
    <n v="6.0999999999999999E-5"/>
    <n v="255"/>
    <n v="255"/>
    <n v="255"/>
    <n v="1.5554999999999999E-2"/>
    <n v="1.5554999999999999E-2"/>
    <n v="1.5554999999999999E-2"/>
  </r>
  <r>
    <s v="PH_VIIRS_DayNight_20180930"/>
    <x v="6"/>
    <x v="2"/>
    <x v="4"/>
    <m/>
    <s v="#181818"/>
    <n v="0.46599400000000002"/>
    <n v="24"/>
    <n v="24"/>
    <n v="24"/>
    <n v="11.183856"/>
    <n v="11.183856"/>
    <n v="11.183856"/>
  </r>
  <r>
    <s v="PH_VIIRS_DayNight_20180930"/>
    <x v="6"/>
    <x v="2"/>
    <x v="4"/>
    <m/>
    <s v="#303030"/>
    <n v="0.25437300000000002"/>
    <n v="48"/>
    <n v="48"/>
    <n v="48"/>
    <n v="12.209904000000002"/>
    <n v="12.209904000000002"/>
    <n v="12.209904000000002"/>
  </r>
  <r>
    <s v="PH_VIIRS_DayNight_20180930"/>
    <x v="6"/>
    <x v="2"/>
    <x v="4"/>
    <m/>
    <s v="#484848"/>
    <n v="9.3332999999999999E-2"/>
    <n v="72"/>
    <n v="72"/>
    <n v="72"/>
    <n v="6.7199759999999999"/>
    <n v="6.7199759999999999"/>
    <n v="6.7199759999999999"/>
  </r>
  <r>
    <s v="PH_VIIRS_DayNight_20180930"/>
    <x v="6"/>
    <x v="2"/>
    <x v="4"/>
    <m/>
    <s v="#606060"/>
    <n v="5.6575E-2"/>
    <n v="96"/>
    <n v="96"/>
    <n v="96"/>
    <n v="5.4312000000000005"/>
    <n v="5.4312000000000005"/>
    <n v="5.4312000000000005"/>
  </r>
  <r>
    <s v="PH_VIIRS_DayNight_20180930"/>
    <x v="6"/>
    <x v="2"/>
    <x v="4"/>
    <m/>
    <s v="#787878"/>
    <n v="4.1223000000000003E-2"/>
    <n v="120"/>
    <n v="120"/>
    <n v="120"/>
    <n v="4.9467600000000003"/>
    <n v="4.9467600000000003"/>
    <n v="4.9467600000000003"/>
  </r>
  <r>
    <s v="PH_VIIRS_DayNight_20180930"/>
    <x v="6"/>
    <x v="2"/>
    <x v="4"/>
    <m/>
    <s v="#909090"/>
    <n v="3.2231999999999997E-2"/>
    <n v="144"/>
    <n v="144"/>
    <n v="144"/>
    <n v="4.6414079999999993"/>
    <n v="4.6414079999999993"/>
    <n v="4.6414079999999993"/>
  </r>
  <r>
    <s v="PH_VIIRS_DayNight_20180930"/>
    <x v="6"/>
    <x v="2"/>
    <x v="4"/>
    <m/>
    <s v="#a8a8a8"/>
    <n v="2.1835E-2"/>
    <n v="168"/>
    <n v="168"/>
    <n v="168"/>
    <n v="3.6682800000000002"/>
    <n v="3.6682800000000002"/>
    <n v="3.6682800000000002"/>
  </r>
  <r>
    <s v="PH_VIIRS_DayNight_20180930"/>
    <x v="6"/>
    <x v="2"/>
    <x v="4"/>
    <m/>
    <s v="#c0c0c0"/>
    <n v="1.3884000000000001E-2"/>
    <n v="192"/>
    <n v="192"/>
    <n v="192"/>
    <n v="2.6657280000000001"/>
    <n v="2.6657280000000001"/>
    <n v="2.6657280000000001"/>
  </r>
  <r>
    <s v="PH_VIIRS_DayNight_20180930"/>
    <x v="6"/>
    <x v="2"/>
    <x v="4"/>
    <m/>
    <s v="#d8d8d8"/>
    <n v="1.0826000000000001E-2"/>
    <n v="216"/>
    <n v="216"/>
    <n v="216"/>
    <n v="2.3384160000000001"/>
    <n v="2.3384160000000001"/>
    <n v="2.3384160000000001"/>
  </r>
  <r>
    <s v="PH_VIIRS_DayNight_20180930"/>
    <x v="6"/>
    <x v="2"/>
    <x v="4"/>
    <m/>
    <s v="#f0f0f0"/>
    <n v="8.6239999999999997E-3"/>
    <n v="240"/>
    <n v="240"/>
    <n v="240"/>
    <n v="2.06976"/>
    <n v="2.06976"/>
    <n v="2.06976"/>
  </r>
  <r>
    <s v="PH_VIIRS_DayNight_20181230"/>
    <x v="16"/>
    <x v="3"/>
    <x v="4"/>
    <m/>
    <s v="#606060"/>
    <n v="0.57369999999999999"/>
    <n v="96"/>
    <n v="96"/>
    <n v="96"/>
    <n v="55.075199999999995"/>
    <n v="55.075199999999995"/>
    <n v="55.075199999999995"/>
  </r>
  <r>
    <s v="PH_VIIRS_DayNight_20181230"/>
    <x v="16"/>
    <x v="3"/>
    <x v="4"/>
    <m/>
    <s v="#484848"/>
    <n v="0.291437"/>
    <n v="72"/>
    <n v="72"/>
    <n v="72"/>
    <n v="20.983464000000001"/>
    <n v="20.983464000000001"/>
    <n v="20.983464000000001"/>
  </r>
  <r>
    <s v="PH_VIIRS_DayNight_20181230"/>
    <x v="16"/>
    <x v="3"/>
    <x v="4"/>
    <m/>
    <s v="#787878"/>
    <n v="9.6942E-2"/>
    <n v="120"/>
    <n v="120"/>
    <n v="120"/>
    <n v="11.633039999999999"/>
    <n v="11.633039999999999"/>
    <n v="11.633039999999999"/>
  </r>
  <r>
    <s v="PH_VIIRS_DayNight_20181230"/>
    <x v="16"/>
    <x v="3"/>
    <x v="4"/>
    <m/>
    <s v="#909090"/>
    <n v="1.1988E-2"/>
    <n v="144"/>
    <n v="144"/>
    <n v="144"/>
    <n v="1.726272"/>
    <n v="1.726272"/>
    <n v="1.726272"/>
  </r>
  <r>
    <s v="PH_VIIRS_DayNight_20181230"/>
    <x v="16"/>
    <x v="3"/>
    <x v="4"/>
    <m/>
    <s v="#a8a8a8"/>
    <n v="5.5050000000000003E-3"/>
    <n v="168"/>
    <n v="168"/>
    <n v="168"/>
    <n v="0.92484000000000011"/>
    <n v="0.92484000000000011"/>
    <n v="0.92484000000000011"/>
  </r>
  <r>
    <s v="PH_VIIRS_DayNight_20181230"/>
    <x v="16"/>
    <x v="3"/>
    <x v="4"/>
    <m/>
    <s v="#ffffff"/>
    <n v="5.5050000000000003E-3"/>
    <n v="255"/>
    <n v="255"/>
    <n v="255"/>
    <n v="1.403775"/>
    <n v="1.403775"/>
    <n v="1.403775"/>
  </r>
  <r>
    <s v="PH_VIIRS_DayNight_20181230"/>
    <x v="16"/>
    <x v="3"/>
    <x v="4"/>
    <m/>
    <s v="#f0f0f0"/>
    <n v="5.0150000000000004E-3"/>
    <n v="240"/>
    <n v="240"/>
    <n v="240"/>
    <n v="1.2036"/>
    <n v="1.2036"/>
    <n v="1.2036"/>
  </r>
  <r>
    <s v="PH_VIIRS_DayNight_20181230"/>
    <x v="16"/>
    <x v="3"/>
    <x v="4"/>
    <m/>
    <s v="#c0c0c0"/>
    <n v="3.9139999999999999E-3"/>
    <n v="192"/>
    <n v="192"/>
    <n v="192"/>
    <n v="0.75148799999999993"/>
    <n v="0.75148799999999993"/>
    <n v="0.75148799999999993"/>
  </r>
  <r>
    <s v="PH_VIIRS_DayNight_20181230"/>
    <x v="16"/>
    <x v="3"/>
    <x v="4"/>
    <m/>
    <s v="#303030"/>
    <n v="3.058E-3"/>
    <n v="48"/>
    <n v="48"/>
    <n v="48"/>
    <n v="0.146784"/>
    <n v="0.146784"/>
    <n v="0.146784"/>
  </r>
  <r>
    <s v="PH_VIIRS_DayNight_20181230"/>
    <x v="16"/>
    <x v="3"/>
    <x v="4"/>
    <m/>
    <s v="#d8d8d8"/>
    <n v="2.9359999999999998E-3"/>
    <n v="216"/>
    <n v="216"/>
    <n v="216"/>
    <n v="0.63417599999999996"/>
    <n v="0.63417599999999996"/>
    <n v="0.63417599999999996"/>
  </r>
  <r>
    <s v="PH_VIIRS_DayNight_20190330"/>
    <x v="8"/>
    <x v="0"/>
    <x v="4"/>
    <m/>
    <s v="#606060"/>
    <n v="0.55210999999999999"/>
    <n v="96"/>
    <n v="96"/>
    <n v="96"/>
    <n v="53.002560000000003"/>
    <n v="53.002560000000003"/>
    <n v="53.002560000000003"/>
  </r>
  <r>
    <s v="PH_VIIRS_DayNight_20190330"/>
    <x v="8"/>
    <x v="0"/>
    <x v="4"/>
    <m/>
    <s v="#787878"/>
    <n v="0.15584100000000001"/>
    <n v="120"/>
    <n v="120"/>
    <n v="120"/>
    <n v="18.70092"/>
    <n v="18.70092"/>
    <n v="18.70092"/>
  </r>
  <r>
    <s v="PH_VIIRS_DayNight_20190330"/>
    <x v="8"/>
    <x v="0"/>
    <x v="4"/>
    <m/>
    <s v="#484848"/>
    <n v="0.111988"/>
    <n v="72"/>
    <n v="72"/>
    <n v="72"/>
    <n v="8.0631360000000001"/>
    <n v="8.0631360000000001"/>
    <n v="8.0631360000000001"/>
  </r>
  <r>
    <s v="PH_VIIRS_DayNight_20190330"/>
    <x v="8"/>
    <x v="0"/>
    <x v="4"/>
    <m/>
    <s v="#909090"/>
    <n v="7.4861999999999998E-2"/>
    <n v="144"/>
    <n v="144"/>
    <n v="144"/>
    <n v="10.780127999999999"/>
    <n v="10.780127999999999"/>
    <n v="10.780127999999999"/>
  </r>
  <r>
    <s v="PH_VIIRS_DayNight_20190330"/>
    <x v="8"/>
    <x v="0"/>
    <x v="4"/>
    <m/>
    <s v="#a8a8a8"/>
    <n v="3.0887000000000001E-2"/>
    <n v="168"/>
    <n v="168"/>
    <n v="168"/>
    <n v="5.1890160000000005"/>
    <n v="5.1890160000000005"/>
    <n v="5.1890160000000005"/>
  </r>
  <r>
    <s v="PH_VIIRS_DayNight_20190330"/>
    <x v="8"/>
    <x v="0"/>
    <x v="4"/>
    <m/>
    <s v="#c0c0c0"/>
    <n v="2.104E-2"/>
    <n v="192"/>
    <n v="192"/>
    <n v="192"/>
    <n v="4.0396799999999997"/>
    <n v="4.0396799999999997"/>
    <n v="4.0396799999999997"/>
  </r>
  <r>
    <s v="PH_VIIRS_DayNight_20190330"/>
    <x v="8"/>
    <x v="0"/>
    <x v="4"/>
    <m/>
    <s v="#f0f0f0"/>
    <n v="1.9694E-2"/>
    <n v="240"/>
    <n v="240"/>
    <n v="240"/>
    <n v="4.7265600000000001"/>
    <n v="4.7265600000000001"/>
    <n v="4.7265600000000001"/>
  </r>
  <r>
    <s v="PH_VIIRS_DayNight_20190330"/>
    <x v="8"/>
    <x v="0"/>
    <x v="4"/>
    <m/>
    <s v="#ffffff"/>
    <n v="1.7492000000000001E-2"/>
    <n v="255"/>
    <n v="255"/>
    <n v="255"/>
    <n v="4.4604600000000003"/>
    <n v="4.4604600000000003"/>
    <n v="4.4604600000000003"/>
  </r>
  <r>
    <s v="PH_VIIRS_DayNight_20190330"/>
    <x v="8"/>
    <x v="0"/>
    <x v="4"/>
    <m/>
    <s v="#d8d8d8"/>
    <n v="1.6086E-2"/>
    <n v="216"/>
    <n v="216"/>
    <n v="216"/>
    <n v="3.4745759999999999"/>
    <n v="3.4745759999999999"/>
    <n v="3.4745759999999999"/>
  </r>
  <r>
    <s v="PH_VIIRS_DayNight_20190629"/>
    <x v="22"/>
    <x v="1"/>
    <x v="4"/>
    <m/>
    <s v="#484848"/>
    <n v="0.44342500000000001"/>
    <n v="72"/>
    <n v="72"/>
    <n v="72"/>
    <n v="31.926600000000001"/>
    <n v="31.926600000000001"/>
    <n v="31.926600000000001"/>
  </r>
  <r>
    <s v="PH_VIIRS_DayNight_20190629"/>
    <x v="22"/>
    <x v="1"/>
    <x v="4"/>
    <m/>
    <s v="#606060"/>
    <n v="0.30538199999999999"/>
    <n v="96"/>
    <n v="96"/>
    <n v="96"/>
    <n v="29.316671999999997"/>
    <n v="29.316671999999997"/>
    <n v="29.316671999999997"/>
  </r>
  <r>
    <s v="PH_VIIRS_DayNight_20190629"/>
    <x v="22"/>
    <x v="1"/>
    <x v="4"/>
    <m/>
    <s v="#787878"/>
    <n v="0.114495"/>
    <n v="120"/>
    <n v="120"/>
    <n v="120"/>
    <n v="13.7394"/>
    <n v="13.7394"/>
    <n v="13.7394"/>
  </r>
  <r>
    <s v="PH_VIIRS_DayNight_20190629"/>
    <x v="22"/>
    <x v="1"/>
    <x v="4"/>
    <m/>
    <s v="#303030"/>
    <n v="5.7187000000000002E-2"/>
    <n v="48"/>
    <n v="48"/>
    <n v="48"/>
    <n v="2.7449760000000003"/>
    <n v="2.7449760000000003"/>
    <n v="2.7449760000000003"/>
  </r>
  <r>
    <s v="PH_VIIRS_DayNight_20190629"/>
    <x v="22"/>
    <x v="1"/>
    <x v="4"/>
    <m/>
    <s v="#909090"/>
    <n v="2.3486E-2"/>
    <n v="144"/>
    <n v="144"/>
    <n v="144"/>
    <n v="3.3819840000000001"/>
    <n v="3.3819840000000001"/>
    <n v="3.3819840000000001"/>
  </r>
  <r>
    <s v="PH_VIIRS_DayNight_20190629"/>
    <x v="22"/>
    <x v="1"/>
    <x v="4"/>
    <m/>
    <s v="#ffffff"/>
    <n v="1.4985E-2"/>
    <n v="255"/>
    <n v="255"/>
    <n v="255"/>
    <n v="3.8211750000000002"/>
    <n v="3.8211750000000002"/>
    <n v="3.8211750000000002"/>
  </r>
  <r>
    <s v="PH_VIIRS_DayNight_20190629"/>
    <x v="22"/>
    <x v="1"/>
    <x v="4"/>
    <m/>
    <s v="#a8a8a8"/>
    <n v="1.3211000000000001E-2"/>
    <n v="168"/>
    <n v="168"/>
    <n v="168"/>
    <n v="2.2194479999999999"/>
    <n v="2.2194479999999999"/>
    <n v="2.2194479999999999"/>
  </r>
  <r>
    <s v="PH_VIIRS_DayNight_20190629"/>
    <x v="22"/>
    <x v="1"/>
    <x v="4"/>
    <m/>
    <s v="#f0f0f0"/>
    <n v="1.0581E-2"/>
    <n v="240"/>
    <n v="240"/>
    <n v="240"/>
    <n v="2.5394399999999999"/>
    <n v="2.5394399999999999"/>
    <n v="2.5394399999999999"/>
  </r>
  <r>
    <s v="PH_VIIRS_DayNight_20190629"/>
    <x v="22"/>
    <x v="1"/>
    <x v="4"/>
    <m/>
    <s v="#c0c0c0"/>
    <n v="8.9300000000000004E-3"/>
    <n v="192"/>
    <n v="192"/>
    <n v="192"/>
    <n v="1.7145600000000001"/>
    <n v="1.7145600000000001"/>
    <n v="1.7145600000000001"/>
  </r>
  <r>
    <s v="PH_VIIRS_DayNight_20190629"/>
    <x v="22"/>
    <x v="1"/>
    <x v="4"/>
    <m/>
    <s v="#d8d8d8"/>
    <n v="8.3180000000000007E-3"/>
    <n v="216"/>
    <n v="216"/>
    <n v="216"/>
    <n v="1.7966880000000001"/>
    <n v="1.7966880000000001"/>
    <n v="1.7966880000000001"/>
  </r>
  <r>
    <s v="PH_VIIRS_DayNight_20190928"/>
    <x v="30"/>
    <x v="2"/>
    <x v="4"/>
    <m/>
    <s v="#606060"/>
    <n v="0.44256899999999999"/>
    <n v="96"/>
    <n v="96"/>
    <n v="96"/>
    <n v="42.486623999999999"/>
    <n v="42.486623999999999"/>
    <n v="42.486623999999999"/>
  </r>
  <r>
    <s v="PH_VIIRS_DayNight_20190928"/>
    <x v="30"/>
    <x v="2"/>
    <x v="4"/>
    <m/>
    <s v="#787878"/>
    <n v="0.28996899999999998"/>
    <n v="120"/>
    <n v="120"/>
    <n v="120"/>
    <n v="34.796279999999996"/>
    <n v="34.796279999999996"/>
    <n v="34.796279999999996"/>
  </r>
  <r>
    <s v="PH_VIIRS_DayNight_20190928"/>
    <x v="30"/>
    <x v="2"/>
    <x v="4"/>
    <m/>
    <s v="#909090"/>
    <n v="9.2355000000000007E-2"/>
    <n v="144"/>
    <n v="144"/>
    <n v="144"/>
    <n v="13.29912"/>
    <n v="13.29912"/>
    <n v="13.29912"/>
  </r>
  <r>
    <s v="PH_VIIRS_DayNight_20190928"/>
    <x v="30"/>
    <x v="2"/>
    <x v="4"/>
    <m/>
    <s v="#484848"/>
    <n v="6.5872E-2"/>
    <n v="72"/>
    <n v="72"/>
    <n v="72"/>
    <n v="4.7427840000000003"/>
    <n v="4.7427840000000003"/>
    <n v="4.7427840000000003"/>
  </r>
  <r>
    <s v="PH_VIIRS_DayNight_20190928"/>
    <x v="30"/>
    <x v="2"/>
    <x v="4"/>
    <m/>
    <s v="#a8a8a8"/>
    <n v="3.0887000000000001E-2"/>
    <n v="168"/>
    <n v="168"/>
    <n v="168"/>
    <n v="5.1890160000000005"/>
    <n v="5.1890160000000005"/>
    <n v="5.1890160000000005"/>
  </r>
  <r>
    <s v="PH_VIIRS_DayNight_20190928"/>
    <x v="30"/>
    <x v="2"/>
    <x v="4"/>
    <m/>
    <s v="#f0f0f0"/>
    <n v="2.1406999999999999E-2"/>
    <n v="240"/>
    <n v="240"/>
    <n v="240"/>
    <n v="5.1376799999999996"/>
    <n v="5.1376799999999996"/>
    <n v="5.1376799999999996"/>
  </r>
  <r>
    <s v="PH_VIIRS_DayNight_20190928"/>
    <x v="30"/>
    <x v="2"/>
    <x v="4"/>
    <m/>
    <s v="#c0c0c0"/>
    <n v="2.1162E-2"/>
    <n v="192"/>
    <n v="192"/>
    <n v="192"/>
    <n v="4.063104"/>
    <n v="4.063104"/>
    <n v="4.063104"/>
  </r>
  <r>
    <s v="PH_VIIRS_DayNight_20190928"/>
    <x v="30"/>
    <x v="2"/>
    <x v="4"/>
    <m/>
    <s v="#ffffff"/>
    <n v="2.1162E-2"/>
    <n v="255"/>
    <n v="255"/>
    <n v="255"/>
    <n v="5.3963099999999997"/>
    <n v="5.3963099999999997"/>
    <n v="5.3963099999999997"/>
  </r>
  <r>
    <s v="PH_VIIRS_DayNight_20190928"/>
    <x v="30"/>
    <x v="2"/>
    <x v="4"/>
    <m/>
    <s v="#d8d8d8"/>
    <n v="1.4618000000000001E-2"/>
    <n v="216"/>
    <n v="216"/>
    <n v="216"/>
    <n v="3.1574880000000003"/>
    <n v="3.1574880000000003"/>
    <n v="3.1574880000000003"/>
  </r>
  <r>
    <s v="PH_VIIRS_DayNight_20191231"/>
    <x v="23"/>
    <x v="3"/>
    <x v="4"/>
    <m/>
    <s v="#484848"/>
    <n v="0.38990799999999998"/>
    <n v="72"/>
    <n v="72"/>
    <n v="72"/>
    <n v="28.073376"/>
    <n v="28.073376"/>
    <n v="28.073376"/>
  </r>
  <r>
    <s v="PH_VIIRS_DayNight_20191231"/>
    <x v="23"/>
    <x v="3"/>
    <x v="4"/>
    <m/>
    <s v="#606060"/>
    <n v="0.33070300000000002"/>
    <n v="96"/>
    <n v="96"/>
    <n v="96"/>
    <n v="31.747488000000004"/>
    <n v="31.747488000000004"/>
    <n v="31.747488000000004"/>
  </r>
  <r>
    <s v="PH_VIIRS_DayNight_20191231"/>
    <x v="23"/>
    <x v="3"/>
    <x v="4"/>
    <m/>
    <s v="#303030"/>
    <n v="8.6543999999999996E-2"/>
    <n v="48"/>
    <n v="48"/>
    <n v="48"/>
    <n v="4.1541119999999996"/>
    <n v="4.1541119999999996"/>
    <n v="4.1541119999999996"/>
  </r>
  <r>
    <s v="PH_VIIRS_DayNight_20191231"/>
    <x v="23"/>
    <x v="3"/>
    <x v="4"/>
    <m/>
    <s v="#787878"/>
    <n v="8.3609000000000003E-2"/>
    <n v="120"/>
    <n v="120"/>
    <n v="120"/>
    <n v="10.03308"/>
    <n v="10.03308"/>
    <n v="10.03308"/>
  </r>
  <r>
    <s v="PH_VIIRS_DayNight_20191231"/>
    <x v="23"/>
    <x v="3"/>
    <x v="4"/>
    <m/>
    <s v="#909090"/>
    <n v="3.1376000000000001E-2"/>
    <n v="144"/>
    <n v="144"/>
    <n v="144"/>
    <n v="4.5181440000000004"/>
    <n v="4.5181440000000004"/>
    <n v="4.5181440000000004"/>
  </r>
  <r>
    <s v="PH_VIIRS_DayNight_20191231"/>
    <x v="23"/>
    <x v="3"/>
    <x v="4"/>
    <m/>
    <s v="#f0f0f0"/>
    <n v="1.8165000000000001E-2"/>
    <n v="240"/>
    <n v="240"/>
    <n v="240"/>
    <n v="4.3596000000000004"/>
    <n v="4.3596000000000004"/>
    <n v="4.3596000000000004"/>
  </r>
  <r>
    <s v="PH_VIIRS_DayNight_20191231"/>
    <x v="23"/>
    <x v="3"/>
    <x v="4"/>
    <m/>
    <s v="#a8a8a8"/>
    <n v="1.7063999999999999E-2"/>
    <n v="168"/>
    <n v="168"/>
    <n v="168"/>
    <n v="2.866752"/>
    <n v="2.866752"/>
    <n v="2.866752"/>
  </r>
  <r>
    <s v="PH_VIIRS_DayNight_20191231"/>
    <x v="23"/>
    <x v="3"/>
    <x v="4"/>
    <m/>
    <s v="#ffffff"/>
    <n v="1.5291000000000001E-2"/>
    <n v="255"/>
    <n v="255"/>
    <n v="255"/>
    <n v="3.8992050000000003"/>
    <n v="3.8992050000000003"/>
    <n v="3.8992050000000003"/>
  </r>
  <r>
    <s v="PH_VIIRS_DayNight_20191231"/>
    <x v="23"/>
    <x v="3"/>
    <x v="4"/>
    <m/>
    <s v="#c0c0c0"/>
    <n v="1.3823E-2"/>
    <n v="192"/>
    <n v="192"/>
    <n v="192"/>
    <n v="2.6540159999999999"/>
    <n v="2.6540159999999999"/>
    <n v="2.6540159999999999"/>
  </r>
  <r>
    <s v="PH_VIIRS_DayNight_20191231"/>
    <x v="23"/>
    <x v="3"/>
    <x v="4"/>
    <m/>
    <s v="#d8d8d8"/>
    <n v="1.3394E-2"/>
    <n v="216"/>
    <n v="216"/>
    <n v="216"/>
    <n v="2.8931040000000001"/>
    <n v="2.8931040000000001"/>
    <n v="2.8931040000000001"/>
  </r>
  <r>
    <s v="PH_VIIRS_DayNight_20200331"/>
    <x v="27"/>
    <x v="0"/>
    <x v="4"/>
    <m/>
    <s v="#484848"/>
    <n v="0.38605499999999998"/>
    <n v="72"/>
    <n v="72"/>
    <n v="72"/>
    <n v="27.795959999999997"/>
    <n v="27.795959999999997"/>
    <n v="27.795959999999997"/>
  </r>
  <r>
    <s v="PH_VIIRS_DayNight_20200331"/>
    <x v="27"/>
    <x v="0"/>
    <x v="4"/>
    <m/>
    <s v="#606060"/>
    <n v="0.335229"/>
    <n v="96"/>
    <n v="96"/>
    <n v="96"/>
    <n v="32.181984"/>
    <n v="32.181984"/>
    <n v="32.181984"/>
  </r>
  <r>
    <s v="PH_VIIRS_DayNight_20200331"/>
    <x v="27"/>
    <x v="0"/>
    <x v="4"/>
    <m/>
    <s v="#303030"/>
    <n v="9.0764999999999998E-2"/>
    <n v="48"/>
    <n v="48"/>
    <n v="48"/>
    <n v="4.3567200000000001"/>
    <n v="4.3567200000000001"/>
    <n v="4.3567200000000001"/>
  </r>
  <r>
    <s v="PH_VIIRS_DayNight_20200331"/>
    <x v="27"/>
    <x v="0"/>
    <x v="4"/>
    <m/>
    <s v="#787878"/>
    <n v="7.8226000000000004E-2"/>
    <n v="120"/>
    <n v="120"/>
    <n v="120"/>
    <n v="9.3871200000000012"/>
    <n v="9.3871200000000012"/>
    <n v="9.3871200000000012"/>
  </r>
  <r>
    <s v="PH_VIIRS_DayNight_20200331"/>
    <x v="27"/>
    <x v="0"/>
    <x v="4"/>
    <m/>
    <s v="#909090"/>
    <n v="3.2904999999999997E-2"/>
    <n v="144"/>
    <n v="144"/>
    <n v="144"/>
    <n v="4.7383199999999999"/>
    <n v="4.7383199999999999"/>
    <n v="4.7383199999999999"/>
  </r>
  <r>
    <s v="PH_VIIRS_DayNight_20200331"/>
    <x v="27"/>
    <x v="0"/>
    <x v="4"/>
    <m/>
    <s v="#a8a8a8"/>
    <n v="2.1284000000000001E-2"/>
    <n v="168"/>
    <n v="168"/>
    <n v="168"/>
    <n v="3.5757120000000002"/>
    <n v="3.5757120000000002"/>
    <n v="3.5757120000000002"/>
  </r>
  <r>
    <s v="PH_VIIRS_DayNight_20200331"/>
    <x v="27"/>
    <x v="0"/>
    <x v="4"/>
    <m/>
    <s v="#f0f0f0"/>
    <n v="1.6697E-2"/>
    <n v="240"/>
    <n v="240"/>
    <n v="240"/>
    <n v="4.0072799999999997"/>
    <n v="4.0072799999999997"/>
    <n v="4.0072799999999997"/>
  </r>
  <r>
    <s v="PH_VIIRS_DayNight_20200331"/>
    <x v="27"/>
    <x v="0"/>
    <x v="4"/>
    <m/>
    <s v="#c0c0c0"/>
    <n v="1.6208E-2"/>
    <n v="192"/>
    <n v="192"/>
    <n v="192"/>
    <n v="3.111936"/>
    <n v="3.111936"/>
    <n v="3.111936"/>
  </r>
  <r>
    <s v="PH_VIIRS_DayNight_20200331"/>
    <x v="27"/>
    <x v="0"/>
    <x v="4"/>
    <m/>
    <s v="#d8d8d8"/>
    <n v="1.2722000000000001E-2"/>
    <n v="216"/>
    <n v="216"/>
    <n v="216"/>
    <n v="2.7479520000000002"/>
    <n v="2.7479520000000002"/>
    <n v="2.7479520000000002"/>
  </r>
  <r>
    <s v="PH_VIIRS_DayNight_20200331"/>
    <x v="27"/>
    <x v="0"/>
    <x v="4"/>
    <m/>
    <s v="#ffffff"/>
    <n v="9.0519999999999993E-3"/>
    <n v="255"/>
    <n v="255"/>
    <n v="255"/>
    <n v="2.3082599999999998"/>
    <n v="2.3082599999999998"/>
    <n v="2.30825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7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AF19" firstHeaderRow="1" firstDataRow="3" firstDataCol="2" rowPageCount="2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3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3"/>
        <item x="0"/>
        <item x="4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4"/>
    <field x="2"/>
  </rowFields>
  <rowItems count="13"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</rowItems>
  <colFields count="2">
    <field x="3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</colItems>
  <pageFields count="2">
    <pageField fld="13" hier="-1"/>
    <pageField fld="1" hier="-1"/>
  </pageFields>
  <dataFields count="6">
    <dataField name="Sum of P_Red" fld="10" baseField="0" baseItem="0"/>
    <dataField name="Sum of P_Green" fld="11" baseField="0" baseItem="0"/>
    <dataField name="Sum of P_Blue" fld="12" baseField="0" baseItem="0"/>
    <dataField name="StdDev of P_Red2" fld="10" subtotal="stdDev" baseField="2" baseItem="0"/>
    <dataField name="StdDev of P_Green2" fld="11" subtotal="stdDev" baseField="2" baseItem="0"/>
    <dataField name="StdDev of P_Blue2" fld="12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8" cacheId="7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5:AF20" firstHeaderRow="1" firstDataRow="3" firstDataCol="2" rowPageCount="2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3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3"/>
        <item x="0"/>
        <item x="4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4"/>
    <field x="2"/>
  </rowFields>
  <rowItems count="13"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</rowItems>
  <colFields count="2">
    <field x="3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</colItems>
  <pageFields count="2">
    <pageField fld="13" hier="-1"/>
    <pageField fld="1" hier="-1"/>
  </pageFields>
  <dataFields count="6">
    <dataField name="Sum of P_Red" fld="10" baseField="0" baseItem="0"/>
    <dataField name="Sum of P_Green" fld="11" baseField="0" baseItem="0"/>
    <dataField name="Sum of P_Blue" fld="12" baseField="0" baseItem="0"/>
    <dataField name="StdDev of P_Red2" fld="10" subtotal="stdDev" baseField="2" baseItem="0"/>
    <dataField name="StdDev of P_Green2" fld="11" subtotal="stdDev" baseField="2" baseItem="0"/>
    <dataField name="StdDev of P_Blue2" fld="12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zoomScaleNormal="100" workbookViewId="0">
      <selection activeCell="A8" sqref="A8"/>
    </sheetView>
  </sheetViews>
  <sheetFormatPr defaultRowHeight="15" x14ac:dyDescent="0.25"/>
  <cols>
    <col min="1" max="1" width="13.140625" bestFit="1" customWidth="1"/>
    <col min="2" max="2" width="9.140625" customWidth="1"/>
    <col min="3" max="4" width="19" customWidth="1"/>
    <col min="5" max="32" width="19" bestFit="1" customWidth="1"/>
  </cols>
  <sheetData>
    <row r="1" spans="1:32" x14ac:dyDescent="0.25">
      <c r="A1" s="99" t="s">
        <v>183</v>
      </c>
      <c r="B1" t="s">
        <v>184</v>
      </c>
    </row>
    <row r="2" spans="1:32" x14ac:dyDescent="0.25">
      <c r="A2" s="99" t="s">
        <v>1</v>
      </c>
      <c r="B2" t="s">
        <v>184</v>
      </c>
    </row>
    <row r="4" spans="1:32" x14ac:dyDescent="0.25">
      <c r="C4" s="99" t="s">
        <v>3</v>
      </c>
      <c r="D4" s="99" t="s">
        <v>189</v>
      </c>
    </row>
    <row r="5" spans="1:32" x14ac:dyDescent="0.25"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90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155</v>
      </c>
      <c r="P5" t="s">
        <v>155</v>
      </c>
      <c r="Q5" t="s">
        <v>155</v>
      </c>
      <c r="R5" t="s">
        <v>155</v>
      </c>
      <c r="S5" t="s">
        <v>155</v>
      </c>
      <c r="T5" t="s">
        <v>155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</row>
    <row r="6" spans="1:32" x14ac:dyDescent="0.25">
      <c r="A6" s="99" t="s">
        <v>185</v>
      </c>
      <c r="B6" s="99" t="s">
        <v>2</v>
      </c>
      <c r="C6" t="s">
        <v>188</v>
      </c>
      <c r="D6" t="s">
        <v>186</v>
      </c>
      <c r="E6" t="s">
        <v>187</v>
      </c>
      <c r="F6" t="s">
        <v>190</v>
      </c>
      <c r="G6" t="s">
        <v>191</v>
      </c>
      <c r="H6" t="s">
        <v>192</v>
      </c>
      <c r="I6" t="s">
        <v>188</v>
      </c>
      <c r="J6" t="s">
        <v>186</v>
      </c>
      <c r="K6" t="s">
        <v>187</v>
      </c>
      <c r="L6" t="s">
        <v>190</v>
      </c>
      <c r="M6" t="s">
        <v>191</v>
      </c>
      <c r="N6" t="s">
        <v>192</v>
      </c>
      <c r="O6" t="s">
        <v>188</v>
      </c>
      <c r="P6" t="s">
        <v>186</v>
      </c>
      <c r="Q6" t="s">
        <v>187</v>
      </c>
      <c r="R6" t="s">
        <v>190</v>
      </c>
      <c r="S6" t="s">
        <v>191</v>
      </c>
      <c r="T6" t="s">
        <v>192</v>
      </c>
      <c r="U6" t="s">
        <v>188</v>
      </c>
      <c r="V6" t="s">
        <v>186</v>
      </c>
      <c r="W6" t="s">
        <v>187</v>
      </c>
      <c r="X6" t="s">
        <v>190</v>
      </c>
      <c r="Y6" t="s">
        <v>191</v>
      </c>
      <c r="Z6" t="s">
        <v>192</v>
      </c>
      <c r="AA6" t="s">
        <v>188</v>
      </c>
      <c r="AB6" t="s">
        <v>186</v>
      </c>
      <c r="AC6" t="s">
        <v>187</v>
      </c>
      <c r="AD6" t="s">
        <v>190</v>
      </c>
      <c r="AE6" t="s">
        <v>191</v>
      </c>
      <c r="AF6" t="s">
        <v>192</v>
      </c>
    </row>
    <row r="7" spans="1:32" x14ac:dyDescent="0.25">
      <c r="A7" t="s">
        <v>179</v>
      </c>
      <c r="B7" s="100">
        <v>1</v>
      </c>
      <c r="C7" s="101">
        <v>128.22163200000003</v>
      </c>
      <c r="D7" s="101">
        <v>128.03522400000003</v>
      </c>
      <c r="E7" s="101">
        <v>121.77616799999998</v>
      </c>
      <c r="F7" s="101">
        <v>33.577392660916118</v>
      </c>
      <c r="G7" s="101">
        <v>33.585944440363257</v>
      </c>
      <c r="H7" s="101">
        <v>33.594657708632425</v>
      </c>
      <c r="I7" s="101">
        <v>244.79725500000001</v>
      </c>
      <c r="J7" s="101">
        <v>218.89027199999998</v>
      </c>
      <c r="K7" s="101">
        <v>122.89027200000001</v>
      </c>
      <c r="L7" s="101">
        <v>52.71925488827091</v>
      </c>
      <c r="M7" s="101">
        <v>46.124923327070476</v>
      </c>
      <c r="N7" s="101">
        <v>25.014888982500967</v>
      </c>
      <c r="O7" s="101">
        <v>37.158626999999996</v>
      </c>
      <c r="P7" s="101">
        <v>37.158626999999996</v>
      </c>
      <c r="Q7" s="101">
        <v>37.158626999999996</v>
      </c>
      <c r="R7" s="101">
        <v>5.0816014746325369</v>
      </c>
      <c r="S7" s="101">
        <v>5.0816014746325369</v>
      </c>
      <c r="T7" s="101">
        <v>5.0816014746325369</v>
      </c>
      <c r="U7" s="101">
        <v>14.928576</v>
      </c>
      <c r="V7" s="101">
        <v>37.968647999999995</v>
      </c>
      <c r="W7" s="101">
        <v>6.8463119999999993</v>
      </c>
      <c r="X7" s="101">
        <v>1.258605954370787</v>
      </c>
      <c r="Y7" s="101">
        <v>3.8049234607227524</v>
      </c>
      <c r="Z7" s="101">
        <v>0.52001132603665479</v>
      </c>
      <c r="AA7" s="101">
        <v>252.96421799999999</v>
      </c>
      <c r="AB7" s="101">
        <v>238.25596799999997</v>
      </c>
      <c r="AC7" s="101">
        <v>166.60536000000002</v>
      </c>
      <c r="AD7" s="101">
        <v>78.968870522995644</v>
      </c>
      <c r="AE7" s="101">
        <v>74.317834811115148</v>
      </c>
      <c r="AF7" s="101">
        <v>52.028338679745829</v>
      </c>
    </row>
    <row r="8" spans="1:32" x14ac:dyDescent="0.25">
      <c r="A8" t="s">
        <v>179</v>
      </c>
      <c r="B8" s="100">
        <v>2</v>
      </c>
      <c r="C8" s="101">
        <v>139.54044000000005</v>
      </c>
      <c r="D8" s="101">
        <v>139.54044000000005</v>
      </c>
      <c r="E8" s="101">
        <v>122.094576</v>
      </c>
      <c r="F8" s="101">
        <v>43.744705488444126</v>
      </c>
      <c r="G8" s="101">
        <v>43.744705488444126</v>
      </c>
      <c r="H8" s="101">
        <v>39.330890066504502</v>
      </c>
      <c r="I8" s="101">
        <v>245.21441999999999</v>
      </c>
      <c r="J8" s="101">
        <v>231.89424</v>
      </c>
      <c r="K8" s="101">
        <v>139.17206400000001</v>
      </c>
      <c r="L8" s="101">
        <v>91.180735804647142</v>
      </c>
      <c r="M8" s="101">
        <v>85.759816936808946</v>
      </c>
      <c r="N8" s="101">
        <v>51.452723385742331</v>
      </c>
      <c r="O8" s="101">
        <v>28.826214</v>
      </c>
      <c r="P8" s="101">
        <v>28.826214</v>
      </c>
      <c r="Q8" s="101">
        <v>28.826214</v>
      </c>
      <c r="R8" s="101">
        <v>6.2786280086814505</v>
      </c>
      <c r="S8" s="101">
        <v>6.2786280086814505</v>
      </c>
      <c r="T8" s="101">
        <v>6.2786280086814505</v>
      </c>
      <c r="U8" s="101">
        <v>10.445472000000001</v>
      </c>
      <c r="V8" s="101">
        <v>33.595583999999995</v>
      </c>
      <c r="W8" s="101">
        <v>3.8737439999999994</v>
      </c>
      <c r="X8" s="101">
        <v>1.2299779608978365</v>
      </c>
      <c r="Y8" s="101">
        <v>4.3466953823015491</v>
      </c>
      <c r="Z8" s="101">
        <v>0.43348058329018624</v>
      </c>
      <c r="AA8" s="101">
        <v>217.59943199999995</v>
      </c>
      <c r="AB8" s="101">
        <v>204.90053699999996</v>
      </c>
      <c r="AC8" s="101">
        <v>142.39999200000003</v>
      </c>
      <c r="AD8" s="101">
        <v>65.400164034804234</v>
      </c>
      <c r="AE8" s="101">
        <v>61.549710550554551</v>
      </c>
      <c r="AF8" s="101">
        <v>43.117534432378008</v>
      </c>
    </row>
    <row r="9" spans="1:32" x14ac:dyDescent="0.25">
      <c r="A9" t="s">
        <v>179</v>
      </c>
      <c r="B9" s="100">
        <v>3</v>
      </c>
      <c r="C9" s="101">
        <v>141.24996299999998</v>
      </c>
      <c r="D9" s="101">
        <v>141.26097299999995</v>
      </c>
      <c r="E9" s="101">
        <v>118.20916800000001</v>
      </c>
      <c r="F9" s="101">
        <v>30.398330822543418</v>
      </c>
      <c r="G9" s="101">
        <v>30.39777454823772</v>
      </c>
      <c r="H9" s="101">
        <v>26.983002664822735</v>
      </c>
      <c r="I9" s="101">
        <v>242.52855899999997</v>
      </c>
      <c r="J9" s="101">
        <v>231.85919999999999</v>
      </c>
      <c r="K9" s="101">
        <v>139.10171999999997</v>
      </c>
      <c r="L9" s="101">
        <v>68.544751523469159</v>
      </c>
      <c r="M9" s="101">
        <v>64.75315349527466</v>
      </c>
      <c r="N9" s="101">
        <v>38.853064712596208</v>
      </c>
      <c r="O9" s="101">
        <v>51.468576000000006</v>
      </c>
      <c r="P9" s="101">
        <v>51.468576000000006</v>
      </c>
      <c r="Q9" s="101">
        <v>51.468576000000006</v>
      </c>
      <c r="R9" s="101">
        <v>7.7092281410222654</v>
      </c>
      <c r="S9" s="101">
        <v>7.7092281410222654</v>
      </c>
      <c r="T9" s="101">
        <v>7.7092281410222654</v>
      </c>
      <c r="U9" s="101">
        <v>12.378671999999998</v>
      </c>
      <c r="V9" s="101">
        <v>33.651288000000001</v>
      </c>
      <c r="W9" s="101">
        <v>5.0025359999999992</v>
      </c>
      <c r="X9" s="101">
        <v>1.0361837351697816</v>
      </c>
      <c r="Y9" s="101">
        <v>3.3206685138999341</v>
      </c>
      <c r="Z9" s="101">
        <v>0.48711156523490601</v>
      </c>
      <c r="AA9" s="101">
        <v>154.50763500000002</v>
      </c>
      <c r="AB9" s="101">
        <v>145.81038000000001</v>
      </c>
      <c r="AC9" s="101">
        <v>101.727912</v>
      </c>
      <c r="AD9" s="101">
        <v>46.524959860177624</v>
      </c>
      <c r="AE9" s="101">
        <v>43.774862365440462</v>
      </c>
      <c r="AF9" s="101">
        <v>30.653981006590161</v>
      </c>
    </row>
    <row r="10" spans="1:32" x14ac:dyDescent="0.25">
      <c r="A10" t="s">
        <v>179</v>
      </c>
      <c r="B10" s="100">
        <v>4</v>
      </c>
      <c r="C10" s="101">
        <v>184.47916200000003</v>
      </c>
      <c r="D10" s="101">
        <v>184.47091200000003</v>
      </c>
      <c r="E10" s="101">
        <v>151.34815200000003</v>
      </c>
      <c r="F10" s="101">
        <v>37.271152587022797</v>
      </c>
      <c r="G10" s="101">
        <v>37.271602944146181</v>
      </c>
      <c r="H10" s="101">
        <v>32.855689500507133</v>
      </c>
      <c r="I10" s="101">
        <v>245.92293000000001</v>
      </c>
      <c r="J10" s="101">
        <v>217.09651200000002</v>
      </c>
      <c r="K10" s="101">
        <v>121.09651199999999</v>
      </c>
      <c r="L10" s="101">
        <v>63.746392127406693</v>
      </c>
      <c r="M10" s="101">
        <v>56.066691617792181</v>
      </c>
      <c r="N10" s="101">
        <v>30.881440956444511</v>
      </c>
      <c r="O10" s="101">
        <v>86.556911999999997</v>
      </c>
      <c r="P10" s="101">
        <v>86.556911999999997</v>
      </c>
      <c r="Q10" s="101">
        <v>86.556911999999997</v>
      </c>
      <c r="R10" s="101">
        <v>7.2666041518898217</v>
      </c>
      <c r="S10" s="101">
        <v>7.2666041518898217</v>
      </c>
      <c r="T10" s="101">
        <v>7.2666041518898217</v>
      </c>
      <c r="U10" s="101">
        <v>23.524511999999998</v>
      </c>
      <c r="V10" s="101">
        <v>39.722712000000008</v>
      </c>
      <c r="W10" s="101">
        <v>14.062440000000002</v>
      </c>
      <c r="X10" s="101">
        <v>1.128389325765891</v>
      </c>
      <c r="Y10" s="101">
        <v>3.1366106212468257</v>
      </c>
      <c r="Z10" s="101">
        <v>0.99750252638477033</v>
      </c>
      <c r="AA10" s="101">
        <v>187.70234399999998</v>
      </c>
      <c r="AB10" s="101">
        <v>177.04472399999995</v>
      </c>
      <c r="AC10" s="101">
        <v>123.77392799999998</v>
      </c>
      <c r="AD10" s="101">
        <v>56.431959072822927</v>
      </c>
      <c r="AE10" s="101">
        <v>53.099880226294161</v>
      </c>
      <c r="AF10" s="101">
        <v>37.174086872686658</v>
      </c>
    </row>
    <row r="11" spans="1:32" x14ac:dyDescent="0.25">
      <c r="A11" t="s">
        <v>180</v>
      </c>
      <c r="B11" s="100">
        <v>1</v>
      </c>
      <c r="C11" s="101">
        <v>63.925296000000003</v>
      </c>
      <c r="D11" s="101">
        <v>63.925296000000003</v>
      </c>
      <c r="E11" s="101">
        <v>54.398663999999997</v>
      </c>
      <c r="F11" s="101">
        <v>14.336304204645769</v>
      </c>
      <c r="G11" s="101">
        <v>14.336304204645769</v>
      </c>
      <c r="H11" s="101">
        <v>12.547051293617635</v>
      </c>
      <c r="I11" s="101">
        <v>245.97798</v>
      </c>
      <c r="J11" s="101">
        <v>178.46018399999997</v>
      </c>
      <c r="K11" s="101">
        <v>86.328071999999992</v>
      </c>
      <c r="L11" s="101">
        <v>18.662375805033513</v>
      </c>
      <c r="M11" s="101">
        <v>18.904590122916495</v>
      </c>
      <c r="N11" s="101">
        <v>9.7625749764807406</v>
      </c>
      <c r="O11" s="101">
        <v>51.916439999999994</v>
      </c>
      <c r="P11" s="101">
        <v>51.916439999999994</v>
      </c>
      <c r="Q11" s="101">
        <v>51.916439999999994</v>
      </c>
      <c r="R11" s="101">
        <v>5.4955509337266619</v>
      </c>
      <c r="S11" s="101">
        <v>5.4955509337266619</v>
      </c>
      <c r="T11" s="101">
        <v>5.4955509337266619</v>
      </c>
      <c r="U11" s="101">
        <v>18.325127999999999</v>
      </c>
      <c r="V11" s="101">
        <v>39.697607999999995</v>
      </c>
      <c r="W11" s="101">
        <v>7.4583359999999992</v>
      </c>
      <c r="X11" s="101">
        <v>1.622817020292306</v>
      </c>
      <c r="Y11" s="101">
        <v>3.4891407163515784</v>
      </c>
      <c r="Z11" s="101">
        <v>0.74515985078746716</v>
      </c>
      <c r="AA11" s="101">
        <v>144.35529300000002</v>
      </c>
      <c r="AB11" s="101">
        <v>136.44795300000001</v>
      </c>
      <c r="AC11" s="101">
        <v>95.001863999999998</v>
      </c>
      <c r="AD11" s="101">
        <v>42.195454848838217</v>
      </c>
      <c r="AE11" s="101">
        <v>39.697172456165447</v>
      </c>
      <c r="AF11" s="101">
        <v>27.79857994124437</v>
      </c>
    </row>
    <row r="12" spans="1:32" x14ac:dyDescent="0.25">
      <c r="A12" t="s">
        <v>180</v>
      </c>
      <c r="B12" s="100">
        <v>2</v>
      </c>
      <c r="C12" s="101">
        <v>196.30094399999999</v>
      </c>
      <c r="D12" s="101">
        <v>196.32443999999998</v>
      </c>
      <c r="E12" s="101">
        <v>126.689232</v>
      </c>
      <c r="F12" s="101">
        <v>41.144308675725064</v>
      </c>
      <c r="G12" s="101">
        <v>41.142760830288296</v>
      </c>
      <c r="H12" s="101">
        <v>26.985453287084578</v>
      </c>
      <c r="I12" s="101">
        <v>254.986245</v>
      </c>
      <c r="J12" s="101">
        <v>240</v>
      </c>
      <c r="K12" s="101">
        <v>167.977992</v>
      </c>
      <c r="L12" s="101">
        <v>179.99126282798733</v>
      </c>
      <c r="M12" s="101">
        <v>169.39438736396434</v>
      </c>
      <c r="N12" s="101">
        <v>118.59163316081539</v>
      </c>
      <c r="O12" s="101">
        <v>28.400043</v>
      </c>
      <c r="P12" s="101">
        <v>28.400043</v>
      </c>
      <c r="Q12" s="101">
        <v>28.400043</v>
      </c>
      <c r="R12" s="101">
        <v>6.2303325600777288</v>
      </c>
      <c r="S12" s="101">
        <v>6.2303325600777288</v>
      </c>
      <c r="T12" s="101">
        <v>6.2303325600777288</v>
      </c>
      <c r="U12" s="101">
        <v>15.956016000000002</v>
      </c>
      <c r="V12" s="101">
        <v>37.472423999999997</v>
      </c>
      <c r="W12" s="101">
        <v>7.2895679999999992</v>
      </c>
      <c r="X12" s="101">
        <v>1.405833033850606</v>
      </c>
      <c r="Y12" s="101">
        <v>3.5150060260809797</v>
      </c>
      <c r="Z12" s="101">
        <v>0.673271768561849</v>
      </c>
      <c r="AA12" s="101">
        <v>156.52008600000002</v>
      </c>
      <c r="AB12" s="101">
        <v>147.95036100000002</v>
      </c>
      <c r="AC12" s="101">
        <v>103.62415200000001</v>
      </c>
      <c r="AD12" s="101">
        <v>45.708639313012426</v>
      </c>
      <c r="AE12" s="101">
        <v>42.999888906535652</v>
      </c>
      <c r="AF12" s="101">
        <v>30.097721214164604</v>
      </c>
    </row>
    <row r="13" spans="1:32" x14ac:dyDescent="0.25">
      <c r="A13" t="s">
        <v>180</v>
      </c>
      <c r="B13" s="100">
        <v>3</v>
      </c>
      <c r="C13" s="101">
        <v>189.11856</v>
      </c>
      <c r="D13" s="101">
        <v>189.11856</v>
      </c>
      <c r="E13" s="101">
        <v>132.08371199999999</v>
      </c>
      <c r="F13" s="101">
        <v>36.591789468380796</v>
      </c>
      <c r="G13" s="101">
        <v>36.591789468380796</v>
      </c>
      <c r="H13" s="101">
        <v>26.480974097645397</v>
      </c>
      <c r="I13" s="101">
        <v>219.61043699999996</v>
      </c>
      <c r="J13" s="101">
        <v>193.88474399999998</v>
      </c>
      <c r="K13" s="101">
        <v>101.10676799999999</v>
      </c>
      <c r="L13" s="101">
        <v>53.699623648358227</v>
      </c>
      <c r="M13" s="101">
        <v>47.889540656682151</v>
      </c>
      <c r="N13" s="101">
        <v>25.947029372730416</v>
      </c>
      <c r="O13" s="101">
        <v>55.875288000000005</v>
      </c>
      <c r="P13" s="101">
        <v>55.875288000000005</v>
      </c>
      <c r="Q13" s="101">
        <v>55.875288000000005</v>
      </c>
      <c r="R13" s="101">
        <v>3.5424285954591097</v>
      </c>
      <c r="S13" s="101">
        <v>3.5424285954591097</v>
      </c>
      <c r="T13" s="101">
        <v>3.5424285954591097</v>
      </c>
      <c r="U13" s="101">
        <v>13.250663999999999</v>
      </c>
      <c r="V13" s="101">
        <v>36.763368000000007</v>
      </c>
      <c r="W13" s="101">
        <v>6.3471839999999995</v>
      </c>
      <c r="X13" s="101">
        <v>1.308172938069581</v>
      </c>
      <c r="Y13" s="101">
        <v>3.2810738047959838</v>
      </c>
      <c r="Z13" s="101">
        <v>0.65028855558867094</v>
      </c>
      <c r="AA13" s="101">
        <v>241.00556700000004</v>
      </c>
      <c r="AB13" s="101">
        <v>227.20556700000003</v>
      </c>
      <c r="AC13" s="101">
        <v>158.88873599999999</v>
      </c>
      <c r="AD13" s="101">
        <v>73.96677663186324</v>
      </c>
      <c r="AE13" s="101">
        <v>69.603135124705048</v>
      </c>
      <c r="AF13" s="101">
        <v>48.727358583846367</v>
      </c>
    </row>
    <row r="14" spans="1:32" x14ac:dyDescent="0.25">
      <c r="A14" t="s">
        <v>180</v>
      </c>
      <c r="B14" s="100">
        <v>4</v>
      </c>
      <c r="C14" s="101">
        <v>152.66954400000003</v>
      </c>
      <c r="D14" s="101">
        <v>152.72385600000004</v>
      </c>
      <c r="E14" s="101">
        <v>133.12749600000001</v>
      </c>
      <c r="F14" s="101">
        <v>37.531828172631855</v>
      </c>
      <c r="G14" s="101">
        <v>37.529436156566298</v>
      </c>
      <c r="H14" s="101">
        <v>33.651587264341543</v>
      </c>
      <c r="I14" s="101">
        <v>229.09247400000001</v>
      </c>
      <c r="J14" s="101">
        <v>183.18837599999998</v>
      </c>
      <c r="K14" s="101">
        <v>93.743904000000001</v>
      </c>
      <c r="L14" s="101">
        <v>39.125749183982578</v>
      </c>
      <c r="M14" s="101">
        <v>30.481386178767025</v>
      </c>
      <c r="N14" s="101">
        <v>15.259984069746649</v>
      </c>
      <c r="O14" s="101">
        <v>94.482638999999963</v>
      </c>
      <c r="P14" s="101">
        <v>94.482638999999963</v>
      </c>
      <c r="Q14" s="101">
        <v>94.482638999999963</v>
      </c>
      <c r="R14" s="101">
        <v>17.398777636152264</v>
      </c>
      <c r="S14" s="101">
        <v>17.398777636152264</v>
      </c>
      <c r="T14" s="101">
        <v>17.398777636152264</v>
      </c>
      <c r="U14" s="101">
        <v>24.595632000000002</v>
      </c>
      <c r="V14" s="101">
        <v>41.477735999999993</v>
      </c>
      <c r="W14" s="101">
        <v>14.354279999999999</v>
      </c>
      <c r="X14" s="101">
        <v>1.5534318922355108</v>
      </c>
      <c r="Y14" s="101">
        <v>3.284047633826527</v>
      </c>
      <c r="Z14" s="101">
        <v>1.0520479716666917</v>
      </c>
      <c r="AA14" s="101">
        <v>229.09247400000001</v>
      </c>
      <c r="AB14" s="101">
        <v>183.18837599999998</v>
      </c>
      <c r="AC14" s="101">
        <v>93.743904000000001</v>
      </c>
      <c r="AD14" s="101">
        <v>39.125749183982578</v>
      </c>
      <c r="AE14" s="101">
        <v>30.481386178767025</v>
      </c>
      <c r="AF14" s="101">
        <v>15.259984069746649</v>
      </c>
    </row>
    <row r="15" spans="1:32" x14ac:dyDescent="0.25">
      <c r="A15" t="s">
        <v>181</v>
      </c>
      <c r="B15" s="100">
        <v>1</v>
      </c>
      <c r="C15" s="101">
        <v>133.62248099999999</v>
      </c>
      <c r="D15" s="101">
        <v>133.62248099999999</v>
      </c>
      <c r="E15" s="101">
        <v>70.445400000000006</v>
      </c>
      <c r="F15" s="101">
        <v>13.15480449697859</v>
      </c>
      <c r="G15" s="101">
        <v>13.15480449697859</v>
      </c>
      <c r="H15" s="101">
        <v>10.649423642014812</v>
      </c>
      <c r="I15" s="101">
        <v>248.46697500000002</v>
      </c>
      <c r="J15" s="101">
        <v>225.38421600000001</v>
      </c>
      <c r="K15" s="101">
        <v>129.38421600000001</v>
      </c>
      <c r="L15" s="101">
        <v>19.669155884293946</v>
      </c>
      <c r="M15" s="101">
        <v>14.798730978282155</v>
      </c>
      <c r="N15" s="101">
        <v>7.6995178202825176</v>
      </c>
      <c r="O15" s="101">
        <v>112.43703600000001</v>
      </c>
      <c r="P15" s="101">
        <v>112.43703600000001</v>
      </c>
      <c r="Q15" s="101">
        <v>112.43703600000001</v>
      </c>
      <c r="R15" s="101">
        <v>15.941684390029053</v>
      </c>
      <c r="S15" s="101">
        <v>15.941684390029053</v>
      </c>
      <c r="T15" s="101">
        <v>15.941684390029053</v>
      </c>
      <c r="U15" s="101">
        <v>13.450320000000003</v>
      </c>
      <c r="V15" s="101">
        <v>37.585439999999998</v>
      </c>
      <c r="W15" s="101">
        <v>4.396344</v>
      </c>
      <c r="X15" s="101">
        <v>1.2528524162725629</v>
      </c>
      <c r="Y15" s="101">
        <v>3.1475095608000938</v>
      </c>
      <c r="Z15" s="101">
        <v>0.5038387428945893</v>
      </c>
      <c r="AA15" s="101">
        <v>192.70560600000002</v>
      </c>
      <c r="AB15" s="101">
        <v>181.716621</v>
      </c>
      <c r="AC15" s="101">
        <v>127.09413599999999</v>
      </c>
      <c r="AD15" s="101">
        <v>62.035772402628815</v>
      </c>
      <c r="AE15" s="101">
        <v>58.373429595534546</v>
      </c>
      <c r="AF15" s="101">
        <v>40.865856971763414</v>
      </c>
    </row>
    <row r="16" spans="1:32" x14ac:dyDescent="0.25">
      <c r="A16" t="s">
        <v>181</v>
      </c>
      <c r="B16" s="100">
        <v>2</v>
      </c>
      <c r="C16" s="101">
        <v>166.97234400000002</v>
      </c>
      <c r="D16" s="101">
        <v>166.96500000000003</v>
      </c>
      <c r="E16" s="101">
        <v>138.27803999999998</v>
      </c>
      <c r="F16" s="101">
        <v>43.240819750268045</v>
      </c>
      <c r="G16" s="101">
        <v>43.241326048904476</v>
      </c>
      <c r="H16" s="101">
        <v>38.598547182996491</v>
      </c>
      <c r="I16" s="101">
        <v>218.722857</v>
      </c>
      <c r="J16" s="101">
        <v>208.79421600000001</v>
      </c>
      <c r="K16" s="101">
        <v>125.206656</v>
      </c>
      <c r="L16" s="101">
        <v>57.183474551105817</v>
      </c>
      <c r="M16" s="101">
        <v>54.029914783483179</v>
      </c>
      <c r="N16" s="101">
        <v>32.421528857245001</v>
      </c>
      <c r="O16" s="101">
        <v>93.200942999999995</v>
      </c>
      <c r="P16" s="101">
        <v>93.200942999999995</v>
      </c>
      <c r="Q16" s="101">
        <v>93.200942999999995</v>
      </c>
      <c r="R16" s="101">
        <v>11.785212841925466</v>
      </c>
      <c r="S16" s="101">
        <v>11.785212841925466</v>
      </c>
      <c r="T16" s="101">
        <v>11.785212841925466</v>
      </c>
      <c r="U16" s="101">
        <v>20.30376</v>
      </c>
      <c r="V16" s="101">
        <v>40.111391999999988</v>
      </c>
      <c r="W16" s="101">
        <v>9.5133359999999989</v>
      </c>
      <c r="X16" s="101">
        <v>1.879959714291771</v>
      </c>
      <c r="Y16" s="101">
        <v>3.7352709754456122</v>
      </c>
      <c r="Z16" s="101">
        <v>0.9081677229727998</v>
      </c>
      <c r="AA16" s="101">
        <v>110.086551</v>
      </c>
      <c r="AB16" s="101">
        <v>103.383984</v>
      </c>
      <c r="AC16" s="101">
        <v>67.616975999999994</v>
      </c>
      <c r="AD16" s="101">
        <v>21.237828887509192</v>
      </c>
      <c r="AE16" s="101">
        <v>19.993637592170803</v>
      </c>
      <c r="AF16" s="101">
        <v>12.934308957518279</v>
      </c>
    </row>
    <row r="17" spans="1:32" x14ac:dyDescent="0.25">
      <c r="A17" t="s">
        <v>181</v>
      </c>
      <c r="B17" s="100">
        <v>3</v>
      </c>
      <c r="C17" s="101">
        <v>185.340192</v>
      </c>
      <c r="D17" s="101">
        <v>185.340192</v>
      </c>
      <c r="E17" s="101">
        <v>116.96145600000001</v>
      </c>
      <c r="F17" s="101">
        <v>30.753630822247285</v>
      </c>
      <c r="G17" s="101">
        <v>30.753630822247285</v>
      </c>
      <c r="H17" s="101">
        <v>20.769110011331961</v>
      </c>
      <c r="I17" s="101">
        <v>209.61385799999999</v>
      </c>
      <c r="J17" s="101">
        <v>200.86908</v>
      </c>
      <c r="K17" s="101">
        <v>120.54904799999997</v>
      </c>
      <c r="L17" s="101">
        <v>53.600690138090698</v>
      </c>
      <c r="M17" s="101">
        <v>50.787828811610261</v>
      </c>
      <c r="N17" s="101">
        <v>30.470772391637297</v>
      </c>
      <c r="O17" s="101">
        <v>118.268406</v>
      </c>
      <c r="P17" s="101">
        <v>118.268406</v>
      </c>
      <c r="Q17" s="101">
        <v>118.268406</v>
      </c>
      <c r="R17" s="101">
        <v>14.874550182700249</v>
      </c>
      <c r="S17" s="101">
        <v>14.874550182700249</v>
      </c>
      <c r="T17" s="101">
        <v>14.874550182700249</v>
      </c>
      <c r="U17" s="101">
        <v>14.598120000000002</v>
      </c>
      <c r="V17" s="101">
        <v>34.281071999999995</v>
      </c>
      <c r="W17" s="101">
        <v>7.0473119999999998</v>
      </c>
      <c r="X17" s="101">
        <v>1.099948811856261</v>
      </c>
      <c r="Y17" s="101">
        <v>3.9573349874124144</v>
      </c>
      <c r="Z17" s="101">
        <v>0.55818406057357106</v>
      </c>
      <c r="AA17" s="101">
        <v>143.88093000000006</v>
      </c>
      <c r="AB17" s="101">
        <v>135.86350500000006</v>
      </c>
      <c r="AC17" s="101">
        <v>94.944479999999999</v>
      </c>
      <c r="AD17" s="101">
        <v>42.840584402085376</v>
      </c>
      <c r="AE17" s="101">
        <v>40.305680986433551</v>
      </c>
      <c r="AF17" s="101">
        <v>28.219008481949189</v>
      </c>
    </row>
    <row r="18" spans="1:32" x14ac:dyDescent="0.25">
      <c r="A18" t="s">
        <v>181</v>
      </c>
      <c r="B18" s="100">
        <v>4</v>
      </c>
      <c r="C18" s="101">
        <v>198.26656799999998</v>
      </c>
      <c r="D18" s="101">
        <v>198.26656799999998</v>
      </c>
      <c r="E18" s="101">
        <v>158.91672000000003</v>
      </c>
      <c r="F18" s="101">
        <v>39.686682149818466</v>
      </c>
      <c r="G18" s="101">
        <v>39.686682149818466</v>
      </c>
      <c r="H18" s="101">
        <v>35.503361124071844</v>
      </c>
      <c r="I18" s="101">
        <v>247.255965</v>
      </c>
      <c r="J18" s="101">
        <v>234.963672</v>
      </c>
      <c r="K18" s="101">
        <v>138.96367199999997</v>
      </c>
      <c r="L18" s="101">
        <v>50.963036731924703</v>
      </c>
      <c r="M18" s="101">
        <v>49.22283090140234</v>
      </c>
      <c r="N18" s="101">
        <v>29.997527985386803</v>
      </c>
      <c r="O18" s="101">
        <v>95.198876999999996</v>
      </c>
      <c r="P18" s="101">
        <v>95.198876999999996</v>
      </c>
      <c r="Q18" s="101">
        <v>95.198876999999996</v>
      </c>
      <c r="R18" s="101">
        <v>10.984381905665922</v>
      </c>
      <c r="S18" s="101">
        <v>10.984381905665922</v>
      </c>
      <c r="T18" s="101">
        <v>10.984381905665922</v>
      </c>
      <c r="U18" s="101">
        <v>11.376144</v>
      </c>
      <c r="V18" s="101">
        <v>32.892431999999999</v>
      </c>
      <c r="W18" s="101">
        <v>5.0979840000000003</v>
      </c>
      <c r="X18" s="101">
        <v>1.0108765812034621</v>
      </c>
      <c r="Y18" s="101">
        <v>3.5229239192429915</v>
      </c>
      <c r="Z18" s="101">
        <v>0.46292667904280482</v>
      </c>
      <c r="AA18" s="101">
        <v>229.384029</v>
      </c>
      <c r="AB18" s="101">
        <v>216.30420899999999</v>
      </c>
      <c r="AC18" s="101">
        <v>151.19704800000002</v>
      </c>
      <c r="AD18" s="101">
        <v>70.074235255902238</v>
      </c>
      <c r="AE18" s="101">
        <v>65.938390775482659</v>
      </c>
      <c r="AF18" s="101">
        <v>46.164130399340372</v>
      </c>
    </row>
    <row r="19" spans="1:32" x14ac:dyDescent="0.25">
      <c r="A19" t="s">
        <v>182</v>
      </c>
      <c r="B19" s="100">
        <v>1</v>
      </c>
      <c r="C19" s="101">
        <v>206.97712799999996</v>
      </c>
      <c r="D19" s="101">
        <v>206.97712799999996</v>
      </c>
      <c r="E19" s="101">
        <v>171.19142399999998</v>
      </c>
      <c r="F19" s="101">
        <v>41.96446701848685</v>
      </c>
      <c r="G19" s="101">
        <v>41.96446701848685</v>
      </c>
      <c r="H19" s="101">
        <v>36.393339308423919</v>
      </c>
      <c r="I19" s="101">
        <v>244.93419</v>
      </c>
      <c r="J19" s="101">
        <v>197.67945599999999</v>
      </c>
      <c r="K19" s="101">
        <v>95.043023999999988</v>
      </c>
      <c r="L19" s="101">
        <v>24.910452980827532</v>
      </c>
      <c r="M19" s="101">
        <v>21.675543166345697</v>
      </c>
      <c r="N19" s="101">
        <v>10.757853451620694</v>
      </c>
      <c r="O19" s="101">
        <v>94.211243999999979</v>
      </c>
      <c r="P19" s="101">
        <v>94.211243999999979</v>
      </c>
      <c r="Q19" s="101">
        <v>94.211243999999979</v>
      </c>
      <c r="R19" s="101">
        <v>11.063844036448165</v>
      </c>
      <c r="S19" s="101">
        <v>11.063844036448165</v>
      </c>
      <c r="T19" s="101">
        <v>11.063844036448165</v>
      </c>
      <c r="U19" s="101">
        <v>12.726744</v>
      </c>
      <c r="V19" s="101">
        <v>35.738928000000001</v>
      </c>
      <c r="W19" s="101">
        <v>3.2558400000000001</v>
      </c>
      <c r="X19" s="101">
        <v>1.4951883486951065</v>
      </c>
      <c r="Y19" s="101">
        <v>3.702993633771249</v>
      </c>
      <c r="Z19" s="101">
        <v>0.41565055399939016</v>
      </c>
      <c r="AA19" s="101">
        <v>252.97537499999999</v>
      </c>
      <c r="AB19" s="101">
        <v>238.30087799999998</v>
      </c>
      <c r="AC19" s="101">
        <v>166.743336</v>
      </c>
      <c r="AD19" s="101">
        <v>78.711881282045226</v>
      </c>
      <c r="AE19" s="101">
        <v>74.074868440585803</v>
      </c>
      <c r="AF19" s="101">
        <v>51.854577758727011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0.94888416267112219</v>
      </c>
    </row>
    <row r="5" spans="1:9" x14ac:dyDescent="0.25">
      <c r="A5" s="102" t="s">
        <v>227</v>
      </c>
      <c r="B5" s="102">
        <v>0.90038115416807674</v>
      </c>
    </row>
    <row r="6" spans="1:9" x14ac:dyDescent="0.25">
      <c r="A6" s="102" t="s">
        <v>228</v>
      </c>
      <c r="B6" s="102">
        <v>0.50190577084038335</v>
      </c>
    </row>
    <row r="7" spans="1:9" x14ac:dyDescent="0.25">
      <c r="A7" s="102" t="s">
        <v>229</v>
      </c>
      <c r="B7" s="102">
        <v>226095.61996508623</v>
      </c>
    </row>
    <row r="8" spans="1:9" ht="15.75" thickBot="1" x14ac:dyDescent="0.3">
      <c r="A8" s="103" t="s">
        <v>230</v>
      </c>
      <c r="B8" s="103">
        <v>11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924057899961.13013</v>
      </c>
      <c r="D12" s="102">
        <v>115507237495.14127</v>
      </c>
      <c r="E12" s="102">
        <v>2.259565312790309</v>
      </c>
      <c r="F12" s="102">
        <v>0.34278784819301317</v>
      </c>
    </row>
    <row r="13" spans="1:9" x14ac:dyDescent="0.25">
      <c r="A13" s="102" t="s">
        <v>233</v>
      </c>
      <c r="B13" s="102">
        <v>2</v>
      </c>
      <c r="C13" s="102">
        <v>102238458734.7934</v>
      </c>
      <c r="D13" s="102">
        <v>51119229367.396698</v>
      </c>
      <c r="E13" s="102"/>
      <c r="F13" s="102"/>
    </row>
    <row r="14" spans="1:9" ht="15.75" thickBot="1" x14ac:dyDescent="0.3">
      <c r="A14" s="103" t="s">
        <v>234</v>
      </c>
      <c r="B14" s="103">
        <v>10</v>
      </c>
      <c r="C14" s="103">
        <v>1026296358695.9236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982751.72640880942</v>
      </c>
      <c r="C17" s="102">
        <v>1980165.3143881785</v>
      </c>
      <c r="D17" s="102">
        <v>0.49629781880734292</v>
      </c>
      <c r="E17" s="102">
        <v>0.66886325621952536</v>
      </c>
      <c r="F17" s="102">
        <v>-7537211.9688986912</v>
      </c>
      <c r="G17" s="102">
        <v>9502715.4217163101</v>
      </c>
      <c r="H17" s="102">
        <v>-7537211.9688986912</v>
      </c>
      <c r="I17" s="102">
        <v>9502715.4217163101</v>
      </c>
    </row>
    <row r="18" spans="1:9" x14ac:dyDescent="0.25">
      <c r="A18" s="102" t="s">
        <v>205</v>
      </c>
      <c r="B18" s="102">
        <v>-274.62364538554192</v>
      </c>
      <c r="C18" s="102">
        <v>4789.5431764028153</v>
      </c>
      <c r="D18" s="102">
        <v>-5.7338170942598729E-2</v>
      </c>
      <c r="E18" s="102">
        <v>0.95948907343080825</v>
      </c>
      <c r="F18" s="102">
        <v>-20882.364667588034</v>
      </c>
      <c r="G18" s="102">
        <v>20333.11737681695</v>
      </c>
      <c r="H18" s="102">
        <v>-20882.364667588034</v>
      </c>
      <c r="I18" s="102">
        <v>20333.11737681695</v>
      </c>
    </row>
    <row r="19" spans="1:9" x14ac:dyDescent="0.25">
      <c r="A19" s="102" t="s">
        <v>208</v>
      </c>
      <c r="B19" s="102">
        <v>95446.986572060603</v>
      </c>
      <c r="C19" s="102">
        <v>54259.297217588246</v>
      </c>
      <c r="D19" s="102">
        <v>1.7590899894870238</v>
      </c>
      <c r="E19" s="102">
        <v>0.22063367107229304</v>
      </c>
      <c r="F19" s="102">
        <v>-138011.92671548296</v>
      </c>
      <c r="G19" s="102">
        <v>328905.89985960413</v>
      </c>
      <c r="H19" s="102">
        <v>-138011.92671548296</v>
      </c>
      <c r="I19" s="102">
        <v>328905.89985960413</v>
      </c>
    </row>
    <row r="20" spans="1:9" x14ac:dyDescent="0.25">
      <c r="A20" s="102" t="s">
        <v>217</v>
      </c>
      <c r="B20" s="102">
        <v>-1044913.0523044923</v>
      </c>
      <c r="C20" s="102">
        <v>1125267.4877494653</v>
      </c>
      <c r="D20" s="102">
        <v>-0.92859081390000719</v>
      </c>
      <c r="E20" s="102">
        <v>0.45113156337358751</v>
      </c>
      <c r="F20" s="102">
        <v>-5886548.28016805</v>
      </c>
      <c r="G20" s="102">
        <v>3796722.1755590653</v>
      </c>
      <c r="H20" s="102">
        <v>-5886548.28016805</v>
      </c>
      <c r="I20" s="102">
        <v>3796722.1755590653</v>
      </c>
    </row>
    <row r="21" spans="1:9" x14ac:dyDescent="0.25">
      <c r="A21" s="102" t="s">
        <v>218</v>
      </c>
      <c r="B21" s="102">
        <v>1192317.5899867499</v>
      </c>
      <c r="C21" s="102">
        <v>1457786.7767673663</v>
      </c>
      <c r="D21" s="102">
        <v>0.81789573687223804</v>
      </c>
      <c r="E21" s="102">
        <v>0.49935780947975994</v>
      </c>
      <c r="F21" s="102">
        <v>-5080032.6644640304</v>
      </c>
      <c r="G21" s="102">
        <v>7464667.8444375303</v>
      </c>
      <c r="H21" s="102">
        <v>-5080032.6644640304</v>
      </c>
      <c r="I21" s="102">
        <v>7464667.8444375303</v>
      </c>
    </row>
    <row r="22" spans="1:9" x14ac:dyDescent="0.25">
      <c r="A22" s="102" t="s">
        <v>219</v>
      </c>
      <c r="B22" s="102">
        <v>5098.8843411855723</v>
      </c>
      <c r="C22" s="102">
        <v>438596.92308706208</v>
      </c>
      <c r="D22" s="102">
        <v>1.1625444851042508E-2</v>
      </c>
      <c r="E22" s="102">
        <v>0.9917798468472413</v>
      </c>
      <c r="F22" s="102">
        <v>-1882031.3640390777</v>
      </c>
      <c r="G22" s="102">
        <v>1892229.132721449</v>
      </c>
      <c r="H22" s="102">
        <v>-1882031.3640390777</v>
      </c>
      <c r="I22" s="102">
        <v>1892229.132721449</v>
      </c>
    </row>
    <row r="23" spans="1:9" x14ac:dyDescent="0.25">
      <c r="A23" s="102" t="s">
        <v>220</v>
      </c>
      <c r="B23" s="102">
        <v>5175199.2301604664</v>
      </c>
      <c r="C23" s="102">
        <v>4471526.8489057813</v>
      </c>
      <c r="D23" s="102">
        <v>1.1573673613134805</v>
      </c>
      <c r="E23" s="102">
        <v>0.36666927404134042</v>
      </c>
      <c r="F23" s="102">
        <v>-14064227.97243201</v>
      </c>
      <c r="G23" s="102">
        <v>24414626.432752945</v>
      </c>
      <c r="H23" s="102">
        <v>-14064227.97243201</v>
      </c>
      <c r="I23" s="102">
        <v>24414626.432752945</v>
      </c>
    </row>
    <row r="24" spans="1:9" x14ac:dyDescent="0.25">
      <c r="A24" s="102" t="s">
        <v>221</v>
      </c>
      <c r="B24" s="102">
        <v>-6281987.0194433844</v>
      </c>
      <c r="C24" s="102">
        <v>5168612.3145796973</v>
      </c>
      <c r="D24" s="102">
        <v>-1.2154107596197654</v>
      </c>
      <c r="E24" s="102">
        <v>0.34821136246839057</v>
      </c>
      <c r="F24" s="102">
        <v>-28520730.903786413</v>
      </c>
      <c r="G24" s="102">
        <v>15956756.864899643</v>
      </c>
      <c r="H24" s="102">
        <v>-28520730.903786413</v>
      </c>
      <c r="I24" s="102">
        <v>15956756.864899643</v>
      </c>
    </row>
    <row r="25" spans="1:9" ht="15.75" thickBot="1" x14ac:dyDescent="0.3">
      <c r="A25" s="103" t="s">
        <v>222</v>
      </c>
      <c r="B25" s="103">
        <v>773244.47513279843</v>
      </c>
      <c r="C25" s="103">
        <v>1244088.2516244457</v>
      </c>
      <c r="D25" s="103">
        <v>0.62153506724554985</v>
      </c>
      <c r="E25" s="103">
        <v>0.59765131644214908</v>
      </c>
      <c r="F25" s="103">
        <v>-4579635.2367683602</v>
      </c>
      <c r="G25" s="103">
        <v>6126124.1870339578</v>
      </c>
      <c r="H25" s="103">
        <v>-4579635.2367683602</v>
      </c>
      <c r="I25" s="103">
        <v>6126124.1870339578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0.93330891371639868</v>
      </c>
    </row>
    <row r="5" spans="1:9" x14ac:dyDescent="0.25">
      <c r="A5" s="102" t="s">
        <v>227</v>
      </c>
      <c r="B5" s="102">
        <v>0.87106552842248419</v>
      </c>
    </row>
    <row r="6" spans="1:9" x14ac:dyDescent="0.25">
      <c r="A6" s="102" t="s">
        <v>228</v>
      </c>
      <c r="B6" s="102">
        <v>-0.16041024419764227</v>
      </c>
    </row>
    <row r="7" spans="1:9" x14ac:dyDescent="0.25">
      <c r="A7" s="102" t="s">
        <v>229</v>
      </c>
      <c r="B7" s="102">
        <v>300454.59446576261</v>
      </c>
    </row>
    <row r="8" spans="1:9" ht="15.75" thickBot="1" x14ac:dyDescent="0.3">
      <c r="A8" s="103" t="s">
        <v>230</v>
      </c>
      <c r="B8" s="103">
        <v>10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609873104904.30615</v>
      </c>
      <c r="D12" s="102">
        <v>76234138113.038269</v>
      </c>
      <c r="E12" s="102">
        <v>0.84448471941306658</v>
      </c>
      <c r="F12" s="102">
        <v>0.69179471518475788</v>
      </c>
    </row>
    <row r="13" spans="1:9" x14ac:dyDescent="0.25">
      <c r="A13" s="102" t="s">
        <v>233</v>
      </c>
      <c r="B13" s="102">
        <v>1</v>
      </c>
      <c r="C13" s="102">
        <v>90272963335.585861</v>
      </c>
      <c r="D13" s="102">
        <v>90272963335.585861</v>
      </c>
      <c r="E13" s="102"/>
      <c r="F13" s="102"/>
    </row>
    <row r="14" spans="1:9" ht="15.75" thickBot="1" x14ac:dyDescent="0.3">
      <c r="A14" s="103" t="s">
        <v>234</v>
      </c>
      <c r="B14" s="103">
        <v>9</v>
      </c>
      <c r="C14" s="103">
        <v>700146068239.89197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4447286.2409201814</v>
      </c>
      <c r="C17" s="102">
        <v>135885.17548930107</v>
      </c>
      <c r="D17" s="102">
        <v>32.728266530224552</v>
      </c>
      <c r="E17" s="102">
        <v>1.94456302698023E-2</v>
      </c>
      <c r="F17" s="102">
        <v>2720701.380542093</v>
      </c>
      <c r="G17" s="102">
        <v>6173871.1012982698</v>
      </c>
      <c r="H17" s="102">
        <v>2720701.380542093</v>
      </c>
      <c r="I17" s="102">
        <v>6173871.1012982698</v>
      </c>
    </row>
    <row r="18" spans="1:9" x14ac:dyDescent="0.25">
      <c r="A18" s="102" t="s">
        <v>205</v>
      </c>
      <c r="B18" s="102">
        <v>20301.198506965342</v>
      </c>
      <c r="C18" s="102">
        <v>273252.2911526892</v>
      </c>
      <c r="D18" s="102">
        <v>7.4294705531385077E-2</v>
      </c>
      <c r="E18" s="102">
        <v>0.95278925708658102</v>
      </c>
      <c r="F18" s="102">
        <v>-3451698.3575079241</v>
      </c>
      <c r="G18" s="102">
        <v>3492300.7545218547</v>
      </c>
      <c r="H18" s="102">
        <v>-3451698.3575079241</v>
      </c>
      <c r="I18" s="102">
        <v>3492300.7545218547</v>
      </c>
    </row>
    <row r="19" spans="1:9" x14ac:dyDescent="0.25">
      <c r="A19" s="102" t="s">
        <v>208</v>
      </c>
      <c r="B19" s="102">
        <v>56331.025950875621</v>
      </c>
      <c r="C19" s="102">
        <v>912774.73926042707</v>
      </c>
      <c r="D19" s="102">
        <v>6.1714050058525573E-2</v>
      </c>
      <c r="E19" s="102">
        <v>0.96076138005628386</v>
      </c>
      <c r="F19" s="102">
        <v>-11541571.689100597</v>
      </c>
      <c r="G19" s="102">
        <v>11654233.741002347</v>
      </c>
      <c r="H19" s="102">
        <v>-11541571.689100597</v>
      </c>
      <c r="I19" s="102">
        <v>11654233.741002347</v>
      </c>
    </row>
    <row r="20" spans="1:9" x14ac:dyDescent="0.25">
      <c r="A20" s="102" t="s">
        <v>217</v>
      </c>
      <c r="B20" s="102">
        <v>-37191718.800377883</v>
      </c>
      <c r="C20" s="102">
        <v>77442579.076717928</v>
      </c>
      <c r="D20" s="102">
        <v>-0.48024896954341068</v>
      </c>
      <c r="E20" s="102">
        <v>0.71497112876825208</v>
      </c>
      <c r="F20" s="102">
        <v>-1021192983.8465555</v>
      </c>
      <c r="G20" s="102">
        <v>946809546.24579978</v>
      </c>
      <c r="H20" s="102">
        <v>-1021192983.8465555</v>
      </c>
      <c r="I20" s="102">
        <v>946809546.24579978</v>
      </c>
    </row>
    <row r="21" spans="1:9" x14ac:dyDescent="0.25">
      <c r="A21" s="102" t="s">
        <v>218</v>
      </c>
      <c r="B21" s="102">
        <v>50064538.401605062</v>
      </c>
      <c r="C21" s="102">
        <v>116405446.78341213</v>
      </c>
      <c r="D21" s="102">
        <v>0.43008759284912862</v>
      </c>
      <c r="E21" s="102">
        <v>0.74142288640887255</v>
      </c>
      <c r="F21" s="102">
        <v>-1429006900.8343189</v>
      </c>
      <c r="G21" s="102">
        <v>1529135977.6375291</v>
      </c>
      <c r="H21" s="102">
        <v>-1429006900.8343189</v>
      </c>
      <c r="I21" s="102">
        <v>1529135977.6375291</v>
      </c>
    </row>
    <row r="22" spans="1:9" x14ac:dyDescent="0.25">
      <c r="A22" s="102" t="s">
        <v>219</v>
      </c>
      <c r="B22" s="102">
        <v>-2103900.022125958</v>
      </c>
      <c r="C22" s="102">
        <v>43532223.142683253</v>
      </c>
      <c r="D22" s="102">
        <v>-4.8329716937040336E-2</v>
      </c>
      <c r="E22" s="102">
        <v>0.96925626838902368</v>
      </c>
      <c r="F22" s="102">
        <v>-555233239.89390206</v>
      </c>
      <c r="G22" s="102">
        <v>551025439.84965014</v>
      </c>
      <c r="H22" s="102">
        <v>-555233239.89390206</v>
      </c>
      <c r="I22" s="102">
        <v>551025439.84965014</v>
      </c>
    </row>
    <row r="23" spans="1:9" x14ac:dyDescent="0.25">
      <c r="A23" s="102" t="s">
        <v>220</v>
      </c>
      <c r="B23" s="102">
        <v>72297245.701570317</v>
      </c>
      <c r="C23" s="102">
        <v>39180479.584084801</v>
      </c>
      <c r="D23" s="102">
        <v>1.845236364358787</v>
      </c>
      <c r="E23" s="102">
        <v>0.31616508879804534</v>
      </c>
      <c r="F23" s="102">
        <v>-425537949.55532438</v>
      </c>
      <c r="G23" s="102">
        <v>570132440.95846498</v>
      </c>
      <c r="H23" s="102">
        <v>-425537949.55532438</v>
      </c>
      <c r="I23" s="102">
        <v>570132440.95846498</v>
      </c>
    </row>
    <row r="24" spans="1:9" x14ac:dyDescent="0.25">
      <c r="A24" s="102" t="s">
        <v>221</v>
      </c>
      <c r="B24" s="102">
        <v>-117513454.70327124</v>
      </c>
      <c r="C24" s="102">
        <v>62213686.38857308</v>
      </c>
      <c r="D24" s="102">
        <v>-1.8888682141306963</v>
      </c>
      <c r="E24" s="102">
        <v>0.30997255954829661</v>
      </c>
      <c r="F24" s="102">
        <v>-908013291.3486464</v>
      </c>
      <c r="G24" s="102">
        <v>672986381.94210386</v>
      </c>
      <c r="H24" s="102">
        <v>-908013291.3486464</v>
      </c>
      <c r="I24" s="102">
        <v>672986381.94210386</v>
      </c>
    </row>
    <row r="25" spans="1:9" ht="15.75" thickBot="1" x14ac:dyDescent="0.3">
      <c r="A25" s="103" t="s">
        <v>222</v>
      </c>
      <c r="B25" s="103">
        <v>36027283.862836882</v>
      </c>
      <c r="C25" s="103">
        <v>17980870.261994421</v>
      </c>
      <c r="D25" s="103">
        <v>2.0036451705558753</v>
      </c>
      <c r="E25" s="103">
        <v>0.29470379358258991</v>
      </c>
      <c r="F25" s="103">
        <v>-192441335.02065957</v>
      </c>
      <c r="G25" s="103">
        <v>264495902.74633336</v>
      </c>
      <c r="H25" s="103">
        <v>-192441335.02065957</v>
      </c>
      <c r="I25" s="103">
        <v>264495902.74633336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55" zoomScaleNormal="55" workbookViewId="0">
      <selection activeCell="L15" sqref="A2:L15"/>
    </sheetView>
  </sheetViews>
  <sheetFormatPr defaultRowHeight="15" x14ac:dyDescent="0.25"/>
  <cols>
    <col min="4" max="4" width="22.7109375" bestFit="1" customWidth="1"/>
    <col min="5" max="5" width="26.28515625" bestFit="1" customWidth="1"/>
    <col min="6" max="6" width="18.28515625" bestFit="1" customWidth="1"/>
    <col min="7" max="7" width="20.28515625" bestFit="1" customWidth="1"/>
    <col min="8" max="8" width="18.85546875" bestFit="1" customWidth="1"/>
    <col min="9" max="9" width="21.85546875" bestFit="1" customWidth="1"/>
    <col min="10" max="10" width="23.85546875" bestFit="1" customWidth="1"/>
    <col min="11" max="11" width="22.42578125" bestFit="1" customWidth="1"/>
    <col min="12" max="13" width="15.42578125" bestFit="1" customWidth="1"/>
    <col min="19" max="19" width="12.42578125" bestFit="1" customWidth="1"/>
  </cols>
  <sheetData>
    <row r="1" spans="1:27" x14ac:dyDescent="0.25">
      <c r="S1" t="s">
        <v>235</v>
      </c>
      <c r="T1" t="s">
        <v>205</v>
      </c>
      <c r="U1" t="s">
        <v>208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</row>
    <row r="2" spans="1:27" x14ac:dyDescent="0.25">
      <c r="A2" t="s">
        <v>185</v>
      </c>
      <c r="B2" t="s">
        <v>2</v>
      </c>
      <c r="C2" t="s">
        <v>223</v>
      </c>
      <c r="D2" t="s">
        <v>205</v>
      </c>
      <c r="E2" t="s">
        <v>208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249</v>
      </c>
      <c r="M2" t="s">
        <v>250</v>
      </c>
      <c r="N2" t="s">
        <v>178</v>
      </c>
      <c r="O2" t="s">
        <v>251</v>
      </c>
      <c r="P2" t="s">
        <v>252</v>
      </c>
      <c r="Q2" t="s">
        <v>253</v>
      </c>
      <c r="R2" t="s">
        <v>241</v>
      </c>
      <c r="S2">
        <v>982751.72640880942</v>
      </c>
      <c r="T2">
        <v>-274.62364538554192</v>
      </c>
      <c r="U2">
        <v>95446.986572060603</v>
      </c>
      <c r="V2">
        <v>-1044913.0523044923</v>
      </c>
      <c r="W2">
        <v>1192317.5899867499</v>
      </c>
      <c r="X2">
        <v>5098.8843411855723</v>
      </c>
      <c r="Y2">
        <v>5175199.2301604664</v>
      </c>
      <c r="Z2">
        <v>-6281987.0194433844</v>
      </c>
      <c r="AA2">
        <v>773244.47513279843</v>
      </c>
    </row>
    <row r="3" spans="1:27" x14ac:dyDescent="0.25">
      <c r="A3" t="s">
        <v>179</v>
      </c>
      <c r="B3">
        <v>1</v>
      </c>
      <c r="C3" t="str">
        <f>A3&amp;B3</f>
        <v>20171</v>
      </c>
      <c r="D3">
        <v>37.158626999999996</v>
      </c>
      <c r="E3">
        <v>5.0816014746325369</v>
      </c>
      <c r="F3">
        <v>252.96421799999999</v>
      </c>
      <c r="G3">
        <v>238.25596799999997</v>
      </c>
      <c r="H3">
        <v>166.60536000000002</v>
      </c>
      <c r="I3">
        <v>78.968870522995644</v>
      </c>
      <c r="J3">
        <v>74.317834811115148</v>
      </c>
      <c r="K3">
        <v>52.028338679745829</v>
      </c>
      <c r="L3" s="2">
        <v>3959977.3696621349</v>
      </c>
      <c r="M3" s="2">
        <f>SUM(S3:AA3)</f>
        <v>4104830.2844382674</v>
      </c>
      <c r="S3">
        <f>S$2</f>
        <v>982751.72640880942</v>
      </c>
      <c r="T3">
        <f>T$2*D3</f>
        <v>-10204.637604261623</v>
      </c>
      <c r="U3">
        <f>U$2*E3</f>
        <v>485023.54771381512</v>
      </c>
      <c r="V3">
        <f>V$2*F3</f>
        <v>-264325613.15419897</v>
      </c>
      <c r="W3">
        <f>W$2*G3</f>
        <v>284076781.5657202</v>
      </c>
      <c r="X3">
        <f>X$2*H3</f>
        <v>849501.46126158524</v>
      </c>
      <c r="Y3">
        <f>Y$2*I3</f>
        <v>408679637.93724859</v>
      </c>
      <c r="Z3">
        <f>Z$2*J3</f>
        <v>-466863673.59656304</v>
      </c>
      <c r="AA3">
        <f>AA$2*K3</f>
        <v>40230625.434451535</v>
      </c>
    </row>
    <row r="4" spans="1:27" x14ac:dyDescent="0.25">
      <c r="A4" t="s">
        <v>179</v>
      </c>
      <c r="B4">
        <v>2</v>
      </c>
      <c r="C4" t="str">
        <f t="shared" ref="C4:C15" si="0">A4&amp;B4</f>
        <v>20172</v>
      </c>
      <c r="D4">
        <v>28.826214</v>
      </c>
      <c r="E4">
        <v>6.2786280086814505</v>
      </c>
      <c r="F4">
        <v>217.59943199999995</v>
      </c>
      <c r="G4">
        <v>204.90053699999996</v>
      </c>
      <c r="H4">
        <v>142.39999200000003</v>
      </c>
      <c r="I4">
        <v>65.400164034804234</v>
      </c>
      <c r="J4">
        <v>61.549710550554551</v>
      </c>
      <c r="K4">
        <v>43.117534432378008</v>
      </c>
      <c r="L4" s="2">
        <v>4437331.2623453904</v>
      </c>
      <c r="M4" s="2">
        <f t="shared" ref="M4:M15" si="1">SUM(S4:AA4)</f>
        <v>4379011.4884442724</v>
      </c>
      <c r="P4">
        <f>L4/L3-1</f>
        <v>0.12054460117381516</v>
      </c>
      <c r="Q4">
        <f t="shared" ref="Q4" si="2">M4/M3-1</f>
        <v>6.67947722578075E-2</v>
      </c>
      <c r="S4">
        <f t="shared" ref="S4:S15" si="3">S$2</f>
        <v>982751.72640880942</v>
      </c>
      <c r="T4">
        <f t="shared" ref="T4:T15" si="4">T$2*D4</f>
        <v>-7916.3599713437443</v>
      </c>
      <c r="U4">
        <f t="shared" ref="U4:U15" si="5">U$2*E4</f>
        <v>599276.12323558202</v>
      </c>
      <c r="V4">
        <f t="shared" ref="V4:V15" si="6">V$2*F4</f>
        <v>-227372486.67084378</v>
      </c>
      <c r="W4">
        <f t="shared" ref="W4:W15" si="7">W$2*G4</f>
        <v>244306514.46283084</v>
      </c>
      <c r="X4">
        <f t="shared" ref="X4:X15" si="8">X$2*H4</f>
        <v>726081.08939375088</v>
      </c>
      <c r="Y4">
        <f t="shared" ref="Y4:Y15" si="9">Y$2*I4</f>
        <v>338458878.56528711</v>
      </c>
      <c r="Z4">
        <f t="shared" ref="Z4:Z15" si="10">Z$2*J4</f>
        <v>-386654482.72908121</v>
      </c>
      <c r="AA4">
        <f t="shared" ref="AA4:AA15" si="11">AA$2*K4</f>
        <v>33340395.281184498</v>
      </c>
    </row>
    <row r="5" spans="1:27" x14ac:dyDescent="0.25">
      <c r="A5" t="s">
        <v>179</v>
      </c>
      <c r="B5">
        <v>3</v>
      </c>
      <c r="C5" t="str">
        <f t="shared" si="0"/>
        <v>20173</v>
      </c>
      <c r="D5">
        <v>51.468576000000006</v>
      </c>
      <c r="E5">
        <v>7.7092281410222654</v>
      </c>
      <c r="F5">
        <v>154.50763500000002</v>
      </c>
      <c r="G5">
        <v>145.81038000000001</v>
      </c>
      <c r="H5">
        <v>101.727912</v>
      </c>
      <c r="I5">
        <v>46.524959860177624</v>
      </c>
      <c r="J5">
        <v>43.774862365440462</v>
      </c>
      <c r="K5">
        <v>30.653981006590161</v>
      </c>
      <c r="L5" s="2">
        <v>4142636.1060917517</v>
      </c>
      <c r="M5" s="2">
        <f t="shared" si="1"/>
        <v>4114215.8235058039</v>
      </c>
      <c r="P5">
        <f t="shared" ref="P5:P15" si="12">L5/L4-1</f>
        <v>-6.6412701425828446E-2</v>
      </c>
      <c r="Q5">
        <f t="shared" ref="Q5:Q15" si="13">M5/M4-1</f>
        <v>-6.046927842898675E-2</v>
      </c>
      <c r="S5">
        <f t="shared" si="3"/>
        <v>982751.72640880942</v>
      </c>
      <c r="T5">
        <f t="shared" si="4"/>
        <v>-14134.487963922815</v>
      </c>
      <c r="U5">
        <f t="shared" si="5"/>
        <v>735822.59485710389</v>
      </c>
      <c r="V5">
        <f t="shared" si="6"/>
        <v>-161447044.49219844</v>
      </c>
      <c r="W5">
        <f t="shared" si="7"/>
        <v>173852280.87665221</v>
      </c>
      <c r="X5">
        <f t="shared" si="8"/>
        <v>518698.85755830392</v>
      </c>
      <c r="Y5">
        <f t="shared" si="9"/>
        <v>240775936.45163783</v>
      </c>
      <c r="Z5">
        <f t="shared" si="10"/>
        <v>-274993117.15761769</v>
      </c>
      <c r="AA5">
        <f t="shared" si="11"/>
        <v>23703021.454171583</v>
      </c>
    </row>
    <row r="6" spans="1:27" x14ac:dyDescent="0.25">
      <c r="A6" t="s">
        <v>179</v>
      </c>
      <c r="B6">
        <v>4</v>
      </c>
      <c r="C6" t="str">
        <f t="shared" si="0"/>
        <v>20174</v>
      </c>
      <c r="D6">
        <v>86.556911999999997</v>
      </c>
      <c r="E6">
        <v>7.2666041518898217</v>
      </c>
      <c r="F6">
        <v>187.70234399999998</v>
      </c>
      <c r="G6">
        <v>177.04472399999995</v>
      </c>
      <c r="H6">
        <v>123.77392799999998</v>
      </c>
      <c r="I6">
        <v>56.431959072822927</v>
      </c>
      <c r="J6">
        <v>53.099880226294161</v>
      </c>
      <c r="K6">
        <v>37.174086872686658</v>
      </c>
      <c r="L6" s="2">
        <v>4636033.3479723278</v>
      </c>
      <c r="M6" s="2">
        <f t="shared" si="1"/>
        <v>4463105.1366930827</v>
      </c>
      <c r="P6">
        <f t="shared" si="12"/>
        <v>0.11910224051662044</v>
      </c>
      <c r="Q6">
        <f t="shared" si="13"/>
        <v>8.4800926386497499E-2</v>
      </c>
      <c r="S6">
        <f t="shared" si="3"/>
        <v>982751.72640880942</v>
      </c>
      <c r="T6">
        <f t="shared" si="4"/>
        <v>-23770.574706755557</v>
      </c>
      <c r="U6">
        <f t="shared" si="5"/>
        <v>693575.46890990762</v>
      </c>
      <c r="V6">
        <f t="shared" si="6"/>
        <v>-196132629.19374779</v>
      </c>
      <c r="W6">
        <f t="shared" si="7"/>
        <v>211093538.63954923</v>
      </c>
      <c r="X6">
        <f t="shared" si="8"/>
        <v>631108.94332623039</v>
      </c>
      <c r="Y6">
        <f t="shared" si="9"/>
        <v>292046631.15012014</v>
      </c>
      <c r="Z6">
        <f t="shared" si="10"/>
        <v>-333572758.31557834</v>
      </c>
      <c r="AA6">
        <f t="shared" si="11"/>
        <v>28744657.292411648</v>
      </c>
    </row>
    <row r="7" spans="1:27" x14ac:dyDescent="0.25">
      <c r="A7" t="s">
        <v>180</v>
      </c>
      <c r="B7">
        <v>1</v>
      </c>
      <c r="C7" t="str">
        <f t="shared" si="0"/>
        <v>20181</v>
      </c>
      <c r="D7">
        <v>51.916439999999994</v>
      </c>
      <c r="E7">
        <v>5.4955509337266619</v>
      </c>
      <c r="F7">
        <v>144.35529300000002</v>
      </c>
      <c r="G7">
        <v>136.44795300000001</v>
      </c>
      <c r="H7">
        <v>95.001863999999998</v>
      </c>
      <c r="I7">
        <v>42.195454848838217</v>
      </c>
      <c r="J7">
        <v>39.697172456165447</v>
      </c>
      <c r="K7">
        <v>27.79857994124437</v>
      </c>
      <c r="L7" s="2">
        <v>4215576.4813465215</v>
      </c>
      <c r="M7" s="2">
        <f t="shared" si="1"/>
        <v>4315857.919803232</v>
      </c>
      <c r="N7">
        <f t="shared" ref="N7:N14" si="14">L7/L3-1</f>
        <v>6.4545599084116612E-2</v>
      </c>
      <c r="O7">
        <f t="shared" ref="O7:O15" si="15">M7/M3-1</f>
        <v>5.1409588397597572E-2</v>
      </c>
      <c r="P7">
        <f t="shared" si="12"/>
        <v>-9.0693236020336743E-2</v>
      </c>
      <c r="Q7">
        <f t="shared" si="13"/>
        <v>-3.2992101324091361E-2</v>
      </c>
      <c r="S7">
        <f t="shared" si="3"/>
        <v>982751.72640880942</v>
      </c>
      <c r="T7">
        <f t="shared" si="4"/>
        <v>-14257.482008239762</v>
      </c>
      <c r="U7">
        <f t="shared" si="5"/>
        <v>524533.77617748384</v>
      </c>
      <c r="V7">
        <f t="shared" si="6"/>
        <v>-150838729.82493934</v>
      </c>
      <c r="W7">
        <f t="shared" si="7"/>
        <v>162689294.47958535</v>
      </c>
      <c r="X7">
        <f t="shared" si="8"/>
        <v>484403.51673304132</v>
      </c>
      <c r="Y7">
        <f t="shared" si="9"/>
        <v>218369885.44997826</v>
      </c>
      <c r="Z7">
        <f t="shared" si="10"/>
        <v>-249377122.07823679</v>
      </c>
      <c r="AA7">
        <f t="shared" si="11"/>
        <v>21495098.356104642</v>
      </c>
    </row>
    <row r="8" spans="1:27" x14ac:dyDescent="0.25">
      <c r="A8" t="s">
        <v>180</v>
      </c>
      <c r="B8">
        <v>2</v>
      </c>
      <c r="C8" t="str">
        <f t="shared" si="0"/>
        <v>20182</v>
      </c>
      <c r="D8">
        <v>28.400043</v>
      </c>
      <c r="E8">
        <v>6.2303325600777288</v>
      </c>
      <c r="F8">
        <v>156.52008600000002</v>
      </c>
      <c r="G8">
        <v>147.95036100000002</v>
      </c>
      <c r="H8">
        <v>103.62415200000001</v>
      </c>
      <c r="I8">
        <v>45.708639313012426</v>
      </c>
      <c r="J8">
        <v>42.999888906535652</v>
      </c>
      <c r="K8">
        <v>30.097721214164604</v>
      </c>
      <c r="L8" s="2">
        <v>4720383.966590194</v>
      </c>
      <c r="M8" s="2">
        <f t="shared" si="1"/>
        <v>4651391.1722014733</v>
      </c>
      <c r="N8">
        <f t="shared" si="14"/>
        <v>6.3788950499763519E-2</v>
      </c>
      <c r="O8">
        <f t="shared" si="15"/>
        <v>6.2201180443572923E-2</v>
      </c>
      <c r="P8">
        <f t="shared" si="12"/>
        <v>0.11974815009937356</v>
      </c>
      <c r="Q8">
        <f t="shared" si="13"/>
        <v>7.774427671927131E-2</v>
      </c>
      <c r="S8">
        <f t="shared" si="3"/>
        <v>982751.72640880942</v>
      </c>
      <c r="T8">
        <f t="shared" si="4"/>
        <v>-7799.3233377661418</v>
      </c>
      <c r="U8">
        <f t="shared" si="5"/>
        <v>594666.46820121096</v>
      </c>
      <c r="V8">
        <f t="shared" si="6"/>
        <v>-163549880.80922166</v>
      </c>
      <c r="W8">
        <f t="shared" si="7"/>
        <v>176403817.86518964</v>
      </c>
      <c r="X8">
        <f t="shared" si="8"/>
        <v>528367.56600143365</v>
      </c>
      <c r="Y8">
        <f t="shared" si="9"/>
        <v>236551314.98438433</v>
      </c>
      <c r="Z8">
        <f t="shared" si="10"/>
        <v>-270124743.94836456</v>
      </c>
      <c r="AA8">
        <f t="shared" si="11"/>
        <v>23272896.642940003</v>
      </c>
    </row>
    <row r="9" spans="1:27" x14ac:dyDescent="0.25">
      <c r="A9" t="s">
        <v>180</v>
      </c>
      <c r="B9">
        <v>3</v>
      </c>
      <c r="C9" t="str">
        <f t="shared" si="0"/>
        <v>20183</v>
      </c>
      <c r="D9">
        <v>55.875288000000005</v>
      </c>
      <c r="E9">
        <v>3.5424285954591097</v>
      </c>
      <c r="F9">
        <v>241.00556700000004</v>
      </c>
      <c r="G9">
        <v>227.20556700000003</v>
      </c>
      <c r="H9">
        <v>158.88873599999999</v>
      </c>
      <c r="I9">
        <v>73.96677663186324</v>
      </c>
      <c r="J9">
        <v>69.603135124705048</v>
      </c>
      <c r="K9">
        <v>48.727358583846367</v>
      </c>
      <c r="L9" s="2">
        <v>4397241.3251486411</v>
      </c>
      <c r="M9" s="2">
        <f t="shared" si="1"/>
        <v>4411982.8438466787</v>
      </c>
      <c r="N9">
        <f t="shared" si="14"/>
        <v>6.1459711289266306E-2</v>
      </c>
      <c r="O9">
        <f t="shared" si="15"/>
        <v>7.2375158016659835E-2</v>
      </c>
      <c r="P9">
        <f t="shared" si="12"/>
        <v>-6.8456855147522533E-2</v>
      </c>
      <c r="Q9">
        <f t="shared" si="13"/>
        <v>-5.1470263302212049E-2</v>
      </c>
      <c r="S9">
        <f t="shared" si="3"/>
        <v>982751.72640880942</v>
      </c>
      <c r="T9">
        <f t="shared" si="4"/>
        <v>-15344.675277527027</v>
      </c>
      <c r="U9">
        <f t="shared" si="5"/>
        <v>338114.13458326913</v>
      </c>
      <c r="V9">
        <f t="shared" si="6"/>
        <v>-251829862.63634488</v>
      </c>
      <c r="W9">
        <f t="shared" si="7"/>
        <v>270901194.07701308</v>
      </c>
      <c r="X9">
        <f t="shared" si="8"/>
        <v>810155.28798116825</v>
      </c>
      <c r="Y9">
        <f t="shared" si="9"/>
        <v>382792805.48266983</v>
      </c>
      <c r="Z9">
        <f t="shared" si="10"/>
        <v>-437245991.36596102</v>
      </c>
      <c r="AA9">
        <f t="shared" si="11"/>
        <v>37678160.812773943</v>
      </c>
    </row>
    <row r="10" spans="1:27" x14ac:dyDescent="0.25">
      <c r="A10" t="s">
        <v>180</v>
      </c>
      <c r="B10">
        <v>4</v>
      </c>
      <c r="C10" t="str">
        <f t="shared" si="0"/>
        <v>20184</v>
      </c>
      <c r="D10">
        <v>94.482638999999963</v>
      </c>
      <c r="E10">
        <v>17.398777636152264</v>
      </c>
      <c r="F10">
        <v>229.09247400000001</v>
      </c>
      <c r="G10">
        <v>183.18837599999998</v>
      </c>
      <c r="H10">
        <v>93.743904000000001</v>
      </c>
      <c r="I10">
        <v>39.125749183982578</v>
      </c>
      <c r="J10">
        <v>30.481386178767025</v>
      </c>
      <c r="K10">
        <v>15.259984069746649</v>
      </c>
      <c r="L10" s="2">
        <v>4931988.4850763902</v>
      </c>
      <c r="M10" s="2">
        <f t="shared" si="1"/>
        <v>4932034.6171240564</v>
      </c>
      <c r="N10">
        <f t="shared" si="14"/>
        <v>6.3838008679015346E-2</v>
      </c>
      <c r="O10">
        <f t="shared" si="15"/>
        <v>0.1050679887811079</v>
      </c>
      <c r="P10">
        <f t="shared" si="12"/>
        <v>0.12160969125561305</v>
      </c>
      <c r="Q10">
        <f t="shared" si="13"/>
        <v>0.11787257377999216</v>
      </c>
      <c r="S10">
        <f t="shared" si="3"/>
        <v>982751.72640880942</v>
      </c>
      <c r="T10">
        <f t="shared" si="4"/>
        <v>-25947.166747826162</v>
      </c>
      <c r="U10">
        <f t="shared" si="5"/>
        <v>1660660.8954080935</v>
      </c>
      <c r="V10">
        <f t="shared" si="6"/>
        <v>-239381716.26732755</v>
      </c>
      <c r="W10">
        <f t="shared" si="7"/>
        <v>218418722.98590654</v>
      </c>
      <c r="X10">
        <f t="shared" si="8"/>
        <v>477989.32418720354</v>
      </c>
      <c r="Y10">
        <f t="shared" si="9"/>
        <v>202483547.05639812</v>
      </c>
      <c r="Z10">
        <f t="shared" si="10"/>
        <v>-191483672.30965543</v>
      </c>
      <c r="AA10">
        <f t="shared" si="11"/>
        <v>11799698.372546112</v>
      </c>
    </row>
    <row r="11" spans="1:27" x14ac:dyDescent="0.25">
      <c r="A11" t="s">
        <v>181</v>
      </c>
      <c r="B11">
        <v>1</v>
      </c>
      <c r="C11" t="str">
        <f t="shared" si="0"/>
        <v>20191</v>
      </c>
      <c r="D11">
        <v>112.43703600000001</v>
      </c>
      <c r="E11">
        <v>15.941684390029053</v>
      </c>
      <c r="F11">
        <v>192.70560600000002</v>
      </c>
      <c r="G11">
        <v>181.716621</v>
      </c>
      <c r="H11">
        <v>127.09413599999999</v>
      </c>
      <c r="I11">
        <v>62.035772402628815</v>
      </c>
      <c r="J11">
        <v>58.373429595534546</v>
      </c>
      <c r="K11">
        <v>40.865856971763414</v>
      </c>
      <c r="L11" s="2">
        <v>4457630.775614582</v>
      </c>
      <c r="M11" s="2">
        <f t="shared" si="1"/>
        <v>4370471.2490703091</v>
      </c>
      <c r="N11">
        <f t="shared" si="14"/>
        <v>5.7419025687026393E-2</v>
      </c>
      <c r="O11">
        <f t="shared" si="15"/>
        <v>1.2654107313515794E-2</v>
      </c>
      <c r="P11">
        <f t="shared" si="12"/>
        <v>-9.617980879257082E-2</v>
      </c>
      <c r="Q11">
        <f t="shared" si="13"/>
        <v>-0.11386038656419717</v>
      </c>
      <c r="S11">
        <f t="shared" si="3"/>
        <v>982751.72640880942</v>
      </c>
      <c r="T11">
        <f t="shared" si="4"/>
        <v>-30877.868702665412</v>
      </c>
      <c r="U11">
        <f t="shared" si="5"/>
        <v>1521585.7359111311</v>
      </c>
      <c r="V11">
        <f t="shared" si="6"/>
        <v>-201360602.96164691</v>
      </c>
      <c r="W11">
        <f t="shared" si="7"/>
        <v>216663923.61125565</v>
      </c>
      <c r="X11">
        <f t="shared" si="8"/>
        <v>648038.29990690947</v>
      </c>
      <c r="Y11">
        <f t="shared" si="9"/>
        <v>321047481.58049452</v>
      </c>
      <c r="Z11">
        <f t="shared" si="10"/>
        <v>-366701126.99954033</v>
      </c>
      <c r="AA11">
        <f t="shared" si="11"/>
        <v>31599298.124983214</v>
      </c>
    </row>
    <row r="12" spans="1:27" x14ac:dyDescent="0.25">
      <c r="A12" t="s">
        <v>181</v>
      </c>
      <c r="B12">
        <v>2</v>
      </c>
      <c r="C12" t="str">
        <f t="shared" si="0"/>
        <v>20192</v>
      </c>
      <c r="D12">
        <v>93.200942999999995</v>
      </c>
      <c r="E12">
        <v>11.785212841925466</v>
      </c>
      <c r="F12">
        <v>110.086551</v>
      </c>
      <c r="G12">
        <v>103.383984</v>
      </c>
      <c r="H12">
        <v>67.616975999999994</v>
      </c>
      <c r="I12">
        <v>21.237828887509192</v>
      </c>
      <c r="J12">
        <v>19.993637592170803</v>
      </c>
      <c r="K12">
        <v>12.934308957518279</v>
      </c>
      <c r="L12" s="2">
        <v>4974731.0198814394</v>
      </c>
      <c r="M12" s="2">
        <f t="shared" si="1"/>
        <v>4974066.1832168847</v>
      </c>
      <c r="N12">
        <f t="shared" si="14"/>
        <v>5.3882704265469927E-2</v>
      </c>
      <c r="O12">
        <f t="shared" si="15"/>
        <v>6.9371721076447734E-2</v>
      </c>
      <c r="P12">
        <f t="shared" si="12"/>
        <v>0.11600338168330326</v>
      </c>
      <c r="Q12">
        <f t="shared" si="13"/>
        <v>0.13810751741587879</v>
      </c>
      <c r="S12">
        <f t="shared" si="3"/>
        <v>982751.72640880942</v>
      </c>
      <c r="T12">
        <f t="shared" si="4"/>
        <v>-25595.182720030105</v>
      </c>
      <c r="U12">
        <f t="shared" si="5"/>
        <v>1124863.0518721361</v>
      </c>
      <c r="V12">
        <f t="shared" si="6"/>
        <v>-115030874.02308416</v>
      </c>
      <c r="W12">
        <f t="shared" si="7"/>
        <v>123266542.64610872</v>
      </c>
      <c r="X12">
        <f t="shared" si="8"/>
        <v>344771.14012472064</v>
      </c>
      <c r="Y12">
        <f t="shared" si="9"/>
        <v>109909995.70891729</v>
      </c>
      <c r="Z12">
        <f t="shared" si="10"/>
        <v>-125599771.82547227</v>
      </c>
      <c r="AA12">
        <f t="shared" si="11"/>
        <v>10001382.941061676</v>
      </c>
    </row>
    <row r="13" spans="1:27" x14ac:dyDescent="0.25">
      <c r="A13" t="s">
        <v>181</v>
      </c>
      <c r="B13">
        <v>3</v>
      </c>
      <c r="C13" t="str">
        <f t="shared" si="0"/>
        <v>20193</v>
      </c>
      <c r="D13">
        <v>118.268406</v>
      </c>
      <c r="E13">
        <v>14.874550182700249</v>
      </c>
      <c r="F13">
        <v>143.88093000000006</v>
      </c>
      <c r="G13">
        <v>135.86350500000006</v>
      </c>
      <c r="H13">
        <v>94.944479999999999</v>
      </c>
      <c r="I13">
        <v>42.840584402085376</v>
      </c>
      <c r="J13">
        <v>40.305680986433551</v>
      </c>
      <c r="K13">
        <v>28.219008481949189</v>
      </c>
      <c r="L13" s="2">
        <v>4675923.0852731457</v>
      </c>
      <c r="M13" s="2">
        <f t="shared" si="1"/>
        <v>4832486.5066585056</v>
      </c>
      <c r="N13">
        <f t="shared" si="14"/>
        <v>6.3376498926877467E-2</v>
      </c>
      <c r="O13">
        <f t="shared" si="15"/>
        <v>9.5309451032498105E-2</v>
      </c>
      <c r="P13">
        <f t="shared" si="12"/>
        <v>-6.006514390710016E-2</v>
      </c>
      <c r="Q13">
        <f t="shared" si="13"/>
        <v>-2.8463569108928666E-2</v>
      </c>
      <c r="S13">
        <f t="shared" si="3"/>
        <v>982751.72640880942</v>
      </c>
      <c r="T13">
        <f t="shared" si="4"/>
        <v>-32479.300789657296</v>
      </c>
      <c r="U13">
        <f t="shared" si="5"/>
        <v>1419730.9915536323</v>
      </c>
      <c r="V13">
        <f t="shared" si="6"/>
        <v>-150343061.73470905</v>
      </c>
      <c r="W13">
        <f t="shared" si="7"/>
        <v>161992446.84875283</v>
      </c>
      <c r="X13">
        <f t="shared" si="8"/>
        <v>484110.92235400673</v>
      </c>
      <c r="Y13">
        <f t="shared" si="9"/>
        <v>221708559.41729674</v>
      </c>
      <c r="Z13">
        <f t="shared" si="10"/>
        <v>-253199764.76660159</v>
      </c>
      <c r="AA13">
        <f t="shared" si="11"/>
        <v>21820192.402392786</v>
      </c>
    </row>
    <row r="14" spans="1:27" x14ac:dyDescent="0.25">
      <c r="A14" t="s">
        <v>181</v>
      </c>
      <c r="B14">
        <v>4</v>
      </c>
      <c r="C14" t="str">
        <f t="shared" si="0"/>
        <v>20194</v>
      </c>
      <c r="D14">
        <v>95.198876999999996</v>
      </c>
      <c r="E14">
        <v>10.984381905665922</v>
      </c>
      <c r="F14">
        <v>229.384029</v>
      </c>
      <c r="G14">
        <v>216.30420899999999</v>
      </c>
      <c r="H14">
        <v>151.19704800000002</v>
      </c>
      <c r="I14">
        <v>70.074235255902238</v>
      </c>
      <c r="J14">
        <v>65.938390775482659</v>
      </c>
      <c r="K14">
        <v>46.164130399340372</v>
      </c>
      <c r="L14" s="2">
        <v>5260227.9407222997</v>
      </c>
      <c r="M14" s="2">
        <f t="shared" si="1"/>
        <v>5113089.7595430017</v>
      </c>
      <c r="N14">
        <f t="shared" si="14"/>
        <v>6.6553167477807929E-2</v>
      </c>
      <c r="O14">
        <f t="shared" si="15"/>
        <v>3.6710030742752808E-2</v>
      </c>
      <c r="P14">
        <f t="shared" si="12"/>
        <v>0.12496032222801667</v>
      </c>
      <c r="Q14">
        <f t="shared" si="13"/>
        <v>5.8066018911353989E-2</v>
      </c>
      <c r="S14">
        <f t="shared" si="3"/>
        <v>982751.72640880942</v>
      </c>
      <c r="T14">
        <f t="shared" si="4"/>
        <v>-26143.862638349823</v>
      </c>
      <c r="U14">
        <f t="shared" si="5"/>
        <v>1048426.1522524807</v>
      </c>
      <c r="V14">
        <f t="shared" si="6"/>
        <v>-239686365.89229217</v>
      </c>
      <c r="W14">
        <f t="shared" si="7"/>
        <v>257903313.17887026</v>
      </c>
      <c r="X14">
        <f t="shared" si="8"/>
        <v>770936.26048068353</v>
      </c>
      <c r="Y14">
        <f t="shared" si="9"/>
        <v>362648128.3504287</v>
      </c>
      <c r="Z14">
        <f t="shared" si="10"/>
        <v>-414224114.93456745</v>
      </c>
      <c r="AA14">
        <f t="shared" si="11"/>
        <v>35696158.780600011</v>
      </c>
    </row>
    <row r="15" spans="1:27" x14ac:dyDescent="0.25">
      <c r="A15" t="s">
        <v>182</v>
      </c>
      <c r="B15">
        <v>1</v>
      </c>
      <c r="C15" t="str">
        <f t="shared" si="0"/>
        <v>20201</v>
      </c>
      <c r="D15">
        <v>94.211243999999979</v>
      </c>
      <c r="E15">
        <v>11.063844036448165</v>
      </c>
      <c r="F15">
        <v>252.97537499999999</v>
      </c>
      <c r="G15">
        <v>238.30087799999998</v>
      </c>
      <c r="H15">
        <v>166.743336</v>
      </c>
      <c r="I15">
        <v>78.711881282045226</v>
      </c>
      <c r="J15">
        <v>74.074868440585803</v>
      </c>
      <c r="K15">
        <v>51.854577758727011</v>
      </c>
      <c r="L15" s="2">
        <v>4450941.4058714416</v>
      </c>
      <c r="M15" s="2">
        <f t="shared" si="1"/>
        <v>4764723.1156837344</v>
      </c>
      <c r="N15">
        <f>L15/L11-1</f>
        <v>-1.5006558595509478E-3</v>
      </c>
      <c r="O15">
        <f t="shared" si="15"/>
        <v>9.0208090648643546E-2</v>
      </c>
      <c r="P15">
        <f t="shared" si="12"/>
        <v>-0.15385008862177407</v>
      </c>
      <c r="Q15">
        <f t="shared" si="13"/>
        <v>-6.8132315340070138E-2</v>
      </c>
      <c r="S15">
        <f t="shared" si="3"/>
        <v>982751.72640880942</v>
      </c>
      <c r="T15">
        <f t="shared" si="4"/>
        <v>-25872.635263586759</v>
      </c>
      <c r="U15">
        <f t="shared" si="5"/>
        <v>1056010.5731822408</v>
      </c>
      <c r="V15">
        <f t="shared" si="6"/>
        <v>-264337271.24912354</v>
      </c>
      <c r="W15">
        <f t="shared" si="7"/>
        <v>284130328.5486865</v>
      </c>
      <c r="X15">
        <f t="shared" si="8"/>
        <v>850204.98492744449</v>
      </c>
      <c r="Y15">
        <f t="shared" si="9"/>
        <v>407349667.41532248</v>
      </c>
      <c r="Z15">
        <f t="shared" si="10"/>
        <v>-465337362.01073641</v>
      </c>
      <c r="AA15">
        <f t="shared" si="11"/>
        <v>40096265.762279749</v>
      </c>
    </row>
    <row r="16" spans="1:27" x14ac:dyDescent="0.25">
      <c r="S16" t="s">
        <v>235</v>
      </c>
      <c r="T16" t="s">
        <v>205</v>
      </c>
      <c r="U16" t="s">
        <v>208</v>
      </c>
      <c r="V16" t="s">
        <v>217</v>
      </c>
      <c r="W16" t="s">
        <v>218</v>
      </c>
      <c r="X16" t="s">
        <v>219</v>
      </c>
      <c r="Y16" t="s">
        <v>220</v>
      </c>
      <c r="Z16" t="s">
        <v>221</v>
      </c>
      <c r="AA16" t="s">
        <v>222</v>
      </c>
    </row>
    <row r="17" spans="1:27" x14ac:dyDescent="0.25">
      <c r="A17" t="s">
        <v>185</v>
      </c>
      <c r="B17" t="s">
        <v>2</v>
      </c>
      <c r="C17" t="s">
        <v>223</v>
      </c>
      <c r="D17" t="s">
        <v>205</v>
      </c>
      <c r="E17" t="s">
        <v>208</v>
      </c>
      <c r="F17" t="s">
        <v>217</v>
      </c>
      <c r="G17" t="s">
        <v>218</v>
      </c>
      <c r="H17" t="s">
        <v>219</v>
      </c>
      <c r="I17" t="s">
        <v>220</v>
      </c>
      <c r="J17" t="s">
        <v>221</v>
      </c>
      <c r="K17" t="s">
        <v>222</v>
      </c>
      <c r="L17" t="s">
        <v>249</v>
      </c>
      <c r="M17" t="s">
        <v>250</v>
      </c>
      <c r="N17" t="s">
        <v>178</v>
      </c>
      <c r="O17" t="s">
        <v>251</v>
      </c>
      <c r="P17" t="s">
        <v>254</v>
      </c>
      <c r="Q17" t="s">
        <v>253</v>
      </c>
      <c r="R17" t="s">
        <v>241</v>
      </c>
      <c r="S17">
        <v>4447286.2409201814</v>
      </c>
      <c r="T17">
        <v>20301.198506965342</v>
      </c>
      <c r="U17">
        <v>56331.025950875621</v>
      </c>
      <c r="V17">
        <v>-37191718.800377883</v>
      </c>
      <c r="W17">
        <v>50064538.401605062</v>
      </c>
      <c r="X17">
        <v>-2103900.022125958</v>
      </c>
      <c r="Y17">
        <v>72297245.701570317</v>
      </c>
      <c r="Z17">
        <v>-117513454.70327124</v>
      </c>
      <c r="AA17">
        <v>36027283.862836882</v>
      </c>
    </row>
    <row r="18" spans="1:27" x14ac:dyDescent="0.25">
      <c r="A18" t="s">
        <v>179</v>
      </c>
      <c r="B18">
        <v>2</v>
      </c>
      <c r="C18" t="str">
        <f t="shared" ref="C18:C29" si="16">A18&amp;B18</f>
        <v>20172</v>
      </c>
      <c r="D18">
        <f>D4/D3-1</f>
        <v>-0.22423899031576155</v>
      </c>
      <c r="E18">
        <f t="shared" ref="E18:K18" si="17">E4/E3-1</f>
        <v>0.23556088371441475</v>
      </c>
      <c r="F18">
        <f t="shared" si="17"/>
        <v>-0.13980153509299897</v>
      </c>
      <c r="G18">
        <f t="shared" si="17"/>
        <v>-0.13999830216215203</v>
      </c>
      <c r="H18">
        <f t="shared" si="17"/>
        <v>-0.14528564987344939</v>
      </c>
      <c r="I18">
        <f t="shared" si="17"/>
        <v>-0.17182348434678718</v>
      </c>
      <c r="J18">
        <f t="shared" si="17"/>
        <v>-0.17180430906002342</v>
      </c>
      <c r="K18">
        <f t="shared" si="17"/>
        <v>-0.17126828327572019</v>
      </c>
      <c r="L18" s="100">
        <f>L4</f>
        <v>4437331.2623453904</v>
      </c>
      <c r="M18">
        <f>SUM(S18:AA18)</f>
        <v>4548800.9623422027</v>
      </c>
      <c r="S18">
        <f>S$17</f>
        <v>4447286.2409201814</v>
      </c>
      <c r="T18">
        <f>T$17*D18</f>
        <v>-4552.3202554017544</v>
      </c>
      <c r="U18">
        <f t="shared" ref="U18:AA18" si="18">U$17*E18</f>
        <v>13269.386253527891</v>
      </c>
      <c r="V18">
        <f t="shared" si="18"/>
        <v>5199459.381039978</v>
      </c>
      <c r="W18">
        <f t="shared" si="18"/>
        <v>-7008950.374756569</v>
      </c>
      <c r="X18">
        <f t="shared" si="18"/>
        <v>305666.48198333435</v>
      </c>
      <c r="Y18">
        <f t="shared" si="18"/>
        <v>-12422364.665119594</v>
      </c>
      <c r="Z18">
        <f t="shared" si="18"/>
        <v>20189317.890551876</v>
      </c>
      <c r="AA18">
        <f t="shared" si="18"/>
        <v>-6170331.0582751296</v>
      </c>
    </row>
    <row r="19" spans="1:27" x14ac:dyDescent="0.25">
      <c r="A19" t="s">
        <v>179</v>
      </c>
      <c r="B19">
        <v>3</v>
      </c>
      <c r="C19" t="str">
        <f t="shared" si="16"/>
        <v>20173</v>
      </c>
      <c r="D19">
        <f t="shared" ref="D19:K19" si="19">D5/D4-1</f>
        <v>0.7854781762183547</v>
      </c>
      <c r="E19">
        <f t="shared" si="19"/>
        <v>0.22785234773627705</v>
      </c>
      <c r="F19">
        <f t="shared" si="19"/>
        <v>-0.28994467687764891</v>
      </c>
      <c r="G19">
        <f t="shared" si="19"/>
        <v>-0.2883845882746513</v>
      </c>
      <c r="H19">
        <f t="shared" si="19"/>
        <v>-0.28561855537182901</v>
      </c>
      <c r="I19">
        <f t="shared" si="19"/>
        <v>-0.28861096073981907</v>
      </c>
      <c r="J19">
        <f t="shared" si="19"/>
        <v>-0.28878849349769919</v>
      </c>
      <c r="K19">
        <f t="shared" si="19"/>
        <v>-0.28905997501630476</v>
      </c>
      <c r="L19" s="100">
        <f t="shared" ref="L19:L29" si="20">L5</f>
        <v>4142636.1060917517</v>
      </c>
      <c r="M19">
        <f t="shared" ref="M19:M29" si="21">SUM(S19:AA19)</f>
        <v>4079390.262168657</v>
      </c>
      <c r="P19">
        <f>L19/L18-1</f>
        <v>-6.6412701425828446E-2</v>
      </c>
      <c r="Q19">
        <f>M19/M18-1</f>
        <v>-0.10319438112584367</v>
      </c>
      <c r="S19">
        <f t="shared" ref="S19:S29" si="22">S$17</f>
        <v>4447286.2409201814</v>
      </c>
      <c r="T19">
        <f t="shared" ref="T19:T29" si="23">T$17*D19</f>
        <v>15946.148378297921</v>
      </c>
      <c r="U19">
        <f t="shared" ref="U19:U29" si="24">U$17*E19</f>
        <v>12835.156513300159</v>
      </c>
      <c r="V19">
        <f t="shared" ref="V19:V29" si="25">V$17*F19</f>
        <v>10783540.890099945</v>
      </c>
      <c r="W19">
        <f t="shared" ref="W19:W29" si="26">W$17*G19</f>
        <v>-14437841.294107344</v>
      </c>
      <c r="X19">
        <f t="shared" ref="X19:X29" si="27">X$17*H19</f>
        <v>600912.88496637519</v>
      </c>
      <c r="Y19">
        <f t="shared" ref="Y19:Y29" si="28">Y$17*I19</f>
        <v>-20865777.540772963</v>
      </c>
      <c r="Z19">
        <f t="shared" ref="Z19:Z29" si="29">Z$17*J19</f>
        <v>33936533.549467817</v>
      </c>
      <c r="AA19">
        <f t="shared" ref="AA19:AA29" si="30">AA$17*K19</f>
        <v>-10414045.773296949</v>
      </c>
    </row>
    <row r="20" spans="1:27" x14ac:dyDescent="0.25">
      <c r="A20" t="s">
        <v>179</v>
      </c>
      <c r="B20">
        <v>4</v>
      </c>
      <c r="C20" t="str">
        <f t="shared" si="16"/>
        <v>20174</v>
      </c>
      <c r="D20">
        <f t="shared" ref="D20:K20" si="31">D6/D5-1</f>
        <v>0.6817428949267994</v>
      </c>
      <c r="E20">
        <f t="shared" si="31"/>
        <v>-5.7414825587682072E-2</v>
      </c>
      <c r="F20">
        <f t="shared" si="31"/>
        <v>0.21484186849407116</v>
      </c>
      <c r="G20">
        <f t="shared" si="31"/>
        <v>0.21421207461361758</v>
      </c>
      <c r="H20">
        <f t="shared" si="31"/>
        <v>0.2167155067529547</v>
      </c>
      <c r="I20">
        <f t="shared" si="31"/>
        <v>0.21293944674899246</v>
      </c>
      <c r="J20">
        <f t="shared" si="31"/>
        <v>0.21302220856816789</v>
      </c>
      <c r="K20">
        <f t="shared" si="31"/>
        <v>0.21270013394654241</v>
      </c>
      <c r="L20" s="100">
        <f t="shared" si="20"/>
        <v>4636033.3479723278</v>
      </c>
      <c r="M20">
        <f t="shared" si="21"/>
        <v>4761002.666437435</v>
      </c>
      <c r="P20">
        <f t="shared" ref="P20:Q29" si="32">L20/L19-1</f>
        <v>0.11910224051662044</v>
      </c>
      <c r="Q20">
        <f t="shared" si="32"/>
        <v>0.16708683417467984</v>
      </c>
      <c r="S20">
        <f t="shared" si="22"/>
        <v>4447286.2409201814</v>
      </c>
      <c r="T20">
        <f t="shared" si="23"/>
        <v>13840.19784062217</v>
      </c>
      <c r="U20">
        <f t="shared" si="24"/>
        <v>-3234.2360301447166</v>
      </c>
      <c r="V20">
        <f t="shared" si="25"/>
        <v>-7990338.3595792595</v>
      </c>
      <c r="W20">
        <f t="shared" si="26"/>
        <v>10724428.635580946</v>
      </c>
      <c r="X20">
        <f t="shared" si="27"/>
        <v>-455947.7594525796</v>
      </c>
      <c r="Y20">
        <f t="shared" si="28"/>
        <v>15394935.501168355</v>
      </c>
      <c r="Z20">
        <f t="shared" si="29"/>
        <v>-25032975.657366198</v>
      </c>
      <c r="AA20">
        <f t="shared" si="30"/>
        <v>7663008.1033555111</v>
      </c>
    </row>
    <row r="21" spans="1:27" x14ac:dyDescent="0.25">
      <c r="A21" t="s">
        <v>180</v>
      </c>
      <c r="B21">
        <v>1</v>
      </c>
      <c r="C21" t="str">
        <f t="shared" si="16"/>
        <v>20181</v>
      </c>
      <c r="D21">
        <f t="shared" ref="D21:K21" si="33">D7/D6-1</f>
        <v>-0.40020457291729639</v>
      </c>
      <c r="E21">
        <f t="shared" si="33"/>
        <v>-0.24372501668507196</v>
      </c>
      <c r="F21">
        <f t="shared" si="33"/>
        <v>-0.23093505427934335</v>
      </c>
      <c r="G21">
        <f t="shared" si="33"/>
        <v>-0.22930234848455544</v>
      </c>
      <c r="H21">
        <f t="shared" si="33"/>
        <v>-0.23245658003194336</v>
      </c>
      <c r="I21">
        <f t="shared" si="33"/>
        <v>-0.2522773346502668</v>
      </c>
      <c r="J21">
        <f t="shared" si="33"/>
        <v>-0.25240561208444912</v>
      </c>
      <c r="K21">
        <f t="shared" si="33"/>
        <v>-0.25220543986867539</v>
      </c>
      <c r="L21" s="100">
        <f t="shared" si="20"/>
        <v>4215576.4813465215</v>
      </c>
      <c r="M21">
        <f t="shared" si="21"/>
        <v>4359275.1411881857</v>
      </c>
      <c r="P21">
        <f t="shared" si="32"/>
        <v>-9.0693236020336743E-2</v>
      </c>
      <c r="Q21">
        <f t="shared" si="32"/>
        <v>-8.4378765019649582E-2</v>
      </c>
      <c r="S21">
        <f t="shared" si="22"/>
        <v>4447286.2409201814</v>
      </c>
      <c r="T21">
        <f t="shared" si="23"/>
        <v>-8124.63247818932</v>
      </c>
      <c r="U21">
        <f t="shared" si="24"/>
        <v>-13729.280239764383</v>
      </c>
      <c r="V21">
        <f t="shared" si="25"/>
        <v>8588871.5999073405</v>
      </c>
      <c r="W21">
        <f t="shared" si="26"/>
        <v>-11479916.231283253</v>
      </c>
      <c r="X21">
        <f t="shared" si="27"/>
        <v>489065.40387253015</v>
      </c>
      <c r="Y21">
        <f t="shared" si="28"/>
        <v>-18238956.448147617</v>
      </c>
      <c r="Z21">
        <f t="shared" si="29"/>
        <v>29661055.462537363</v>
      </c>
      <c r="AA21">
        <f t="shared" si="30"/>
        <v>-9086276.9739004057</v>
      </c>
    </row>
    <row r="22" spans="1:27" x14ac:dyDescent="0.25">
      <c r="A22" t="s">
        <v>180</v>
      </c>
      <c r="B22">
        <v>2</v>
      </c>
      <c r="C22" t="str">
        <f t="shared" si="16"/>
        <v>20182</v>
      </c>
      <c r="D22">
        <f t="shared" ref="D22:K22" si="34">D8/D7-1</f>
        <v>-0.45296628582391241</v>
      </c>
      <c r="E22">
        <f t="shared" si="34"/>
        <v>0.1337048159888119</v>
      </c>
      <c r="F22">
        <f t="shared" si="34"/>
        <v>8.4269809213022739E-2</v>
      </c>
      <c r="G22">
        <f t="shared" si="34"/>
        <v>8.4298868155244566E-2</v>
      </c>
      <c r="H22">
        <f t="shared" si="34"/>
        <v>9.0759145525818541E-2</v>
      </c>
      <c r="I22">
        <f t="shared" si="34"/>
        <v>8.3259784181967111E-2</v>
      </c>
      <c r="J22">
        <f t="shared" si="34"/>
        <v>8.3197775711031818E-2</v>
      </c>
      <c r="K22">
        <f t="shared" si="34"/>
        <v>8.2707148270873665E-2</v>
      </c>
      <c r="L22" s="100">
        <f t="shared" si="20"/>
        <v>4720383.966590194</v>
      </c>
      <c r="M22">
        <f t="shared" si="21"/>
        <v>4563227.8528445158</v>
      </c>
      <c r="N22">
        <f t="shared" ref="N22:N28" si="35">L22/L18-1</f>
        <v>6.3788950499763519E-2</v>
      </c>
      <c r="O22">
        <f t="shared" ref="O22:O28" si="36">M22/M18-1</f>
        <v>3.1715809554535568E-3</v>
      </c>
      <c r="P22">
        <f t="shared" si="32"/>
        <v>0.11974815009937356</v>
      </c>
      <c r="Q22">
        <f t="shared" si="32"/>
        <v>4.6785923129582407E-2</v>
      </c>
      <c r="S22">
        <f t="shared" si="22"/>
        <v>4447286.2409201814</v>
      </c>
      <c r="T22">
        <f t="shared" si="23"/>
        <v>-9195.7584854740471</v>
      </c>
      <c r="U22">
        <f t="shared" si="24"/>
        <v>7531.7294592228127</v>
      </c>
      <c r="V22">
        <f t="shared" si="25"/>
        <v>-3134139.047612235</v>
      </c>
      <c r="W22">
        <f t="shared" si="26"/>
        <v>4220383.9219700834</v>
      </c>
      <c r="X22">
        <f t="shared" si="27"/>
        <v>-190948.16827990266</v>
      </c>
      <c r="Y22">
        <f t="shared" si="28"/>
        <v>6019453.0740633942</v>
      </c>
      <c r="Z22">
        <f t="shared" si="29"/>
        <v>-9776858.0474312585</v>
      </c>
      <c r="AA22">
        <f t="shared" si="30"/>
        <v>2979713.9082405041</v>
      </c>
    </row>
    <row r="23" spans="1:27" x14ac:dyDescent="0.25">
      <c r="A23" t="s">
        <v>180</v>
      </c>
      <c r="B23">
        <v>3</v>
      </c>
      <c r="C23" t="str">
        <f t="shared" si="16"/>
        <v>20183</v>
      </c>
      <c r="D23">
        <f t="shared" ref="D23:K23" si="37">D9/D8-1</f>
        <v>0.96743673944437347</v>
      </c>
      <c r="E23">
        <f t="shared" si="37"/>
        <v>-0.4314222296642678</v>
      </c>
      <c r="F23">
        <f t="shared" si="37"/>
        <v>0.53977405174694337</v>
      </c>
      <c r="G23">
        <f t="shared" si="37"/>
        <v>0.5356878176187756</v>
      </c>
      <c r="H23">
        <f t="shared" si="37"/>
        <v>0.53331759954957203</v>
      </c>
      <c r="I23">
        <f t="shared" si="37"/>
        <v>0.61822311369496896</v>
      </c>
      <c r="J23">
        <f t="shared" si="37"/>
        <v>0.61868174301552448</v>
      </c>
      <c r="K23">
        <f t="shared" si="37"/>
        <v>0.61897169015288345</v>
      </c>
      <c r="L23" s="100">
        <f t="shared" si="20"/>
        <v>4397241.3251486411</v>
      </c>
      <c r="M23">
        <f t="shared" si="21"/>
        <v>4356683.717834454</v>
      </c>
      <c r="N23">
        <f t="shared" si="35"/>
        <v>6.1459711289266306E-2</v>
      </c>
      <c r="O23">
        <f t="shared" si="36"/>
        <v>6.7974240718607915E-2</v>
      </c>
      <c r="P23">
        <f t="shared" si="32"/>
        <v>-6.8456855147522533E-2</v>
      </c>
      <c r="Q23">
        <f t="shared" si="32"/>
        <v>-4.5262726664264896E-2</v>
      </c>
      <c r="S23">
        <f t="shared" si="22"/>
        <v>4447286.2409201814</v>
      </c>
      <c r="T23">
        <f t="shared" si="23"/>
        <v>19640.125290391534</v>
      </c>
      <c r="U23">
        <f t="shared" si="24"/>
        <v>-24302.45681500249</v>
      </c>
      <c r="V23">
        <f t="shared" si="25"/>
        <v>-20075124.748312939</v>
      </c>
      <c r="W23">
        <f t="shared" si="26"/>
        <v>26818963.316447198</v>
      </c>
      <c r="X23">
        <f t="shared" si="27"/>
        <v>-1122046.9094925073</v>
      </c>
      <c r="Y23">
        <f t="shared" si="28"/>
        <v>44695828.349195011</v>
      </c>
      <c r="Z23">
        <f t="shared" si="29"/>
        <v>-72703428.983595729</v>
      </c>
      <c r="AA23">
        <f t="shared" si="30"/>
        <v>22299868.784197848</v>
      </c>
    </row>
    <row r="24" spans="1:27" x14ac:dyDescent="0.25">
      <c r="A24" t="s">
        <v>180</v>
      </c>
      <c r="B24">
        <v>4</v>
      </c>
      <c r="C24" t="str">
        <f t="shared" si="16"/>
        <v>20184</v>
      </c>
      <c r="D24">
        <f t="shared" ref="D24:K24" si="38">D10/D9-1</f>
        <v>0.69095574057712161</v>
      </c>
      <c r="E24">
        <f t="shared" si="38"/>
        <v>3.9115394050440493</v>
      </c>
      <c r="F24">
        <f t="shared" si="38"/>
        <v>-4.9430779331333996E-2</v>
      </c>
      <c r="G24">
        <f t="shared" si="38"/>
        <v>-0.19373288947625145</v>
      </c>
      <c r="H24">
        <f t="shared" si="38"/>
        <v>-0.41000283368104828</v>
      </c>
      <c r="I24">
        <f t="shared" si="38"/>
        <v>-0.47103617373089535</v>
      </c>
      <c r="J24">
        <f t="shared" si="38"/>
        <v>-0.56206877572174307</v>
      </c>
      <c r="K24">
        <f t="shared" si="38"/>
        <v>-0.68682923693701925</v>
      </c>
      <c r="L24" s="100">
        <f t="shared" si="20"/>
        <v>4931988.4850763902</v>
      </c>
      <c r="M24">
        <f t="shared" si="21"/>
        <v>4934961.1742170714</v>
      </c>
      <c r="N24">
        <f t="shared" si="35"/>
        <v>6.3838008679015346E-2</v>
      </c>
      <c r="O24">
        <f t="shared" si="36"/>
        <v>3.6538208433688268E-2</v>
      </c>
      <c r="P24">
        <f t="shared" si="32"/>
        <v>0.12160969125561305</v>
      </c>
      <c r="Q24">
        <f t="shared" si="32"/>
        <v>0.13273340316520787</v>
      </c>
      <c r="S24">
        <f t="shared" si="22"/>
        <v>4447286.2409201814</v>
      </c>
      <c r="T24">
        <f t="shared" si="23"/>
        <v>14027.229648983393</v>
      </c>
      <c r="U24">
        <f t="shared" si="24"/>
        <v>220341.02773340893</v>
      </c>
      <c r="V24">
        <f t="shared" si="25"/>
        <v>1838415.6449745051</v>
      </c>
      <c r="W24">
        <f t="shared" si="26"/>
        <v>-9699147.6848376989</v>
      </c>
      <c r="X24">
        <f t="shared" si="27"/>
        <v>862604.97085326293</v>
      </c>
      <c r="Y24">
        <f t="shared" si="28"/>
        <v>-34054617.9865501</v>
      </c>
      <c r="Z24">
        <f t="shared" si="29"/>
        <v>66050643.615900174</v>
      </c>
      <c r="AA24">
        <f t="shared" si="30"/>
        <v>-24744591.884425644</v>
      </c>
    </row>
    <row r="25" spans="1:27" x14ac:dyDescent="0.25">
      <c r="A25" t="s">
        <v>181</v>
      </c>
      <c r="B25">
        <v>1</v>
      </c>
      <c r="C25" t="str">
        <f t="shared" si="16"/>
        <v>20191</v>
      </c>
      <c r="D25">
        <f t="shared" ref="D25:K25" si="39">D11/D10-1</f>
        <v>0.19002853000327447</v>
      </c>
      <c r="E25">
        <f t="shared" si="39"/>
        <v>-8.3746874441085528E-2</v>
      </c>
      <c r="F25">
        <f t="shared" si="39"/>
        <v>-0.15883048170320946</v>
      </c>
      <c r="G25">
        <f t="shared" si="39"/>
        <v>-8.0341069239020513E-3</v>
      </c>
      <c r="H25">
        <f t="shared" si="39"/>
        <v>0.3557589408693711</v>
      </c>
      <c r="I25">
        <f t="shared" si="39"/>
        <v>0.58554848652010527</v>
      </c>
      <c r="J25">
        <f t="shared" si="39"/>
        <v>0.91505167295169776</v>
      </c>
      <c r="K25">
        <f t="shared" si="39"/>
        <v>1.6779750742191886</v>
      </c>
      <c r="L25" s="100">
        <f t="shared" si="20"/>
        <v>4457630.775614582</v>
      </c>
      <c r="M25">
        <f t="shared" si="21"/>
        <v>4458443.8079500496</v>
      </c>
      <c r="N25">
        <f t="shared" si="35"/>
        <v>5.7419025687026393E-2</v>
      </c>
      <c r="O25">
        <f t="shared" si="36"/>
        <v>2.2748889104263759E-2</v>
      </c>
      <c r="P25">
        <f t="shared" si="32"/>
        <v>-9.617980879257082E-2</v>
      </c>
      <c r="Q25">
        <f t="shared" si="32"/>
        <v>-9.6559496507613529E-2</v>
      </c>
      <c r="S25">
        <f t="shared" si="22"/>
        <v>4447286.2409201814</v>
      </c>
      <c r="T25">
        <f t="shared" si="23"/>
        <v>3857.8069095832943</v>
      </c>
      <c r="U25">
        <f t="shared" si="24"/>
        <v>-4717.5473574455109</v>
      </c>
      <c r="V25">
        <f t="shared" si="25"/>
        <v>5907178.6124343304</v>
      </c>
      <c r="W25">
        <f t="shared" si="26"/>
        <v>-402223.85461429536</v>
      </c>
      <c r="X25">
        <f t="shared" si="27"/>
        <v>-748481.24356657721</v>
      </c>
      <c r="Y25">
        <f t="shared" si="28"/>
        <v>42333542.800126687</v>
      </c>
      <c r="Z25">
        <f t="shared" si="29"/>
        <v>-107530883.3205619</v>
      </c>
      <c r="AA25">
        <f t="shared" si="30"/>
        <v>60452884.313659489</v>
      </c>
    </row>
    <row r="26" spans="1:27" x14ac:dyDescent="0.25">
      <c r="A26" t="s">
        <v>181</v>
      </c>
      <c r="B26">
        <v>2</v>
      </c>
      <c r="C26" t="str">
        <f t="shared" si="16"/>
        <v>20192</v>
      </c>
      <c r="D26">
        <f t="shared" ref="D26:K26" si="40">D12/D11-1</f>
        <v>-0.17108324520400919</v>
      </c>
      <c r="E26">
        <f t="shared" si="40"/>
        <v>-0.26072976019418059</v>
      </c>
      <c r="F26">
        <f t="shared" si="40"/>
        <v>-0.42873197472002977</v>
      </c>
      <c r="G26">
        <f t="shared" si="40"/>
        <v>-0.43107029268390373</v>
      </c>
      <c r="H26">
        <f t="shared" si="40"/>
        <v>-0.46797721650981605</v>
      </c>
      <c r="I26">
        <f t="shared" si="40"/>
        <v>-0.65765189881621877</v>
      </c>
      <c r="J26">
        <f t="shared" si="40"/>
        <v>-0.65748735802050118</v>
      </c>
      <c r="K26">
        <f t="shared" si="40"/>
        <v>-0.68349350983988066</v>
      </c>
      <c r="L26" s="100">
        <f t="shared" si="20"/>
        <v>4974731.0198814394</v>
      </c>
      <c r="M26">
        <f t="shared" si="21"/>
        <v>4870422.2224206366</v>
      </c>
      <c r="N26">
        <f t="shared" si="35"/>
        <v>5.3882704265469927E-2</v>
      </c>
      <c r="O26">
        <f t="shared" si="36"/>
        <v>6.731953333967966E-2</v>
      </c>
      <c r="P26">
        <f t="shared" si="32"/>
        <v>0.11600338168330326</v>
      </c>
      <c r="Q26">
        <f t="shared" si="32"/>
        <v>9.2404083625764244E-2</v>
      </c>
      <c r="S26">
        <f t="shared" si="22"/>
        <v>4447286.2409201814</v>
      </c>
      <c r="T26">
        <f t="shared" si="23"/>
        <v>-3473.194922102417</v>
      </c>
      <c r="U26">
        <f t="shared" si="24"/>
        <v>-14687.174887663965</v>
      </c>
      <c r="V26">
        <f t="shared" si="25"/>
        <v>15945279.044518067</v>
      </c>
      <c r="W26">
        <f t="shared" si="26"/>
        <v>-21581335.221864432</v>
      </c>
      <c r="X26">
        <f t="shared" si="27"/>
        <v>984577.27616944618</v>
      </c>
      <c r="Y26">
        <f t="shared" si="28"/>
        <v>-47546420.914820433</v>
      </c>
      <c r="Z26">
        <f t="shared" si="29"/>
        <v>77263610.864715651</v>
      </c>
      <c r="AA26">
        <f t="shared" si="30"/>
        <v>-24624414.697408076</v>
      </c>
    </row>
    <row r="27" spans="1:27" x14ac:dyDescent="0.25">
      <c r="A27" t="s">
        <v>181</v>
      </c>
      <c r="B27">
        <v>3</v>
      </c>
      <c r="C27" t="str">
        <f t="shared" si="16"/>
        <v>20193</v>
      </c>
      <c r="D27">
        <f t="shared" ref="D27:K27" si="41">D13/D12-1</f>
        <v>0.26896147391985092</v>
      </c>
      <c r="E27">
        <f t="shared" si="41"/>
        <v>0.26213674561604683</v>
      </c>
      <c r="F27">
        <f t="shared" si="41"/>
        <v>0.30698008696811718</v>
      </c>
      <c r="G27">
        <f t="shared" si="41"/>
        <v>0.31416395212627957</v>
      </c>
      <c r="H27">
        <f t="shared" si="41"/>
        <v>0.40415152549856725</v>
      </c>
      <c r="I27">
        <f t="shared" si="41"/>
        <v>1.017182859368531</v>
      </c>
      <c r="J27">
        <f t="shared" si="41"/>
        <v>1.0159253562851727</v>
      </c>
      <c r="K27">
        <f t="shared" si="41"/>
        <v>1.1817175215647238</v>
      </c>
      <c r="L27" s="100">
        <f t="shared" si="20"/>
        <v>4675923.0852731457</v>
      </c>
      <c r="M27">
        <f t="shared" si="21"/>
        <v>4657268.047937192</v>
      </c>
      <c r="N27">
        <f t="shared" si="35"/>
        <v>6.3376498926877467E-2</v>
      </c>
      <c r="O27">
        <f t="shared" si="36"/>
        <v>6.8993837875416686E-2</v>
      </c>
      <c r="P27">
        <f t="shared" si="32"/>
        <v>-6.006514390710016E-2</v>
      </c>
      <c r="Q27">
        <f t="shared" si="32"/>
        <v>-4.3765029960278312E-2</v>
      </c>
      <c r="S27">
        <f t="shared" si="22"/>
        <v>4447286.2409201814</v>
      </c>
      <c r="T27">
        <f t="shared" si="23"/>
        <v>5460.240272772875</v>
      </c>
      <c r="U27">
        <f t="shared" si="24"/>
        <v>14766.431819975614</v>
      </c>
      <c r="V27">
        <f t="shared" si="25"/>
        <v>-11417117.071833761</v>
      </c>
      <c r="W27">
        <f t="shared" si="26"/>
        <v>15728473.245626139</v>
      </c>
      <c r="X27">
        <f t="shared" si="27"/>
        <v>-850294.40343867533</v>
      </c>
      <c r="Y27">
        <f t="shared" si="28"/>
        <v>73539519.107192531</v>
      </c>
      <c r="Z27">
        <f t="shared" si="29"/>
        <v>-119384898.33772233</v>
      </c>
      <c r="AA27">
        <f t="shared" si="30"/>
        <v>42574072.595100366</v>
      </c>
    </row>
    <row r="28" spans="1:27" x14ac:dyDescent="0.25">
      <c r="A28" t="s">
        <v>181</v>
      </c>
      <c r="B28">
        <v>4</v>
      </c>
      <c r="C28" t="str">
        <f t="shared" si="16"/>
        <v>20194</v>
      </c>
      <c r="D28">
        <f t="shared" ref="D28:K28" si="42">D14/D13-1</f>
        <v>-0.19506079248248265</v>
      </c>
      <c r="E28">
        <f t="shared" si="42"/>
        <v>-0.26153182645877671</v>
      </c>
      <c r="F28">
        <f t="shared" si="42"/>
        <v>0.59426290197039933</v>
      </c>
      <c r="G28">
        <f t="shared" si="42"/>
        <v>0.59206998965616187</v>
      </c>
      <c r="H28">
        <f t="shared" si="42"/>
        <v>0.59247855167567431</v>
      </c>
      <c r="I28">
        <f t="shared" si="42"/>
        <v>0.63569746383971348</v>
      </c>
      <c r="J28">
        <f t="shared" si="42"/>
        <v>0.63595773999394267</v>
      </c>
      <c r="K28">
        <f t="shared" si="42"/>
        <v>0.63592319088284466</v>
      </c>
      <c r="L28" s="100">
        <f t="shared" si="20"/>
        <v>5260227.9407222997</v>
      </c>
      <c r="M28">
        <f t="shared" si="21"/>
        <v>4858300.2449766286</v>
      </c>
      <c r="N28">
        <f t="shared" si="35"/>
        <v>6.6553167477807929E-2</v>
      </c>
      <c r="O28">
        <f t="shared" si="36"/>
        <v>-1.5534251746692873E-2</v>
      </c>
      <c r="P28">
        <f t="shared" si="32"/>
        <v>0.12496032222801667</v>
      </c>
      <c r="Q28">
        <f t="shared" si="32"/>
        <v>4.3165262331954057E-2</v>
      </c>
      <c r="S28">
        <f t="shared" si="22"/>
        <v>4447286.2409201814</v>
      </c>
      <c r="T28">
        <f t="shared" si="23"/>
        <v>-3959.9678691128534</v>
      </c>
      <c r="U28">
        <f t="shared" si="24"/>
        <v>-14732.356103229249</v>
      </c>
      <c r="V28">
        <f t="shared" si="25"/>
        <v>-22101658.743579619</v>
      </c>
      <c r="W28">
        <f t="shared" si="26"/>
        <v>29641710.733578827</v>
      </c>
      <c r="X28">
        <f t="shared" si="27"/>
        <v>-1246515.6379796066</v>
      </c>
      <c r="Y28">
        <f t="shared" si="28"/>
        <v>45959175.735084876</v>
      </c>
      <c r="Z28">
        <f t="shared" si="29"/>
        <v>-74733591.071972936</v>
      </c>
      <c r="AA28">
        <f t="shared" si="30"/>
        <v>22910585.312897246</v>
      </c>
    </row>
    <row r="29" spans="1:27" x14ac:dyDescent="0.25">
      <c r="A29" t="s">
        <v>182</v>
      </c>
      <c r="B29">
        <v>1</v>
      </c>
      <c r="C29" t="str">
        <f t="shared" si="16"/>
        <v>20201</v>
      </c>
      <c r="D29">
        <f t="shared" ref="D29:K29" si="43">D15/D14-1</f>
        <v>-1.0374418597396073E-2</v>
      </c>
      <c r="E29">
        <f t="shared" si="43"/>
        <v>7.2341012416232697E-3</v>
      </c>
      <c r="F29">
        <f t="shared" si="43"/>
        <v>0.10284650637119985</v>
      </c>
      <c r="G29">
        <f t="shared" si="43"/>
        <v>0.10169320838319895</v>
      </c>
      <c r="H29">
        <f t="shared" si="43"/>
        <v>0.10282137254425749</v>
      </c>
      <c r="I29">
        <f t="shared" si="43"/>
        <v>0.12326422107354285</v>
      </c>
      <c r="J29">
        <f t="shared" si="43"/>
        <v>0.12339515067644724</v>
      </c>
      <c r="K29">
        <f t="shared" si="43"/>
        <v>0.12326555943243656</v>
      </c>
      <c r="L29" s="100">
        <f t="shared" si="20"/>
        <v>4450941.4058714416</v>
      </c>
      <c r="M29">
        <f t="shared" si="21"/>
        <v>4349338.9636172634</v>
      </c>
      <c r="N29">
        <f>L29/L25-1</f>
        <v>-1.5006558595509478E-3</v>
      </c>
      <c r="O29">
        <f t="shared" ref="O29" si="44">M29/M25-1</f>
        <v>-2.447150822855193E-2</v>
      </c>
      <c r="P29">
        <f t="shared" si="32"/>
        <v>-0.15385008862177407</v>
      </c>
      <c r="Q29">
        <f t="shared" si="32"/>
        <v>-0.10476118306718885</v>
      </c>
      <c r="S29">
        <f t="shared" si="22"/>
        <v>4447286.2409201814</v>
      </c>
      <c r="T29">
        <f t="shared" si="23"/>
        <v>-210.61313134009063</v>
      </c>
      <c r="U29">
        <f t="shared" si="24"/>
        <v>407.50434477314195</v>
      </c>
      <c r="V29">
        <f t="shared" si="25"/>
        <v>-3825038.3445589375</v>
      </c>
      <c r="W29">
        <f t="shared" si="26"/>
        <v>5091223.5362830898</v>
      </c>
      <c r="X29">
        <f t="shared" si="27"/>
        <v>-216325.88797088471</v>
      </c>
      <c r="Y29">
        <f t="shared" si="28"/>
        <v>8911663.6771666091</v>
      </c>
      <c r="Z29">
        <f t="shared" si="29"/>
        <v>-14500590.449620012</v>
      </c>
      <c r="AA29">
        <f t="shared" si="30"/>
        <v>4440923.3001837824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6" sqref="A16:B22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0.83077366416354104</v>
      </c>
    </row>
    <row r="5" spans="1:9" x14ac:dyDescent="0.25">
      <c r="A5" s="102" t="s">
        <v>227</v>
      </c>
      <c r="B5" s="102">
        <v>0.69018488106771614</v>
      </c>
    </row>
    <row r="6" spans="1:9" x14ac:dyDescent="0.25">
      <c r="A6" s="102" t="s">
        <v>228</v>
      </c>
      <c r="B6" s="102">
        <v>-8.435291626299346E-2</v>
      </c>
    </row>
    <row r="7" spans="1:9" x14ac:dyDescent="0.25">
      <c r="A7" s="102" t="s">
        <v>229</v>
      </c>
      <c r="B7" s="102">
        <v>358371.54418124323</v>
      </c>
    </row>
    <row r="8" spans="1:9" ht="15.75" thickBot="1" x14ac:dyDescent="0.3">
      <c r="A8" s="103" t="s">
        <v>230</v>
      </c>
      <c r="B8" s="103">
        <v>8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5</v>
      </c>
      <c r="C12" s="102">
        <v>572215826972.39294</v>
      </c>
      <c r="D12" s="102">
        <v>114443165394.47859</v>
      </c>
      <c r="E12" s="102">
        <v>0.89109257604509551</v>
      </c>
      <c r="F12" s="102">
        <v>0.60425666993061156</v>
      </c>
    </row>
    <row r="13" spans="1:9" x14ac:dyDescent="0.25">
      <c r="A13" s="102" t="s">
        <v>233</v>
      </c>
      <c r="B13" s="102">
        <v>2</v>
      </c>
      <c r="C13" s="102">
        <v>256860327357.69751</v>
      </c>
      <c r="D13" s="102">
        <v>128430163678.84875</v>
      </c>
      <c r="E13" s="102"/>
      <c r="F13" s="102"/>
    </row>
    <row r="14" spans="1:9" ht="15.75" thickBot="1" x14ac:dyDescent="0.3">
      <c r="A14" s="103" t="s">
        <v>234</v>
      </c>
      <c r="B14" s="103">
        <v>7</v>
      </c>
      <c r="C14" s="103">
        <v>829076154330.09045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4378258.4373628628</v>
      </c>
      <c r="C17" s="102">
        <v>230422.53306540349</v>
      </c>
      <c r="D17" s="102">
        <v>19.000999507804782</v>
      </c>
      <c r="E17" s="102">
        <v>2.7583369290041532E-3</v>
      </c>
      <c r="F17" s="102">
        <v>3386830.2964732181</v>
      </c>
      <c r="G17" s="102">
        <v>5369686.5782525074</v>
      </c>
      <c r="H17" s="102">
        <v>3386830.2964732181</v>
      </c>
      <c r="I17" s="102">
        <v>5369686.5782525074</v>
      </c>
    </row>
    <row r="18" spans="1:9" x14ac:dyDescent="0.25">
      <c r="A18" s="102" t="s">
        <v>205</v>
      </c>
      <c r="B18" s="102">
        <v>357957.05554156331</v>
      </c>
      <c r="C18" s="102">
        <v>261939.20539607925</v>
      </c>
      <c r="D18" s="102">
        <v>1.3665654020760087</v>
      </c>
      <c r="E18" s="102">
        <v>0.30511137254247622</v>
      </c>
      <c r="F18" s="102">
        <v>-769076.3815842825</v>
      </c>
      <c r="G18" s="102">
        <v>1484990.4926674091</v>
      </c>
      <c r="H18" s="102">
        <v>-769076.3815842825</v>
      </c>
      <c r="I18" s="102">
        <v>1484990.4926674091</v>
      </c>
    </row>
    <row r="19" spans="1:9" x14ac:dyDescent="0.25">
      <c r="A19" s="102" t="s">
        <v>208</v>
      </c>
      <c r="B19" s="102">
        <v>-90844.154665214999</v>
      </c>
      <c r="C19" s="102">
        <v>144161.7440328832</v>
      </c>
      <c r="D19" s="102">
        <v>-0.63015438162633153</v>
      </c>
      <c r="E19" s="102">
        <v>0.59299065707522214</v>
      </c>
      <c r="F19" s="102">
        <v>-711122.07615374331</v>
      </c>
      <c r="G19" s="102">
        <v>529433.76682331343</v>
      </c>
      <c r="H19" s="102">
        <v>-711122.07615374331</v>
      </c>
      <c r="I19" s="102">
        <v>529433.76682331343</v>
      </c>
    </row>
    <row r="20" spans="1:9" x14ac:dyDescent="0.25">
      <c r="A20" s="102" t="s">
        <v>217</v>
      </c>
      <c r="B20" s="102">
        <v>17036314.786965821</v>
      </c>
      <c r="C20" s="102">
        <v>9053028.8196567334</v>
      </c>
      <c r="D20" s="102">
        <v>1.881835916613352</v>
      </c>
      <c r="E20" s="102">
        <v>0.20057878343089319</v>
      </c>
      <c r="F20" s="102">
        <v>-21915724.376430791</v>
      </c>
      <c r="G20" s="102">
        <v>55988353.950362429</v>
      </c>
      <c r="H20" s="102">
        <v>-21915724.376430791</v>
      </c>
      <c r="I20" s="102">
        <v>55988353.950362429</v>
      </c>
    </row>
    <row r="21" spans="1:9" x14ac:dyDescent="0.25">
      <c r="A21" s="102" t="s">
        <v>218</v>
      </c>
      <c r="B21" s="102">
        <v>-26464675.070444841</v>
      </c>
      <c r="C21" s="102">
        <v>13696845.357535547</v>
      </c>
      <c r="D21" s="102">
        <v>-1.9321730208397849</v>
      </c>
      <c r="E21" s="102">
        <v>0.19305495153248664</v>
      </c>
      <c r="F21" s="102">
        <v>-85397444.137001425</v>
      </c>
      <c r="G21" s="102">
        <v>32468093.996111747</v>
      </c>
      <c r="H21" s="102">
        <v>-85397444.137001425</v>
      </c>
      <c r="I21" s="102">
        <v>32468093.996111747</v>
      </c>
    </row>
    <row r="22" spans="1:9" ht="15.75" thickBot="1" x14ac:dyDescent="0.3">
      <c r="A22" s="103" t="s">
        <v>219</v>
      </c>
      <c r="B22" s="103">
        <v>9115260.3972708285</v>
      </c>
      <c r="C22" s="103">
        <v>4531077.6274950299</v>
      </c>
      <c r="D22" s="103">
        <v>2.0117202013839979</v>
      </c>
      <c r="E22" s="103">
        <v>0.18191780560466275</v>
      </c>
      <c r="F22" s="103">
        <v>-10380393.125377387</v>
      </c>
      <c r="G22" s="103">
        <v>28610913.919919044</v>
      </c>
      <c r="H22" s="103">
        <v>-10380393.125377387</v>
      </c>
      <c r="I22" s="103">
        <v>28610913.919919044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6" sqref="A16:B22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0.98080478454477948</v>
      </c>
    </row>
    <row r="5" spans="1:9" x14ac:dyDescent="0.25">
      <c r="A5" s="102" t="s">
        <v>227</v>
      </c>
      <c r="B5" s="102">
        <v>0.96197802538593125</v>
      </c>
    </row>
    <row r="6" spans="1:9" x14ac:dyDescent="0.25">
      <c r="A6" s="102" t="s">
        <v>228</v>
      </c>
      <c r="B6" s="102">
        <v>0.86692308885075953</v>
      </c>
    </row>
    <row r="7" spans="1:9" x14ac:dyDescent="0.25">
      <c r="A7" s="102" t="s">
        <v>229</v>
      </c>
      <c r="B7" s="102">
        <v>1.5272455327947846E-3</v>
      </c>
    </row>
    <row r="8" spans="1:9" ht="15.75" thickBot="1" x14ac:dyDescent="0.3">
      <c r="A8" s="103" t="s">
        <v>230</v>
      </c>
      <c r="B8" s="103">
        <v>8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5</v>
      </c>
      <c r="C12" s="102">
        <v>1.1802614072676647E-4</v>
      </c>
      <c r="D12" s="102">
        <v>2.3605228145353295E-5</v>
      </c>
      <c r="E12" s="102">
        <v>10.120232156801073</v>
      </c>
      <c r="F12" s="102">
        <v>9.2361564098057902E-2</v>
      </c>
    </row>
    <row r="13" spans="1:9" x14ac:dyDescent="0.25">
      <c r="A13" s="102" t="s">
        <v>233</v>
      </c>
      <c r="B13" s="102">
        <v>2</v>
      </c>
      <c r="C13" s="102">
        <v>4.6649578348832516E-6</v>
      </c>
      <c r="D13" s="102">
        <v>2.3324789174416258E-6</v>
      </c>
      <c r="E13" s="102"/>
      <c r="F13" s="102"/>
    </row>
    <row r="14" spans="1:9" ht="15.75" thickBot="1" x14ac:dyDescent="0.3">
      <c r="A14" s="103" t="s">
        <v>234</v>
      </c>
      <c r="B14" s="103">
        <v>7</v>
      </c>
      <c r="C14" s="103">
        <v>1.2269109856164972E-4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6.387228717462623E-2</v>
      </c>
      <c r="C17" s="102">
        <v>9.8197468519269407E-4</v>
      </c>
      <c r="D17" s="102">
        <v>65.044739072975688</v>
      </c>
      <c r="E17" s="102">
        <v>2.3627714051804023E-4</v>
      </c>
      <c r="F17" s="102">
        <v>5.9647191114837017E-2</v>
      </c>
      <c r="G17" s="102">
        <v>6.8097383234415443E-2</v>
      </c>
      <c r="H17" s="102">
        <v>5.9647191114837017E-2</v>
      </c>
      <c r="I17" s="102">
        <v>6.8097383234415443E-2</v>
      </c>
    </row>
    <row r="18" spans="1:9" x14ac:dyDescent="0.25">
      <c r="A18" s="102" t="s">
        <v>205</v>
      </c>
      <c r="B18" s="102">
        <v>-4.9400351590821708E-3</v>
      </c>
      <c r="C18" s="102">
        <v>1.1162869591639735E-3</v>
      </c>
      <c r="D18" s="102">
        <v>-4.4254168863371266</v>
      </c>
      <c r="E18" s="102">
        <v>4.7455974712966649E-2</v>
      </c>
      <c r="F18" s="102">
        <v>-9.7430302911127691E-3</v>
      </c>
      <c r="G18" s="102">
        <v>-1.3704002705157252E-4</v>
      </c>
      <c r="H18" s="102">
        <v>-9.7430302911127691E-3</v>
      </c>
      <c r="I18" s="102">
        <v>-1.3704002705157252E-4</v>
      </c>
    </row>
    <row r="19" spans="1:9" x14ac:dyDescent="0.25">
      <c r="A19" s="102" t="s">
        <v>208</v>
      </c>
      <c r="B19" s="102">
        <v>8.0799261411210578E-4</v>
      </c>
      <c r="C19" s="102">
        <v>6.1436345365294088E-4</v>
      </c>
      <c r="D19" s="102">
        <v>1.3151703756267827</v>
      </c>
      <c r="E19" s="102">
        <v>0.31900075149485352</v>
      </c>
      <c r="F19" s="102">
        <v>-1.8353999768060286E-3</v>
      </c>
      <c r="G19" s="102">
        <v>3.4513852050302401E-3</v>
      </c>
      <c r="H19" s="102">
        <v>-1.8353999768060286E-3</v>
      </c>
      <c r="I19" s="102">
        <v>3.4513852050302401E-3</v>
      </c>
    </row>
    <row r="20" spans="1:9" x14ac:dyDescent="0.25">
      <c r="A20" s="102" t="s">
        <v>217</v>
      </c>
      <c r="B20" s="102">
        <v>2.536979706567672E-2</v>
      </c>
      <c r="C20" s="102">
        <v>3.8580624068998932E-2</v>
      </c>
      <c r="D20" s="102">
        <v>0.65757871153935954</v>
      </c>
      <c r="E20" s="102">
        <v>0.57837206627595661</v>
      </c>
      <c r="F20" s="102">
        <v>-0.14062923040023939</v>
      </c>
      <c r="G20" s="102">
        <v>0.19136882453159282</v>
      </c>
      <c r="H20" s="102">
        <v>-0.14062923040023939</v>
      </c>
      <c r="I20" s="102">
        <v>0.19136882453159282</v>
      </c>
    </row>
    <row r="21" spans="1:9" x14ac:dyDescent="0.25">
      <c r="A21" s="102" t="s">
        <v>218</v>
      </c>
      <c r="B21" s="102">
        <v>-4.9105618573327667E-2</v>
      </c>
      <c r="C21" s="102">
        <v>5.8370833916148855E-2</v>
      </c>
      <c r="D21" s="102">
        <v>-0.84126977942218717</v>
      </c>
      <c r="E21" s="102">
        <v>0.48875129425065278</v>
      </c>
      <c r="F21" s="102">
        <v>-0.30025504646039813</v>
      </c>
      <c r="G21" s="102">
        <v>0.20204380931374277</v>
      </c>
      <c r="H21" s="102">
        <v>-0.30025504646039813</v>
      </c>
      <c r="I21" s="102">
        <v>0.20204380931374277</v>
      </c>
    </row>
    <row r="22" spans="1:9" ht="15.75" thickBot="1" x14ac:dyDescent="0.3">
      <c r="A22" s="103" t="s">
        <v>219</v>
      </c>
      <c r="B22" s="103">
        <v>1.9236635267104552E-2</v>
      </c>
      <c r="C22" s="103">
        <v>1.9309758762091928E-2</v>
      </c>
      <c r="D22" s="103">
        <v>0.99621313265026756</v>
      </c>
      <c r="E22" s="103">
        <v>0.42411005885604369</v>
      </c>
      <c r="F22" s="103">
        <v>-6.384655098141391E-2</v>
      </c>
      <c r="G22" s="103">
        <v>0.10231982151562301</v>
      </c>
      <c r="H22" s="103">
        <v>-6.384655098141391E-2</v>
      </c>
      <c r="I22" s="103">
        <v>0.10231982151562301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I28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1</v>
      </c>
    </row>
    <row r="5" spans="1:9" x14ac:dyDescent="0.25">
      <c r="A5" s="102" t="s">
        <v>227</v>
      </c>
      <c r="B5" s="102">
        <v>1</v>
      </c>
    </row>
    <row r="6" spans="1:9" x14ac:dyDescent="0.25">
      <c r="A6" s="102" t="s">
        <v>228</v>
      </c>
      <c r="B6" s="102">
        <v>65535</v>
      </c>
    </row>
    <row r="7" spans="1:9" x14ac:dyDescent="0.25">
      <c r="A7" s="102" t="s">
        <v>229</v>
      </c>
      <c r="B7" s="102">
        <v>0</v>
      </c>
    </row>
    <row r="8" spans="1:9" ht="15.75" thickBot="1" x14ac:dyDescent="0.3">
      <c r="A8" s="103" t="s">
        <v>230</v>
      </c>
      <c r="B8" s="103">
        <v>6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552845202104.1095</v>
      </c>
      <c r="D12" s="102">
        <v>69105650263.013687</v>
      </c>
      <c r="E12" s="102" t="e">
        <v>#NUM!</v>
      </c>
      <c r="F12" s="102" t="e">
        <v>#NUM!</v>
      </c>
    </row>
    <row r="13" spans="1:9" x14ac:dyDescent="0.25">
      <c r="A13" s="102" t="s">
        <v>233</v>
      </c>
      <c r="B13" s="102">
        <v>0</v>
      </c>
      <c r="C13" s="102">
        <v>0</v>
      </c>
      <c r="D13" s="102">
        <v>65535</v>
      </c>
      <c r="E13" s="102"/>
      <c r="F13" s="102"/>
    </row>
    <row r="14" spans="1:9" ht="15.75" thickBot="1" x14ac:dyDescent="0.3">
      <c r="A14" s="103" t="s">
        <v>234</v>
      </c>
      <c r="B14" s="103">
        <v>8</v>
      </c>
      <c r="C14" s="103">
        <v>552845202104.1095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-1188473.6309813298</v>
      </c>
      <c r="C17" s="102">
        <v>0</v>
      </c>
      <c r="D17" s="102">
        <v>65535</v>
      </c>
      <c r="E17" s="102" t="e">
        <v>#NUM!</v>
      </c>
      <c r="F17" s="102">
        <v>-1188473.6309813298</v>
      </c>
      <c r="G17" s="102">
        <v>-1188473.6309813298</v>
      </c>
      <c r="H17" s="102">
        <v>-1188473.6309813298</v>
      </c>
      <c r="I17" s="102">
        <v>-1188473.6309813298</v>
      </c>
    </row>
    <row r="18" spans="1:9" x14ac:dyDescent="0.25">
      <c r="A18" s="102" t="s">
        <v>205</v>
      </c>
      <c r="B18" s="102">
        <v>32988.295783554924</v>
      </c>
      <c r="C18" s="102">
        <v>0</v>
      </c>
      <c r="D18" s="102">
        <v>65535</v>
      </c>
      <c r="E18" s="102" t="e">
        <v>#NUM!</v>
      </c>
      <c r="F18" s="102">
        <v>32988.295783554924</v>
      </c>
      <c r="G18" s="102">
        <v>32988.295783554924</v>
      </c>
      <c r="H18" s="102">
        <v>32988.295783554924</v>
      </c>
      <c r="I18" s="102">
        <v>32988.295783554924</v>
      </c>
    </row>
    <row r="19" spans="1:9" x14ac:dyDescent="0.25">
      <c r="A19" s="102" t="s">
        <v>208</v>
      </c>
      <c r="B19" s="102">
        <v>-40731.86019197663</v>
      </c>
      <c r="C19" s="102">
        <v>0</v>
      </c>
      <c r="D19" s="102">
        <v>65535</v>
      </c>
      <c r="E19" s="102" t="e">
        <v>#NUM!</v>
      </c>
      <c r="F19" s="102">
        <v>-40731.86019197663</v>
      </c>
      <c r="G19" s="102">
        <v>-40731.86019197663</v>
      </c>
      <c r="H19" s="102">
        <v>-40731.86019197663</v>
      </c>
      <c r="I19" s="102">
        <v>-40731.86019197663</v>
      </c>
    </row>
    <row r="20" spans="1:9" x14ac:dyDescent="0.25">
      <c r="A20" s="102" t="s">
        <v>217</v>
      </c>
      <c r="B20" s="102">
        <v>6879.5849281532646</v>
      </c>
      <c r="C20" s="102">
        <v>0</v>
      </c>
      <c r="D20" s="102">
        <v>65535</v>
      </c>
      <c r="E20" s="102" t="e">
        <v>#NUM!</v>
      </c>
      <c r="F20" s="102">
        <v>6879.5849281532646</v>
      </c>
      <c r="G20" s="102">
        <v>6879.5849281532646</v>
      </c>
      <c r="H20" s="102">
        <v>6879.5849281532646</v>
      </c>
      <c r="I20" s="102">
        <v>6879.5849281532646</v>
      </c>
    </row>
    <row r="21" spans="1:9" x14ac:dyDescent="0.25">
      <c r="A21" s="102" t="s">
        <v>218</v>
      </c>
      <c r="B21" s="102">
        <v>0</v>
      </c>
      <c r="C21" s="102">
        <v>0</v>
      </c>
      <c r="D21" s="102">
        <v>65535</v>
      </c>
      <c r="E21" s="102" t="e">
        <v>#NUM!</v>
      </c>
      <c r="F21" s="102">
        <v>0</v>
      </c>
      <c r="G21" s="102">
        <v>0</v>
      </c>
      <c r="H21" s="102">
        <v>0</v>
      </c>
      <c r="I21" s="102">
        <v>0</v>
      </c>
    </row>
    <row r="22" spans="1:9" x14ac:dyDescent="0.25">
      <c r="A22" s="102" t="s">
        <v>219</v>
      </c>
      <c r="B22" s="102">
        <v>98719.47170539308</v>
      </c>
      <c r="C22" s="102">
        <v>0</v>
      </c>
      <c r="D22" s="102">
        <v>65535</v>
      </c>
      <c r="E22" s="102" t="e">
        <v>#NUM!</v>
      </c>
      <c r="F22" s="102">
        <v>98719.47170539308</v>
      </c>
      <c r="G22" s="102">
        <v>98719.47170539308</v>
      </c>
      <c r="H22" s="102">
        <v>98719.47170539308</v>
      </c>
      <c r="I22" s="102">
        <v>98719.47170539308</v>
      </c>
    </row>
    <row r="23" spans="1:9" x14ac:dyDescent="0.25">
      <c r="A23" s="102" t="s">
        <v>220</v>
      </c>
      <c r="B23" s="102">
        <v>-181928.38490558369</v>
      </c>
      <c r="C23" s="102">
        <v>0</v>
      </c>
      <c r="D23" s="102">
        <v>65535</v>
      </c>
      <c r="E23" s="102" t="e">
        <v>#NUM!</v>
      </c>
      <c r="F23" s="102">
        <v>-181928.38490558369</v>
      </c>
      <c r="G23" s="102">
        <v>-181928.38490558369</v>
      </c>
      <c r="H23" s="102">
        <v>-181928.38490558369</v>
      </c>
      <c r="I23" s="102">
        <v>-181928.38490558369</v>
      </c>
    </row>
    <row r="24" spans="1:9" x14ac:dyDescent="0.25">
      <c r="A24" s="102" t="s">
        <v>221</v>
      </c>
      <c r="B24" s="102">
        <v>0</v>
      </c>
      <c r="C24" s="102">
        <v>0</v>
      </c>
      <c r="D24" s="102">
        <v>65535</v>
      </c>
      <c r="E24" s="102" t="e">
        <v>#NUM!</v>
      </c>
      <c r="F24" s="102">
        <v>0</v>
      </c>
      <c r="G24" s="102">
        <v>0</v>
      </c>
      <c r="H24" s="102">
        <v>0</v>
      </c>
      <c r="I24" s="102">
        <v>0</v>
      </c>
    </row>
    <row r="25" spans="1:9" ht="15.75" thickBot="1" x14ac:dyDescent="0.3">
      <c r="A25" s="103" t="s">
        <v>222</v>
      </c>
      <c r="B25" s="103">
        <v>0</v>
      </c>
      <c r="C25" s="103">
        <v>0</v>
      </c>
      <c r="D25" s="103">
        <v>65535</v>
      </c>
      <c r="E25" s="103" t="e">
        <v>#NUM!</v>
      </c>
      <c r="F25" s="103">
        <v>0</v>
      </c>
      <c r="G25" s="103">
        <v>0</v>
      </c>
      <c r="H25" s="103">
        <v>0</v>
      </c>
      <c r="I25" s="10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6" sqref="A16:B21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0.99916525261839373</v>
      </c>
    </row>
    <row r="5" spans="1:9" x14ac:dyDescent="0.25">
      <c r="A5" s="102" t="s">
        <v>227</v>
      </c>
      <c r="B5" s="102">
        <v>0.99833120203997849</v>
      </c>
    </row>
    <row r="6" spans="1:9" x14ac:dyDescent="0.25">
      <c r="A6" s="102" t="s">
        <v>228</v>
      </c>
      <c r="B6" s="102">
        <v>0.99165601019989236</v>
      </c>
    </row>
    <row r="7" spans="1:9" x14ac:dyDescent="0.25">
      <c r="A7" s="102" t="s">
        <v>229</v>
      </c>
      <c r="B7" s="102">
        <v>30374.11637363222</v>
      </c>
    </row>
    <row r="8" spans="1:9" ht="15.75" thickBot="1" x14ac:dyDescent="0.3">
      <c r="A8" s="103" t="s">
        <v>230</v>
      </c>
      <c r="B8" s="103">
        <v>6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4</v>
      </c>
      <c r="C12" s="102">
        <v>551922615158.63049</v>
      </c>
      <c r="D12" s="102">
        <v>137980653789.65762</v>
      </c>
      <c r="E12" s="102">
        <v>149.55842857501759</v>
      </c>
      <c r="F12" s="102">
        <v>6.1242299450252211E-2</v>
      </c>
    </row>
    <row r="13" spans="1:9" x14ac:dyDescent="0.25">
      <c r="A13" s="102" t="s">
        <v>233</v>
      </c>
      <c r="B13" s="102">
        <v>1</v>
      </c>
      <c r="C13" s="102">
        <v>922586945.47895288</v>
      </c>
      <c r="D13" s="102">
        <v>922586945.47895288</v>
      </c>
      <c r="E13" s="102"/>
      <c r="F13" s="102"/>
    </row>
    <row r="14" spans="1:9" ht="15.75" thickBot="1" x14ac:dyDescent="0.3">
      <c r="A14" s="103" t="s">
        <v>234</v>
      </c>
      <c r="B14" s="103">
        <v>5</v>
      </c>
      <c r="C14" s="103">
        <v>552845202104.1095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-971268.06977599673</v>
      </c>
      <c r="C17" s="102">
        <v>265346.31100499106</v>
      </c>
      <c r="D17" s="102">
        <v>-3.6603790197698567</v>
      </c>
      <c r="E17" s="102">
        <v>0.16977888163734181</v>
      </c>
      <c r="F17" s="102">
        <v>-4342812.6233941009</v>
      </c>
      <c r="G17" s="102">
        <v>2400276.4838421075</v>
      </c>
      <c r="H17" s="102">
        <v>-4342812.6233941009</v>
      </c>
      <c r="I17" s="102">
        <v>2400276.4838421075</v>
      </c>
    </row>
    <row r="18" spans="1:9" x14ac:dyDescent="0.25">
      <c r="A18" s="102" t="s">
        <v>205</v>
      </c>
      <c r="B18" s="102">
        <v>25350.935510928943</v>
      </c>
      <c r="C18" s="102">
        <v>1232.7125732376535</v>
      </c>
      <c r="D18" s="102">
        <v>20.565163413841127</v>
      </c>
      <c r="E18" s="102">
        <v>3.0931858499538459E-2</v>
      </c>
      <c r="F18" s="102">
        <v>9687.8371745145596</v>
      </c>
      <c r="G18" s="102">
        <v>41014.033847343322</v>
      </c>
      <c r="H18" s="102">
        <v>9687.8371745145596</v>
      </c>
      <c r="I18" s="102">
        <v>41014.033847343322</v>
      </c>
    </row>
    <row r="19" spans="1:9" x14ac:dyDescent="0.25">
      <c r="A19" s="102" t="s">
        <v>217</v>
      </c>
      <c r="B19" s="102">
        <v>-11756.71918316349</v>
      </c>
      <c r="C19" s="102">
        <v>734.2413319257563</v>
      </c>
      <c r="D19" s="102">
        <v>-16.012063979465928</v>
      </c>
      <c r="E19" s="102">
        <v>3.9707187117382588E-2</v>
      </c>
      <c r="F19" s="102">
        <v>-21086.139872373758</v>
      </c>
      <c r="G19" s="102">
        <v>-2427.2984939532198</v>
      </c>
      <c r="H19" s="102">
        <v>-21086.139872373758</v>
      </c>
      <c r="I19" s="102">
        <v>-2427.2984939532198</v>
      </c>
    </row>
    <row r="20" spans="1:9" x14ac:dyDescent="0.25">
      <c r="A20" s="102" t="s">
        <v>219</v>
      </c>
      <c r="B20" s="102">
        <v>133729.40178064443</v>
      </c>
      <c r="C20" s="102">
        <v>5966.1830121801522</v>
      </c>
      <c r="D20" s="102">
        <v>22.41456581328994</v>
      </c>
      <c r="E20" s="102">
        <v>2.8383235542676646E-2</v>
      </c>
      <c r="F20" s="102">
        <v>57921.858934395903</v>
      </c>
      <c r="G20" s="102">
        <v>209536.94462689298</v>
      </c>
      <c r="H20" s="102">
        <v>57921.858934395903</v>
      </c>
      <c r="I20" s="102">
        <v>209536.94462689298</v>
      </c>
    </row>
    <row r="21" spans="1:9" ht="15.75" thickBot="1" x14ac:dyDescent="0.3">
      <c r="A21" s="103" t="s">
        <v>221</v>
      </c>
      <c r="B21" s="103">
        <v>-207855.0154017336</v>
      </c>
      <c r="C21" s="103">
        <v>8959.193168620186</v>
      </c>
      <c r="D21" s="103">
        <v>-23.20019353190769</v>
      </c>
      <c r="E21" s="103">
        <v>2.7423303896506972E-2</v>
      </c>
      <c r="F21" s="103">
        <v>-321692.35807315947</v>
      </c>
      <c r="G21" s="103">
        <v>-94017.67273030772</v>
      </c>
      <c r="H21" s="103">
        <v>-321692.35807315947</v>
      </c>
      <c r="I21" s="103">
        <v>-94017.67273030772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:J20"/>
    </sheetView>
  </sheetViews>
  <sheetFormatPr defaultRowHeight="15" x14ac:dyDescent="0.25"/>
  <cols>
    <col min="1" max="1" width="23.85546875" bestFit="1" customWidth="1"/>
  </cols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1</v>
      </c>
    </row>
    <row r="5" spans="1:9" x14ac:dyDescent="0.25">
      <c r="A5" s="102" t="s">
        <v>227</v>
      </c>
      <c r="B5" s="102">
        <v>1</v>
      </c>
    </row>
    <row r="6" spans="1:9" x14ac:dyDescent="0.25">
      <c r="A6" s="102" t="s">
        <v>228</v>
      </c>
      <c r="B6" s="102">
        <v>65535</v>
      </c>
    </row>
    <row r="7" spans="1:9" x14ac:dyDescent="0.25">
      <c r="A7" s="102" t="s">
        <v>229</v>
      </c>
      <c r="B7" s="102">
        <v>0</v>
      </c>
    </row>
    <row r="8" spans="1:9" ht="15.75" thickBot="1" x14ac:dyDescent="0.3">
      <c r="A8" s="103" t="s">
        <v>230</v>
      </c>
      <c r="B8" s="103">
        <v>5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4</v>
      </c>
      <c r="C12" s="102">
        <v>374313206447.66699</v>
      </c>
      <c r="D12" s="102">
        <v>93578301611.916748</v>
      </c>
      <c r="E12" s="102" t="e">
        <v>#NUM!</v>
      </c>
      <c r="F12" s="102" t="e">
        <v>#NUM!</v>
      </c>
    </row>
    <row r="13" spans="1:9" x14ac:dyDescent="0.25">
      <c r="A13" s="102" t="s">
        <v>233</v>
      </c>
      <c r="B13" s="102">
        <v>0</v>
      </c>
      <c r="C13" s="102">
        <v>0</v>
      </c>
      <c r="D13" s="102">
        <v>65535</v>
      </c>
      <c r="E13" s="102"/>
      <c r="F13" s="102"/>
    </row>
    <row r="14" spans="1:9" ht="15.75" thickBot="1" x14ac:dyDescent="0.3">
      <c r="A14" s="103" t="s">
        <v>234</v>
      </c>
      <c r="B14" s="103">
        <v>4</v>
      </c>
      <c r="C14" s="103">
        <v>374313206447.66699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4988177.3615400949</v>
      </c>
      <c r="C17" s="102">
        <v>0</v>
      </c>
      <c r="D17" s="102">
        <v>65535</v>
      </c>
      <c r="E17" s="102" t="e">
        <v>#NUM!</v>
      </c>
      <c r="F17" s="102">
        <v>4988177.3615400949</v>
      </c>
      <c r="G17" s="102">
        <v>4988177.3615400949</v>
      </c>
      <c r="H17" s="102">
        <v>4988177.3615400949</v>
      </c>
      <c r="I17" s="102">
        <v>4988177.3615400949</v>
      </c>
    </row>
    <row r="18" spans="1:9" x14ac:dyDescent="0.25">
      <c r="A18" s="102" t="s">
        <v>205</v>
      </c>
      <c r="B18" s="102">
        <v>-275688.63184354093</v>
      </c>
      <c r="C18" s="102">
        <v>0</v>
      </c>
      <c r="D18" s="102">
        <v>65535</v>
      </c>
      <c r="E18" s="102" t="e">
        <v>#NUM!</v>
      </c>
      <c r="F18" s="102">
        <v>-275688.63184354093</v>
      </c>
      <c r="G18" s="102">
        <v>-275688.63184354093</v>
      </c>
      <c r="H18" s="102">
        <v>-275688.63184354093</v>
      </c>
      <c r="I18" s="102">
        <v>-275688.63184354093</v>
      </c>
    </row>
    <row r="19" spans="1:9" x14ac:dyDescent="0.25">
      <c r="A19" s="102" t="s">
        <v>217</v>
      </c>
      <c r="B19" s="102">
        <v>598657.56823438581</v>
      </c>
      <c r="C19" s="102">
        <v>0</v>
      </c>
      <c r="D19" s="102">
        <v>65535</v>
      </c>
      <c r="E19" s="102" t="e">
        <v>#NUM!</v>
      </c>
      <c r="F19" s="102">
        <v>598657.56823438581</v>
      </c>
      <c r="G19" s="102">
        <v>598657.56823438581</v>
      </c>
      <c r="H19" s="102">
        <v>598657.56823438581</v>
      </c>
      <c r="I19" s="102">
        <v>598657.56823438581</v>
      </c>
    </row>
    <row r="20" spans="1:9" x14ac:dyDescent="0.25">
      <c r="A20" s="102" t="s">
        <v>219</v>
      </c>
      <c r="B20" s="102">
        <v>372939.27674594172</v>
      </c>
      <c r="C20" s="102">
        <v>0</v>
      </c>
      <c r="D20" s="102">
        <v>65535</v>
      </c>
      <c r="E20" s="102" t="e">
        <v>#NUM!</v>
      </c>
      <c r="F20" s="102">
        <v>372939.27674594172</v>
      </c>
      <c r="G20" s="102">
        <v>372939.27674594172</v>
      </c>
      <c r="H20" s="102">
        <v>372939.27674594172</v>
      </c>
      <c r="I20" s="102">
        <v>372939.27674594172</v>
      </c>
    </row>
    <row r="21" spans="1:9" ht="15.75" thickBot="1" x14ac:dyDescent="0.3">
      <c r="A21" s="103" t="s">
        <v>221</v>
      </c>
      <c r="B21" s="103">
        <v>-563628.59922412538</v>
      </c>
      <c r="C21" s="103">
        <v>0</v>
      </c>
      <c r="D21" s="103">
        <v>65535</v>
      </c>
      <c r="E21" s="103" t="e">
        <v>#NUM!</v>
      </c>
      <c r="F21" s="103">
        <v>-563628.59922412538</v>
      </c>
      <c r="G21" s="103">
        <v>-563628.59922412538</v>
      </c>
      <c r="H21" s="103">
        <v>-563628.59922412538</v>
      </c>
      <c r="I21" s="103">
        <v>-563628.59922412538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6"/>
  <sheetViews>
    <sheetView zoomScale="60" zoomScaleNormal="60" workbookViewId="0">
      <selection activeCell="A12" sqref="A12"/>
    </sheetView>
  </sheetViews>
  <sheetFormatPr defaultRowHeight="15" x14ac:dyDescent="0.25"/>
  <cols>
    <col min="9" max="9" width="17.140625" customWidth="1"/>
    <col min="11" max="11" width="25" bestFit="1" customWidth="1"/>
    <col min="12" max="12" width="15.5703125" bestFit="1" customWidth="1"/>
    <col min="13" max="13" width="37.7109375" customWidth="1"/>
    <col min="14" max="14" width="13.28515625" customWidth="1"/>
    <col min="16" max="21" width="14.28515625" customWidth="1"/>
  </cols>
  <sheetData>
    <row r="2" spans="1:29" x14ac:dyDescent="0.25">
      <c r="A2" t="s">
        <v>185</v>
      </c>
      <c r="B2" t="s">
        <v>2</v>
      </c>
      <c r="C2" t="s">
        <v>223</v>
      </c>
      <c r="D2" t="s">
        <v>205</v>
      </c>
      <c r="E2" t="s">
        <v>208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249</v>
      </c>
    </row>
    <row r="3" spans="1:29" x14ac:dyDescent="0.25">
      <c r="A3" t="s">
        <v>179</v>
      </c>
      <c r="B3">
        <v>1</v>
      </c>
      <c r="C3" t="str">
        <f>A3&amp;B3</f>
        <v>20171</v>
      </c>
      <c r="D3">
        <v>37.158626999999996</v>
      </c>
      <c r="E3">
        <v>5.0816014746325369</v>
      </c>
      <c r="F3">
        <v>252.96421799999999</v>
      </c>
      <c r="G3">
        <v>238.25596799999997</v>
      </c>
      <c r="H3">
        <v>166.60536000000002</v>
      </c>
      <c r="I3">
        <v>78.968870522995644</v>
      </c>
      <c r="J3">
        <v>74.317834811115148</v>
      </c>
      <c r="K3">
        <v>52.028338679745829</v>
      </c>
      <c r="L3" s="2">
        <v>3959977.3696621349</v>
      </c>
      <c r="M3" s="2"/>
      <c r="N3" s="2"/>
    </row>
    <row r="4" spans="1:29" x14ac:dyDescent="0.25">
      <c r="A4" t="s">
        <v>179</v>
      </c>
      <c r="B4">
        <v>2</v>
      </c>
      <c r="C4" t="str">
        <f t="shared" ref="C4:C15" si="0">A4&amp;B4</f>
        <v>20172</v>
      </c>
      <c r="D4">
        <v>28.826214</v>
      </c>
      <c r="E4">
        <v>6.2786280086814505</v>
      </c>
      <c r="F4">
        <v>217.59943199999995</v>
      </c>
      <c r="G4">
        <v>204.90053699999996</v>
      </c>
      <c r="H4">
        <v>142.39999200000003</v>
      </c>
      <c r="I4">
        <v>65.400164034804234</v>
      </c>
      <c r="J4">
        <v>61.549710550554551</v>
      </c>
      <c r="K4">
        <v>43.117534432378008</v>
      </c>
      <c r="L4" s="2">
        <v>4437331.2623453904</v>
      </c>
      <c r="M4" s="2"/>
      <c r="N4" s="2"/>
    </row>
    <row r="5" spans="1:29" x14ac:dyDescent="0.25">
      <c r="A5" t="s">
        <v>179</v>
      </c>
      <c r="B5">
        <v>3</v>
      </c>
      <c r="C5" t="str">
        <f t="shared" si="0"/>
        <v>20173</v>
      </c>
      <c r="D5">
        <v>51.468576000000006</v>
      </c>
      <c r="E5">
        <v>7.7092281410222654</v>
      </c>
      <c r="F5">
        <v>154.50763500000002</v>
      </c>
      <c r="G5">
        <v>145.81038000000001</v>
      </c>
      <c r="H5">
        <v>101.727912</v>
      </c>
      <c r="I5">
        <v>46.524959860177624</v>
      </c>
      <c r="J5">
        <v>43.774862365440462</v>
      </c>
      <c r="K5">
        <v>30.653981006590161</v>
      </c>
      <c r="L5" s="2">
        <v>4142636.1060917517</v>
      </c>
      <c r="M5" s="2"/>
      <c r="N5" s="2"/>
    </row>
    <row r="6" spans="1:29" x14ac:dyDescent="0.25">
      <c r="A6" t="s">
        <v>179</v>
      </c>
      <c r="B6">
        <v>4</v>
      </c>
      <c r="C6" t="str">
        <f t="shared" si="0"/>
        <v>20174</v>
      </c>
      <c r="D6">
        <v>86.556911999999997</v>
      </c>
      <c r="E6">
        <v>7.2666041518898217</v>
      </c>
      <c r="F6">
        <v>187.70234399999998</v>
      </c>
      <c r="G6">
        <v>177.04472399999995</v>
      </c>
      <c r="H6">
        <v>123.77392799999998</v>
      </c>
      <c r="I6">
        <v>56.431959072822927</v>
      </c>
      <c r="J6">
        <v>53.099880226294161</v>
      </c>
      <c r="K6">
        <v>37.174086872686658</v>
      </c>
      <c r="L6" s="2">
        <v>4636033.3479723278</v>
      </c>
      <c r="M6" s="2"/>
      <c r="N6" s="2"/>
    </row>
    <row r="7" spans="1:29" x14ac:dyDescent="0.25">
      <c r="A7" t="s">
        <v>180</v>
      </c>
      <c r="B7">
        <v>1</v>
      </c>
      <c r="C7" t="str">
        <f t="shared" si="0"/>
        <v>20181</v>
      </c>
      <c r="D7">
        <v>51.916439999999994</v>
      </c>
      <c r="E7">
        <v>5.4955509337266619</v>
      </c>
      <c r="F7">
        <v>144.35529300000002</v>
      </c>
      <c r="G7">
        <v>136.44795300000001</v>
      </c>
      <c r="H7">
        <v>95.001863999999998</v>
      </c>
      <c r="I7">
        <v>42.195454848838217</v>
      </c>
      <c r="J7">
        <v>39.697172456165447</v>
      </c>
      <c r="K7">
        <v>27.79857994124437</v>
      </c>
      <c r="L7" s="2">
        <v>4215576.4813465215</v>
      </c>
      <c r="M7" s="2"/>
      <c r="N7" s="2"/>
    </row>
    <row r="8" spans="1:29" x14ac:dyDescent="0.25">
      <c r="A8" t="s">
        <v>180</v>
      </c>
      <c r="B8">
        <v>2</v>
      </c>
      <c r="C8" t="str">
        <f t="shared" si="0"/>
        <v>20182</v>
      </c>
      <c r="D8">
        <v>28.400043</v>
      </c>
      <c r="E8">
        <v>6.2303325600777288</v>
      </c>
      <c r="F8">
        <v>156.52008600000002</v>
      </c>
      <c r="G8">
        <v>147.95036100000002</v>
      </c>
      <c r="H8">
        <v>103.62415200000001</v>
      </c>
      <c r="I8">
        <v>45.708639313012426</v>
      </c>
      <c r="J8">
        <v>42.999888906535652</v>
      </c>
      <c r="K8">
        <v>30.097721214164604</v>
      </c>
      <c r="L8" s="2">
        <v>4720383.966590194</v>
      </c>
      <c r="M8" s="2"/>
      <c r="N8" s="2"/>
    </row>
    <row r="9" spans="1:29" x14ac:dyDescent="0.25">
      <c r="A9" t="s">
        <v>180</v>
      </c>
      <c r="B9">
        <v>3</v>
      </c>
      <c r="C9" t="str">
        <f t="shared" si="0"/>
        <v>20183</v>
      </c>
      <c r="D9">
        <v>55.875288000000005</v>
      </c>
      <c r="E9">
        <v>3.5424285954591097</v>
      </c>
      <c r="F9">
        <v>241.00556700000004</v>
      </c>
      <c r="G9">
        <v>227.20556700000003</v>
      </c>
      <c r="H9">
        <v>158.88873599999999</v>
      </c>
      <c r="I9">
        <v>73.96677663186324</v>
      </c>
      <c r="J9">
        <v>69.603135124705048</v>
      </c>
      <c r="K9">
        <v>48.727358583846367</v>
      </c>
      <c r="L9" s="2">
        <v>4397241.3251486411</v>
      </c>
      <c r="M9" s="2"/>
      <c r="N9" s="2"/>
    </row>
    <row r="10" spans="1:29" x14ac:dyDescent="0.25">
      <c r="A10" t="s">
        <v>180</v>
      </c>
      <c r="B10">
        <v>4</v>
      </c>
      <c r="C10" t="str">
        <f t="shared" si="0"/>
        <v>20184</v>
      </c>
      <c r="D10">
        <v>94.482638999999963</v>
      </c>
      <c r="E10">
        <v>17.398777636152264</v>
      </c>
      <c r="F10">
        <v>229.09247400000001</v>
      </c>
      <c r="G10">
        <v>183.18837599999998</v>
      </c>
      <c r="H10">
        <v>93.743904000000001</v>
      </c>
      <c r="I10">
        <v>39.125749183982578</v>
      </c>
      <c r="J10">
        <v>30.481386178767025</v>
      </c>
      <c r="K10">
        <v>15.259984069746649</v>
      </c>
      <c r="L10" s="2">
        <v>4931988.4850763902</v>
      </c>
      <c r="M10" s="2"/>
      <c r="N10" s="2"/>
    </row>
    <row r="11" spans="1:29" x14ac:dyDescent="0.25">
      <c r="A11" t="s">
        <v>181</v>
      </c>
      <c r="B11">
        <v>1</v>
      </c>
      <c r="C11" t="str">
        <f t="shared" si="0"/>
        <v>20191</v>
      </c>
      <c r="D11">
        <v>112.43703600000001</v>
      </c>
      <c r="E11">
        <v>15.941684390029053</v>
      </c>
      <c r="F11">
        <v>192.70560600000002</v>
      </c>
      <c r="G11">
        <v>181.716621</v>
      </c>
      <c r="H11">
        <v>127.09413599999999</v>
      </c>
      <c r="I11">
        <v>62.035772402628815</v>
      </c>
      <c r="J11">
        <v>58.373429595534546</v>
      </c>
      <c r="K11">
        <v>40.865856971763414</v>
      </c>
      <c r="L11" s="2">
        <v>4457630.775614582</v>
      </c>
      <c r="M11" s="2"/>
      <c r="N11" s="2"/>
    </row>
    <row r="12" spans="1:29" x14ac:dyDescent="0.25">
      <c r="A12" t="s">
        <v>181</v>
      </c>
      <c r="B12">
        <v>2</v>
      </c>
      <c r="C12" t="str">
        <f t="shared" si="0"/>
        <v>20192</v>
      </c>
      <c r="D12">
        <v>93.200942999999995</v>
      </c>
      <c r="E12">
        <v>11.785212841925466</v>
      </c>
      <c r="F12">
        <v>110.086551</v>
      </c>
      <c r="G12">
        <v>103.383984</v>
      </c>
      <c r="H12">
        <v>67.616975999999994</v>
      </c>
      <c r="I12">
        <v>21.237828887509192</v>
      </c>
      <c r="J12">
        <v>19.993637592170803</v>
      </c>
      <c r="K12">
        <v>12.934308957518279</v>
      </c>
      <c r="L12" s="2">
        <v>4974731.0198814394</v>
      </c>
      <c r="M12" s="2"/>
      <c r="N12" s="2"/>
    </row>
    <row r="13" spans="1:29" x14ac:dyDescent="0.25">
      <c r="A13" t="s">
        <v>181</v>
      </c>
      <c r="B13">
        <v>3</v>
      </c>
      <c r="C13" t="str">
        <f t="shared" si="0"/>
        <v>20193</v>
      </c>
      <c r="D13">
        <v>118.268406</v>
      </c>
      <c r="E13">
        <v>14.874550182700249</v>
      </c>
      <c r="F13">
        <v>143.88093000000006</v>
      </c>
      <c r="G13">
        <v>135.86350500000006</v>
      </c>
      <c r="H13">
        <v>94.944479999999999</v>
      </c>
      <c r="I13">
        <v>42.840584402085376</v>
      </c>
      <c r="J13">
        <v>40.305680986433551</v>
      </c>
      <c r="K13">
        <v>28.219008481949189</v>
      </c>
      <c r="L13" s="2">
        <v>4675923.0852731457</v>
      </c>
      <c r="M13" s="2"/>
      <c r="N13" s="2"/>
    </row>
    <row r="14" spans="1:29" x14ac:dyDescent="0.25">
      <c r="A14" t="s">
        <v>181</v>
      </c>
      <c r="B14">
        <v>4</v>
      </c>
      <c r="C14" t="str">
        <f t="shared" si="0"/>
        <v>20194</v>
      </c>
      <c r="D14">
        <v>95.198876999999996</v>
      </c>
      <c r="E14">
        <v>10.984381905665922</v>
      </c>
      <c r="F14">
        <v>229.384029</v>
      </c>
      <c r="G14">
        <v>216.30420899999999</v>
      </c>
      <c r="H14">
        <v>151.19704800000002</v>
      </c>
      <c r="I14">
        <v>70.074235255902238</v>
      </c>
      <c r="J14">
        <v>65.938390775482659</v>
      </c>
      <c r="K14">
        <v>46.164130399340372</v>
      </c>
      <c r="L14" s="2">
        <v>5260227.9407222997</v>
      </c>
      <c r="M14" s="2"/>
      <c r="N14" s="2"/>
    </row>
    <row r="15" spans="1:29" x14ac:dyDescent="0.25">
      <c r="A15" t="s">
        <v>182</v>
      </c>
      <c r="B15">
        <v>1</v>
      </c>
      <c r="C15" t="str">
        <f t="shared" si="0"/>
        <v>20201</v>
      </c>
      <c r="D15">
        <v>94.211243999999979</v>
      </c>
      <c r="E15">
        <v>11.063844036448165</v>
      </c>
      <c r="F15">
        <v>252.97537499999999</v>
      </c>
      <c r="G15">
        <v>238.30087799999998</v>
      </c>
      <c r="H15">
        <v>166.743336</v>
      </c>
      <c r="I15">
        <v>78.711881282045226</v>
      </c>
      <c r="J15">
        <v>74.074868440585803</v>
      </c>
      <c r="K15">
        <v>51.854577758727011</v>
      </c>
      <c r="L15" s="2">
        <v>4450941.4058714416</v>
      </c>
      <c r="M15" s="2"/>
      <c r="N15" s="2"/>
    </row>
    <row r="16" spans="1:29" x14ac:dyDescent="0.25">
      <c r="P16" t="s">
        <v>235</v>
      </c>
      <c r="Q16" t="s">
        <v>205</v>
      </c>
      <c r="R16" t="s">
        <v>208</v>
      </c>
      <c r="S16" t="s">
        <v>217</v>
      </c>
      <c r="T16" t="s">
        <v>218</v>
      </c>
      <c r="U16" t="s">
        <v>219</v>
      </c>
      <c r="X16" t="s">
        <v>235</v>
      </c>
      <c r="Y16" t="s">
        <v>205</v>
      </c>
      <c r="Z16" t="s">
        <v>208</v>
      </c>
      <c r="AA16" t="s">
        <v>217</v>
      </c>
      <c r="AB16" t="s">
        <v>218</v>
      </c>
      <c r="AC16" t="s">
        <v>219</v>
      </c>
    </row>
    <row r="17" spans="1:29" x14ac:dyDescent="0.25">
      <c r="A17" t="s">
        <v>185</v>
      </c>
      <c r="B17" t="s">
        <v>2</v>
      </c>
      <c r="C17" t="s">
        <v>223</v>
      </c>
      <c r="D17" t="s">
        <v>205</v>
      </c>
      <c r="E17" t="s">
        <v>208</v>
      </c>
      <c r="F17" t="s">
        <v>217</v>
      </c>
      <c r="G17" t="s">
        <v>218</v>
      </c>
      <c r="H17" t="s">
        <v>219</v>
      </c>
      <c r="I17" t="s">
        <v>249</v>
      </c>
      <c r="J17" t="s">
        <v>178</v>
      </c>
      <c r="K17" t="s">
        <v>250</v>
      </c>
      <c r="L17" t="s">
        <v>251</v>
      </c>
      <c r="M17" t="s">
        <v>257</v>
      </c>
      <c r="O17" t="s">
        <v>241</v>
      </c>
      <c r="P17">
        <v>4378258.4373628628</v>
      </c>
      <c r="Q17">
        <v>357957.05554156331</v>
      </c>
      <c r="R17">
        <v>-90844.154665214999</v>
      </c>
      <c r="S17">
        <v>17036314.786965821</v>
      </c>
      <c r="T17">
        <v>-26464675.070444841</v>
      </c>
      <c r="U17">
        <v>9115260.3972708285</v>
      </c>
      <c r="W17" t="s">
        <v>241</v>
      </c>
      <c r="X17">
        <v>6.387228717462623E-2</v>
      </c>
      <c r="Y17">
        <v>-4.9400351590821708E-3</v>
      </c>
      <c r="Z17">
        <v>8.0799261411210578E-4</v>
      </c>
      <c r="AA17">
        <v>2.536979706567672E-2</v>
      </c>
      <c r="AB17">
        <v>-4.9105618573327667E-2</v>
      </c>
      <c r="AC17">
        <v>1.9236635267104552E-2</v>
      </c>
    </row>
    <row r="18" spans="1:29" x14ac:dyDescent="0.25">
      <c r="A18" t="s">
        <v>180</v>
      </c>
      <c r="B18">
        <v>1</v>
      </c>
      <c r="C18" t="str">
        <f t="shared" ref="C18:C26" si="1">A18&amp;B18</f>
        <v>20181</v>
      </c>
      <c r="D18">
        <f>D7/D3-1</f>
        <v>0.39715711239815188</v>
      </c>
      <c r="E18">
        <f t="shared" ref="E18:G18" si="2">E7/E3-1</f>
        <v>8.14604335189546E-2</v>
      </c>
      <c r="F18">
        <f t="shared" si="2"/>
        <v>-0.42934501115885082</v>
      </c>
      <c r="G18">
        <f t="shared" si="2"/>
        <v>-0.42730520395610816</v>
      </c>
      <c r="H18">
        <f>H7/H3-1</f>
        <v>-0.42977906593161241</v>
      </c>
      <c r="I18" s="100">
        <f>L7</f>
        <v>4215576.4813465215</v>
      </c>
      <c r="J18">
        <f>L7/L3-1</f>
        <v>6.4545599084116612E-2</v>
      </c>
      <c r="K18">
        <f>SUM(P18:U18)</f>
        <v>4589511.9407131569</v>
      </c>
      <c r="L18">
        <f>SUM(X18:AC18)</f>
        <v>6.3799323923168061E-2</v>
      </c>
      <c r="P18">
        <f>P$17</f>
        <v>4378258.4373628628</v>
      </c>
      <c r="Q18">
        <f>Q$17*D18</f>
        <v>142165.19054143215</v>
      </c>
      <c r="R18">
        <f>R$17*E18</f>
        <v>-7400.204221691376</v>
      </c>
      <c r="S18">
        <f>S$17*F18</f>
        <v>-7314456.7623155359</v>
      </c>
      <c r="T18">
        <f>T$17*G18</f>
        <v>11308493.378608564</v>
      </c>
      <c r="U18">
        <f>U$17*H18</f>
        <v>-3917548.099262475</v>
      </c>
      <c r="X18">
        <f>X$17</f>
        <v>6.387228717462623E-2</v>
      </c>
      <c r="Y18">
        <f>Y$17*D18</f>
        <v>-1.96197009892642E-3</v>
      </c>
      <c r="Z18">
        <f>Z$17*E18</f>
        <v>6.5819428625685537E-5</v>
      </c>
      <c r="AA18">
        <f>AA$17*F18</f>
        <v>-1.0892395804260753E-2</v>
      </c>
      <c r="AB18">
        <f>AB$17*G18</f>
        <v>2.0983086359866631E-2</v>
      </c>
      <c r="AC18">
        <f>AC$17*H18</f>
        <v>-8.267503136763308E-3</v>
      </c>
    </row>
    <row r="19" spans="1:29" x14ac:dyDescent="0.25">
      <c r="A19" t="s">
        <v>180</v>
      </c>
      <c r="B19">
        <v>2</v>
      </c>
      <c r="C19" t="str">
        <f t="shared" si="1"/>
        <v>20182</v>
      </c>
      <c r="D19">
        <f t="shared" ref="D19:G26" si="3">D8/D4-1</f>
        <v>-1.4784147512399648E-2</v>
      </c>
      <c r="E19">
        <f t="shared" si="3"/>
        <v>-7.6920385372319933E-3</v>
      </c>
      <c r="F19">
        <f t="shared" si="3"/>
        <v>-0.28069625659684605</v>
      </c>
      <c r="G19">
        <f t="shared" si="3"/>
        <v>-0.27794058929186682</v>
      </c>
      <c r="H19">
        <f>H8/H4-1</f>
        <v>-0.27230226248889122</v>
      </c>
      <c r="I19" s="100">
        <f t="shared" ref="I19:I26" si="4">L8</f>
        <v>4720383.966590194</v>
      </c>
      <c r="J19">
        <f>L8/L4-1</f>
        <v>6.3788950499763519E-2</v>
      </c>
      <c r="K19">
        <f t="shared" ref="K19:K26" si="5">SUM(P19:U19)</f>
        <v>4465136.6924273781</v>
      </c>
      <c r="L19">
        <f t="shared" ref="L19:L26" si="6">SUM(X19:AC19)</f>
        <v>6.5228164463758051E-2</v>
      </c>
      <c r="P19">
        <f t="shared" ref="P19:P26" si="7">P$17</f>
        <v>4378258.4373628628</v>
      </c>
      <c r="Q19">
        <f>Q$17*D19</f>
        <v>-5292.0899122307055</v>
      </c>
      <c r="R19">
        <f>R$17*E19</f>
        <v>698.77673856709737</v>
      </c>
      <c r="S19">
        <f>S$17*F19</f>
        <v>-4782029.7869068012</v>
      </c>
      <c r="T19">
        <f>T$17*G19</f>
        <v>7355607.384497216</v>
      </c>
      <c r="U19">
        <f>U$17*H19</f>
        <v>-2482106.0293522361</v>
      </c>
      <c r="X19">
        <f t="shared" ref="X19:X26" si="8">X$17</f>
        <v>6.387228717462623E-2</v>
      </c>
      <c r="Y19">
        <f t="shared" ref="Y19:Y26" si="9">Y$17*D19</f>
        <v>7.303420850831148E-5</v>
      </c>
      <c r="Z19">
        <f t="shared" ref="Z19:Z26" si="10">Z$17*E19</f>
        <v>-6.2151103255491366E-6</v>
      </c>
      <c r="AA19">
        <f t="shared" ref="AA19:AA26" si="11">AA$17*F19</f>
        <v>-7.1212070669571048E-3</v>
      </c>
      <c r="AB19">
        <f t="shared" ref="AB19:AB26" si="12">AB$17*G19</f>
        <v>1.3648444563812333E-2</v>
      </c>
      <c r="AC19">
        <f t="shared" ref="AC19:AC26" si="13">AC$17*H19</f>
        <v>-5.2381793059061658E-3</v>
      </c>
    </row>
    <row r="20" spans="1:29" x14ac:dyDescent="0.25">
      <c r="A20" t="s">
        <v>180</v>
      </c>
      <c r="B20">
        <v>3</v>
      </c>
      <c r="C20" t="str">
        <f t="shared" si="1"/>
        <v>20183</v>
      </c>
      <c r="D20">
        <f t="shared" si="3"/>
        <v>8.5619466137940137E-2</v>
      </c>
      <c r="E20">
        <f t="shared" si="3"/>
        <v>-0.54049503651225794</v>
      </c>
      <c r="F20">
        <f t="shared" si="3"/>
        <v>0.55982949968783102</v>
      </c>
      <c r="G20">
        <f t="shared" si="3"/>
        <v>0.55822628677053054</v>
      </c>
      <c r="H20">
        <f>H9/H5-1</f>
        <v>0.56189911771707246</v>
      </c>
      <c r="I20" s="100">
        <f t="shared" si="4"/>
        <v>4397241.3251486411</v>
      </c>
      <c r="J20">
        <f>L9/L5-1</f>
        <v>6.1459711289266306E-2</v>
      </c>
      <c r="K20">
        <f t="shared" si="5"/>
        <v>4344018.407587612</v>
      </c>
      <c r="L20">
        <f t="shared" si="6"/>
        <v>6.0612370071268865E-2</v>
      </c>
      <c r="P20">
        <f t="shared" si="7"/>
        <v>4378258.4373628628</v>
      </c>
      <c r="Q20">
        <f>Q$17*D20</f>
        <v>30648.091995777639</v>
      </c>
      <c r="R20">
        <f>R$17*E20</f>
        <v>49100.814692700587</v>
      </c>
      <c r="S20">
        <f>S$17*F20</f>
        <v>9537431.5837114733</v>
      </c>
      <c r="T20">
        <f>T$17*G20</f>
        <v>-14773277.295163052</v>
      </c>
      <c r="U20">
        <f>U$17*H20</f>
        <v>5121856.7749878503</v>
      </c>
      <c r="X20">
        <f t="shared" si="8"/>
        <v>6.387228717462623E-2</v>
      </c>
      <c r="Y20">
        <f t="shared" si="9"/>
        <v>-4.2296317302326964E-4</v>
      </c>
      <c r="Z20">
        <f t="shared" si="10"/>
        <v>-4.3671599746615737E-4</v>
      </c>
      <c r="AA20">
        <f t="shared" si="11"/>
        <v>1.4202760798459602E-2</v>
      </c>
      <c r="AB20">
        <f t="shared" si="12"/>
        <v>-2.74120471157587E-2</v>
      </c>
      <c r="AC20">
        <f t="shared" si="13"/>
        <v>1.0809048384431169E-2</v>
      </c>
    </row>
    <row r="21" spans="1:29" x14ac:dyDescent="0.25">
      <c r="A21" t="s">
        <v>180</v>
      </c>
      <c r="B21">
        <v>4</v>
      </c>
      <c r="C21" t="str">
        <f t="shared" si="1"/>
        <v>20184</v>
      </c>
      <c r="D21">
        <f t="shared" si="3"/>
        <v>9.1566656167215932E-2</v>
      </c>
      <c r="E21">
        <f t="shared" si="3"/>
        <v>1.3943477960922603</v>
      </c>
      <c r="F21">
        <f t="shared" si="3"/>
        <v>0.22050939331903097</v>
      </c>
      <c r="G21">
        <f t="shared" si="3"/>
        <v>3.4701130094111354E-2</v>
      </c>
      <c r="H21">
        <f>H10/H6-1</f>
        <v>-0.24261994820104593</v>
      </c>
      <c r="I21" s="100">
        <f t="shared" si="4"/>
        <v>4931988.4850763902</v>
      </c>
      <c r="J21">
        <f>L10/L6-1</f>
        <v>6.3838008679015346E-2</v>
      </c>
      <c r="K21">
        <f t="shared" si="5"/>
        <v>4911136.3212680425</v>
      </c>
      <c r="L21">
        <f t="shared" si="6"/>
        <v>6.3769634043553777E-2</v>
      </c>
      <c r="P21">
        <f t="shared" si="7"/>
        <v>4378258.4373628628</v>
      </c>
      <c r="Q21">
        <f>Q$17*D21</f>
        <v>32776.930627403344</v>
      </c>
      <c r="R21">
        <f>R$17*E21</f>
        <v>-126668.34684530697</v>
      </c>
      <c r="S21">
        <f>S$17*F21</f>
        <v>3756667.4380658693</v>
      </c>
      <c r="T21">
        <f>T$17*G21</f>
        <v>-918354.13251789205</v>
      </c>
      <c r="U21">
        <f>U$17*H21</f>
        <v>-2211544.0054248939</v>
      </c>
      <c r="X21">
        <f t="shared" si="8"/>
        <v>6.387228717462623E-2</v>
      </c>
      <c r="Y21">
        <f t="shared" si="9"/>
        <v>-4.5234250086563499E-4</v>
      </c>
      <c r="Z21">
        <f t="shared" si="10"/>
        <v>1.1266227207460389E-3</v>
      </c>
      <c r="AA21">
        <f t="shared" si="11"/>
        <v>5.5942785595793059E-3</v>
      </c>
      <c r="AB21">
        <f t="shared" si="12"/>
        <v>-1.7040204584648541E-3</v>
      </c>
      <c r="AC21">
        <f t="shared" si="13"/>
        <v>-4.6671914520673196E-3</v>
      </c>
    </row>
    <row r="22" spans="1:29" x14ac:dyDescent="0.25">
      <c r="A22" t="s">
        <v>181</v>
      </c>
      <c r="B22">
        <v>1</v>
      </c>
      <c r="C22" t="str">
        <f t="shared" si="1"/>
        <v>20191</v>
      </c>
      <c r="D22">
        <f t="shared" si="3"/>
        <v>1.1657308551973138</v>
      </c>
      <c r="E22">
        <f t="shared" si="3"/>
        <v>1.9008346173617614</v>
      </c>
      <c r="F22">
        <f t="shared" si="3"/>
        <v>0.33493966168597633</v>
      </c>
      <c r="G22">
        <f t="shared" si="3"/>
        <v>0.33176509434333545</v>
      </c>
      <c r="H22">
        <f>H11/H7-1</f>
        <v>0.33780676134944043</v>
      </c>
      <c r="I22" s="100">
        <f t="shared" si="4"/>
        <v>4457630.775614582</v>
      </c>
      <c r="J22">
        <f>L11/L7-1</f>
        <v>5.7419025687026393E-2</v>
      </c>
      <c r="K22">
        <f t="shared" si="5"/>
        <v>4628138.9911397845</v>
      </c>
      <c r="L22">
        <f t="shared" si="6"/>
        <v>5.8353482621694243E-2</v>
      </c>
      <c r="M22">
        <f t="shared" ref="M22:M25" si="14">K22/K18-1</f>
        <v>8.416374317271158E-3</v>
      </c>
      <c r="P22">
        <f t="shared" si="7"/>
        <v>4378258.4373628628</v>
      </c>
      <c r="Q22">
        <f>Q$17*D22</f>
        <v>417281.58448037895</v>
      </c>
      <c r="R22">
        <f>R$17*E22</f>
        <v>-172679.71397260664</v>
      </c>
      <c r="S22">
        <f>S$17*F22</f>
        <v>5706137.511122128</v>
      </c>
      <c r="T22">
        <f>T$17*G22</f>
        <v>-8780055.4215118513</v>
      </c>
      <c r="U22">
        <f>U$17*H22</f>
        <v>3079196.5936588724</v>
      </c>
      <c r="X22">
        <f t="shared" si="8"/>
        <v>6.387228717462623E-2</v>
      </c>
      <c r="Y22">
        <f t="shared" si="9"/>
        <v>-5.758751410701657E-3</v>
      </c>
      <c r="Z22">
        <f t="shared" si="10"/>
        <v>1.5358603314769138E-3</v>
      </c>
      <c r="AA22">
        <f t="shared" si="11"/>
        <v>8.4973512462196352E-3</v>
      </c>
      <c r="AB22">
        <f t="shared" si="12"/>
        <v>-1.6291530178767898E-2</v>
      </c>
      <c r="AC22">
        <f t="shared" si="13"/>
        <v>6.4982654588410169E-3</v>
      </c>
    </row>
    <row r="23" spans="1:29" x14ac:dyDescent="0.25">
      <c r="A23" t="s">
        <v>181</v>
      </c>
      <c r="B23">
        <v>2</v>
      </c>
      <c r="C23" t="str">
        <f t="shared" si="1"/>
        <v>20192</v>
      </c>
      <c r="D23">
        <f t="shared" si="3"/>
        <v>2.2817183762714723</v>
      </c>
      <c r="E23">
        <f t="shared" si="3"/>
        <v>0.89158648086330006</v>
      </c>
      <c r="F23">
        <f t="shared" si="3"/>
        <v>-0.29666182907668481</v>
      </c>
      <c r="G23">
        <f t="shared" si="3"/>
        <v>-0.30122519944375137</v>
      </c>
      <c r="H23">
        <f>H12/H8-1</f>
        <v>-0.34747860711082112</v>
      </c>
      <c r="I23" s="100">
        <f t="shared" si="4"/>
        <v>4974731.0198814394</v>
      </c>
      <c r="J23">
        <f>L12/L8-1</f>
        <v>5.3882704265469927E-2</v>
      </c>
      <c r="K23">
        <f t="shared" si="5"/>
        <v>4864464.943328388</v>
      </c>
      <c r="L23">
        <f t="shared" si="6"/>
        <v>5.3902193583740078E-2</v>
      </c>
      <c r="M23">
        <f t="shared" si="14"/>
        <v>8.9432480662517744E-2</v>
      </c>
      <c r="P23">
        <f t="shared" si="7"/>
        <v>4378258.4373628628</v>
      </c>
      <c r="Q23">
        <f>Q$17*D23</f>
        <v>816757.19154521311</v>
      </c>
      <c r="R23">
        <f>R$17*E23</f>
        <v>-80995.420164960378</v>
      </c>
      <c r="S23">
        <f>S$17*F23</f>
        <v>-5054024.3054274525</v>
      </c>
      <c r="T23">
        <f>T$17*G23</f>
        <v>7971827.0263088224</v>
      </c>
      <c r="U23">
        <f>U$17*H23</f>
        <v>-3167357.9862960973</v>
      </c>
      <c r="X23">
        <f t="shared" si="8"/>
        <v>6.387228717462623E-2</v>
      </c>
      <c r="Y23">
        <f t="shared" si="9"/>
        <v>-1.1271769001904955E-2</v>
      </c>
      <c r="Z23">
        <f t="shared" si="10"/>
        <v>7.2039529137975082E-4</v>
      </c>
      <c r="AA23">
        <f t="shared" si="11"/>
        <v>-7.5262504008079675E-3</v>
      </c>
      <c r="AB23">
        <f t="shared" si="12"/>
        <v>1.4791849748559408E-2</v>
      </c>
      <c r="AC23">
        <f t="shared" si="13"/>
        <v>-6.6843192281123886E-3</v>
      </c>
    </row>
    <row r="24" spans="1:29" x14ac:dyDescent="0.25">
      <c r="A24" t="s">
        <v>181</v>
      </c>
      <c r="B24">
        <v>3</v>
      </c>
      <c r="C24" t="str">
        <f t="shared" si="1"/>
        <v>20193</v>
      </c>
      <c r="D24">
        <f t="shared" si="3"/>
        <v>1.1166496000879671</v>
      </c>
      <c r="E24">
        <f t="shared" si="3"/>
        <v>3.1989696565139827</v>
      </c>
      <c r="F24">
        <f t="shared" si="3"/>
        <v>-0.40299748345647124</v>
      </c>
      <c r="G24">
        <f t="shared" si="3"/>
        <v>-0.40202387294497921</v>
      </c>
      <c r="H24">
        <f>H13/H9-1</f>
        <v>-0.40244675368303007</v>
      </c>
      <c r="I24" s="100">
        <f t="shared" si="4"/>
        <v>4675923.0852731457</v>
      </c>
      <c r="J24">
        <f>L13/L9-1</f>
        <v>6.3376498926877467E-2</v>
      </c>
      <c r="K24">
        <f t="shared" si="5"/>
        <v>4592795.5717103779</v>
      </c>
      <c r="L24">
        <f t="shared" si="6"/>
        <v>6.2716687918956959E-2</v>
      </c>
      <c r="M24">
        <f t="shared" si="14"/>
        <v>5.7268901919989901E-2</v>
      </c>
      <c r="P24">
        <f t="shared" si="7"/>
        <v>4378258.4373628628</v>
      </c>
      <c r="Q24">
        <f>Q$17*D24</f>
        <v>399712.60291915288</v>
      </c>
      <c r="R24">
        <f>R$17*E24</f>
        <v>-290607.69424568594</v>
      </c>
      <c r="S24">
        <f>S$17*F24</f>
        <v>-6865591.986519495</v>
      </c>
      <c r="T24">
        <f>T$17*G24</f>
        <v>10639431.168050675</v>
      </c>
      <c r="U24">
        <f>U$17*H24</f>
        <v>-3668406.9558571321</v>
      </c>
      <c r="X24">
        <f t="shared" si="8"/>
        <v>6.387228717462623E-2</v>
      </c>
      <c r="Y24">
        <f t="shared" si="9"/>
        <v>-5.5162882848096033E-3</v>
      </c>
      <c r="Z24">
        <f t="shared" si="10"/>
        <v>2.584743855232038E-3</v>
      </c>
      <c r="AA24">
        <f t="shared" si="11"/>
        <v>-1.0223964373269086E-2</v>
      </c>
      <c r="AB24">
        <f t="shared" si="12"/>
        <v>1.9741630962208094E-2</v>
      </c>
      <c r="AC24">
        <f t="shared" si="13"/>
        <v>-7.7417214150307147E-3</v>
      </c>
    </row>
    <row r="25" spans="1:29" x14ac:dyDescent="0.25">
      <c r="A25" t="s">
        <v>181</v>
      </c>
      <c r="B25">
        <v>4</v>
      </c>
      <c r="C25" t="str">
        <f t="shared" si="1"/>
        <v>20194</v>
      </c>
      <c r="D25">
        <f t="shared" si="3"/>
        <v>7.5806307654047167E-3</v>
      </c>
      <c r="E25">
        <f t="shared" si="3"/>
        <v>-0.36866933210055586</v>
      </c>
      <c r="F25">
        <f t="shared" si="3"/>
        <v>1.2726520208603542E-3</v>
      </c>
      <c r="G25">
        <f t="shared" si="3"/>
        <v>0.18077475068614612</v>
      </c>
      <c r="H25">
        <f>H14/H10-1</f>
        <v>0.61287338747914766</v>
      </c>
      <c r="I25" s="100">
        <f t="shared" si="4"/>
        <v>5260227.9407222997</v>
      </c>
      <c r="J25">
        <f>L14/L10-1</f>
        <v>6.6553167477807929E-2</v>
      </c>
      <c r="K25">
        <f t="shared" si="5"/>
        <v>5238500.2114784662</v>
      </c>
      <c r="L25">
        <f t="shared" si="6"/>
        <v>6.6481809283203575E-2</v>
      </c>
      <c r="M25">
        <f t="shared" si="14"/>
        <v>6.6657463526872629E-2</v>
      </c>
      <c r="P25">
        <f t="shared" si="7"/>
        <v>4378258.4373628628</v>
      </c>
      <c r="Q25">
        <f>Q$17*D25</f>
        <v>2713.5402679320596</v>
      </c>
      <c r="R25">
        <f>R$17*E25</f>
        <v>33491.453825664408</v>
      </c>
      <c r="S25">
        <f>S$17*F25</f>
        <v>21681.300441645188</v>
      </c>
      <c r="T25">
        <f>T$17*G25</f>
        <v>-4784145.0378495324</v>
      </c>
      <c r="U25">
        <f>U$17*H25</f>
        <v>5586500.5174298938</v>
      </c>
      <c r="X25">
        <f t="shared" si="8"/>
        <v>6.387228717462623E-2</v>
      </c>
      <c r="Y25">
        <f t="shared" si="9"/>
        <v>-3.7448582509119287E-5</v>
      </c>
      <c r="Z25">
        <f t="shared" si="10"/>
        <v>-2.9788209738689219E-4</v>
      </c>
      <c r="AA25">
        <f t="shared" si="11"/>
        <v>3.228692350445056E-5</v>
      </c>
      <c r="AB25">
        <f t="shared" si="12"/>
        <v>-8.8770559548822948E-3</v>
      </c>
      <c r="AC25">
        <f t="shared" si="13"/>
        <v>1.1789621819851206E-2</v>
      </c>
    </row>
    <row r="26" spans="1:29" x14ac:dyDescent="0.25">
      <c r="A26" t="s">
        <v>182</v>
      </c>
      <c r="B26">
        <v>1</v>
      </c>
      <c r="C26" t="str">
        <f t="shared" si="1"/>
        <v>20201</v>
      </c>
      <c r="D26">
        <f t="shared" si="3"/>
        <v>-0.16209776287592659</v>
      </c>
      <c r="E26">
        <f t="shared" si="3"/>
        <v>-0.30598023610552727</v>
      </c>
      <c r="F26">
        <f t="shared" si="3"/>
        <v>0.3127556600506991</v>
      </c>
      <c r="G26">
        <f t="shared" si="3"/>
        <v>0.31138734964700876</v>
      </c>
      <c r="H26">
        <f>H15/H11-1</f>
        <v>0.31196718627521891</v>
      </c>
      <c r="I26" s="100">
        <f t="shared" si="4"/>
        <v>4450941.4058714416</v>
      </c>
      <c r="J26">
        <f>L15/L11-1</f>
        <v>-1.5006558595509478E-3</v>
      </c>
      <c r="K26">
        <f t="shared" si="5"/>
        <v>4279131.9002236025</v>
      </c>
      <c r="L26">
        <f t="shared" si="6"/>
        <v>6.3070704235588165E-2</v>
      </c>
      <c r="M26">
        <f>K26/K22-1</f>
        <v>-7.5409811931821613E-2</v>
      </c>
      <c r="P26">
        <f t="shared" si="7"/>
        <v>4378258.4373628628</v>
      </c>
      <c r="Q26">
        <f>Q$17*D26</f>
        <v>-58024.037908941216</v>
      </c>
      <c r="R26">
        <f>R$17*E26</f>
        <v>27796.515893269523</v>
      </c>
      <c r="S26">
        <f>S$17*F26</f>
        <v>5328203.8760289811</v>
      </c>
      <c r="T26">
        <f>T$17*G26</f>
        <v>-8240765.0294550834</v>
      </c>
      <c r="U26">
        <f>U$17*H26</f>
        <v>2843662.1383025143</v>
      </c>
      <c r="X26">
        <f t="shared" si="8"/>
        <v>6.387228717462623E-2</v>
      </c>
      <c r="Y26">
        <f t="shared" si="9"/>
        <v>8.0076864781564205E-4</v>
      </c>
      <c r="Z26">
        <f t="shared" si="10"/>
        <v>-2.4722977083754431E-4</v>
      </c>
      <c r="AA26">
        <f t="shared" si="11"/>
        <v>7.9345476266280118E-3</v>
      </c>
      <c r="AB26">
        <f t="shared" si="12"/>
        <v>-1.529086842032543E-2</v>
      </c>
      <c r="AC26">
        <f t="shared" si="13"/>
        <v>6.0011989776812512E-3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A8" zoomScale="55" zoomScaleNormal="55" workbookViewId="0">
      <selection activeCell="E5" sqref="E5"/>
    </sheetView>
  </sheetViews>
  <sheetFormatPr defaultRowHeight="15" x14ac:dyDescent="0.25"/>
  <cols>
    <col min="8" max="8" width="16" bestFit="1" customWidth="1"/>
    <col min="9" max="9" width="12" bestFit="1" customWidth="1"/>
    <col min="10" max="10" width="15.85546875" bestFit="1" customWidth="1"/>
    <col min="11" max="11" width="14.85546875" bestFit="1" customWidth="1"/>
  </cols>
  <sheetData>
    <row r="1" spans="1:20" x14ac:dyDescent="0.25">
      <c r="P1" t="s">
        <v>235</v>
      </c>
      <c r="Q1" t="s">
        <v>205</v>
      </c>
      <c r="R1" t="s">
        <v>217</v>
      </c>
      <c r="S1" t="s">
        <v>219</v>
      </c>
      <c r="T1" t="s">
        <v>221</v>
      </c>
    </row>
    <row r="2" spans="1:20" x14ac:dyDescent="0.25">
      <c r="A2" t="s">
        <v>185</v>
      </c>
      <c r="B2" t="s">
        <v>2</v>
      </c>
      <c r="C2" t="s">
        <v>223</v>
      </c>
      <c r="D2" t="s">
        <v>205</v>
      </c>
      <c r="E2" t="s">
        <v>217</v>
      </c>
      <c r="F2" t="s">
        <v>219</v>
      </c>
      <c r="G2" t="s">
        <v>221</v>
      </c>
      <c r="H2" t="s">
        <v>249</v>
      </c>
      <c r="I2" t="s">
        <v>250</v>
      </c>
      <c r="J2" t="s">
        <v>178</v>
      </c>
      <c r="K2" t="s">
        <v>251</v>
      </c>
      <c r="L2" t="s">
        <v>255</v>
      </c>
      <c r="M2" t="s">
        <v>256</v>
      </c>
      <c r="O2" t="s">
        <v>241</v>
      </c>
      <c r="P2">
        <v>-971268.06977599673</v>
      </c>
      <c r="Q2">
        <v>25350.935510928943</v>
      </c>
      <c r="R2">
        <v>-11756.71918316349</v>
      </c>
      <c r="S2">
        <v>133729.40178064443</v>
      </c>
      <c r="T2">
        <v>-207855.0154017336</v>
      </c>
    </row>
    <row r="3" spans="1:20" x14ac:dyDescent="0.25">
      <c r="A3" t="s">
        <v>180</v>
      </c>
      <c r="B3">
        <v>3</v>
      </c>
      <c r="C3" t="str">
        <f t="shared" ref="C3:C9" si="0">A3&amp;B3</f>
        <v>20183</v>
      </c>
      <c r="D3">
        <v>55.875288000000005</v>
      </c>
      <c r="E3">
        <v>241.00556700000004</v>
      </c>
      <c r="F3">
        <v>158.88873599999999</v>
      </c>
      <c r="G3">
        <v>69.603135124705048</v>
      </c>
      <c r="H3" s="2">
        <v>4397241.3251486411</v>
      </c>
      <c r="I3">
        <f>SUM(P3:T3)</f>
        <v>4392522.8717767205</v>
      </c>
      <c r="P3">
        <f>P$2</f>
        <v>-971268.06977599673</v>
      </c>
      <c r="Q3">
        <f>Q$2*D3</f>
        <v>1416490.8227425818</v>
      </c>
      <c r="R3">
        <f t="shared" ref="R3:T3" si="1">R$2*E3</f>
        <v>-2833434.7727980944</v>
      </c>
      <c r="S3">
        <f t="shared" si="1"/>
        <v>21248095.614962742</v>
      </c>
      <c r="T3">
        <f t="shared" si="1"/>
        <v>-14467360.723354513</v>
      </c>
    </row>
    <row r="4" spans="1:20" x14ac:dyDescent="0.25">
      <c r="A4" t="s">
        <v>180</v>
      </c>
      <c r="B4">
        <v>4</v>
      </c>
      <c r="C4" t="str">
        <f t="shared" si="0"/>
        <v>20184</v>
      </c>
      <c r="D4">
        <v>94.482638999999963</v>
      </c>
      <c r="E4">
        <v>229.09247400000001</v>
      </c>
      <c r="F4">
        <v>93.743904000000001</v>
      </c>
      <c r="G4">
        <v>30.481386178767025</v>
      </c>
      <c r="H4" s="2">
        <v>4931988.4850763902</v>
      </c>
      <c r="I4">
        <f t="shared" ref="I4:I9" si="2">SUM(P4:T4)</f>
        <v>4931186.5434695501</v>
      </c>
      <c r="L4">
        <f>H4/H3-1</f>
        <v>0.12160969125561305</v>
      </c>
      <c r="M4">
        <f t="shared" ref="M4:M9" si="3">I4/I3-1</f>
        <v>0.12263195603463006</v>
      </c>
      <c r="P4">
        <f t="shared" ref="P4:P9" si="4">P$2</f>
        <v>-971268.06977599673</v>
      </c>
      <c r="Q4">
        <f t="shared" ref="Q4:Q9" si="5">Q$2*D4</f>
        <v>2395223.288191379</v>
      </c>
      <c r="R4">
        <f t="shared" ref="R4:R9" si="6">R$2*E4</f>
        <v>-2693375.8837941834</v>
      </c>
      <c r="S4">
        <f t="shared" ref="S4:S9" si="7">S$2*F4</f>
        <v>12536316.202502161</v>
      </c>
      <c r="T4">
        <f t="shared" ref="T4:T9" si="8">T$2*G4</f>
        <v>-6335708.9936538097</v>
      </c>
    </row>
    <row r="5" spans="1:20" x14ac:dyDescent="0.25">
      <c r="A5" t="s">
        <v>181</v>
      </c>
      <c r="B5">
        <v>1</v>
      </c>
      <c r="C5" t="str">
        <f t="shared" si="0"/>
        <v>20191</v>
      </c>
      <c r="D5">
        <v>112.43703600000001</v>
      </c>
      <c r="E5">
        <v>192.70560600000002</v>
      </c>
      <c r="F5">
        <v>127.09413599999999</v>
      </c>
      <c r="G5">
        <v>58.373429595534546</v>
      </c>
      <c r="H5" s="2">
        <v>4457630.775614582</v>
      </c>
      <c r="I5">
        <f t="shared" si="2"/>
        <v>4476542.9536126722</v>
      </c>
      <c r="L5">
        <f t="shared" ref="L5:L9" si="9">H5/H4-1</f>
        <v>-9.617980879257082E-2</v>
      </c>
      <c r="M5">
        <f t="shared" si="3"/>
        <v>-9.2197605150218798E-2</v>
      </c>
      <c r="P5">
        <f t="shared" si="4"/>
        <v>-971268.06977599673</v>
      </c>
      <c r="Q5">
        <f t="shared" si="5"/>
        <v>2850384.0486759963</v>
      </c>
      <c r="R5">
        <f t="shared" si="6"/>
        <v>-2265585.6947633456</v>
      </c>
      <c r="S5">
        <f t="shared" si="7"/>
        <v>16996222.777107865</v>
      </c>
      <c r="T5">
        <f t="shared" si="8"/>
        <v>-12133210.107631845</v>
      </c>
    </row>
    <row r="6" spans="1:20" x14ac:dyDescent="0.25">
      <c r="A6" t="s">
        <v>181</v>
      </c>
      <c r="B6">
        <v>2</v>
      </c>
      <c r="C6" t="str">
        <f t="shared" si="0"/>
        <v>20192</v>
      </c>
      <c r="D6">
        <v>93.200942999999995</v>
      </c>
      <c r="E6">
        <v>110.086551</v>
      </c>
      <c r="F6">
        <v>67.616975999999994</v>
      </c>
      <c r="G6">
        <v>19.993637592170803</v>
      </c>
      <c r="H6" s="2">
        <v>4974731.0198814394</v>
      </c>
      <c r="I6">
        <f t="shared" si="2"/>
        <v>4983806.2608636115</v>
      </c>
      <c r="L6">
        <f t="shared" si="9"/>
        <v>0.11600338168330326</v>
      </c>
      <c r="M6">
        <f t="shared" si="3"/>
        <v>0.11331585835484193</v>
      </c>
      <c r="P6">
        <f t="shared" si="4"/>
        <v>-971268.06977599673</v>
      </c>
      <c r="Q6">
        <f t="shared" si="5"/>
        <v>2362731.0955507644</v>
      </c>
      <c r="R6">
        <f t="shared" si="6"/>
        <v>-1294256.6659500059</v>
      </c>
      <c r="S6">
        <f t="shared" si="7"/>
        <v>9042377.7506961916</v>
      </c>
      <c r="T6">
        <f t="shared" si="8"/>
        <v>-4155777.8496573423</v>
      </c>
    </row>
    <row r="7" spans="1:20" x14ac:dyDescent="0.25">
      <c r="A7" t="s">
        <v>181</v>
      </c>
      <c r="B7">
        <v>3</v>
      </c>
      <c r="C7" t="str">
        <f t="shared" si="0"/>
        <v>20193</v>
      </c>
      <c r="D7">
        <v>118.268406</v>
      </c>
      <c r="E7">
        <v>143.88093000000006</v>
      </c>
      <c r="F7">
        <v>94.944479999999999</v>
      </c>
      <c r="G7">
        <v>40.305680986433551</v>
      </c>
      <c r="H7" s="2">
        <v>4675923.0852731457</v>
      </c>
      <c r="I7">
        <f t="shared" si="2"/>
        <v>4654509.5444498137</v>
      </c>
      <c r="J7">
        <f t="shared" ref="J7:J8" si="10">H7/H3-1</f>
        <v>6.3376498926877467E-2</v>
      </c>
      <c r="K7">
        <f t="shared" ref="K7:K8" si="11">I7/I3-1</f>
        <v>5.9643781107307614E-2</v>
      </c>
      <c r="L7">
        <f t="shared" si="9"/>
        <v>-6.006514390710016E-2</v>
      </c>
      <c r="M7">
        <f t="shared" si="3"/>
        <v>-6.6073338163176509E-2</v>
      </c>
      <c r="P7">
        <f t="shared" si="4"/>
        <v>-971268.06977599673</v>
      </c>
      <c r="Q7">
        <f t="shared" si="5"/>
        <v>2998214.7334863618</v>
      </c>
      <c r="R7">
        <f t="shared" si="6"/>
        <v>-1691567.6898224039</v>
      </c>
      <c r="S7">
        <f t="shared" si="7"/>
        <v>12696868.512774359</v>
      </c>
      <c r="T7">
        <f t="shared" si="8"/>
        <v>-8377737.9422125071</v>
      </c>
    </row>
    <row r="8" spans="1:20" x14ac:dyDescent="0.25">
      <c r="A8" t="s">
        <v>181</v>
      </c>
      <c r="B8">
        <v>4</v>
      </c>
      <c r="C8" t="str">
        <f t="shared" si="0"/>
        <v>20194</v>
      </c>
      <c r="D8">
        <v>95.198876999999996</v>
      </c>
      <c r="E8">
        <v>229.384029</v>
      </c>
      <c r="F8">
        <v>151.19704800000002</v>
      </c>
      <c r="G8">
        <v>65.938390775482659</v>
      </c>
      <c r="H8" s="2">
        <v>5260227.9407222997</v>
      </c>
      <c r="I8">
        <f t="shared" si="2"/>
        <v>5259174.4575441349</v>
      </c>
      <c r="J8">
        <f t="shared" si="10"/>
        <v>6.6553167477807929E-2</v>
      </c>
      <c r="K8">
        <f t="shared" si="11"/>
        <v>6.6512980432456903E-2</v>
      </c>
      <c r="L8">
        <f t="shared" si="9"/>
        <v>0.12496032222801667</v>
      </c>
      <c r="M8">
        <f t="shared" si="3"/>
        <v>0.12990947968198774</v>
      </c>
      <c r="P8">
        <f t="shared" si="4"/>
        <v>-971268.06977599673</v>
      </c>
      <c r="Q8">
        <f t="shared" si="5"/>
        <v>2413380.5915398565</v>
      </c>
      <c r="R8">
        <f t="shared" si="6"/>
        <v>-2696803.6140556303</v>
      </c>
      <c r="S8">
        <f t="shared" si="7"/>
        <v>20219490.780039385</v>
      </c>
      <c r="T8">
        <f t="shared" si="8"/>
        <v>-13705625.230203478</v>
      </c>
    </row>
    <row r="9" spans="1:20" x14ac:dyDescent="0.25">
      <c r="A9" t="s">
        <v>182</v>
      </c>
      <c r="B9">
        <v>1</v>
      </c>
      <c r="C9" t="str">
        <f t="shared" si="0"/>
        <v>20201</v>
      </c>
      <c r="D9">
        <v>94.211243999999979</v>
      </c>
      <c r="E9">
        <v>252.97537499999999</v>
      </c>
      <c r="F9">
        <v>166.743336</v>
      </c>
      <c r="G9">
        <v>74.074868440585803</v>
      </c>
      <c r="H9" s="2">
        <v>4450941.4058714416</v>
      </c>
      <c r="I9">
        <f t="shared" si="2"/>
        <v>5344568.3107315563</v>
      </c>
      <c r="J9">
        <f>H9/H5-1</f>
        <v>-1.5006558595509478E-3</v>
      </c>
      <c r="K9">
        <f t="shared" ref="K9" si="12">I9/I5-1</f>
        <v>0.19390528944179297</v>
      </c>
      <c r="L9">
        <f t="shared" si="9"/>
        <v>-0.15385008862177407</v>
      </c>
      <c r="M9">
        <f t="shared" si="3"/>
        <v>1.6237121220598949E-2</v>
      </c>
      <c r="P9">
        <f t="shared" si="4"/>
        <v>-971268.06977599673</v>
      </c>
      <c r="Q9">
        <f t="shared" si="5"/>
        <v>2388343.1710483907</v>
      </c>
      <c r="R9">
        <f t="shared" si="6"/>
        <v>-2974160.4441304775</v>
      </c>
      <c r="S9">
        <f t="shared" si="7"/>
        <v>22298486.574188992</v>
      </c>
      <c r="T9">
        <f t="shared" si="8"/>
        <v>-15396832.920599353</v>
      </c>
    </row>
    <row r="10" spans="1:20" x14ac:dyDescent="0.25">
      <c r="P10" t="s">
        <v>235</v>
      </c>
      <c r="Q10" t="s">
        <v>205</v>
      </c>
      <c r="R10" t="s">
        <v>217</v>
      </c>
      <c r="S10" t="s">
        <v>219</v>
      </c>
      <c r="T10" t="s">
        <v>221</v>
      </c>
    </row>
    <row r="11" spans="1:20" x14ac:dyDescent="0.25">
      <c r="A11" t="s">
        <v>185</v>
      </c>
      <c r="B11" t="s">
        <v>2</v>
      </c>
      <c r="C11" t="s">
        <v>223</v>
      </c>
      <c r="D11" t="s">
        <v>205</v>
      </c>
      <c r="E11" t="s">
        <v>217</v>
      </c>
      <c r="F11" t="s">
        <v>219</v>
      </c>
      <c r="G11" t="s">
        <v>221</v>
      </c>
      <c r="H11" t="s">
        <v>249</v>
      </c>
      <c r="I11" t="s">
        <v>250</v>
      </c>
      <c r="J11" t="s">
        <v>178</v>
      </c>
      <c r="K11" t="s">
        <v>251</v>
      </c>
      <c r="L11" t="s">
        <v>255</v>
      </c>
      <c r="M11" t="s">
        <v>256</v>
      </c>
      <c r="O11" t="s">
        <v>241</v>
      </c>
      <c r="P11">
        <v>4988177.3615400949</v>
      </c>
      <c r="Q11">
        <v>-275688.63184354093</v>
      </c>
      <c r="R11">
        <v>598657.56823438581</v>
      </c>
      <c r="S11">
        <v>372939.27674594172</v>
      </c>
      <c r="T11">
        <v>-563628.59922412538</v>
      </c>
    </row>
    <row r="12" spans="1:20" x14ac:dyDescent="0.25">
      <c r="A12" t="s">
        <v>180</v>
      </c>
      <c r="B12">
        <v>4</v>
      </c>
      <c r="C12" t="str">
        <f t="shared" ref="C12:C17" si="13">A12&amp;B12</f>
        <v>20184</v>
      </c>
      <c r="D12">
        <f t="shared" ref="D12:G17" si="14">D4/D3-1</f>
        <v>0.69095574057712161</v>
      </c>
      <c r="E12">
        <f t="shared" si="14"/>
        <v>-4.9430779331333996E-2</v>
      </c>
      <c r="F12">
        <f t="shared" si="14"/>
        <v>-0.41000283368104828</v>
      </c>
      <c r="G12">
        <f t="shared" si="14"/>
        <v>-0.56206877572174307</v>
      </c>
      <c r="H12" s="100">
        <f>H4</f>
        <v>4931988.4850763902</v>
      </c>
      <c r="I12">
        <f>SUM(P12:T12)</f>
        <v>4931988.4850763893</v>
      </c>
      <c r="P12">
        <f>P$11</f>
        <v>4988177.3615400949</v>
      </c>
      <c r="Q12">
        <f>Q$11*D12</f>
        <v>-190488.64278414726</v>
      </c>
      <c r="R12">
        <f t="shared" ref="R12:R17" si="15">R$11*E12</f>
        <v>-29592.11015042695</v>
      </c>
      <c r="S12">
        <f t="shared" ref="S12:S17" si="16">S$11*F12</f>
        <v>-152906.16025679678</v>
      </c>
      <c r="T12">
        <f t="shared" ref="T12:T17" si="17">T$11*G12</f>
        <v>316798.03672766517</v>
      </c>
    </row>
    <row r="13" spans="1:20" x14ac:dyDescent="0.25">
      <c r="A13" t="s">
        <v>181</v>
      </c>
      <c r="B13">
        <v>1</v>
      </c>
      <c r="C13" t="str">
        <f t="shared" si="13"/>
        <v>20191</v>
      </c>
      <c r="D13">
        <f t="shared" si="14"/>
        <v>0.19002853000327447</v>
      </c>
      <c r="E13">
        <f t="shared" si="14"/>
        <v>-0.15883048170320946</v>
      </c>
      <c r="F13">
        <f t="shared" si="14"/>
        <v>0.3557589408693711</v>
      </c>
      <c r="G13">
        <f t="shared" si="14"/>
        <v>0.91505167295169776</v>
      </c>
      <c r="H13" s="100">
        <f>H5</f>
        <v>4457630.775614582</v>
      </c>
      <c r="I13">
        <f t="shared" ref="I13:I17" si="18">SUM(P13:T13)</f>
        <v>4457630.7756145811</v>
      </c>
      <c r="L13">
        <f>H13/H12-1</f>
        <v>-9.617980879257082E-2</v>
      </c>
      <c r="M13">
        <f t="shared" ref="M13:M17" si="19">I13/I12-1</f>
        <v>-9.617980879257082E-2</v>
      </c>
      <c r="P13">
        <f t="shared" ref="P13:P17" si="20">P$11</f>
        <v>4988177.3615400949</v>
      </c>
      <c r="Q13">
        <f t="shared" ref="Q13:Q17" si="21">Q$11*D13</f>
        <v>-52388.705447842003</v>
      </c>
      <c r="R13">
        <f t="shared" si="15"/>
        <v>-95085.069937939479</v>
      </c>
      <c r="S13">
        <f t="shared" si="16"/>
        <v>132676.48210372552</v>
      </c>
      <c r="T13">
        <f t="shared" si="17"/>
        <v>-515749.29264345788</v>
      </c>
    </row>
    <row r="14" spans="1:20" x14ac:dyDescent="0.25">
      <c r="A14" t="s">
        <v>181</v>
      </c>
      <c r="B14">
        <v>2</v>
      </c>
      <c r="C14" t="str">
        <f t="shared" si="13"/>
        <v>20192</v>
      </c>
      <c r="D14">
        <f t="shared" si="14"/>
        <v>-0.17108324520400919</v>
      </c>
      <c r="E14">
        <f t="shared" si="14"/>
        <v>-0.42873197472002977</v>
      </c>
      <c r="F14">
        <f t="shared" si="14"/>
        <v>-0.46797721650981605</v>
      </c>
      <c r="G14">
        <f t="shared" si="14"/>
        <v>-0.65748735802050118</v>
      </c>
      <c r="H14" s="100">
        <f>H6</f>
        <v>4974731.0198814394</v>
      </c>
      <c r="I14">
        <f t="shared" si="18"/>
        <v>4974731.0198814385</v>
      </c>
      <c r="L14">
        <f t="shared" ref="L14:L17" si="22">H14/H13-1</f>
        <v>0.11600338168330326</v>
      </c>
      <c r="M14">
        <f t="shared" si="19"/>
        <v>0.11600338168330326</v>
      </c>
      <c r="P14">
        <f t="shared" si="20"/>
        <v>4988177.3615400949</v>
      </c>
      <c r="Q14">
        <f t="shared" si="21"/>
        <v>47165.705801646327</v>
      </c>
      <c r="R14">
        <f t="shared" si="15"/>
        <v>-256663.64141021919</v>
      </c>
      <c r="S14">
        <f t="shared" si="16"/>
        <v>-174527.08465874978</v>
      </c>
      <c r="T14">
        <f t="shared" si="17"/>
        <v>370578.67860866612</v>
      </c>
    </row>
    <row r="15" spans="1:20" x14ac:dyDescent="0.25">
      <c r="A15" t="s">
        <v>181</v>
      </c>
      <c r="B15">
        <v>3</v>
      </c>
      <c r="C15" t="str">
        <f t="shared" si="13"/>
        <v>20193</v>
      </c>
      <c r="D15">
        <f t="shared" si="14"/>
        <v>0.26896147391985092</v>
      </c>
      <c r="E15">
        <f t="shared" si="14"/>
        <v>0.30698008696811718</v>
      </c>
      <c r="F15">
        <f t="shared" si="14"/>
        <v>0.40415152549856725</v>
      </c>
      <c r="G15">
        <f t="shared" si="14"/>
        <v>1.0159253562851727</v>
      </c>
      <c r="H15" s="100">
        <f>H7</f>
        <v>4675923.0852731457</v>
      </c>
      <c r="I15">
        <f t="shared" si="18"/>
        <v>4675923.0852731438</v>
      </c>
      <c r="L15">
        <f t="shared" si="22"/>
        <v>-6.006514390710016E-2</v>
      </c>
      <c r="M15">
        <f t="shared" si="19"/>
        <v>-6.0065143907100382E-2</v>
      </c>
      <c r="P15">
        <f t="shared" si="20"/>
        <v>4988177.3615400949</v>
      </c>
      <c r="Q15">
        <f t="shared" si="21"/>
        <v>-74149.620763585917</v>
      </c>
      <c r="R15">
        <f t="shared" si="15"/>
        <v>183775.9523607133</v>
      </c>
      <c r="S15">
        <f t="shared" si="16"/>
        <v>150723.9776152047</v>
      </c>
      <c r="T15">
        <f t="shared" si="17"/>
        <v>-572604.58547928242</v>
      </c>
    </row>
    <row r="16" spans="1:20" x14ac:dyDescent="0.25">
      <c r="A16" t="s">
        <v>181</v>
      </c>
      <c r="B16">
        <v>4</v>
      </c>
      <c r="C16" t="str">
        <f t="shared" si="13"/>
        <v>20194</v>
      </c>
      <c r="D16">
        <f t="shared" si="14"/>
        <v>-0.19506079248248265</v>
      </c>
      <c r="E16">
        <f t="shared" si="14"/>
        <v>0.59426290197039933</v>
      </c>
      <c r="F16">
        <f t="shared" si="14"/>
        <v>0.59247855167567431</v>
      </c>
      <c r="G16">
        <f t="shared" si="14"/>
        <v>0.63595773999394267</v>
      </c>
      <c r="H16" s="100">
        <f>H8</f>
        <v>5260227.9407222997</v>
      </c>
      <c r="I16">
        <f t="shared" si="18"/>
        <v>5260227.9407222988</v>
      </c>
      <c r="J16">
        <f t="shared" ref="J15:J16" si="23">H16/H12-1</f>
        <v>6.6553167477807929E-2</v>
      </c>
      <c r="K16">
        <f t="shared" ref="K15:K16" si="24">I16/I12-1</f>
        <v>6.6553167477807929E-2</v>
      </c>
      <c r="L16">
        <f t="shared" si="22"/>
        <v>0.12496032222801667</v>
      </c>
      <c r="M16">
        <f t="shared" si="19"/>
        <v>0.1249603222280169</v>
      </c>
      <c r="P16">
        <f t="shared" si="20"/>
        <v>4988177.3615400949</v>
      </c>
      <c r="Q16">
        <f t="shared" si="21"/>
        <v>53776.043005812498</v>
      </c>
      <c r="R16">
        <f t="shared" si="15"/>
        <v>355759.98378550843</v>
      </c>
      <c r="S16">
        <f t="shared" si="16"/>
        <v>220958.52254940904</v>
      </c>
      <c r="T16">
        <f t="shared" si="17"/>
        <v>-358443.97015852644</v>
      </c>
    </row>
    <row r="17" spans="1:20" x14ac:dyDescent="0.25">
      <c r="A17" t="s">
        <v>182</v>
      </c>
      <c r="B17">
        <v>1</v>
      </c>
      <c r="C17" t="str">
        <f t="shared" si="13"/>
        <v>20201</v>
      </c>
      <c r="D17">
        <f t="shared" si="14"/>
        <v>-1.0374418597396073E-2</v>
      </c>
      <c r="E17">
        <f t="shared" si="14"/>
        <v>0.10284650637119985</v>
      </c>
      <c r="F17">
        <f t="shared" si="14"/>
        <v>0.10282137254425749</v>
      </c>
      <c r="G17">
        <f t="shared" si="14"/>
        <v>0.12339515067644724</v>
      </c>
      <c r="H17" s="100">
        <f>H9</f>
        <v>4450941.4058714416</v>
      </c>
      <c r="I17">
        <f t="shared" si="18"/>
        <v>5021404.4025988327</v>
      </c>
      <c r="J17">
        <f>H17/H13-1</f>
        <v>-1.5006558595509478E-3</v>
      </c>
      <c r="K17">
        <f t="shared" ref="K17" si="25">I17/I13-1</f>
        <v>0.12647382777155269</v>
      </c>
      <c r="L17">
        <f t="shared" si="22"/>
        <v>-0.15385008862177407</v>
      </c>
      <c r="M17">
        <f t="shared" si="19"/>
        <v>-4.5401746999327308E-2</v>
      </c>
      <c r="P17">
        <f t="shared" si="20"/>
        <v>4988177.3615400949</v>
      </c>
      <c r="Q17">
        <f t="shared" si="21"/>
        <v>2860.1092692883103</v>
      </c>
      <c r="R17">
        <f t="shared" si="15"/>
        <v>61569.839405584768</v>
      </c>
      <c r="S17">
        <f t="shared" si="16"/>
        <v>38346.128310680419</v>
      </c>
      <c r="T17">
        <f t="shared" si="17"/>
        <v>-69549.03592681585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8"/>
  <sheetViews>
    <sheetView tabSelected="1" topLeftCell="B1" zoomScaleNormal="100" workbookViewId="0">
      <selection activeCell="K24" sqref="K24"/>
    </sheetView>
  </sheetViews>
  <sheetFormatPr defaultRowHeight="15" x14ac:dyDescent="0.25"/>
  <cols>
    <col min="1" max="1" width="38" bestFit="1" customWidth="1"/>
    <col min="2" max="2" width="12.5703125" bestFit="1" customWidth="1"/>
    <col min="3" max="3" width="8" bestFit="1" customWidth="1"/>
    <col min="4" max="4" width="10.5703125" bestFit="1" customWidth="1"/>
    <col min="5" max="5" width="7.140625" bestFit="1" customWidth="1"/>
    <col min="6" max="6" width="12.85546875" bestFit="1" customWidth="1"/>
    <col min="7" max="7" width="12.140625" bestFit="1" customWidth="1"/>
    <col min="8" max="8" width="5.5703125" bestFit="1" customWidth="1"/>
    <col min="9" max="9" width="7.140625" bestFit="1" customWidth="1"/>
    <col min="10" max="10" width="5.85546875" bestFit="1" customWidth="1"/>
    <col min="11" max="13" width="14.7109375" bestFit="1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thickBot="1" x14ac:dyDescent="0.3">
      <c r="A2" t="s">
        <v>13</v>
      </c>
      <c r="B2" s="1">
        <v>42823</v>
      </c>
      <c r="C2" s="2">
        <f>IF(MONTH(B2)&lt;=4,1,IF(MONTH(B2)&lt;=7,2,IF(MONTH(B2)&lt;=10,3,4)))</f>
        <v>1</v>
      </c>
      <c r="D2" t="s">
        <v>14</v>
      </c>
      <c r="E2" s="3"/>
      <c r="F2" s="4" t="s">
        <v>15</v>
      </c>
      <c r="G2" s="4">
        <v>0.559755</v>
      </c>
      <c r="H2">
        <f>HEX2DEC(MID(F2,2,2))</f>
        <v>240</v>
      </c>
      <c r="I2">
        <f>HEX2DEC(MID(F2,4,2))</f>
        <v>216</v>
      </c>
      <c r="J2">
        <f>HEX2DEC(RIGHT(F2,2))</f>
        <v>120</v>
      </c>
      <c r="K2">
        <f>$G2*H2</f>
        <v>134.34120000000001</v>
      </c>
      <c r="L2">
        <f>$G2*I2</f>
        <v>120.90708000000001</v>
      </c>
      <c r="M2">
        <f>$G2*J2</f>
        <v>67.170600000000007</v>
      </c>
    </row>
    <row r="3" spans="1:13" ht="15.75" thickBot="1" x14ac:dyDescent="0.3">
      <c r="A3" t="s">
        <v>13</v>
      </c>
      <c r="B3" s="1">
        <v>42823</v>
      </c>
      <c r="C3" s="2">
        <f>IF(MONTH(B3)&lt;=4,1,IF(MONTH(B3)&lt;=7,2,IF(MONTH(B3)&lt;=10,3,4)))</f>
        <v>1</v>
      </c>
      <c r="D3" t="s">
        <v>14</v>
      </c>
      <c r="E3" s="5"/>
      <c r="F3" s="4" t="s">
        <v>16</v>
      </c>
      <c r="G3" s="4">
        <v>0.31981700000000002</v>
      </c>
      <c r="H3">
        <f>HEX2DEC(MID(F3,2,2))</f>
        <v>255</v>
      </c>
      <c r="I3">
        <f>HEX2DEC(MID(F3,4,2))</f>
        <v>216</v>
      </c>
      <c r="J3">
        <f>HEX2DEC(RIGHT(F3,2))</f>
        <v>120</v>
      </c>
      <c r="K3">
        <f>$G3*H3</f>
        <v>81.553335000000004</v>
      </c>
      <c r="L3">
        <f>$G3*I3</f>
        <v>69.080472</v>
      </c>
      <c r="M3">
        <f>$G3*J3</f>
        <v>38.378039999999999</v>
      </c>
    </row>
    <row r="4" spans="1:13" ht="15.75" thickBot="1" x14ac:dyDescent="0.3">
      <c r="A4" t="s">
        <v>13</v>
      </c>
      <c r="B4" s="1">
        <v>42823</v>
      </c>
      <c r="C4" s="2">
        <f>IF(MONTH(B4)&lt;=4,1,IF(MONTH(B4)&lt;=7,2,IF(MONTH(B4)&lt;=10,3,4)))</f>
        <v>1</v>
      </c>
      <c r="D4" t="s">
        <v>14</v>
      </c>
      <c r="E4" s="6"/>
      <c r="F4" s="4" t="s">
        <v>17</v>
      </c>
      <c r="G4" s="4">
        <v>0.12042799999999999</v>
      </c>
      <c r="H4">
        <f>HEX2DEC(MID(F4,2,2))</f>
        <v>240</v>
      </c>
      <c r="I4">
        <f>HEX2DEC(MID(F4,4,2))</f>
        <v>240</v>
      </c>
      <c r="J4">
        <f>HEX2DEC(RIGHT(F4,2))</f>
        <v>144</v>
      </c>
      <c r="K4">
        <f>$G4*H4</f>
        <v>28.902719999999999</v>
      </c>
      <c r="L4">
        <f>$G4*I4</f>
        <v>28.902719999999999</v>
      </c>
      <c r="M4">
        <f>$G4*J4</f>
        <v>17.341632000000001</v>
      </c>
    </row>
    <row r="5" spans="1:13" ht="15.75" thickBot="1" x14ac:dyDescent="0.3">
      <c r="A5" t="s">
        <v>18</v>
      </c>
      <c r="B5" s="1">
        <v>42916</v>
      </c>
      <c r="C5" s="2">
        <f>IF(MONTH(B5)&lt;=4,1,IF(MONTH(B5)&lt;=7,2,IF(MONTH(B5)&lt;=10,3,4)))</f>
        <v>2</v>
      </c>
      <c r="D5" t="s">
        <v>14</v>
      </c>
      <c r="E5" s="7"/>
      <c r="F5" s="4" t="s">
        <v>19</v>
      </c>
      <c r="G5" s="4">
        <v>0.88801200000000002</v>
      </c>
      <c r="H5">
        <f>HEX2DEC(MID(F5,2,2))</f>
        <v>255</v>
      </c>
      <c r="I5">
        <f>HEX2DEC(MID(F5,4,2))</f>
        <v>240</v>
      </c>
      <c r="J5">
        <f>HEX2DEC(RIGHT(F5,2))</f>
        <v>144</v>
      </c>
      <c r="K5">
        <f>$G5*H5</f>
        <v>226.44306</v>
      </c>
      <c r="L5">
        <f>$G5*I5</f>
        <v>213.12288000000001</v>
      </c>
      <c r="M5">
        <f>$G5*J5</f>
        <v>127.873728</v>
      </c>
    </row>
    <row r="6" spans="1:13" ht="15.75" thickBot="1" x14ac:dyDescent="0.3">
      <c r="A6" t="s">
        <v>18</v>
      </c>
      <c r="B6" s="1">
        <v>42916</v>
      </c>
      <c r="C6" s="2">
        <f>IF(MONTH(B6)&lt;=4,1,IF(MONTH(B6)&lt;=7,2,IF(MONTH(B6)&lt;=10,3,4)))</f>
        <v>2</v>
      </c>
      <c r="D6" t="s">
        <v>14</v>
      </c>
      <c r="E6" s="6"/>
      <c r="F6" s="4" t="s">
        <v>17</v>
      </c>
      <c r="G6" s="4">
        <v>7.3884000000000005E-2</v>
      </c>
      <c r="H6">
        <f>HEX2DEC(MID(F6,2,2))</f>
        <v>240</v>
      </c>
      <c r="I6">
        <f>HEX2DEC(MID(F6,4,2))</f>
        <v>240</v>
      </c>
      <c r="J6">
        <f>HEX2DEC(RIGHT(F6,2))</f>
        <v>144</v>
      </c>
      <c r="K6">
        <f>$G6*H6</f>
        <v>17.73216</v>
      </c>
      <c r="L6">
        <f>$G6*I6</f>
        <v>17.73216</v>
      </c>
      <c r="M6">
        <f>$G6*J6</f>
        <v>10.639296000000002</v>
      </c>
    </row>
    <row r="7" spans="1:13" ht="15.75" thickBot="1" x14ac:dyDescent="0.3">
      <c r="A7" t="s">
        <v>18</v>
      </c>
      <c r="B7" s="1">
        <v>42916</v>
      </c>
      <c r="C7" s="2">
        <f>IF(MONTH(B7)&lt;=4,1,IF(MONTH(B7)&lt;=7,2,IF(MONTH(B7)&lt;=10,3,4)))</f>
        <v>2</v>
      </c>
      <c r="D7" t="s">
        <v>14</v>
      </c>
      <c r="E7" s="8"/>
      <c r="F7" s="4" t="s">
        <v>20</v>
      </c>
      <c r="G7" s="4">
        <v>3.2355000000000002E-2</v>
      </c>
      <c r="H7">
        <f>HEX2DEC(MID(F7,2,2))</f>
        <v>0</v>
      </c>
      <c r="I7">
        <f>HEX2DEC(MID(F7,4,2))</f>
        <v>0</v>
      </c>
      <c r="J7">
        <f>HEX2DEC(RIGHT(F7,2))</f>
        <v>0</v>
      </c>
      <c r="K7">
        <f>$G7*H7</f>
        <v>0</v>
      </c>
      <c r="L7">
        <f>$G7*I7</f>
        <v>0</v>
      </c>
      <c r="M7">
        <f>$G7*J7</f>
        <v>0</v>
      </c>
    </row>
    <row r="8" spans="1:13" ht="15.75" thickBot="1" x14ac:dyDescent="0.3">
      <c r="A8" t="s">
        <v>18</v>
      </c>
      <c r="B8" s="1">
        <v>42916</v>
      </c>
      <c r="C8" s="2">
        <f>IF(MONTH(B8)&lt;=4,1,IF(MONTH(B8)&lt;=7,2,IF(MONTH(B8)&lt;=10,3,4)))</f>
        <v>2</v>
      </c>
      <c r="D8" t="s">
        <v>14</v>
      </c>
      <c r="E8" s="9"/>
      <c r="F8" s="4" t="s">
        <v>21</v>
      </c>
      <c r="G8" s="4">
        <v>2.813E-3</v>
      </c>
      <c r="H8">
        <f>HEX2DEC(MID(F8,2,2))</f>
        <v>192</v>
      </c>
      <c r="I8">
        <f>HEX2DEC(MID(F8,4,2))</f>
        <v>192</v>
      </c>
      <c r="J8">
        <f>HEX2DEC(RIGHT(F8,2))</f>
        <v>120</v>
      </c>
      <c r="K8">
        <f>$G8*H8</f>
        <v>0.54009600000000002</v>
      </c>
      <c r="L8">
        <f>$G8*I8</f>
        <v>0.54009600000000002</v>
      </c>
      <c r="M8">
        <f>$G8*J8</f>
        <v>0.33755999999999997</v>
      </c>
    </row>
    <row r="9" spans="1:13" ht="15.75" thickBot="1" x14ac:dyDescent="0.3">
      <c r="A9" t="s">
        <v>18</v>
      </c>
      <c r="B9" s="1">
        <v>42916</v>
      </c>
      <c r="C9" s="2">
        <f>IF(MONTH(B9)&lt;=4,1,IF(MONTH(B9)&lt;=7,2,IF(MONTH(B9)&lt;=10,3,4)))</f>
        <v>2</v>
      </c>
      <c r="D9" t="s">
        <v>14</v>
      </c>
      <c r="E9" s="10"/>
      <c r="F9" s="4" t="s">
        <v>22</v>
      </c>
      <c r="G9" s="4">
        <v>1.529E-3</v>
      </c>
      <c r="H9">
        <f>HEX2DEC(MID(F9,2,2))</f>
        <v>216</v>
      </c>
      <c r="I9">
        <f>HEX2DEC(MID(F9,4,2))</f>
        <v>216</v>
      </c>
      <c r="J9">
        <f>HEX2DEC(RIGHT(F9,2))</f>
        <v>144</v>
      </c>
      <c r="K9">
        <f>$G9*H9</f>
        <v>0.330264</v>
      </c>
      <c r="L9">
        <f>$G9*I9</f>
        <v>0.330264</v>
      </c>
      <c r="M9">
        <f>$G9*J9</f>
        <v>0.22017599999999998</v>
      </c>
    </row>
    <row r="10" spans="1:13" ht="15.75" thickBot="1" x14ac:dyDescent="0.3">
      <c r="A10" t="s">
        <v>18</v>
      </c>
      <c r="B10" s="1">
        <v>42916</v>
      </c>
      <c r="C10" s="2">
        <f>IF(MONTH(B10)&lt;=4,1,IF(MONTH(B10)&lt;=7,2,IF(MONTH(B10)&lt;=10,3,4)))</f>
        <v>2</v>
      </c>
      <c r="D10" t="s">
        <v>14</v>
      </c>
      <c r="E10" s="11"/>
      <c r="F10" s="4" t="s">
        <v>23</v>
      </c>
      <c r="G10" s="4">
        <v>1.407E-3</v>
      </c>
      <c r="H10">
        <f>HEX2DEC(MID(F10,2,2))</f>
        <v>120</v>
      </c>
      <c r="I10">
        <f>HEX2DEC(MID(F10,4,2))</f>
        <v>120</v>
      </c>
      <c r="J10">
        <f>HEX2DEC(RIGHT(F10,2))</f>
        <v>72</v>
      </c>
      <c r="K10">
        <f>$G10*H10</f>
        <v>0.16884000000000002</v>
      </c>
      <c r="L10">
        <f>$G10*I10</f>
        <v>0.16884000000000002</v>
      </c>
      <c r="M10">
        <f>$G10*J10</f>
        <v>0.10130400000000001</v>
      </c>
    </row>
    <row r="11" spans="1:13" ht="15.75" thickBot="1" x14ac:dyDescent="0.3">
      <c r="A11" t="s">
        <v>24</v>
      </c>
      <c r="B11" s="1">
        <v>43008</v>
      </c>
      <c r="C11" s="2">
        <f>IF(MONTH(B11)&lt;=4,1,IF(MONTH(B11)&lt;=7,2,IF(MONTH(B11)&lt;=10,3,4)))</f>
        <v>3</v>
      </c>
      <c r="D11" t="s">
        <v>14</v>
      </c>
      <c r="E11" s="7"/>
      <c r="F11" s="4" t="s">
        <v>19</v>
      </c>
      <c r="G11" s="4">
        <v>0.71119299999999996</v>
      </c>
      <c r="H11">
        <f>HEX2DEC(MID(F11,2,2))</f>
        <v>255</v>
      </c>
      <c r="I11">
        <f>HEX2DEC(MID(F11,4,2))</f>
        <v>240</v>
      </c>
      <c r="J11">
        <f>HEX2DEC(RIGHT(F11,2))</f>
        <v>144</v>
      </c>
      <c r="K11">
        <f>$G11*H11</f>
        <v>181.35421499999998</v>
      </c>
      <c r="L11">
        <f>$G11*I11</f>
        <v>170.68631999999999</v>
      </c>
      <c r="M11">
        <f>$G11*J11</f>
        <v>102.41179199999999</v>
      </c>
    </row>
    <row r="12" spans="1:13" ht="15.75" thickBot="1" x14ac:dyDescent="0.3">
      <c r="A12" t="s">
        <v>24</v>
      </c>
      <c r="B12" s="1">
        <v>43008</v>
      </c>
      <c r="C12" s="2">
        <f>IF(MONTH(B12)&lt;=4,1,IF(MONTH(B12)&lt;=7,2,IF(MONTH(B12)&lt;=10,3,4)))</f>
        <v>3</v>
      </c>
      <c r="D12" t="s">
        <v>14</v>
      </c>
      <c r="E12" s="6"/>
      <c r="F12" s="4" t="s">
        <v>17</v>
      </c>
      <c r="G12" s="4">
        <v>0.25357800000000003</v>
      </c>
      <c r="H12">
        <f>HEX2DEC(MID(F12,2,2))</f>
        <v>240</v>
      </c>
      <c r="I12">
        <f>HEX2DEC(MID(F12,4,2))</f>
        <v>240</v>
      </c>
      <c r="J12">
        <f>HEX2DEC(RIGHT(F12,2))</f>
        <v>144</v>
      </c>
      <c r="K12">
        <f>$G12*H12</f>
        <v>60.858720000000005</v>
      </c>
      <c r="L12">
        <f>$G12*I12</f>
        <v>60.858720000000005</v>
      </c>
      <c r="M12">
        <f>$G12*J12</f>
        <v>36.515232000000005</v>
      </c>
    </row>
    <row r="13" spans="1:13" ht="15.75" thickBot="1" x14ac:dyDescent="0.3">
      <c r="A13" t="s">
        <v>24</v>
      </c>
      <c r="B13" s="1">
        <v>43008</v>
      </c>
      <c r="C13" s="2">
        <f>IF(MONTH(B13)&lt;=4,1,IF(MONTH(B13)&lt;=7,2,IF(MONTH(B13)&lt;=10,3,4)))</f>
        <v>3</v>
      </c>
      <c r="D13" t="s">
        <v>14</v>
      </c>
      <c r="E13" s="8"/>
      <c r="F13" s="4" t="s">
        <v>20</v>
      </c>
      <c r="G13" s="4">
        <v>3.0948E-2</v>
      </c>
      <c r="H13">
        <f>HEX2DEC(MID(F13,2,2))</f>
        <v>0</v>
      </c>
      <c r="I13">
        <f>HEX2DEC(MID(F13,4,2))</f>
        <v>0</v>
      </c>
      <c r="J13">
        <f>HEX2DEC(RIGHT(F13,2))</f>
        <v>0</v>
      </c>
      <c r="K13">
        <f>$G13*H13</f>
        <v>0</v>
      </c>
      <c r="L13">
        <f>$G13*I13</f>
        <v>0</v>
      </c>
      <c r="M13">
        <f>$G13*J13</f>
        <v>0</v>
      </c>
    </row>
    <row r="14" spans="1:13" ht="15.75" thickBot="1" x14ac:dyDescent="0.3">
      <c r="A14" t="s">
        <v>24</v>
      </c>
      <c r="B14" s="1">
        <v>43008</v>
      </c>
      <c r="C14" s="2">
        <f>IF(MONTH(B14)&lt;=4,1,IF(MONTH(B14)&lt;=7,2,IF(MONTH(B14)&lt;=10,3,4)))</f>
        <v>3</v>
      </c>
      <c r="D14" t="s">
        <v>14</v>
      </c>
      <c r="E14" s="12"/>
      <c r="F14" s="4" t="s">
        <v>25</v>
      </c>
      <c r="G14" s="4">
        <v>1.4679999999999999E-3</v>
      </c>
      <c r="H14">
        <f>HEX2DEC(MID(F14,2,2))</f>
        <v>96</v>
      </c>
      <c r="I14">
        <f>HEX2DEC(MID(F14,4,2))</f>
        <v>96</v>
      </c>
      <c r="J14">
        <f>HEX2DEC(RIGHT(F14,2))</f>
        <v>48</v>
      </c>
      <c r="K14">
        <f>$G14*H14</f>
        <v>0.140928</v>
      </c>
      <c r="L14">
        <f>$G14*I14</f>
        <v>0.140928</v>
      </c>
      <c r="M14">
        <f>$G14*J14</f>
        <v>7.0463999999999999E-2</v>
      </c>
    </row>
    <row r="15" spans="1:13" ht="15.75" thickBot="1" x14ac:dyDescent="0.3">
      <c r="A15" t="s">
        <v>24</v>
      </c>
      <c r="B15" s="1">
        <v>43008</v>
      </c>
      <c r="C15" s="2">
        <f>IF(MONTH(B15)&lt;=4,1,IF(MONTH(B15)&lt;=7,2,IF(MONTH(B15)&lt;=10,3,4)))</f>
        <v>3</v>
      </c>
      <c r="D15" t="s">
        <v>14</v>
      </c>
      <c r="E15" s="13"/>
      <c r="F15" s="4" t="s">
        <v>26</v>
      </c>
      <c r="G15" s="4">
        <v>1.407E-3</v>
      </c>
      <c r="H15">
        <f>HEX2DEC(MID(F15,2,2))</f>
        <v>72</v>
      </c>
      <c r="I15">
        <f>HEX2DEC(MID(F15,4,2))</f>
        <v>72</v>
      </c>
      <c r="J15">
        <f>HEX2DEC(RIGHT(F15,2))</f>
        <v>48</v>
      </c>
      <c r="K15">
        <f>$G15*H15</f>
        <v>0.10130400000000001</v>
      </c>
      <c r="L15">
        <f>$G15*I15</f>
        <v>0.10130400000000001</v>
      </c>
      <c r="M15">
        <f>$G15*J15</f>
        <v>6.7535999999999999E-2</v>
      </c>
    </row>
    <row r="16" spans="1:13" ht="15.75" thickBot="1" x14ac:dyDescent="0.3">
      <c r="A16" t="s">
        <v>24</v>
      </c>
      <c r="B16" s="1">
        <v>43008</v>
      </c>
      <c r="C16" s="2">
        <f>IF(MONTH(B16)&lt;=4,1,IF(MONTH(B16)&lt;=7,2,IF(MONTH(B16)&lt;=10,3,4)))</f>
        <v>3</v>
      </c>
      <c r="D16" t="s">
        <v>14</v>
      </c>
      <c r="E16" s="14"/>
      <c r="F16" s="4" t="s">
        <v>27</v>
      </c>
      <c r="G16" s="4">
        <v>1.346E-3</v>
      </c>
      <c r="H16">
        <f>HEX2DEC(MID(F16,2,2))</f>
        <v>48</v>
      </c>
      <c r="I16">
        <f>HEX2DEC(MID(F16,4,2))</f>
        <v>48</v>
      </c>
      <c r="J16">
        <f>HEX2DEC(RIGHT(F16,2))</f>
        <v>24</v>
      </c>
      <c r="K16">
        <f>$G16*H16</f>
        <v>6.4607999999999999E-2</v>
      </c>
      <c r="L16">
        <f>$G16*I16</f>
        <v>6.4607999999999999E-2</v>
      </c>
      <c r="M16">
        <f>$G16*J16</f>
        <v>3.2303999999999999E-2</v>
      </c>
    </row>
    <row r="17" spans="1:13" ht="15.75" thickBot="1" x14ac:dyDescent="0.3">
      <c r="A17" t="s">
        <v>24</v>
      </c>
      <c r="B17" s="1">
        <v>43008</v>
      </c>
      <c r="C17" s="2">
        <f>IF(MONTH(B17)&lt;=4,1,IF(MONTH(B17)&lt;=7,2,IF(MONTH(B17)&lt;=10,3,4)))</f>
        <v>3</v>
      </c>
      <c r="D17" t="s">
        <v>14</v>
      </c>
      <c r="E17" s="15"/>
      <c r="F17" s="4" t="s">
        <v>28</v>
      </c>
      <c r="G17" s="4">
        <v>6.0999999999999999E-5</v>
      </c>
      <c r="H17">
        <f>HEX2DEC(MID(F17,2,2))</f>
        <v>144</v>
      </c>
      <c r="I17">
        <f>HEX2DEC(MID(F17,4,2))</f>
        <v>120</v>
      </c>
      <c r="J17">
        <f>HEX2DEC(RIGHT(F17,2))</f>
        <v>72</v>
      </c>
      <c r="K17">
        <f>$G17*H17</f>
        <v>8.7840000000000001E-3</v>
      </c>
      <c r="L17">
        <f>$G17*I17</f>
        <v>7.3200000000000001E-3</v>
      </c>
      <c r="M17">
        <f>$G17*J17</f>
        <v>4.3920000000000001E-3</v>
      </c>
    </row>
    <row r="18" spans="1:13" ht="15.75" thickBot="1" x14ac:dyDescent="0.3">
      <c r="A18" t="s">
        <v>29</v>
      </c>
      <c r="B18" s="1">
        <v>43099</v>
      </c>
      <c r="C18" s="2">
        <f>IF(MONTH(B18)&lt;=4,1,IF(MONTH(B18)&lt;=7,2,IF(MONTH(B18)&lt;=10,3,4)))</f>
        <v>4</v>
      </c>
      <c r="D18" t="s">
        <v>14</v>
      </c>
      <c r="E18" s="3"/>
      <c r="F18" s="4" t="s">
        <v>15</v>
      </c>
      <c r="G18" s="4">
        <v>0.55945</v>
      </c>
      <c r="H18">
        <f>HEX2DEC(MID(F18,2,2))</f>
        <v>240</v>
      </c>
      <c r="I18">
        <f>HEX2DEC(MID(F18,4,2))</f>
        <v>216</v>
      </c>
      <c r="J18">
        <f>HEX2DEC(RIGHT(F18,2))</f>
        <v>120</v>
      </c>
      <c r="K18">
        <f>$G18*H18</f>
        <v>134.268</v>
      </c>
      <c r="L18">
        <f>$G18*I18</f>
        <v>120.8412</v>
      </c>
      <c r="M18">
        <f>$G18*J18</f>
        <v>67.134</v>
      </c>
    </row>
    <row r="19" spans="1:13" ht="15.75" thickBot="1" x14ac:dyDescent="0.3">
      <c r="A19" t="s">
        <v>29</v>
      </c>
      <c r="B19" s="1">
        <v>43099</v>
      </c>
      <c r="C19" s="2">
        <f>IF(MONTH(B19)&lt;=4,1,IF(MONTH(B19)&lt;=7,2,IF(MONTH(B19)&lt;=10,3,4)))</f>
        <v>4</v>
      </c>
      <c r="D19" t="s">
        <v>14</v>
      </c>
      <c r="E19" s="5"/>
      <c r="F19" s="4" t="s">
        <v>16</v>
      </c>
      <c r="G19" s="4">
        <v>0.39486199999999999</v>
      </c>
      <c r="H19">
        <f>HEX2DEC(MID(F19,2,2))</f>
        <v>255</v>
      </c>
      <c r="I19">
        <f>HEX2DEC(MID(F19,4,2))</f>
        <v>216</v>
      </c>
      <c r="J19">
        <f>HEX2DEC(RIGHT(F19,2))</f>
        <v>120</v>
      </c>
      <c r="K19">
        <f>$G19*H19</f>
        <v>100.68980999999999</v>
      </c>
      <c r="L19">
        <f>$G19*I19</f>
        <v>85.290192000000005</v>
      </c>
      <c r="M19">
        <f>$G19*J19</f>
        <v>47.38344</v>
      </c>
    </row>
    <row r="20" spans="1:13" ht="15.75" thickBot="1" x14ac:dyDescent="0.3">
      <c r="A20" t="s">
        <v>29</v>
      </c>
      <c r="B20" s="1">
        <v>43099</v>
      </c>
      <c r="C20" s="2">
        <f>IF(MONTH(B20)&lt;=4,1,IF(MONTH(B20)&lt;=7,2,IF(MONTH(B20)&lt;=10,3,4)))</f>
        <v>4</v>
      </c>
      <c r="D20" t="s">
        <v>14</v>
      </c>
      <c r="E20" s="6"/>
      <c r="F20" s="4" t="s">
        <v>17</v>
      </c>
      <c r="G20" s="4">
        <v>4.5687999999999999E-2</v>
      </c>
      <c r="H20">
        <f>HEX2DEC(MID(F20,2,2))</f>
        <v>240</v>
      </c>
      <c r="I20">
        <f>HEX2DEC(MID(F20,4,2))</f>
        <v>240</v>
      </c>
      <c r="J20">
        <f>HEX2DEC(RIGHT(F20,2))</f>
        <v>144</v>
      </c>
      <c r="K20">
        <f>$G20*H20</f>
        <v>10.965120000000001</v>
      </c>
      <c r="L20">
        <f>$G20*I20</f>
        <v>10.965120000000001</v>
      </c>
      <c r="M20">
        <f>$G20*J20</f>
        <v>6.579072</v>
      </c>
    </row>
    <row r="21" spans="1:13" ht="15.75" thickBot="1" x14ac:dyDescent="0.3">
      <c r="A21" t="s">
        <v>30</v>
      </c>
      <c r="B21" s="1">
        <v>43188</v>
      </c>
      <c r="C21" s="2">
        <f>IF(MONTH(B21)&lt;=4,1,IF(MONTH(B21)&lt;=7,2,IF(MONTH(B21)&lt;=10,3,4)))</f>
        <v>1</v>
      </c>
      <c r="D21" t="s">
        <v>14</v>
      </c>
      <c r="E21" s="16"/>
      <c r="F21" s="4" t="s">
        <v>31</v>
      </c>
      <c r="G21" s="4">
        <v>0.35963299999999998</v>
      </c>
      <c r="H21">
        <f>HEX2DEC(MID(F21,2,2))</f>
        <v>240</v>
      </c>
      <c r="I21">
        <f>HEX2DEC(MID(F21,4,2))</f>
        <v>192</v>
      </c>
      <c r="J21">
        <f>HEX2DEC(RIGHT(F21,2))</f>
        <v>96</v>
      </c>
      <c r="K21">
        <f>$G21*H21</f>
        <v>86.311920000000001</v>
      </c>
      <c r="L21">
        <f>$G21*I21</f>
        <v>69.049535999999989</v>
      </c>
      <c r="M21">
        <f>$G21*J21</f>
        <v>34.524767999999995</v>
      </c>
    </row>
    <row r="22" spans="1:13" ht="15.75" thickBot="1" x14ac:dyDescent="0.3">
      <c r="A22" t="s">
        <v>30</v>
      </c>
      <c r="B22" s="1">
        <v>43188</v>
      </c>
      <c r="C22" s="2">
        <f>IF(MONTH(B22)&lt;=4,1,IF(MONTH(B22)&lt;=7,2,IF(MONTH(B22)&lt;=10,3,4)))</f>
        <v>1</v>
      </c>
      <c r="D22" t="s">
        <v>14</v>
      </c>
      <c r="E22" s="17"/>
      <c r="F22" s="4" t="s">
        <v>32</v>
      </c>
      <c r="G22" s="4">
        <v>0.24183499999999999</v>
      </c>
      <c r="H22">
        <f>HEX2DEC(MID(F22,2,2))</f>
        <v>240</v>
      </c>
      <c r="I22">
        <f>HEX2DEC(MID(F22,4,2))</f>
        <v>168</v>
      </c>
      <c r="J22">
        <f>HEX2DEC(RIGHT(F22,2))</f>
        <v>72</v>
      </c>
      <c r="K22">
        <f>$G22*H22</f>
        <v>58.040399999999998</v>
      </c>
      <c r="L22">
        <f>$G22*I22</f>
        <v>40.628279999999997</v>
      </c>
      <c r="M22">
        <f>$G22*J22</f>
        <v>17.412119999999998</v>
      </c>
    </row>
    <row r="23" spans="1:13" ht="15.75" thickBot="1" x14ac:dyDescent="0.3">
      <c r="A23" t="s">
        <v>30</v>
      </c>
      <c r="B23" s="1">
        <v>43188</v>
      </c>
      <c r="C23" s="2">
        <f>IF(MONTH(B23)&lt;=4,1,IF(MONTH(B23)&lt;=7,2,IF(MONTH(B23)&lt;=10,3,4)))</f>
        <v>1</v>
      </c>
      <c r="D23" t="s">
        <v>14</v>
      </c>
      <c r="E23" s="18"/>
      <c r="F23" s="4" t="s">
        <v>33</v>
      </c>
      <c r="G23" s="4">
        <v>0.23737</v>
      </c>
      <c r="H23">
        <f>HEX2DEC(MID(F23,2,2))</f>
        <v>255</v>
      </c>
      <c r="I23">
        <f>HEX2DEC(MID(F23,4,2))</f>
        <v>192</v>
      </c>
      <c r="J23">
        <f>HEX2DEC(RIGHT(F23,2))</f>
        <v>96</v>
      </c>
      <c r="K23">
        <f>$G23*H23</f>
        <v>60.529350000000001</v>
      </c>
      <c r="L23">
        <f>$G23*I23</f>
        <v>45.575040000000001</v>
      </c>
      <c r="M23">
        <f>$G23*J23</f>
        <v>22.787520000000001</v>
      </c>
    </row>
    <row r="24" spans="1:13" ht="15.75" thickBot="1" x14ac:dyDescent="0.3">
      <c r="A24" t="s">
        <v>30</v>
      </c>
      <c r="B24" s="1">
        <v>43188</v>
      </c>
      <c r="C24" s="2">
        <f>IF(MONTH(B24)&lt;=4,1,IF(MONTH(B24)&lt;=7,2,IF(MONTH(B24)&lt;=10,3,4)))</f>
        <v>1</v>
      </c>
      <c r="D24" t="s">
        <v>14</v>
      </c>
      <c r="E24" s="19"/>
      <c r="F24" s="4" t="s">
        <v>34</v>
      </c>
      <c r="G24" s="4">
        <v>0.161162</v>
      </c>
      <c r="H24">
        <f>HEX2DEC(MID(F24,2,2))</f>
        <v>255</v>
      </c>
      <c r="I24">
        <f>HEX2DEC(MID(F24,4,2))</f>
        <v>144</v>
      </c>
      <c r="J24">
        <f>HEX2DEC(RIGHT(F24,2))</f>
        <v>72</v>
      </c>
      <c r="K24">
        <f>$G24*H24</f>
        <v>41.096310000000003</v>
      </c>
      <c r="L24">
        <f>$G24*I24</f>
        <v>23.207328</v>
      </c>
      <c r="M24">
        <f>$G24*J24</f>
        <v>11.603664</v>
      </c>
    </row>
    <row r="25" spans="1:13" ht="15.75" thickBot="1" x14ac:dyDescent="0.3">
      <c r="A25" t="s">
        <v>35</v>
      </c>
      <c r="B25" s="1">
        <v>43280</v>
      </c>
      <c r="C25" s="2">
        <f>IF(MONTH(B25)&lt;=4,1,IF(MONTH(B25)&lt;=7,2,IF(MONTH(B25)&lt;=10,3,4)))</f>
        <v>2</v>
      </c>
      <c r="D25" t="s">
        <v>14</v>
      </c>
      <c r="E25" s="20"/>
      <c r="F25" s="4" t="s">
        <v>36</v>
      </c>
      <c r="G25" s="4">
        <v>0.99908300000000005</v>
      </c>
      <c r="H25">
        <f>HEX2DEC(MID(F25,2,2))</f>
        <v>255</v>
      </c>
      <c r="I25">
        <f>HEX2DEC(MID(F25,4,2))</f>
        <v>240</v>
      </c>
      <c r="J25">
        <f>HEX2DEC(RIGHT(F25,2))</f>
        <v>168</v>
      </c>
      <c r="K25">
        <f>$G25*H25</f>
        <v>254.766165</v>
      </c>
      <c r="L25">
        <f>$G25*I25</f>
        <v>239.77992</v>
      </c>
      <c r="M25">
        <f>$G25*J25</f>
        <v>167.845944</v>
      </c>
    </row>
    <row r="26" spans="1:13" ht="15.75" thickBot="1" x14ac:dyDescent="0.3">
      <c r="A26" t="s">
        <v>35</v>
      </c>
      <c r="B26" s="1">
        <v>43280</v>
      </c>
      <c r="C26" s="2">
        <f>IF(MONTH(B26)&lt;=4,1,IF(MONTH(B26)&lt;=7,2,IF(MONTH(B26)&lt;=10,3,4)))</f>
        <v>2</v>
      </c>
      <c r="D26" t="s">
        <v>14</v>
      </c>
      <c r="E26" s="6"/>
      <c r="F26" s="4" t="s">
        <v>17</v>
      </c>
      <c r="G26" s="4">
        <v>9.1699999999999995E-4</v>
      </c>
      <c r="H26">
        <f>HEX2DEC(MID(F26,2,2))</f>
        <v>240</v>
      </c>
      <c r="I26">
        <f>HEX2DEC(MID(F26,4,2))</f>
        <v>240</v>
      </c>
      <c r="J26">
        <f>HEX2DEC(RIGHT(F26,2))</f>
        <v>144</v>
      </c>
      <c r="K26">
        <f>$G26*H26</f>
        <v>0.22008</v>
      </c>
      <c r="L26">
        <f>$G26*I26</f>
        <v>0.22008</v>
      </c>
      <c r="M26">
        <f>$G26*J26</f>
        <v>0.132048</v>
      </c>
    </row>
    <row r="27" spans="1:13" ht="15.75" thickBot="1" x14ac:dyDescent="0.3">
      <c r="A27" t="s">
        <v>37</v>
      </c>
      <c r="B27" s="1">
        <v>43373</v>
      </c>
      <c r="C27" s="2">
        <f>IF(MONTH(B27)&lt;=4,1,IF(MONTH(B27)&lt;=7,2,IF(MONTH(B27)&lt;=10,3,4)))</f>
        <v>3</v>
      </c>
      <c r="D27" t="s">
        <v>14</v>
      </c>
      <c r="E27" s="3"/>
      <c r="F27" s="4" t="s">
        <v>15</v>
      </c>
      <c r="G27" s="4">
        <v>0.60391399999999995</v>
      </c>
      <c r="H27">
        <f>HEX2DEC(MID(F27,2,2))</f>
        <v>240</v>
      </c>
      <c r="I27">
        <f>HEX2DEC(MID(F27,4,2))</f>
        <v>216</v>
      </c>
      <c r="J27">
        <f>HEX2DEC(RIGHT(F27,2))</f>
        <v>120</v>
      </c>
      <c r="K27">
        <f>$G27*H27</f>
        <v>144.93935999999999</v>
      </c>
      <c r="L27">
        <f>$G27*I27</f>
        <v>130.445424</v>
      </c>
      <c r="M27">
        <f>$G27*J27</f>
        <v>72.469679999999997</v>
      </c>
    </row>
    <row r="28" spans="1:13" ht="15.75" thickBot="1" x14ac:dyDescent="0.3">
      <c r="A28" t="s">
        <v>37</v>
      </c>
      <c r="B28" s="1">
        <v>43373</v>
      </c>
      <c r="C28" s="2">
        <f>IF(MONTH(B28)&lt;=4,1,IF(MONTH(B28)&lt;=7,2,IF(MONTH(B28)&lt;=10,3,4)))</f>
        <v>3</v>
      </c>
      <c r="D28" t="s">
        <v>14</v>
      </c>
      <c r="E28" s="21"/>
      <c r="F28" s="4" t="s">
        <v>38</v>
      </c>
      <c r="G28" s="4">
        <v>0.28287499999999999</v>
      </c>
      <c r="H28">
        <f>HEX2DEC(MID(F28,2,2))</f>
        <v>255</v>
      </c>
      <c r="I28">
        <f>HEX2DEC(MID(F28,4,2))</f>
        <v>216</v>
      </c>
      <c r="J28">
        <f>HEX2DEC(RIGHT(F28,2))</f>
        <v>96</v>
      </c>
      <c r="K28">
        <f>$G28*H28</f>
        <v>72.133124999999993</v>
      </c>
      <c r="L28">
        <f>$G28*I28</f>
        <v>61.100999999999999</v>
      </c>
      <c r="M28">
        <f>$G28*J28</f>
        <v>27.155999999999999</v>
      </c>
    </row>
    <row r="29" spans="1:13" ht="15.75" thickBot="1" x14ac:dyDescent="0.3">
      <c r="A29" t="s">
        <v>37</v>
      </c>
      <c r="B29" s="1">
        <v>43373</v>
      </c>
      <c r="C29" s="2">
        <f>IF(MONTH(B29)&lt;=4,1,IF(MONTH(B29)&lt;=7,2,IF(MONTH(B29)&lt;=10,3,4)))</f>
        <v>3</v>
      </c>
      <c r="D29" t="s">
        <v>14</v>
      </c>
      <c r="E29" s="8"/>
      <c r="F29" s="4" t="s">
        <v>20</v>
      </c>
      <c r="G29" s="4">
        <v>9.7369999999999998E-2</v>
      </c>
      <c r="H29">
        <f>HEX2DEC(MID(F29,2,2))</f>
        <v>0</v>
      </c>
      <c r="I29">
        <f>HEX2DEC(MID(F29,4,2))</f>
        <v>0</v>
      </c>
      <c r="J29">
        <f>HEX2DEC(RIGHT(F29,2))</f>
        <v>0</v>
      </c>
      <c r="K29">
        <f>$G29*H29</f>
        <v>0</v>
      </c>
      <c r="L29">
        <f>$G29*I29</f>
        <v>0</v>
      </c>
      <c r="M29">
        <f>$G29*J29</f>
        <v>0</v>
      </c>
    </row>
    <row r="30" spans="1:13" ht="15.75" thickBot="1" x14ac:dyDescent="0.3">
      <c r="A30" t="s">
        <v>37</v>
      </c>
      <c r="B30" s="1">
        <v>43373</v>
      </c>
      <c r="C30" s="2">
        <f>IF(MONTH(B30)&lt;=4,1,IF(MONTH(B30)&lt;=7,2,IF(MONTH(B30)&lt;=10,3,4)))</f>
        <v>3</v>
      </c>
      <c r="D30" t="s">
        <v>14</v>
      </c>
      <c r="E30" s="6"/>
      <c r="F30" s="4" t="s">
        <v>17</v>
      </c>
      <c r="G30" s="4">
        <v>7.5230000000000002E-3</v>
      </c>
      <c r="H30">
        <f>HEX2DEC(MID(F30,2,2))</f>
        <v>240</v>
      </c>
      <c r="I30">
        <f>HEX2DEC(MID(F30,4,2))</f>
        <v>240</v>
      </c>
      <c r="J30">
        <f>HEX2DEC(RIGHT(F30,2))</f>
        <v>144</v>
      </c>
      <c r="K30">
        <f>$G30*H30</f>
        <v>1.80552</v>
      </c>
      <c r="L30">
        <f>$G30*I30</f>
        <v>1.80552</v>
      </c>
      <c r="M30">
        <f>$G30*J30</f>
        <v>1.0833120000000001</v>
      </c>
    </row>
    <row r="31" spans="1:13" ht="15.75" thickBot="1" x14ac:dyDescent="0.3">
      <c r="A31" t="s">
        <v>37</v>
      </c>
      <c r="B31" s="1">
        <v>43373</v>
      </c>
      <c r="C31" s="2">
        <f>IF(MONTH(B31)&lt;=4,1,IF(MONTH(B31)&lt;=7,2,IF(MONTH(B31)&lt;=10,3,4)))</f>
        <v>3</v>
      </c>
      <c r="D31" t="s">
        <v>14</v>
      </c>
      <c r="E31" s="22"/>
      <c r="F31" s="4" t="s">
        <v>39</v>
      </c>
      <c r="G31" s="4">
        <v>5.5050000000000003E-3</v>
      </c>
      <c r="H31">
        <f>HEX2DEC(MID(F31,2,2))</f>
        <v>48</v>
      </c>
      <c r="I31">
        <f>HEX2DEC(MID(F31,4,2))</f>
        <v>24</v>
      </c>
      <c r="J31">
        <f>HEX2DEC(RIGHT(F31,2))</f>
        <v>24</v>
      </c>
      <c r="K31">
        <f>$G31*H31</f>
        <v>0.26424000000000003</v>
      </c>
      <c r="L31">
        <f>$G31*I31</f>
        <v>0.13212000000000002</v>
      </c>
      <c r="M31">
        <f>$G31*J31</f>
        <v>0.13212000000000002</v>
      </c>
    </row>
    <row r="32" spans="1:13" ht="15.75" thickBot="1" x14ac:dyDescent="0.3">
      <c r="A32" t="s">
        <v>37</v>
      </c>
      <c r="B32" s="1">
        <v>43373</v>
      </c>
      <c r="C32" s="2">
        <f>IF(MONTH(B32)&lt;=4,1,IF(MONTH(B32)&lt;=7,2,IF(MONTH(B32)&lt;=10,3,4)))</f>
        <v>3</v>
      </c>
      <c r="D32" t="s">
        <v>14</v>
      </c>
      <c r="E32" s="23"/>
      <c r="F32" s="4" t="s">
        <v>40</v>
      </c>
      <c r="G32" s="4">
        <v>2.6909999999999998E-3</v>
      </c>
      <c r="H32">
        <f>HEX2DEC(MID(F32,2,2))</f>
        <v>168</v>
      </c>
      <c r="I32">
        <f>HEX2DEC(MID(F32,4,2))</f>
        <v>144</v>
      </c>
      <c r="J32">
        <f>HEX2DEC(RIGHT(F32,2))</f>
        <v>96</v>
      </c>
      <c r="K32">
        <f>$G32*H32</f>
        <v>0.45208799999999999</v>
      </c>
      <c r="L32">
        <f>$G32*I32</f>
        <v>0.38750399999999996</v>
      </c>
      <c r="M32">
        <f>$G32*J32</f>
        <v>0.25833600000000001</v>
      </c>
    </row>
    <row r="33" spans="1:13" ht="15.75" thickBot="1" x14ac:dyDescent="0.3">
      <c r="A33" t="s">
        <v>37</v>
      </c>
      <c r="B33" s="1">
        <v>43373</v>
      </c>
      <c r="C33" s="2">
        <f>IF(MONTH(B33)&lt;=4,1,IF(MONTH(B33)&lt;=7,2,IF(MONTH(B33)&lt;=10,3,4)))</f>
        <v>3</v>
      </c>
      <c r="D33" t="s">
        <v>14</v>
      </c>
      <c r="E33" s="24"/>
      <c r="F33" s="4" t="s">
        <v>41</v>
      </c>
      <c r="G33" s="4">
        <v>6.0999999999999999E-5</v>
      </c>
      <c r="H33">
        <f>HEX2DEC(MID(F33,2,2))</f>
        <v>192</v>
      </c>
      <c r="I33">
        <f>HEX2DEC(MID(F33,4,2))</f>
        <v>168</v>
      </c>
      <c r="J33">
        <f>HEX2DEC(RIGHT(F33,2))</f>
        <v>96</v>
      </c>
      <c r="K33">
        <f>$G33*H33</f>
        <v>1.1712E-2</v>
      </c>
      <c r="L33">
        <f>$G33*I33</f>
        <v>1.0248E-2</v>
      </c>
      <c r="M33">
        <f>$G33*J33</f>
        <v>5.8560000000000001E-3</v>
      </c>
    </row>
    <row r="34" spans="1:13" ht="15.75" thickBot="1" x14ac:dyDescent="0.3">
      <c r="A34" t="s">
        <v>37</v>
      </c>
      <c r="B34" s="1">
        <v>43373</v>
      </c>
      <c r="C34" s="2">
        <f>IF(MONTH(B34)&lt;=4,1,IF(MONTH(B34)&lt;=7,2,IF(MONTH(B34)&lt;=10,3,4)))</f>
        <v>3</v>
      </c>
      <c r="D34" t="s">
        <v>14</v>
      </c>
      <c r="E34" s="25"/>
      <c r="F34" s="4" t="s">
        <v>42</v>
      </c>
      <c r="G34" s="4">
        <v>6.0999999999999999E-5</v>
      </c>
      <c r="H34">
        <f>HEX2DEC(MID(F34,2,2))</f>
        <v>72</v>
      </c>
      <c r="I34">
        <f>HEX2DEC(MID(F34,4,2))</f>
        <v>48</v>
      </c>
      <c r="J34">
        <f>HEX2DEC(RIGHT(F34,2))</f>
        <v>24</v>
      </c>
      <c r="K34">
        <f>$G34*H34</f>
        <v>4.3920000000000001E-3</v>
      </c>
      <c r="L34">
        <f>$G34*I34</f>
        <v>2.928E-3</v>
      </c>
      <c r="M34">
        <f>$G34*J34</f>
        <v>1.464E-3</v>
      </c>
    </row>
    <row r="35" spans="1:13" ht="15.75" thickBot="1" x14ac:dyDescent="0.3">
      <c r="A35" t="s">
        <v>43</v>
      </c>
      <c r="B35" s="1">
        <v>43465</v>
      </c>
      <c r="C35" s="2">
        <f>IF(MONTH(B35)&lt;=4,1,IF(MONTH(B35)&lt;=7,2,IF(MONTH(B35)&lt;=10,3,4)))</f>
        <v>4</v>
      </c>
      <c r="D35" t="s">
        <v>14</v>
      </c>
      <c r="E35" s="16"/>
      <c r="F35" s="4" t="s">
        <v>31</v>
      </c>
      <c r="G35" s="4">
        <v>0.41003099999999998</v>
      </c>
      <c r="H35">
        <f>HEX2DEC(MID(F35,2,2))</f>
        <v>240</v>
      </c>
      <c r="I35">
        <f>HEX2DEC(MID(F35,4,2))</f>
        <v>192</v>
      </c>
      <c r="J35">
        <f>HEX2DEC(RIGHT(F35,2))</f>
        <v>96</v>
      </c>
      <c r="K35">
        <f>$G35*H35</f>
        <v>98.407439999999994</v>
      </c>
      <c r="L35">
        <f>$G35*I35</f>
        <v>78.725951999999992</v>
      </c>
      <c r="M35">
        <f>$G35*J35</f>
        <v>39.362975999999996</v>
      </c>
    </row>
    <row r="36" spans="1:13" ht="15.75" thickBot="1" x14ac:dyDescent="0.3">
      <c r="A36" t="s">
        <v>43</v>
      </c>
      <c r="B36" s="1">
        <v>43465</v>
      </c>
      <c r="C36" s="2">
        <f>IF(MONTH(B36)&lt;=4,1,IF(MONTH(B36)&lt;=7,2,IF(MONTH(B36)&lt;=10,3,4)))</f>
        <v>4</v>
      </c>
      <c r="D36" t="s">
        <v>14</v>
      </c>
      <c r="E36" s="18"/>
      <c r="F36" s="4" t="s">
        <v>33</v>
      </c>
      <c r="G36" s="4">
        <v>0.36067300000000002</v>
      </c>
      <c r="H36">
        <f>HEX2DEC(MID(F36,2,2))</f>
        <v>255</v>
      </c>
      <c r="I36">
        <f>HEX2DEC(MID(F36,4,2))</f>
        <v>192</v>
      </c>
      <c r="J36">
        <f>HEX2DEC(RIGHT(F36,2))</f>
        <v>96</v>
      </c>
      <c r="K36">
        <f>$G36*H36</f>
        <v>91.971615</v>
      </c>
      <c r="L36">
        <f>$G36*I36</f>
        <v>69.249216000000004</v>
      </c>
      <c r="M36">
        <f>$G36*J36</f>
        <v>34.624608000000002</v>
      </c>
    </row>
    <row r="37" spans="1:13" ht="15.75" thickBot="1" x14ac:dyDescent="0.3">
      <c r="A37" t="s">
        <v>43</v>
      </c>
      <c r="B37" s="1">
        <v>43465</v>
      </c>
      <c r="C37" s="2">
        <f>IF(MONTH(B37)&lt;=4,1,IF(MONTH(B37)&lt;=7,2,IF(MONTH(B37)&lt;=10,3,4)))</f>
        <v>4</v>
      </c>
      <c r="D37" t="s">
        <v>14</v>
      </c>
      <c r="E37" s="3"/>
      <c r="F37" s="4" t="s">
        <v>15</v>
      </c>
      <c r="G37" s="4">
        <v>0.119572</v>
      </c>
      <c r="H37">
        <f>HEX2DEC(MID(F37,2,2))</f>
        <v>240</v>
      </c>
      <c r="I37">
        <f>HEX2DEC(MID(F37,4,2))</f>
        <v>216</v>
      </c>
      <c r="J37">
        <f>HEX2DEC(RIGHT(F37,2))</f>
        <v>120</v>
      </c>
      <c r="K37">
        <f>$G37*H37</f>
        <v>28.697279999999999</v>
      </c>
      <c r="L37">
        <f>$G37*I37</f>
        <v>25.827552000000001</v>
      </c>
      <c r="M37">
        <f>$G37*J37</f>
        <v>14.34864</v>
      </c>
    </row>
    <row r="38" spans="1:13" ht="15.75" thickBot="1" x14ac:dyDescent="0.3">
      <c r="A38" t="s">
        <v>43</v>
      </c>
      <c r="B38" s="1">
        <v>43465</v>
      </c>
      <c r="C38" s="2">
        <f>IF(MONTH(B38)&lt;=4,1,IF(MONTH(B38)&lt;=7,2,IF(MONTH(B38)&lt;=10,3,4)))</f>
        <v>4</v>
      </c>
      <c r="D38" t="s">
        <v>14</v>
      </c>
      <c r="E38" s="8"/>
      <c r="F38" s="4" t="s">
        <v>20</v>
      </c>
      <c r="G38" s="4">
        <v>6.4709000000000003E-2</v>
      </c>
      <c r="H38">
        <f>HEX2DEC(MID(F38,2,2))</f>
        <v>0</v>
      </c>
      <c r="I38">
        <f>HEX2DEC(MID(F38,4,2))</f>
        <v>0</v>
      </c>
      <c r="J38">
        <f>HEX2DEC(RIGHT(F38,2))</f>
        <v>0</v>
      </c>
      <c r="K38">
        <f>$G38*H38</f>
        <v>0</v>
      </c>
      <c r="L38">
        <f>$G38*I38</f>
        <v>0</v>
      </c>
      <c r="M38">
        <f>$G38*J38</f>
        <v>0</v>
      </c>
    </row>
    <row r="39" spans="1:13" ht="15.75" thickBot="1" x14ac:dyDescent="0.3">
      <c r="A39" t="s">
        <v>43</v>
      </c>
      <c r="B39" s="1">
        <v>43465</v>
      </c>
      <c r="C39" s="2">
        <f>IF(MONTH(B39)&lt;=4,1,IF(MONTH(B39)&lt;=7,2,IF(MONTH(B39)&lt;=10,3,4)))</f>
        <v>4</v>
      </c>
      <c r="D39" t="s">
        <v>14</v>
      </c>
      <c r="E39" s="6"/>
      <c r="F39" s="4" t="s">
        <v>17</v>
      </c>
      <c r="G39" s="4">
        <v>3.107E-2</v>
      </c>
      <c r="H39">
        <f>HEX2DEC(MID(F39,2,2))</f>
        <v>240</v>
      </c>
      <c r="I39">
        <f>HEX2DEC(MID(F39,4,2))</f>
        <v>240</v>
      </c>
      <c r="J39">
        <f>HEX2DEC(RIGHT(F39,2))</f>
        <v>144</v>
      </c>
      <c r="K39">
        <f>$G39*H39</f>
        <v>7.4568000000000003</v>
      </c>
      <c r="L39">
        <f>$G39*I39</f>
        <v>7.4568000000000003</v>
      </c>
      <c r="M39">
        <f>$G39*J39</f>
        <v>4.4740799999999998</v>
      </c>
    </row>
    <row r="40" spans="1:13" ht="15.75" thickBot="1" x14ac:dyDescent="0.3">
      <c r="A40" t="s">
        <v>43</v>
      </c>
      <c r="B40" s="1">
        <v>43465</v>
      </c>
      <c r="C40" s="2">
        <f>IF(MONTH(B40)&lt;=4,1,IF(MONTH(B40)&lt;=7,2,IF(MONTH(B40)&lt;=10,3,4)))</f>
        <v>4</v>
      </c>
      <c r="D40" t="s">
        <v>14</v>
      </c>
      <c r="E40" s="17"/>
      <c r="F40" s="4" t="s">
        <v>32</v>
      </c>
      <c r="G40" s="4">
        <v>7.9509999999999997E-3</v>
      </c>
      <c r="H40">
        <f>HEX2DEC(MID(F40,2,2))</f>
        <v>240</v>
      </c>
      <c r="I40">
        <f>HEX2DEC(MID(F40,4,2))</f>
        <v>168</v>
      </c>
      <c r="J40">
        <f>HEX2DEC(RIGHT(F40,2))</f>
        <v>72</v>
      </c>
      <c r="K40">
        <f>$G40*H40</f>
        <v>1.9082399999999999</v>
      </c>
      <c r="L40">
        <f>$G40*I40</f>
        <v>1.3357679999999998</v>
      </c>
      <c r="M40">
        <f>$G40*J40</f>
        <v>0.57247199999999998</v>
      </c>
    </row>
    <row r="41" spans="1:13" ht="15.75" thickBot="1" x14ac:dyDescent="0.3">
      <c r="A41" t="s">
        <v>43</v>
      </c>
      <c r="B41" s="1">
        <v>43465</v>
      </c>
      <c r="C41" s="2">
        <f>IF(MONTH(B41)&lt;=4,1,IF(MONTH(B41)&lt;=7,2,IF(MONTH(B41)&lt;=10,3,4)))</f>
        <v>4</v>
      </c>
      <c r="D41" t="s">
        <v>14</v>
      </c>
      <c r="E41" s="13"/>
      <c r="F41" s="4" t="s">
        <v>26</v>
      </c>
      <c r="G41" s="4">
        <v>4.1590000000000004E-3</v>
      </c>
      <c r="H41">
        <f>HEX2DEC(MID(F41,2,2))</f>
        <v>72</v>
      </c>
      <c r="I41">
        <f>HEX2DEC(MID(F41,4,2))</f>
        <v>72</v>
      </c>
      <c r="J41">
        <f>HEX2DEC(RIGHT(F41,2))</f>
        <v>48</v>
      </c>
      <c r="K41">
        <f>$G41*H41</f>
        <v>0.29944800000000005</v>
      </c>
      <c r="L41">
        <f>$G41*I41</f>
        <v>0.29944800000000005</v>
      </c>
      <c r="M41">
        <f>$G41*J41</f>
        <v>0.19963200000000003</v>
      </c>
    </row>
    <row r="42" spans="1:13" ht="15.75" thickBot="1" x14ac:dyDescent="0.3">
      <c r="A42" t="s">
        <v>43</v>
      </c>
      <c r="B42" s="1">
        <v>43465</v>
      </c>
      <c r="C42" s="2">
        <f>IF(MONTH(B42)&lt;=4,1,IF(MONTH(B42)&lt;=7,2,IF(MONTH(B42)&lt;=10,3,4)))</f>
        <v>4</v>
      </c>
      <c r="D42" t="s">
        <v>14</v>
      </c>
      <c r="E42" s="24"/>
      <c r="F42" s="4" t="s">
        <v>41</v>
      </c>
      <c r="G42" s="4">
        <v>1.4679999999999999E-3</v>
      </c>
      <c r="H42">
        <f>HEX2DEC(MID(F42,2,2))</f>
        <v>192</v>
      </c>
      <c r="I42">
        <f>HEX2DEC(MID(F42,4,2))</f>
        <v>168</v>
      </c>
      <c r="J42">
        <f>HEX2DEC(RIGHT(F42,2))</f>
        <v>96</v>
      </c>
      <c r="K42">
        <f>$G42*H42</f>
        <v>0.281856</v>
      </c>
      <c r="L42">
        <f>$G42*I42</f>
        <v>0.24662399999999998</v>
      </c>
      <c r="M42">
        <f>$G42*J42</f>
        <v>0.140928</v>
      </c>
    </row>
    <row r="43" spans="1:13" ht="15.75" thickBot="1" x14ac:dyDescent="0.3">
      <c r="A43" t="s">
        <v>43</v>
      </c>
      <c r="B43" s="1">
        <v>43465</v>
      </c>
      <c r="C43" s="2">
        <f>IF(MONTH(B43)&lt;=4,1,IF(MONTH(B43)&lt;=7,2,IF(MONTH(B43)&lt;=10,3,4)))</f>
        <v>4</v>
      </c>
      <c r="D43" t="s">
        <v>14</v>
      </c>
      <c r="E43" s="26"/>
      <c r="F43" s="4" t="s">
        <v>44</v>
      </c>
      <c r="G43" s="4">
        <v>2.4499999999999999E-4</v>
      </c>
      <c r="H43">
        <f>HEX2DEC(MID(F43,2,2))</f>
        <v>255</v>
      </c>
      <c r="I43">
        <f>HEX2DEC(MID(F43,4,2))</f>
        <v>168</v>
      </c>
      <c r="J43">
        <f>HEX2DEC(RIGHT(F43,2))</f>
        <v>72</v>
      </c>
      <c r="K43">
        <f>$G43*H43</f>
        <v>6.2474999999999996E-2</v>
      </c>
      <c r="L43">
        <f>$G43*I43</f>
        <v>4.1160000000000002E-2</v>
      </c>
      <c r="M43">
        <f>$G43*J43</f>
        <v>1.7639999999999999E-2</v>
      </c>
    </row>
    <row r="44" spans="1:13" ht="15.75" thickBot="1" x14ac:dyDescent="0.3">
      <c r="A44" t="s">
        <v>43</v>
      </c>
      <c r="B44" s="1">
        <v>43465</v>
      </c>
      <c r="C44" s="2">
        <f>IF(MONTH(B44)&lt;=4,1,IF(MONTH(B44)&lt;=7,2,IF(MONTH(B44)&lt;=10,3,4)))</f>
        <v>4</v>
      </c>
      <c r="D44" t="s">
        <v>14</v>
      </c>
      <c r="E44" s="27"/>
      <c r="F44" s="4" t="s">
        <v>45</v>
      </c>
      <c r="G44" s="4">
        <v>6.0999999999999999E-5</v>
      </c>
      <c r="H44">
        <f>HEX2DEC(MID(F44,2,2))</f>
        <v>120</v>
      </c>
      <c r="I44">
        <f>HEX2DEC(MID(F44,4,2))</f>
        <v>96</v>
      </c>
      <c r="J44">
        <f>HEX2DEC(RIGHT(F44,2))</f>
        <v>48</v>
      </c>
      <c r="K44">
        <f>$G44*H44</f>
        <v>7.3200000000000001E-3</v>
      </c>
      <c r="L44">
        <f>$G44*I44</f>
        <v>5.8560000000000001E-3</v>
      </c>
      <c r="M44">
        <f>$G44*J44</f>
        <v>2.928E-3</v>
      </c>
    </row>
    <row r="45" spans="1:13" ht="15.75" thickBot="1" x14ac:dyDescent="0.3">
      <c r="A45" t="s">
        <v>43</v>
      </c>
      <c r="B45" s="1">
        <v>43465</v>
      </c>
      <c r="C45" s="2">
        <f>IF(MONTH(B45)&lt;=4,1,IF(MONTH(B45)&lt;=7,2,IF(MONTH(B45)&lt;=10,3,4)))</f>
        <v>4</v>
      </c>
      <c r="D45" t="s">
        <v>46</v>
      </c>
      <c r="E45" s="16"/>
      <c r="F45" s="4" t="s">
        <v>31</v>
      </c>
      <c r="G45" s="4">
        <v>0.41003099999999998</v>
      </c>
      <c r="H45">
        <f>HEX2DEC(MID(F45,2,2))</f>
        <v>240</v>
      </c>
      <c r="I45">
        <f>HEX2DEC(MID(F45,4,2))</f>
        <v>192</v>
      </c>
      <c r="J45">
        <f>HEX2DEC(RIGHT(F45,2))</f>
        <v>96</v>
      </c>
      <c r="K45">
        <f>$G45*H45</f>
        <v>98.407439999999994</v>
      </c>
      <c r="L45">
        <f>$G45*I45</f>
        <v>78.725951999999992</v>
      </c>
      <c r="M45">
        <f>$G45*J45</f>
        <v>39.362975999999996</v>
      </c>
    </row>
    <row r="46" spans="1:13" ht="15.75" thickBot="1" x14ac:dyDescent="0.3">
      <c r="A46" t="s">
        <v>43</v>
      </c>
      <c r="B46" s="1">
        <v>43465</v>
      </c>
      <c r="C46" s="2">
        <f>IF(MONTH(B46)&lt;=4,1,IF(MONTH(B46)&lt;=7,2,IF(MONTH(B46)&lt;=10,3,4)))</f>
        <v>4</v>
      </c>
      <c r="D46" t="s">
        <v>46</v>
      </c>
      <c r="E46" s="18"/>
      <c r="F46" s="4" t="s">
        <v>33</v>
      </c>
      <c r="G46" s="4">
        <v>0.36067300000000002</v>
      </c>
      <c r="H46">
        <f>HEX2DEC(MID(F46,2,2))</f>
        <v>255</v>
      </c>
      <c r="I46">
        <f>HEX2DEC(MID(F46,4,2))</f>
        <v>192</v>
      </c>
      <c r="J46">
        <f>HEX2DEC(RIGHT(F46,2))</f>
        <v>96</v>
      </c>
      <c r="K46">
        <f>$G46*H46</f>
        <v>91.971615</v>
      </c>
      <c r="L46">
        <f>$G46*I46</f>
        <v>69.249216000000004</v>
      </c>
      <c r="M46">
        <f>$G46*J46</f>
        <v>34.624608000000002</v>
      </c>
    </row>
    <row r="47" spans="1:13" ht="15.75" thickBot="1" x14ac:dyDescent="0.3">
      <c r="A47" t="s">
        <v>43</v>
      </c>
      <c r="B47" s="1">
        <v>43465</v>
      </c>
      <c r="C47" s="2">
        <f>IF(MONTH(B47)&lt;=4,1,IF(MONTH(B47)&lt;=7,2,IF(MONTH(B47)&lt;=10,3,4)))</f>
        <v>4</v>
      </c>
      <c r="D47" t="s">
        <v>46</v>
      </c>
      <c r="E47" s="3"/>
      <c r="F47" s="4" t="s">
        <v>15</v>
      </c>
      <c r="G47" s="4">
        <v>0.119572</v>
      </c>
      <c r="H47">
        <f>HEX2DEC(MID(F47,2,2))</f>
        <v>240</v>
      </c>
      <c r="I47">
        <f>HEX2DEC(MID(F47,4,2))</f>
        <v>216</v>
      </c>
      <c r="J47">
        <f>HEX2DEC(RIGHT(F47,2))</f>
        <v>120</v>
      </c>
      <c r="K47">
        <f>$G47*H47</f>
        <v>28.697279999999999</v>
      </c>
      <c r="L47">
        <f>$G47*I47</f>
        <v>25.827552000000001</v>
      </c>
      <c r="M47">
        <f>$G47*J47</f>
        <v>14.34864</v>
      </c>
    </row>
    <row r="48" spans="1:13" ht="15.75" thickBot="1" x14ac:dyDescent="0.3">
      <c r="A48" t="s">
        <v>43</v>
      </c>
      <c r="B48" s="1">
        <v>43465</v>
      </c>
      <c r="C48" s="2">
        <f>IF(MONTH(B48)&lt;=4,1,IF(MONTH(B48)&lt;=7,2,IF(MONTH(B48)&lt;=10,3,4)))</f>
        <v>4</v>
      </c>
      <c r="D48" t="s">
        <v>46</v>
      </c>
      <c r="E48" s="8"/>
      <c r="F48" s="4" t="s">
        <v>20</v>
      </c>
      <c r="G48" s="4">
        <v>6.4709000000000003E-2</v>
      </c>
      <c r="H48">
        <f>HEX2DEC(MID(F48,2,2))</f>
        <v>0</v>
      </c>
      <c r="I48">
        <f>HEX2DEC(MID(F48,4,2))</f>
        <v>0</v>
      </c>
      <c r="J48">
        <f>HEX2DEC(RIGHT(F48,2))</f>
        <v>0</v>
      </c>
      <c r="K48">
        <f>$G48*H48</f>
        <v>0</v>
      </c>
      <c r="L48">
        <f>$G48*I48</f>
        <v>0</v>
      </c>
      <c r="M48">
        <f>$G48*J48</f>
        <v>0</v>
      </c>
    </row>
    <row r="49" spans="1:13" ht="15.75" thickBot="1" x14ac:dyDescent="0.3">
      <c r="A49" t="s">
        <v>43</v>
      </c>
      <c r="B49" s="1">
        <v>43465</v>
      </c>
      <c r="C49" s="2">
        <f>IF(MONTH(B49)&lt;=4,1,IF(MONTH(B49)&lt;=7,2,IF(MONTH(B49)&lt;=10,3,4)))</f>
        <v>4</v>
      </c>
      <c r="D49" t="s">
        <v>46</v>
      </c>
      <c r="E49" s="6"/>
      <c r="F49" s="4" t="s">
        <v>17</v>
      </c>
      <c r="G49" s="4">
        <v>3.107E-2</v>
      </c>
      <c r="H49">
        <f>HEX2DEC(MID(F49,2,2))</f>
        <v>240</v>
      </c>
      <c r="I49">
        <f>HEX2DEC(MID(F49,4,2))</f>
        <v>240</v>
      </c>
      <c r="J49">
        <f>HEX2DEC(RIGHT(F49,2))</f>
        <v>144</v>
      </c>
      <c r="K49">
        <f>$G49*H49</f>
        <v>7.4568000000000003</v>
      </c>
      <c r="L49">
        <f>$G49*I49</f>
        <v>7.4568000000000003</v>
      </c>
      <c r="M49">
        <f>$G49*J49</f>
        <v>4.4740799999999998</v>
      </c>
    </row>
    <row r="50" spans="1:13" ht="15.75" thickBot="1" x14ac:dyDescent="0.3">
      <c r="A50" t="s">
        <v>43</v>
      </c>
      <c r="B50" s="1">
        <v>43465</v>
      </c>
      <c r="C50" s="2">
        <f>IF(MONTH(B50)&lt;=4,1,IF(MONTH(B50)&lt;=7,2,IF(MONTH(B50)&lt;=10,3,4)))</f>
        <v>4</v>
      </c>
      <c r="D50" t="s">
        <v>46</v>
      </c>
      <c r="E50" s="17"/>
      <c r="F50" s="4" t="s">
        <v>32</v>
      </c>
      <c r="G50" s="4">
        <v>7.9509999999999997E-3</v>
      </c>
      <c r="H50">
        <f>HEX2DEC(MID(F50,2,2))</f>
        <v>240</v>
      </c>
      <c r="I50">
        <f>HEX2DEC(MID(F50,4,2))</f>
        <v>168</v>
      </c>
      <c r="J50">
        <f>HEX2DEC(RIGHT(F50,2))</f>
        <v>72</v>
      </c>
      <c r="K50">
        <f>$G50*H50</f>
        <v>1.9082399999999999</v>
      </c>
      <c r="L50">
        <f>$G50*I50</f>
        <v>1.3357679999999998</v>
      </c>
      <c r="M50">
        <f>$G50*J50</f>
        <v>0.57247199999999998</v>
      </c>
    </row>
    <row r="51" spans="1:13" ht="15.75" thickBot="1" x14ac:dyDescent="0.3">
      <c r="A51" t="s">
        <v>43</v>
      </c>
      <c r="B51" s="1">
        <v>43465</v>
      </c>
      <c r="C51" s="2">
        <f>IF(MONTH(B51)&lt;=4,1,IF(MONTH(B51)&lt;=7,2,IF(MONTH(B51)&lt;=10,3,4)))</f>
        <v>4</v>
      </c>
      <c r="D51" t="s">
        <v>46</v>
      </c>
      <c r="E51" s="13"/>
      <c r="F51" s="4" t="s">
        <v>26</v>
      </c>
      <c r="G51" s="4">
        <v>4.1590000000000004E-3</v>
      </c>
      <c r="H51">
        <f>HEX2DEC(MID(F51,2,2))</f>
        <v>72</v>
      </c>
      <c r="I51">
        <f>HEX2DEC(MID(F51,4,2))</f>
        <v>72</v>
      </c>
      <c r="J51">
        <f>HEX2DEC(RIGHT(F51,2))</f>
        <v>48</v>
      </c>
      <c r="K51">
        <f>$G51*H51</f>
        <v>0.29944800000000005</v>
      </c>
      <c r="L51">
        <f>$G51*I51</f>
        <v>0.29944800000000005</v>
      </c>
      <c r="M51">
        <f>$G51*J51</f>
        <v>0.19963200000000003</v>
      </c>
    </row>
    <row r="52" spans="1:13" ht="15.75" thickBot="1" x14ac:dyDescent="0.3">
      <c r="A52" t="s">
        <v>43</v>
      </c>
      <c r="B52" s="1">
        <v>43465</v>
      </c>
      <c r="C52" s="2">
        <f>IF(MONTH(B52)&lt;=4,1,IF(MONTH(B52)&lt;=7,2,IF(MONTH(B52)&lt;=10,3,4)))</f>
        <v>4</v>
      </c>
      <c r="D52" t="s">
        <v>46</v>
      </c>
      <c r="E52" s="24"/>
      <c r="F52" s="4" t="s">
        <v>41</v>
      </c>
      <c r="G52" s="4">
        <v>1.4679999999999999E-3</v>
      </c>
      <c r="H52">
        <f>HEX2DEC(MID(F52,2,2))</f>
        <v>192</v>
      </c>
      <c r="I52">
        <f>HEX2DEC(MID(F52,4,2))</f>
        <v>168</v>
      </c>
      <c r="J52">
        <f>HEX2DEC(RIGHT(F52,2))</f>
        <v>96</v>
      </c>
      <c r="K52">
        <f>$G52*H52</f>
        <v>0.281856</v>
      </c>
      <c r="L52">
        <f>$G52*I52</f>
        <v>0.24662399999999998</v>
      </c>
      <c r="M52">
        <f>$G52*J52</f>
        <v>0.140928</v>
      </c>
    </row>
    <row r="53" spans="1:13" ht="15.75" thickBot="1" x14ac:dyDescent="0.3">
      <c r="A53" t="s">
        <v>43</v>
      </c>
      <c r="B53" s="1">
        <v>43465</v>
      </c>
      <c r="C53" s="2">
        <f>IF(MONTH(B53)&lt;=4,1,IF(MONTH(B53)&lt;=7,2,IF(MONTH(B53)&lt;=10,3,4)))</f>
        <v>4</v>
      </c>
      <c r="D53" t="s">
        <v>46</v>
      </c>
      <c r="E53" s="26"/>
      <c r="F53" s="4" t="s">
        <v>44</v>
      </c>
      <c r="G53" s="4">
        <v>2.4499999999999999E-4</v>
      </c>
      <c r="H53">
        <f>HEX2DEC(MID(F53,2,2))</f>
        <v>255</v>
      </c>
      <c r="I53">
        <f>HEX2DEC(MID(F53,4,2))</f>
        <v>168</v>
      </c>
      <c r="J53">
        <f>HEX2DEC(RIGHT(F53,2))</f>
        <v>72</v>
      </c>
      <c r="K53">
        <f>$G53*H53</f>
        <v>6.2474999999999996E-2</v>
      </c>
      <c r="L53">
        <f>$G53*I53</f>
        <v>4.1160000000000002E-2</v>
      </c>
      <c r="M53">
        <f>$G53*J53</f>
        <v>1.7639999999999999E-2</v>
      </c>
    </row>
    <row r="54" spans="1:13" ht="15.75" thickBot="1" x14ac:dyDescent="0.3">
      <c r="A54" t="s">
        <v>43</v>
      </c>
      <c r="B54" s="1">
        <v>43465</v>
      </c>
      <c r="C54" s="2">
        <f>IF(MONTH(B54)&lt;=4,1,IF(MONTH(B54)&lt;=7,2,IF(MONTH(B54)&lt;=10,3,4)))</f>
        <v>4</v>
      </c>
      <c r="D54" t="s">
        <v>46</v>
      </c>
      <c r="E54" s="27"/>
      <c r="F54" s="4" t="s">
        <v>45</v>
      </c>
      <c r="G54" s="4">
        <v>6.0999999999999999E-5</v>
      </c>
      <c r="H54">
        <f>HEX2DEC(MID(F54,2,2))</f>
        <v>120</v>
      </c>
      <c r="I54">
        <f>HEX2DEC(MID(F54,4,2))</f>
        <v>96</v>
      </c>
      <c r="J54">
        <f>HEX2DEC(RIGHT(F54,2))</f>
        <v>48</v>
      </c>
      <c r="K54">
        <f>$G54*H54</f>
        <v>7.3200000000000001E-3</v>
      </c>
      <c r="L54">
        <f>$G54*I54</f>
        <v>5.8560000000000001E-3</v>
      </c>
      <c r="M54">
        <f>$G54*J54</f>
        <v>2.928E-3</v>
      </c>
    </row>
    <row r="55" spans="1:13" ht="15.75" thickBot="1" x14ac:dyDescent="0.3">
      <c r="A55" t="s">
        <v>47</v>
      </c>
      <c r="B55" s="1">
        <v>43554</v>
      </c>
      <c r="C55" s="2">
        <f>IF(MONTH(B55)&lt;=4,1,IF(MONTH(B55)&lt;=7,2,IF(MONTH(B55)&lt;=10,3,4)))</f>
        <v>1</v>
      </c>
      <c r="D55" t="s">
        <v>14</v>
      </c>
      <c r="E55" s="5"/>
      <c r="F55" s="4" t="s">
        <v>16</v>
      </c>
      <c r="G55" s="4">
        <v>0.319633</v>
      </c>
      <c r="H55">
        <f>HEX2DEC(MID(F55,2,2))</f>
        <v>255</v>
      </c>
      <c r="I55">
        <f>HEX2DEC(MID(F55,4,2))</f>
        <v>216</v>
      </c>
      <c r="J55">
        <f>HEX2DEC(RIGHT(F55,2))</f>
        <v>120</v>
      </c>
      <c r="K55">
        <f>$G55*H55</f>
        <v>81.506415000000004</v>
      </c>
      <c r="L55">
        <f>$G55*I55</f>
        <v>69.040728000000001</v>
      </c>
      <c r="M55">
        <f>$G55*J55</f>
        <v>38.355960000000003</v>
      </c>
    </row>
    <row r="56" spans="1:13" ht="15.75" thickBot="1" x14ac:dyDescent="0.3">
      <c r="A56" t="s">
        <v>47</v>
      </c>
      <c r="B56" s="1">
        <v>43554</v>
      </c>
      <c r="C56" s="2">
        <f>IF(MONTH(B56)&lt;=4,1,IF(MONTH(B56)&lt;=7,2,IF(MONTH(B56)&lt;=10,3,4)))</f>
        <v>1</v>
      </c>
      <c r="D56" t="s">
        <v>14</v>
      </c>
      <c r="E56" s="3"/>
      <c r="F56" s="4" t="s">
        <v>15</v>
      </c>
      <c r="G56" s="4">
        <v>0.289358</v>
      </c>
      <c r="H56">
        <f>HEX2DEC(MID(F56,2,2))</f>
        <v>240</v>
      </c>
      <c r="I56">
        <f>HEX2DEC(MID(F56,4,2))</f>
        <v>216</v>
      </c>
      <c r="J56">
        <f>HEX2DEC(RIGHT(F56,2))</f>
        <v>120</v>
      </c>
      <c r="K56">
        <f>$G56*H56</f>
        <v>69.445920000000001</v>
      </c>
      <c r="L56">
        <f>$G56*I56</f>
        <v>62.501328000000001</v>
      </c>
      <c r="M56">
        <f>$G56*J56</f>
        <v>34.72296</v>
      </c>
    </row>
    <row r="57" spans="1:13" ht="15.75" thickBot="1" x14ac:dyDescent="0.3">
      <c r="A57" t="s">
        <v>47</v>
      </c>
      <c r="B57" s="1">
        <v>43554</v>
      </c>
      <c r="C57" s="2">
        <f>IF(MONTH(B57)&lt;=4,1,IF(MONTH(B57)&lt;=7,2,IF(MONTH(B57)&lt;=10,3,4)))</f>
        <v>1</v>
      </c>
      <c r="D57" t="s">
        <v>14</v>
      </c>
      <c r="E57" s="7"/>
      <c r="F57" s="4" t="s">
        <v>19</v>
      </c>
      <c r="G57" s="4">
        <v>0.24483199999999999</v>
      </c>
      <c r="H57">
        <f>HEX2DEC(MID(F57,2,2))</f>
        <v>255</v>
      </c>
      <c r="I57">
        <f>HEX2DEC(MID(F57,4,2))</f>
        <v>240</v>
      </c>
      <c r="J57">
        <f>HEX2DEC(RIGHT(F57,2))</f>
        <v>144</v>
      </c>
      <c r="K57">
        <f>$G57*H57</f>
        <v>62.432159999999996</v>
      </c>
      <c r="L57">
        <f>$G57*I57</f>
        <v>58.759679999999996</v>
      </c>
      <c r="M57">
        <f>$G57*J57</f>
        <v>35.255808000000002</v>
      </c>
    </row>
    <row r="58" spans="1:13" ht="15.75" thickBot="1" x14ac:dyDescent="0.3">
      <c r="A58" t="s">
        <v>47</v>
      </c>
      <c r="B58" s="1">
        <v>43554</v>
      </c>
      <c r="C58" s="2">
        <f>IF(MONTH(B58)&lt;=4,1,IF(MONTH(B58)&lt;=7,2,IF(MONTH(B58)&lt;=10,3,4)))</f>
        <v>1</v>
      </c>
      <c r="D58" t="s">
        <v>14</v>
      </c>
      <c r="E58" s="6"/>
      <c r="F58" s="4" t="s">
        <v>17</v>
      </c>
      <c r="G58" s="4">
        <v>0.146177</v>
      </c>
      <c r="H58">
        <f>HEX2DEC(MID(F58,2,2))</f>
        <v>240</v>
      </c>
      <c r="I58">
        <f>HEX2DEC(MID(F58,4,2))</f>
        <v>240</v>
      </c>
      <c r="J58">
        <f>HEX2DEC(RIGHT(F58,2))</f>
        <v>144</v>
      </c>
      <c r="K58">
        <f>$G58*H58</f>
        <v>35.082480000000004</v>
      </c>
      <c r="L58">
        <f>$G58*I58</f>
        <v>35.082480000000004</v>
      </c>
      <c r="M58">
        <f>$G58*J58</f>
        <v>21.049488</v>
      </c>
    </row>
    <row r="59" spans="1:13" ht="15.75" thickBot="1" x14ac:dyDescent="0.3">
      <c r="A59" t="s">
        <v>48</v>
      </c>
      <c r="B59" s="1">
        <v>43646</v>
      </c>
      <c r="C59" s="2">
        <f>IF(MONTH(B59)&lt;=4,1,IF(MONTH(B59)&lt;=7,2,IF(MONTH(B59)&lt;=10,3,4)))</f>
        <v>2</v>
      </c>
      <c r="D59" t="s">
        <v>14</v>
      </c>
      <c r="E59" s="7"/>
      <c r="F59" s="4" t="s">
        <v>19</v>
      </c>
      <c r="G59" s="4">
        <v>0.63382300000000003</v>
      </c>
      <c r="H59">
        <f>HEX2DEC(MID(F59,2,2))</f>
        <v>255</v>
      </c>
      <c r="I59">
        <f>HEX2DEC(MID(F59,4,2))</f>
        <v>240</v>
      </c>
      <c r="J59">
        <f>HEX2DEC(RIGHT(F59,2))</f>
        <v>144</v>
      </c>
      <c r="K59">
        <f>$G59*H59</f>
        <v>161.624865</v>
      </c>
      <c r="L59">
        <f>$G59*I59</f>
        <v>152.11752000000001</v>
      </c>
      <c r="M59">
        <f>$G59*J59</f>
        <v>91.270511999999997</v>
      </c>
    </row>
    <row r="60" spans="1:13" ht="15.75" thickBot="1" x14ac:dyDescent="0.3">
      <c r="A60" t="s">
        <v>48</v>
      </c>
      <c r="B60" s="1">
        <v>43646</v>
      </c>
      <c r="C60" s="2">
        <f>IF(MONTH(B60)&lt;=4,1,IF(MONTH(B60)&lt;=7,2,IF(MONTH(B60)&lt;=10,3,4)))</f>
        <v>2</v>
      </c>
      <c r="D60" t="s">
        <v>14</v>
      </c>
      <c r="E60" s="6"/>
      <c r="F60" s="4" t="s">
        <v>17</v>
      </c>
      <c r="G60" s="4">
        <v>0.21779799999999999</v>
      </c>
      <c r="H60">
        <f>HEX2DEC(MID(F60,2,2))</f>
        <v>240</v>
      </c>
      <c r="I60">
        <f>HEX2DEC(MID(F60,4,2))</f>
        <v>240</v>
      </c>
      <c r="J60">
        <f>HEX2DEC(RIGHT(F60,2))</f>
        <v>144</v>
      </c>
      <c r="K60">
        <f>$G60*H60</f>
        <v>52.271519999999995</v>
      </c>
      <c r="L60">
        <f>$G60*I60</f>
        <v>52.271519999999995</v>
      </c>
      <c r="M60">
        <f>$G60*J60</f>
        <v>31.362911999999998</v>
      </c>
    </row>
    <row r="61" spans="1:13" ht="15.75" thickBot="1" x14ac:dyDescent="0.3">
      <c r="A61" t="s">
        <v>48</v>
      </c>
      <c r="B61" s="1">
        <v>43646</v>
      </c>
      <c r="C61" s="2">
        <f>IF(MONTH(B61)&lt;=4,1,IF(MONTH(B61)&lt;=7,2,IF(MONTH(B61)&lt;=10,3,4)))</f>
        <v>2</v>
      </c>
      <c r="D61" t="s">
        <v>14</v>
      </c>
      <c r="E61" s="8"/>
      <c r="F61" s="4" t="s">
        <v>20</v>
      </c>
      <c r="G61" s="4">
        <v>0.123914</v>
      </c>
      <c r="H61">
        <f>HEX2DEC(MID(F61,2,2))</f>
        <v>0</v>
      </c>
      <c r="I61">
        <f>HEX2DEC(MID(F61,4,2))</f>
        <v>0</v>
      </c>
      <c r="J61">
        <f>HEX2DEC(RIGHT(F61,2))</f>
        <v>0</v>
      </c>
      <c r="K61">
        <f>$G61*H61</f>
        <v>0</v>
      </c>
      <c r="L61">
        <f>$G61*I61</f>
        <v>0</v>
      </c>
      <c r="M61">
        <f>$G61*J61</f>
        <v>0</v>
      </c>
    </row>
    <row r="62" spans="1:13" ht="15.75" thickBot="1" x14ac:dyDescent="0.3">
      <c r="A62" t="s">
        <v>48</v>
      </c>
      <c r="B62" s="1">
        <v>43646</v>
      </c>
      <c r="C62" s="2">
        <f>IF(MONTH(B62)&lt;=4,1,IF(MONTH(B62)&lt;=7,2,IF(MONTH(B62)&lt;=10,3,4)))</f>
        <v>2</v>
      </c>
      <c r="D62" t="s">
        <v>14</v>
      </c>
      <c r="E62" s="3"/>
      <c r="F62" s="4" t="s">
        <v>15</v>
      </c>
      <c r="G62" s="4">
        <v>1.5779999999999999E-2</v>
      </c>
      <c r="H62">
        <f>HEX2DEC(MID(F62,2,2))</f>
        <v>240</v>
      </c>
      <c r="I62">
        <f>HEX2DEC(MID(F62,4,2))</f>
        <v>216</v>
      </c>
      <c r="J62">
        <f>HEX2DEC(RIGHT(F62,2))</f>
        <v>120</v>
      </c>
      <c r="K62">
        <f>$G62*H62</f>
        <v>3.7871999999999999</v>
      </c>
      <c r="L62">
        <f>$G62*I62</f>
        <v>3.40848</v>
      </c>
      <c r="M62">
        <f>$G62*J62</f>
        <v>1.8935999999999999</v>
      </c>
    </row>
    <row r="63" spans="1:13" ht="15.75" thickBot="1" x14ac:dyDescent="0.3">
      <c r="A63" t="s">
        <v>48</v>
      </c>
      <c r="B63" s="1">
        <v>43646</v>
      </c>
      <c r="C63" s="2">
        <f>IF(MONTH(B63)&lt;=4,1,IF(MONTH(B63)&lt;=7,2,IF(MONTH(B63)&lt;=10,3,4)))</f>
        <v>2</v>
      </c>
      <c r="D63" t="s">
        <v>14</v>
      </c>
      <c r="E63" s="13"/>
      <c r="F63" s="4" t="s">
        <v>26</v>
      </c>
      <c r="G63" s="4">
        <v>4.0369999999999998E-3</v>
      </c>
      <c r="H63">
        <f>HEX2DEC(MID(F63,2,2))</f>
        <v>72</v>
      </c>
      <c r="I63">
        <f>HEX2DEC(MID(F63,4,2))</f>
        <v>72</v>
      </c>
      <c r="J63">
        <f>HEX2DEC(RIGHT(F63,2))</f>
        <v>48</v>
      </c>
      <c r="K63">
        <f>$G63*H63</f>
        <v>0.29066399999999998</v>
      </c>
      <c r="L63">
        <f>$G63*I63</f>
        <v>0.29066399999999998</v>
      </c>
      <c r="M63">
        <f>$G63*J63</f>
        <v>0.193776</v>
      </c>
    </row>
    <row r="64" spans="1:13" ht="15.75" thickBot="1" x14ac:dyDescent="0.3">
      <c r="A64" t="s">
        <v>48</v>
      </c>
      <c r="B64" s="1">
        <v>43646</v>
      </c>
      <c r="C64" s="2">
        <f>IF(MONTH(B64)&lt;=4,1,IF(MONTH(B64)&lt;=7,2,IF(MONTH(B64)&lt;=10,3,4)))</f>
        <v>2</v>
      </c>
      <c r="D64" t="s">
        <v>14</v>
      </c>
      <c r="E64" s="28"/>
      <c r="F64" s="4" t="s">
        <v>49</v>
      </c>
      <c r="G64" s="4">
        <v>2.7520000000000001E-3</v>
      </c>
      <c r="H64">
        <f>HEX2DEC(MID(F64,2,2))</f>
        <v>144</v>
      </c>
      <c r="I64">
        <f>HEX2DEC(MID(F64,4,2))</f>
        <v>144</v>
      </c>
      <c r="J64">
        <f>HEX2DEC(RIGHT(F64,2))</f>
        <v>96</v>
      </c>
      <c r="K64">
        <f>$G64*H64</f>
        <v>0.39628800000000003</v>
      </c>
      <c r="L64">
        <f>$G64*I64</f>
        <v>0.39628800000000003</v>
      </c>
      <c r="M64">
        <f>$G64*J64</f>
        <v>0.26419199999999998</v>
      </c>
    </row>
    <row r="65" spans="1:13" ht="15.75" thickBot="1" x14ac:dyDescent="0.3">
      <c r="A65" t="s">
        <v>48</v>
      </c>
      <c r="B65" s="1">
        <v>43646</v>
      </c>
      <c r="C65" s="2">
        <f>IF(MONTH(B65)&lt;=4,1,IF(MONTH(B65)&lt;=7,2,IF(MONTH(B65)&lt;=10,3,4)))</f>
        <v>2</v>
      </c>
      <c r="D65" t="s">
        <v>14</v>
      </c>
      <c r="E65" s="29"/>
      <c r="F65" s="4" t="s">
        <v>50</v>
      </c>
      <c r="G65" s="4">
        <v>1.774E-3</v>
      </c>
      <c r="H65">
        <f>HEX2DEC(MID(F65,2,2))</f>
        <v>192</v>
      </c>
      <c r="I65">
        <f>HEX2DEC(MID(F65,4,2))</f>
        <v>168</v>
      </c>
      <c r="J65">
        <f>HEX2DEC(RIGHT(F65,2))</f>
        <v>120</v>
      </c>
      <c r="K65">
        <f>$G65*H65</f>
        <v>0.34060800000000002</v>
      </c>
      <c r="L65">
        <f>$G65*I65</f>
        <v>0.29803200000000002</v>
      </c>
      <c r="M65">
        <f>$G65*J65</f>
        <v>0.21287999999999999</v>
      </c>
    </row>
    <row r="66" spans="1:13" ht="15.75" thickBot="1" x14ac:dyDescent="0.3">
      <c r="A66" t="s">
        <v>48</v>
      </c>
      <c r="B66" s="1">
        <v>43646</v>
      </c>
      <c r="C66" s="2">
        <f>IF(MONTH(B66)&lt;=4,1,IF(MONTH(B66)&lt;=7,2,IF(MONTH(B66)&lt;=10,3,4)))</f>
        <v>2</v>
      </c>
      <c r="D66" t="s">
        <v>14</v>
      </c>
      <c r="E66" s="30"/>
      <c r="F66" s="4" t="s">
        <v>51</v>
      </c>
      <c r="G66" s="4">
        <v>1.22E-4</v>
      </c>
      <c r="H66">
        <f>HEX2DEC(MID(F66,2,2))</f>
        <v>96</v>
      </c>
      <c r="I66">
        <f>HEX2DEC(MID(F66,4,2))</f>
        <v>96</v>
      </c>
      <c r="J66">
        <f>HEX2DEC(RIGHT(F66,2))</f>
        <v>72</v>
      </c>
      <c r="K66">
        <f>$G66*H66</f>
        <v>1.1712E-2</v>
      </c>
      <c r="L66">
        <f>$G66*I66</f>
        <v>1.1712E-2</v>
      </c>
      <c r="M66">
        <f>$G66*J66</f>
        <v>8.7840000000000001E-3</v>
      </c>
    </row>
    <row r="67" spans="1:13" ht="15.75" thickBot="1" x14ac:dyDescent="0.3">
      <c r="A67" t="s">
        <v>52</v>
      </c>
      <c r="B67" s="1">
        <v>43737</v>
      </c>
      <c r="C67" s="2">
        <f>IF(MONTH(B67)&lt;=4,1,IF(MONTH(B67)&lt;=7,2,IF(MONTH(B67)&lt;=10,3,4)))</f>
        <v>3</v>
      </c>
      <c r="D67" t="s">
        <v>14</v>
      </c>
      <c r="E67" s="7"/>
      <c r="F67" s="4" t="s">
        <v>19</v>
      </c>
      <c r="G67" s="4">
        <v>0.58073399999999997</v>
      </c>
      <c r="H67">
        <f>HEX2DEC(MID(F67,2,2))</f>
        <v>255</v>
      </c>
      <c r="I67">
        <f>HEX2DEC(MID(F67,4,2))</f>
        <v>240</v>
      </c>
      <c r="J67">
        <f>HEX2DEC(RIGHT(F67,2))</f>
        <v>144</v>
      </c>
      <c r="K67">
        <f>$G67*H67</f>
        <v>148.08716999999999</v>
      </c>
      <c r="L67">
        <f>$G67*I67</f>
        <v>139.37616</v>
      </c>
      <c r="M67">
        <f>$G67*J67</f>
        <v>83.625695999999991</v>
      </c>
    </row>
    <row r="68" spans="1:13" ht="15.75" thickBot="1" x14ac:dyDescent="0.3">
      <c r="A68" t="s">
        <v>52</v>
      </c>
      <c r="B68" s="1">
        <v>43737</v>
      </c>
      <c r="C68" s="2">
        <f>IF(MONTH(B68)&lt;=4,1,IF(MONTH(B68)&lt;=7,2,IF(MONTH(B68)&lt;=10,3,4)))</f>
        <v>3</v>
      </c>
      <c r="D68" t="s">
        <v>14</v>
      </c>
      <c r="E68" s="6"/>
      <c r="F68" s="4" t="s">
        <v>17</v>
      </c>
      <c r="G68" s="4">
        <v>0.25253799999999998</v>
      </c>
      <c r="H68">
        <f>HEX2DEC(MID(F68,2,2))</f>
        <v>240</v>
      </c>
      <c r="I68">
        <f>HEX2DEC(MID(F68,4,2))</f>
        <v>240</v>
      </c>
      <c r="J68">
        <f>HEX2DEC(RIGHT(F68,2))</f>
        <v>144</v>
      </c>
      <c r="K68">
        <f>$G68*H68</f>
        <v>60.609119999999997</v>
      </c>
      <c r="L68">
        <f>$G68*I68</f>
        <v>60.609119999999997</v>
      </c>
      <c r="M68">
        <f>$G68*J68</f>
        <v>36.365471999999997</v>
      </c>
    </row>
    <row r="69" spans="1:13" ht="15.75" thickBot="1" x14ac:dyDescent="0.3">
      <c r="A69" t="s">
        <v>52</v>
      </c>
      <c r="B69" s="1">
        <v>43737</v>
      </c>
      <c r="C69" s="2">
        <f>IF(MONTH(B69)&lt;=4,1,IF(MONTH(B69)&lt;=7,2,IF(MONTH(B69)&lt;=10,3,4)))</f>
        <v>3</v>
      </c>
      <c r="D69" t="s">
        <v>14</v>
      </c>
      <c r="E69" s="8"/>
      <c r="F69" s="4" t="s">
        <v>20</v>
      </c>
      <c r="G69" s="4">
        <v>0.15945000000000001</v>
      </c>
      <c r="H69">
        <f>HEX2DEC(MID(F69,2,2))</f>
        <v>0</v>
      </c>
      <c r="I69">
        <f>HEX2DEC(MID(F69,4,2))</f>
        <v>0</v>
      </c>
      <c r="J69">
        <f>HEX2DEC(RIGHT(F69,2))</f>
        <v>0</v>
      </c>
      <c r="K69">
        <f>$G69*H69</f>
        <v>0</v>
      </c>
      <c r="L69">
        <f>$G69*I69</f>
        <v>0</v>
      </c>
      <c r="M69">
        <f>$G69*J69</f>
        <v>0</v>
      </c>
    </row>
    <row r="70" spans="1:13" ht="15.75" thickBot="1" x14ac:dyDescent="0.3">
      <c r="A70" t="s">
        <v>52</v>
      </c>
      <c r="B70" s="1">
        <v>43737</v>
      </c>
      <c r="C70" s="2">
        <f>IF(MONTH(B70)&lt;=4,1,IF(MONTH(B70)&lt;=7,2,IF(MONTH(B70)&lt;=10,3,4)))</f>
        <v>3</v>
      </c>
      <c r="D70" t="s">
        <v>14</v>
      </c>
      <c r="E70" s="14"/>
      <c r="F70" s="4" t="s">
        <v>27</v>
      </c>
      <c r="G70" s="4">
        <v>2.875E-3</v>
      </c>
      <c r="H70">
        <f>HEX2DEC(MID(F70,2,2))</f>
        <v>48</v>
      </c>
      <c r="I70">
        <f>HEX2DEC(MID(F70,4,2))</f>
        <v>48</v>
      </c>
      <c r="J70">
        <f>HEX2DEC(RIGHT(F70,2))</f>
        <v>24</v>
      </c>
      <c r="K70">
        <f>$G70*H70</f>
        <v>0.13800000000000001</v>
      </c>
      <c r="L70">
        <f>$G70*I70</f>
        <v>0.13800000000000001</v>
      </c>
      <c r="M70">
        <f>$G70*J70</f>
        <v>6.9000000000000006E-2</v>
      </c>
    </row>
    <row r="71" spans="1:13" ht="15.75" thickBot="1" x14ac:dyDescent="0.3">
      <c r="A71" t="s">
        <v>52</v>
      </c>
      <c r="B71" s="1">
        <v>43737</v>
      </c>
      <c r="C71" s="2">
        <f>IF(MONTH(B71)&lt;=4,1,IF(MONTH(B71)&lt;=7,2,IF(MONTH(B71)&lt;=10,3,4)))</f>
        <v>3</v>
      </c>
      <c r="D71" t="s">
        <v>14</v>
      </c>
      <c r="E71" s="23"/>
      <c r="F71" s="4" t="s">
        <v>40</v>
      </c>
      <c r="G71" s="4">
        <v>1.407E-3</v>
      </c>
      <c r="H71">
        <f>HEX2DEC(MID(F71,2,2))</f>
        <v>168</v>
      </c>
      <c r="I71">
        <f>HEX2DEC(MID(F71,4,2))</f>
        <v>144</v>
      </c>
      <c r="J71">
        <f>HEX2DEC(RIGHT(F71,2))</f>
        <v>96</v>
      </c>
      <c r="K71">
        <f>$G71*H71</f>
        <v>0.236376</v>
      </c>
      <c r="L71">
        <f>$G71*I71</f>
        <v>0.20260800000000001</v>
      </c>
      <c r="M71">
        <f>$G71*J71</f>
        <v>0.135072</v>
      </c>
    </row>
    <row r="72" spans="1:13" ht="15.75" thickBot="1" x14ac:dyDescent="0.3">
      <c r="A72" t="s">
        <v>52</v>
      </c>
      <c r="B72" s="1">
        <v>43737</v>
      </c>
      <c r="C72" s="2">
        <f>IF(MONTH(B72)&lt;=4,1,IF(MONTH(B72)&lt;=7,2,IF(MONTH(B72)&lt;=10,3,4)))</f>
        <v>3</v>
      </c>
      <c r="D72" t="s">
        <v>14</v>
      </c>
      <c r="E72" s="10"/>
      <c r="F72" s="4" t="s">
        <v>22</v>
      </c>
      <c r="G72" s="4">
        <v>1.407E-3</v>
      </c>
      <c r="H72">
        <f>HEX2DEC(MID(F72,2,2))</f>
        <v>216</v>
      </c>
      <c r="I72">
        <f>HEX2DEC(MID(F72,4,2))</f>
        <v>216</v>
      </c>
      <c r="J72">
        <f>HEX2DEC(RIGHT(F72,2))</f>
        <v>144</v>
      </c>
      <c r="K72">
        <f>$G72*H72</f>
        <v>0.30391200000000002</v>
      </c>
      <c r="L72">
        <f>$G72*I72</f>
        <v>0.30391200000000002</v>
      </c>
      <c r="M72">
        <f>$G72*J72</f>
        <v>0.20260800000000001</v>
      </c>
    </row>
    <row r="73" spans="1:13" ht="15.75" thickBot="1" x14ac:dyDescent="0.3">
      <c r="A73" t="s">
        <v>52</v>
      </c>
      <c r="B73" s="1">
        <v>43737</v>
      </c>
      <c r="C73" s="2">
        <f>IF(MONTH(B73)&lt;=4,1,IF(MONTH(B73)&lt;=7,2,IF(MONTH(B73)&lt;=10,3,4)))</f>
        <v>3</v>
      </c>
      <c r="D73" t="s">
        <v>14</v>
      </c>
      <c r="E73" s="9"/>
      <c r="F73" s="4" t="s">
        <v>21</v>
      </c>
      <c r="G73" s="4">
        <v>1.0399999999999999E-3</v>
      </c>
      <c r="H73">
        <f>HEX2DEC(MID(F73,2,2))</f>
        <v>192</v>
      </c>
      <c r="I73">
        <f>HEX2DEC(MID(F73,4,2))</f>
        <v>192</v>
      </c>
      <c r="J73">
        <f>HEX2DEC(RIGHT(F73,2))</f>
        <v>120</v>
      </c>
      <c r="K73">
        <f>$G73*H73</f>
        <v>0.19967999999999997</v>
      </c>
      <c r="L73">
        <f>$G73*I73</f>
        <v>0.19967999999999997</v>
      </c>
      <c r="M73">
        <f>$G73*J73</f>
        <v>0.12479999999999999</v>
      </c>
    </row>
    <row r="74" spans="1:13" ht="15.75" thickBot="1" x14ac:dyDescent="0.3">
      <c r="A74" t="s">
        <v>52</v>
      </c>
      <c r="B74" s="1">
        <v>43737</v>
      </c>
      <c r="C74" s="2">
        <f>IF(MONTH(B74)&lt;=4,1,IF(MONTH(B74)&lt;=7,2,IF(MONTH(B74)&lt;=10,3,4)))</f>
        <v>3</v>
      </c>
      <c r="D74" t="s">
        <v>14</v>
      </c>
      <c r="E74" s="13"/>
      <c r="F74" s="4" t="s">
        <v>26</v>
      </c>
      <c r="G74" s="4">
        <v>5.5000000000000003E-4</v>
      </c>
      <c r="H74">
        <f>HEX2DEC(MID(F74,2,2))</f>
        <v>72</v>
      </c>
      <c r="I74">
        <f>HEX2DEC(MID(F74,4,2))</f>
        <v>72</v>
      </c>
      <c r="J74">
        <f>HEX2DEC(RIGHT(F74,2))</f>
        <v>48</v>
      </c>
      <c r="K74">
        <f>$G74*H74</f>
        <v>3.9600000000000003E-2</v>
      </c>
      <c r="L74">
        <f>$G74*I74</f>
        <v>3.9600000000000003E-2</v>
      </c>
      <c r="M74">
        <f>$G74*J74</f>
        <v>2.64E-2</v>
      </c>
    </row>
    <row r="75" spans="1:13" ht="15.75" thickBot="1" x14ac:dyDescent="0.3">
      <c r="A75" t="s">
        <v>53</v>
      </c>
      <c r="B75" s="1">
        <v>43828</v>
      </c>
      <c r="C75" s="2">
        <f>IF(MONTH(B75)&lt;=4,1,IF(MONTH(B75)&lt;=7,2,IF(MONTH(B75)&lt;=10,3,4)))</f>
        <v>4</v>
      </c>
      <c r="D75" t="s">
        <v>14</v>
      </c>
      <c r="E75" s="7"/>
      <c r="F75" s="4" t="s">
        <v>19</v>
      </c>
      <c r="G75" s="4">
        <v>0.48373100000000002</v>
      </c>
      <c r="H75">
        <f>HEX2DEC(MID(F75,2,2))</f>
        <v>255</v>
      </c>
      <c r="I75">
        <f>HEX2DEC(MID(F75,4,2))</f>
        <v>240</v>
      </c>
      <c r="J75">
        <f>HEX2DEC(RIGHT(F75,2))</f>
        <v>144</v>
      </c>
      <c r="K75">
        <f>$G75*H75</f>
        <v>123.351405</v>
      </c>
      <c r="L75">
        <f>$G75*I75</f>
        <v>116.09544000000001</v>
      </c>
      <c r="M75">
        <f>$G75*J75</f>
        <v>69.657263999999998</v>
      </c>
    </row>
    <row r="76" spans="1:13" ht="15.75" thickBot="1" x14ac:dyDescent="0.3">
      <c r="A76" t="s">
        <v>53</v>
      </c>
      <c r="B76" s="1">
        <v>43828</v>
      </c>
      <c r="C76" s="2">
        <f>IF(MONTH(B76)&lt;=4,1,IF(MONTH(B76)&lt;=7,2,IF(MONTH(B76)&lt;=10,3,4)))</f>
        <v>4</v>
      </c>
      <c r="D76" t="s">
        <v>14</v>
      </c>
      <c r="E76" s="6"/>
      <c r="F76" s="4" t="s">
        <v>17</v>
      </c>
      <c r="G76" s="4">
        <v>0.335841</v>
      </c>
      <c r="H76">
        <f>HEX2DEC(MID(F76,2,2))</f>
        <v>240</v>
      </c>
      <c r="I76">
        <f>HEX2DEC(MID(F76,4,2))</f>
        <v>240</v>
      </c>
      <c r="J76">
        <f>HEX2DEC(RIGHT(F76,2))</f>
        <v>144</v>
      </c>
      <c r="K76">
        <f>$G76*H76</f>
        <v>80.601839999999996</v>
      </c>
      <c r="L76">
        <f>$G76*I76</f>
        <v>80.601839999999996</v>
      </c>
      <c r="M76">
        <f>$G76*J76</f>
        <v>48.361103999999997</v>
      </c>
    </row>
    <row r="77" spans="1:13" ht="15.75" thickBot="1" x14ac:dyDescent="0.3">
      <c r="A77" t="s">
        <v>53</v>
      </c>
      <c r="B77" s="1">
        <v>43828</v>
      </c>
      <c r="C77" s="2">
        <f>IF(MONTH(B77)&lt;=4,1,IF(MONTH(B77)&lt;=7,2,IF(MONTH(B77)&lt;=10,3,4)))</f>
        <v>4</v>
      </c>
      <c r="D77" t="s">
        <v>14</v>
      </c>
      <c r="E77" s="3"/>
      <c r="F77" s="4" t="s">
        <v>15</v>
      </c>
      <c r="G77" s="4">
        <v>0.151009</v>
      </c>
      <c r="H77">
        <f>HEX2DEC(MID(F77,2,2))</f>
        <v>240</v>
      </c>
      <c r="I77">
        <f>HEX2DEC(MID(F77,4,2))</f>
        <v>216</v>
      </c>
      <c r="J77">
        <f>HEX2DEC(RIGHT(F77,2))</f>
        <v>120</v>
      </c>
      <c r="K77">
        <f>$G77*H77</f>
        <v>36.242159999999998</v>
      </c>
      <c r="L77">
        <f>$G77*I77</f>
        <v>32.617944000000001</v>
      </c>
      <c r="M77">
        <f>$G77*J77</f>
        <v>18.121079999999999</v>
      </c>
    </row>
    <row r="78" spans="1:13" ht="15.75" thickBot="1" x14ac:dyDescent="0.3">
      <c r="A78" t="s">
        <v>53</v>
      </c>
      <c r="B78" s="1">
        <v>43828</v>
      </c>
      <c r="C78" s="2">
        <f>IF(MONTH(B78)&lt;=4,1,IF(MONTH(B78)&lt;=7,2,IF(MONTH(B78)&lt;=10,3,4)))</f>
        <v>4</v>
      </c>
      <c r="D78" t="s">
        <v>14</v>
      </c>
      <c r="E78" s="16"/>
      <c r="F78" s="4" t="s">
        <v>31</v>
      </c>
      <c r="G78" s="4">
        <v>2.9419000000000001E-2</v>
      </c>
      <c r="H78">
        <f>HEX2DEC(MID(F78,2,2))</f>
        <v>240</v>
      </c>
      <c r="I78">
        <f>HEX2DEC(MID(F78,4,2))</f>
        <v>192</v>
      </c>
      <c r="J78">
        <f>HEX2DEC(RIGHT(F78,2))</f>
        <v>96</v>
      </c>
      <c r="K78">
        <f>$G78*H78</f>
        <v>7.0605600000000006</v>
      </c>
      <c r="L78">
        <f>$G78*I78</f>
        <v>5.6484480000000001</v>
      </c>
      <c r="M78">
        <f>$G78*J78</f>
        <v>2.8242240000000001</v>
      </c>
    </row>
    <row r="79" spans="1:13" ht="15.75" thickBot="1" x14ac:dyDescent="0.3">
      <c r="A79" t="s">
        <v>54</v>
      </c>
      <c r="B79" s="1">
        <v>43920</v>
      </c>
      <c r="C79" s="2">
        <f>IF(MONTH(B79)&lt;=4,1,IF(MONTH(B79)&lt;=7,2,IF(MONTH(B79)&lt;=10,3,4)))</f>
        <v>1</v>
      </c>
      <c r="D79" t="s">
        <v>14</v>
      </c>
      <c r="E79" s="16"/>
      <c r="F79" s="4" t="s">
        <v>31</v>
      </c>
      <c r="G79" s="4">
        <v>0.31235499999999999</v>
      </c>
      <c r="H79">
        <f>HEX2DEC(MID(F79,2,2))</f>
        <v>240</v>
      </c>
      <c r="I79">
        <f>HEX2DEC(MID(F79,4,2))</f>
        <v>192</v>
      </c>
      <c r="J79">
        <f>HEX2DEC(RIGHT(F79,2))</f>
        <v>96</v>
      </c>
      <c r="K79">
        <f>$G79*H79</f>
        <v>74.965199999999996</v>
      </c>
      <c r="L79">
        <f>$G79*I79</f>
        <v>59.972160000000002</v>
      </c>
      <c r="M79">
        <f>$G79*J79</f>
        <v>29.986080000000001</v>
      </c>
    </row>
    <row r="80" spans="1:13" ht="15.75" thickBot="1" x14ac:dyDescent="0.3">
      <c r="A80" t="s">
        <v>54</v>
      </c>
      <c r="B80" s="1">
        <v>43920</v>
      </c>
      <c r="C80" s="2">
        <f>IF(MONTH(B80)&lt;=4,1,IF(MONTH(B80)&lt;=7,2,IF(MONTH(B80)&lt;=10,3,4)))</f>
        <v>1</v>
      </c>
      <c r="D80" t="s">
        <v>14</v>
      </c>
      <c r="E80" s="21"/>
      <c r="F80" s="4" t="s">
        <v>38</v>
      </c>
      <c r="G80" s="4">
        <v>0.27651399999999998</v>
      </c>
      <c r="H80">
        <f>HEX2DEC(MID(F80,2,2))</f>
        <v>255</v>
      </c>
      <c r="I80">
        <f>HEX2DEC(MID(F80,4,2))</f>
        <v>216</v>
      </c>
      <c r="J80">
        <f>HEX2DEC(RIGHT(F80,2))</f>
        <v>96</v>
      </c>
      <c r="K80">
        <f>$G80*H80</f>
        <v>70.511069999999989</v>
      </c>
      <c r="L80">
        <f>$G80*I80</f>
        <v>59.727023999999993</v>
      </c>
      <c r="M80">
        <f>$G80*J80</f>
        <v>26.545344</v>
      </c>
    </row>
    <row r="81" spans="1:13" ht="15.75" thickBot="1" x14ac:dyDescent="0.3">
      <c r="A81" t="s">
        <v>54</v>
      </c>
      <c r="B81" s="1">
        <v>43920</v>
      </c>
      <c r="C81" s="2">
        <f>IF(MONTH(B81)&lt;=4,1,IF(MONTH(B81)&lt;=7,2,IF(MONTH(B81)&lt;=10,3,4)))</f>
        <v>1</v>
      </c>
      <c r="D81" t="s">
        <v>14</v>
      </c>
      <c r="E81" s="3"/>
      <c r="F81" s="4" t="s">
        <v>15</v>
      </c>
      <c r="G81" s="4">
        <v>0.18562699999999999</v>
      </c>
      <c r="H81">
        <f>HEX2DEC(MID(F81,2,2))</f>
        <v>240</v>
      </c>
      <c r="I81">
        <f>HEX2DEC(MID(F81,4,2))</f>
        <v>216</v>
      </c>
      <c r="J81">
        <f>HEX2DEC(RIGHT(F81,2))</f>
        <v>120</v>
      </c>
      <c r="K81">
        <f>$G81*H81</f>
        <v>44.550479999999993</v>
      </c>
      <c r="L81">
        <f>$G81*I81</f>
        <v>40.095431999999995</v>
      </c>
      <c r="M81">
        <f>$G81*J81</f>
        <v>22.275239999999997</v>
      </c>
    </row>
    <row r="82" spans="1:13" ht="15.75" thickBot="1" x14ac:dyDescent="0.3">
      <c r="A82" t="s">
        <v>54</v>
      </c>
      <c r="B82" s="1">
        <v>43920</v>
      </c>
      <c r="C82" s="2">
        <f>IF(MONTH(B82)&lt;=4,1,IF(MONTH(B82)&lt;=7,2,IF(MONTH(B82)&lt;=10,3,4)))</f>
        <v>1</v>
      </c>
      <c r="D82" t="s">
        <v>14</v>
      </c>
      <c r="E82" s="17"/>
      <c r="F82" s="4" t="s">
        <v>32</v>
      </c>
      <c r="G82" s="4">
        <v>0.17308899999999999</v>
      </c>
      <c r="H82">
        <f>HEX2DEC(MID(F82,2,2))</f>
        <v>240</v>
      </c>
      <c r="I82">
        <f>HEX2DEC(MID(F82,4,2))</f>
        <v>168</v>
      </c>
      <c r="J82">
        <f>HEX2DEC(RIGHT(F82,2))</f>
        <v>72</v>
      </c>
      <c r="K82">
        <f>$G82*H82</f>
        <v>41.541359999999997</v>
      </c>
      <c r="L82">
        <f>$G82*I82</f>
        <v>29.078951999999997</v>
      </c>
      <c r="M82">
        <f>$G82*J82</f>
        <v>12.462408</v>
      </c>
    </row>
    <row r="83" spans="1:13" ht="15.75" thickBot="1" x14ac:dyDescent="0.3">
      <c r="A83" t="s">
        <v>54</v>
      </c>
      <c r="B83" s="1">
        <v>43920</v>
      </c>
      <c r="C83" s="2">
        <f>IF(MONTH(B83)&lt;=4,1,IF(MONTH(B83)&lt;=7,2,IF(MONTH(B83)&lt;=10,3,4)))</f>
        <v>1</v>
      </c>
      <c r="D83" t="s">
        <v>14</v>
      </c>
      <c r="E83" s="26"/>
      <c r="F83" s="4" t="s">
        <v>44</v>
      </c>
      <c r="G83" s="4">
        <v>5.2415999999999997E-2</v>
      </c>
      <c r="H83">
        <f>HEX2DEC(MID(F83,2,2))</f>
        <v>255</v>
      </c>
      <c r="I83">
        <f>HEX2DEC(MID(F83,4,2))</f>
        <v>168</v>
      </c>
      <c r="J83">
        <f>HEX2DEC(RIGHT(F83,2))</f>
        <v>72</v>
      </c>
      <c r="K83">
        <f>$G83*H83</f>
        <v>13.36608</v>
      </c>
      <c r="L83">
        <f>$G83*I83</f>
        <v>8.8058879999999995</v>
      </c>
      <c r="M83">
        <f>$G83*J83</f>
        <v>3.773952</v>
      </c>
    </row>
    <row r="84" spans="1:13" ht="15.75" thickBot="1" x14ac:dyDescent="0.3">
      <c r="A84" t="s">
        <v>55</v>
      </c>
      <c r="B84" s="1">
        <v>42824</v>
      </c>
      <c r="C84" s="2">
        <f>IF(MONTH(B84)&lt;=4,1,IF(MONTH(B84)&lt;=7,2,IF(MONTH(B84)&lt;=10,3,4)))</f>
        <v>1</v>
      </c>
      <c r="D84" t="s">
        <v>56</v>
      </c>
      <c r="E84" s="8"/>
      <c r="F84" s="4" t="s">
        <v>20</v>
      </c>
      <c r="G84" s="4">
        <v>0.64666699999999999</v>
      </c>
      <c r="H84">
        <f>HEX2DEC(MID(F84,2,2))</f>
        <v>0</v>
      </c>
      <c r="I84">
        <f>HEX2DEC(MID(F84,4,2))</f>
        <v>0</v>
      </c>
      <c r="J84">
        <f>HEX2DEC(RIGHT(F84,2))</f>
        <v>0</v>
      </c>
      <c r="K84">
        <f>$G84*H84</f>
        <v>0</v>
      </c>
      <c r="L84">
        <f>$G84*I84</f>
        <v>0</v>
      </c>
      <c r="M84">
        <f>$G84*J84</f>
        <v>0</v>
      </c>
    </row>
    <row r="85" spans="1:13" ht="15.75" thickBot="1" x14ac:dyDescent="0.3">
      <c r="A85" t="s">
        <v>55</v>
      </c>
      <c r="B85" s="1">
        <v>42824</v>
      </c>
      <c r="C85" s="2">
        <f>IF(MONTH(B85)&lt;=4,1,IF(MONTH(B85)&lt;=7,2,IF(MONTH(B85)&lt;=10,3,4)))</f>
        <v>1</v>
      </c>
      <c r="D85" t="s">
        <v>56</v>
      </c>
      <c r="E85" s="31"/>
      <c r="F85" s="4" t="s">
        <v>57</v>
      </c>
      <c r="G85" s="4">
        <v>9.7737000000000004E-2</v>
      </c>
      <c r="H85">
        <f>HEX2DEC(MID(F85,2,2))</f>
        <v>24</v>
      </c>
      <c r="I85">
        <f>HEX2DEC(MID(F85,4,2))</f>
        <v>120</v>
      </c>
      <c r="J85">
        <f>HEX2DEC(RIGHT(F85,2))</f>
        <v>0</v>
      </c>
      <c r="K85">
        <f>$G85*H85</f>
        <v>2.345688</v>
      </c>
      <c r="L85">
        <f>$G85*I85</f>
        <v>11.728440000000001</v>
      </c>
      <c r="M85">
        <f>$G85*J85</f>
        <v>0</v>
      </c>
    </row>
    <row r="86" spans="1:13" ht="15.75" thickBot="1" x14ac:dyDescent="0.3">
      <c r="A86" t="s">
        <v>55</v>
      </c>
      <c r="B86" s="1">
        <v>42824</v>
      </c>
      <c r="C86" s="2">
        <f>IF(MONTH(B86)&lt;=4,1,IF(MONTH(B86)&lt;=7,2,IF(MONTH(B86)&lt;=10,3,4)))</f>
        <v>1</v>
      </c>
      <c r="D86" t="s">
        <v>56</v>
      </c>
      <c r="E86" s="32"/>
      <c r="F86" s="4" t="s">
        <v>58</v>
      </c>
      <c r="G86" s="4">
        <v>5.7615E-2</v>
      </c>
      <c r="H86">
        <f>HEX2DEC(MID(F86,2,2))</f>
        <v>72</v>
      </c>
      <c r="I86">
        <f>HEX2DEC(MID(F86,4,2))</f>
        <v>144</v>
      </c>
      <c r="J86">
        <f>HEX2DEC(RIGHT(F86,2))</f>
        <v>24</v>
      </c>
      <c r="K86">
        <f>$G86*H86</f>
        <v>4.1482799999999997</v>
      </c>
      <c r="L86">
        <f>$G86*I86</f>
        <v>8.2965599999999995</v>
      </c>
      <c r="M86">
        <f>$G86*J86</f>
        <v>1.38276</v>
      </c>
    </row>
    <row r="87" spans="1:13" ht="15.75" thickBot="1" x14ac:dyDescent="0.3">
      <c r="A87" t="s">
        <v>55</v>
      </c>
      <c r="B87" s="1">
        <v>42824</v>
      </c>
      <c r="C87" s="2">
        <f>IF(MONTH(B87)&lt;=4,1,IF(MONTH(B87)&lt;=7,2,IF(MONTH(B87)&lt;=10,3,4)))</f>
        <v>1</v>
      </c>
      <c r="D87" t="s">
        <v>56</v>
      </c>
      <c r="E87" s="33"/>
      <c r="F87" s="4" t="s">
        <v>59</v>
      </c>
      <c r="G87" s="4">
        <v>5.3088999999999997E-2</v>
      </c>
      <c r="H87">
        <f>HEX2DEC(MID(F87,2,2))</f>
        <v>48</v>
      </c>
      <c r="I87">
        <f>HEX2DEC(MID(F87,4,2))</f>
        <v>120</v>
      </c>
      <c r="J87">
        <f>HEX2DEC(RIGHT(F87,2))</f>
        <v>24</v>
      </c>
      <c r="K87">
        <f>$G87*H87</f>
        <v>2.5482719999999999</v>
      </c>
      <c r="L87">
        <f>$G87*I87</f>
        <v>6.3706800000000001</v>
      </c>
      <c r="M87">
        <f>$G87*J87</f>
        <v>1.2741359999999999</v>
      </c>
    </row>
    <row r="88" spans="1:13" ht="15.75" thickBot="1" x14ac:dyDescent="0.3">
      <c r="A88" t="s">
        <v>55</v>
      </c>
      <c r="B88" s="1">
        <v>42824</v>
      </c>
      <c r="C88" s="2">
        <f>IF(MONTH(B88)&lt;=4,1,IF(MONTH(B88)&lt;=7,2,IF(MONTH(B88)&lt;=10,3,4)))</f>
        <v>1</v>
      </c>
      <c r="D88" t="s">
        <v>56</v>
      </c>
      <c r="E88" s="34"/>
      <c r="F88" s="4" t="s">
        <v>60</v>
      </c>
      <c r="G88" s="4">
        <v>4.2079999999999999E-2</v>
      </c>
      <c r="H88">
        <f>HEX2DEC(MID(F88,2,2))</f>
        <v>24</v>
      </c>
      <c r="I88">
        <f>HEX2DEC(MID(F88,4,2))</f>
        <v>48</v>
      </c>
      <c r="J88">
        <f>HEX2DEC(RIGHT(F88,2))</f>
        <v>24</v>
      </c>
      <c r="K88">
        <f>$G88*H88</f>
        <v>1.0099199999999999</v>
      </c>
      <c r="L88">
        <f>$G88*I88</f>
        <v>2.0198399999999999</v>
      </c>
      <c r="M88">
        <f>$G88*J88</f>
        <v>1.0099199999999999</v>
      </c>
    </row>
    <row r="89" spans="1:13" ht="15.75" thickBot="1" x14ac:dyDescent="0.3">
      <c r="A89" t="s">
        <v>55</v>
      </c>
      <c r="B89" s="1">
        <v>42824</v>
      </c>
      <c r="C89" s="2">
        <f>IF(MONTH(B89)&lt;=4,1,IF(MONTH(B89)&lt;=7,2,IF(MONTH(B89)&lt;=10,3,4)))</f>
        <v>1</v>
      </c>
      <c r="D89" t="s">
        <v>56</v>
      </c>
      <c r="E89" s="35"/>
      <c r="F89" s="4" t="s">
        <v>61</v>
      </c>
      <c r="G89" s="4">
        <v>3.3760999999999999E-2</v>
      </c>
      <c r="H89">
        <f>HEX2DEC(MID(F89,2,2))</f>
        <v>24</v>
      </c>
      <c r="I89">
        <f>HEX2DEC(MID(F89,4,2))</f>
        <v>96</v>
      </c>
      <c r="J89">
        <f>HEX2DEC(RIGHT(F89,2))</f>
        <v>24</v>
      </c>
      <c r="K89">
        <f>$G89*H89</f>
        <v>0.81026399999999998</v>
      </c>
      <c r="L89">
        <f>$G89*I89</f>
        <v>3.2410559999999999</v>
      </c>
      <c r="M89">
        <f>$G89*J89</f>
        <v>0.81026399999999998</v>
      </c>
    </row>
    <row r="90" spans="1:13" ht="15.75" thickBot="1" x14ac:dyDescent="0.3">
      <c r="A90" t="s">
        <v>55</v>
      </c>
      <c r="B90" s="1">
        <v>42824</v>
      </c>
      <c r="C90" s="2">
        <f>IF(MONTH(B90)&lt;=4,1,IF(MONTH(B90)&lt;=7,2,IF(MONTH(B90)&lt;=10,3,4)))</f>
        <v>1</v>
      </c>
      <c r="D90" t="s">
        <v>56</v>
      </c>
      <c r="E90" s="36"/>
      <c r="F90" s="4" t="s">
        <v>62</v>
      </c>
      <c r="G90" s="4">
        <v>1.9082999999999999E-2</v>
      </c>
      <c r="H90">
        <f>HEX2DEC(MID(F90,2,2))</f>
        <v>72</v>
      </c>
      <c r="I90">
        <f>HEX2DEC(MID(F90,4,2))</f>
        <v>120</v>
      </c>
      <c r="J90">
        <f>HEX2DEC(RIGHT(F90,2))</f>
        <v>48</v>
      </c>
      <c r="K90">
        <f>$G90*H90</f>
        <v>1.3739759999999999</v>
      </c>
      <c r="L90">
        <f>$G90*I90</f>
        <v>2.2899599999999998</v>
      </c>
      <c r="M90">
        <f>$G90*J90</f>
        <v>0.91598399999999991</v>
      </c>
    </row>
    <row r="91" spans="1:13" ht="15.75" thickBot="1" x14ac:dyDescent="0.3">
      <c r="A91" t="s">
        <v>55</v>
      </c>
      <c r="B91" s="1">
        <v>42824</v>
      </c>
      <c r="C91" s="2">
        <f>IF(MONTH(B91)&lt;=4,1,IF(MONTH(B91)&lt;=7,2,IF(MONTH(B91)&lt;=10,3,4)))</f>
        <v>1</v>
      </c>
      <c r="D91" t="s">
        <v>56</v>
      </c>
      <c r="E91" s="37"/>
      <c r="F91" s="4" t="s">
        <v>63</v>
      </c>
      <c r="G91" s="4">
        <v>1.6881E-2</v>
      </c>
      <c r="H91">
        <f>HEX2DEC(MID(F91,2,2))</f>
        <v>96</v>
      </c>
      <c r="I91">
        <f>HEX2DEC(MID(F91,4,2))</f>
        <v>144</v>
      </c>
      <c r="J91">
        <f>HEX2DEC(RIGHT(F91,2))</f>
        <v>48</v>
      </c>
      <c r="K91">
        <f>$G91*H91</f>
        <v>1.620576</v>
      </c>
      <c r="L91">
        <f>$G91*I91</f>
        <v>2.4308640000000001</v>
      </c>
      <c r="M91">
        <f>$G91*J91</f>
        <v>0.81028800000000001</v>
      </c>
    </row>
    <row r="92" spans="1:13" ht="15.75" thickBot="1" x14ac:dyDescent="0.3">
      <c r="A92" t="s">
        <v>55</v>
      </c>
      <c r="B92" s="1">
        <v>42824</v>
      </c>
      <c r="C92" s="2">
        <f>IF(MONTH(B92)&lt;=4,1,IF(MONTH(B92)&lt;=7,2,IF(MONTH(B92)&lt;=10,3,4)))</f>
        <v>1</v>
      </c>
      <c r="D92" t="s">
        <v>56</v>
      </c>
      <c r="E92" s="38"/>
      <c r="F92" s="4" t="s">
        <v>64</v>
      </c>
      <c r="G92" s="4">
        <v>1.2722000000000001E-2</v>
      </c>
      <c r="H92">
        <f>HEX2DEC(MID(F92,2,2))</f>
        <v>0</v>
      </c>
      <c r="I92">
        <f>HEX2DEC(MID(F92,4,2))</f>
        <v>24</v>
      </c>
      <c r="J92">
        <f>HEX2DEC(RIGHT(F92,2))</f>
        <v>0</v>
      </c>
      <c r="K92">
        <f>$G92*H92</f>
        <v>0</v>
      </c>
      <c r="L92">
        <f>$G92*I92</f>
        <v>0.30532800000000004</v>
      </c>
      <c r="M92">
        <f>$G92*J92</f>
        <v>0</v>
      </c>
    </row>
    <row r="93" spans="1:13" ht="15.75" thickBot="1" x14ac:dyDescent="0.3">
      <c r="A93" t="s">
        <v>55</v>
      </c>
      <c r="B93" s="1">
        <v>42824</v>
      </c>
      <c r="C93" s="2">
        <f>IF(MONTH(B93)&lt;=4,1,IF(MONTH(B93)&lt;=7,2,IF(MONTH(B93)&lt;=10,3,4)))</f>
        <v>1</v>
      </c>
      <c r="D93" t="s">
        <v>56</v>
      </c>
      <c r="E93" s="39"/>
      <c r="F93" s="4" t="s">
        <v>65</v>
      </c>
      <c r="G93" s="4">
        <v>8.9300000000000004E-3</v>
      </c>
      <c r="H93">
        <f>HEX2DEC(MID(F93,2,2))</f>
        <v>120</v>
      </c>
      <c r="I93">
        <f>HEX2DEC(MID(F93,4,2))</f>
        <v>144</v>
      </c>
      <c r="J93">
        <f>HEX2DEC(RIGHT(F93,2))</f>
        <v>72</v>
      </c>
      <c r="K93">
        <f>$G93*H93</f>
        <v>1.0716000000000001</v>
      </c>
      <c r="L93">
        <f>$G93*I93</f>
        <v>1.28592</v>
      </c>
      <c r="M93">
        <f>$G93*J93</f>
        <v>0.64295999999999998</v>
      </c>
    </row>
    <row r="94" spans="1:13" ht="15.75" thickBot="1" x14ac:dyDescent="0.3">
      <c r="A94" t="s">
        <v>66</v>
      </c>
      <c r="B94" s="1">
        <v>42916</v>
      </c>
      <c r="C94" s="2">
        <f>IF(MONTH(B94)&lt;=4,1,IF(MONTH(B94)&lt;=7,2,IF(MONTH(B94)&lt;=10,3,4)))</f>
        <v>2</v>
      </c>
      <c r="D94" t="s">
        <v>56</v>
      </c>
      <c r="E94" s="8"/>
      <c r="F94" s="4" t="s">
        <v>20</v>
      </c>
      <c r="G94" s="4">
        <v>0.64666699999999999</v>
      </c>
      <c r="H94">
        <f>HEX2DEC(MID(F94,2,2))</f>
        <v>0</v>
      </c>
      <c r="I94">
        <f>HEX2DEC(MID(F94,4,2))</f>
        <v>0</v>
      </c>
      <c r="J94">
        <f>HEX2DEC(RIGHT(F94,2))</f>
        <v>0</v>
      </c>
      <c r="K94">
        <f>$G94*H94</f>
        <v>0</v>
      </c>
      <c r="L94">
        <f>$G94*I94</f>
        <v>0</v>
      </c>
      <c r="M94">
        <f>$G94*J94</f>
        <v>0</v>
      </c>
    </row>
    <row r="95" spans="1:13" ht="15.75" thickBot="1" x14ac:dyDescent="0.3">
      <c r="A95" t="s">
        <v>66</v>
      </c>
      <c r="B95" s="1">
        <v>42916</v>
      </c>
      <c r="C95" s="2">
        <f>IF(MONTH(B95)&lt;=4,1,IF(MONTH(B95)&lt;=7,2,IF(MONTH(B95)&lt;=10,3,4)))</f>
        <v>2</v>
      </c>
      <c r="D95" t="s">
        <v>56</v>
      </c>
      <c r="E95" s="40"/>
      <c r="F95" s="4" t="s">
        <v>67</v>
      </c>
      <c r="G95" s="4">
        <v>0.15131500000000001</v>
      </c>
      <c r="H95">
        <f>HEX2DEC(MID(F95,2,2))</f>
        <v>24</v>
      </c>
      <c r="I95">
        <f>HEX2DEC(MID(F95,4,2))</f>
        <v>96</v>
      </c>
      <c r="J95">
        <f>HEX2DEC(RIGHT(F95,2))</f>
        <v>0</v>
      </c>
      <c r="K95">
        <f>$G95*H95</f>
        <v>3.6315600000000003</v>
      </c>
      <c r="L95">
        <f>$G95*I95</f>
        <v>14.526240000000001</v>
      </c>
      <c r="M95">
        <f>$G95*J95</f>
        <v>0</v>
      </c>
    </row>
    <row r="96" spans="1:13" ht="15.75" thickBot="1" x14ac:dyDescent="0.3">
      <c r="A96" t="s">
        <v>66</v>
      </c>
      <c r="B96" s="1">
        <v>42916</v>
      </c>
      <c r="C96" s="2">
        <f>IF(MONTH(B96)&lt;=4,1,IF(MONTH(B96)&lt;=7,2,IF(MONTH(B96)&lt;=10,3,4)))</f>
        <v>2</v>
      </c>
      <c r="D96" t="s">
        <v>56</v>
      </c>
      <c r="E96" s="41"/>
      <c r="F96" s="4" t="s">
        <v>68</v>
      </c>
      <c r="G96" s="4">
        <v>4.7705999999999998E-2</v>
      </c>
      <c r="H96">
        <f>HEX2DEC(MID(F96,2,2))</f>
        <v>0</v>
      </c>
      <c r="I96">
        <f>HEX2DEC(MID(F96,4,2))</f>
        <v>96</v>
      </c>
      <c r="J96">
        <f>HEX2DEC(RIGHT(F96,2))</f>
        <v>0</v>
      </c>
      <c r="K96">
        <f>$G96*H96</f>
        <v>0</v>
      </c>
      <c r="L96">
        <f>$G96*I96</f>
        <v>4.5797759999999998</v>
      </c>
      <c r="M96">
        <f>$G96*J96</f>
        <v>0</v>
      </c>
    </row>
    <row r="97" spans="1:13" ht="15.75" thickBot="1" x14ac:dyDescent="0.3">
      <c r="A97" t="s">
        <v>66</v>
      </c>
      <c r="B97" s="1">
        <v>42916</v>
      </c>
      <c r="C97" s="2">
        <f>IF(MONTH(B97)&lt;=4,1,IF(MONTH(B97)&lt;=7,2,IF(MONTH(B97)&lt;=10,3,4)))</f>
        <v>2</v>
      </c>
      <c r="D97" t="s">
        <v>56</v>
      </c>
      <c r="E97" s="34"/>
      <c r="F97" s="4" t="s">
        <v>60</v>
      </c>
      <c r="G97" s="4">
        <v>4.1896000000000003E-2</v>
      </c>
      <c r="H97">
        <f>HEX2DEC(MID(F97,2,2))</f>
        <v>24</v>
      </c>
      <c r="I97">
        <f>HEX2DEC(MID(F97,4,2))</f>
        <v>48</v>
      </c>
      <c r="J97">
        <f>HEX2DEC(RIGHT(F97,2))</f>
        <v>24</v>
      </c>
      <c r="K97">
        <f>$G97*H97</f>
        <v>1.0055040000000002</v>
      </c>
      <c r="L97">
        <f>$G97*I97</f>
        <v>2.0110080000000004</v>
      </c>
      <c r="M97">
        <f>$G97*J97</f>
        <v>1.0055040000000002</v>
      </c>
    </row>
    <row r="98" spans="1:13" ht="15.75" thickBot="1" x14ac:dyDescent="0.3">
      <c r="A98" t="s">
        <v>66</v>
      </c>
      <c r="B98" s="1">
        <v>42916</v>
      </c>
      <c r="C98" s="2">
        <f>IF(MONTH(B98)&lt;=4,1,IF(MONTH(B98)&lt;=7,2,IF(MONTH(B98)&lt;=10,3,4)))</f>
        <v>2</v>
      </c>
      <c r="D98" t="s">
        <v>56</v>
      </c>
      <c r="E98" s="35"/>
      <c r="F98" s="4" t="s">
        <v>61</v>
      </c>
      <c r="G98" s="4">
        <v>3.7553999999999997E-2</v>
      </c>
      <c r="H98">
        <f>HEX2DEC(MID(F98,2,2))</f>
        <v>24</v>
      </c>
      <c r="I98">
        <f>HEX2DEC(MID(F98,4,2))</f>
        <v>96</v>
      </c>
      <c r="J98">
        <f>HEX2DEC(RIGHT(F98,2))</f>
        <v>24</v>
      </c>
      <c r="K98">
        <f>$G98*H98</f>
        <v>0.90129599999999988</v>
      </c>
      <c r="L98">
        <f>$G98*I98</f>
        <v>3.6051839999999995</v>
      </c>
      <c r="M98">
        <f>$G98*J98</f>
        <v>0.90129599999999988</v>
      </c>
    </row>
    <row r="99" spans="1:13" ht="15.75" thickBot="1" x14ac:dyDescent="0.3">
      <c r="A99" t="s">
        <v>66</v>
      </c>
      <c r="B99" s="1">
        <v>42916</v>
      </c>
      <c r="C99" s="2">
        <f>IF(MONTH(B99)&lt;=4,1,IF(MONTH(B99)&lt;=7,2,IF(MONTH(B99)&lt;=10,3,4)))</f>
        <v>2</v>
      </c>
      <c r="D99" t="s">
        <v>56</v>
      </c>
      <c r="E99" s="32"/>
      <c r="F99" s="4" t="s">
        <v>58</v>
      </c>
      <c r="G99" s="4">
        <v>3.7186999999999998E-2</v>
      </c>
      <c r="H99">
        <f>HEX2DEC(MID(F99,2,2))</f>
        <v>72</v>
      </c>
      <c r="I99">
        <f>HEX2DEC(MID(F99,4,2))</f>
        <v>144</v>
      </c>
      <c r="J99">
        <f>HEX2DEC(RIGHT(F99,2))</f>
        <v>24</v>
      </c>
      <c r="K99">
        <f>$G99*H99</f>
        <v>2.6774639999999996</v>
      </c>
      <c r="L99">
        <f>$G99*I99</f>
        <v>5.3549279999999992</v>
      </c>
      <c r="M99">
        <f>$G99*J99</f>
        <v>0.89248799999999995</v>
      </c>
    </row>
    <row r="100" spans="1:13" ht="15.75" thickBot="1" x14ac:dyDescent="0.3">
      <c r="A100" t="s">
        <v>66</v>
      </c>
      <c r="B100" s="1">
        <v>42916</v>
      </c>
      <c r="C100" s="2">
        <f>IF(MONTH(B100)&lt;=4,1,IF(MONTH(B100)&lt;=7,2,IF(MONTH(B100)&lt;=10,3,4)))</f>
        <v>2</v>
      </c>
      <c r="D100" t="s">
        <v>56</v>
      </c>
      <c r="E100" s="37"/>
      <c r="F100" s="4" t="s">
        <v>63</v>
      </c>
      <c r="G100" s="4">
        <v>1.4801E-2</v>
      </c>
      <c r="H100">
        <f>HEX2DEC(MID(F100,2,2))</f>
        <v>96</v>
      </c>
      <c r="I100">
        <f>HEX2DEC(MID(F100,4,2))</f>
        <v>144</v>
      </c>
      <c r="J100">
        <f>HEX2DEC(RIGHT(F100,2))</f>
        <v>48</v>
      </c>
      <c r="K100">
        <f>$G100*H100</f>
        <v>1.4208959999999999</v>
      </c>
      <c r="L100">
        <f>$G100*I100</f>
        <v>2.1313439999999999</v>
      </c>
      <c r="M100">
        <f>$G100*J100</f>
        <v>0.71044799999999997</v>
      </c>
    </row>
    <row r="101" spans="1:13" ht="15.75" thickBot="1" x14ac:dyDescent="0.3">
      <c r="A101" t="s">
        <v>66</v>
      </c>
      <c r="B101" s="1">
        <v>42916</v>
      </c>
      <c r="C101" s="2">
        <f>IF(MONTH(B101)&lt;=4,1,IF(MONTH(B101)&lt;=7,2,IF(MONTH(B101)&lt;=10,3,4)))</f>
        <v>2</v>
      </c>
      <c r="D101" t="s">
        <v>56</v>
      </c>
      <c r="E101" s="38"/>
      <c r="F101" s="4" t="s">
        <v>64</v>
      </c>
      <c r="G101" s="4">
        <v>1.4557E-2</v>
      </c>
      <c r="H101">
        <f>HEX2DEC(MID(F101,2,2))</f>
        <v>0</v>
      </c>
      <c r="I101">
        <f>HEX2DEC(MID(F101,4,2))</f>
        <v>24</v>
      </c>
      <c r="J101">
        <f>HEX2DEC(RIGHT(F101,2))</f>
        <v>0</v>
      </c>
      <c r="K101">
        <f>$G101*H101</f>
        <v>0</v>
      </c>
      <c r="L101">
        <f>$G101*I101</f>
        <v>0.34936800000000001</v>
      </c>
      <c r="M101">
        <f>$G101*J101</f>
        <v>0</v>
      </c>
    </row>
    <row r="102" spans="1:13" ht="15.75" thickBot="1" x14ac:dyDescent="0.3">
      <c r="A102" t="s">
        <v>66</v>
      </c>
      <c r="B102" s="1">
        <v>42916</v>
      </c>
      <c r="C102" s="2">
        <f>IF(MONTH(B102)&lt;=4,1,IF(MONTH(B102)&lt;=7,2,IF(MONTH(B102)&lt;=10,3,4)))</f>
        <v>2</v>
      </c>
      <c r="D102" t="s">
        <v>56</v>
      </c>
      <c r="E102" s="42"/>
      <c r="F102" s="4" t="s">
        <v>69</v>
      </c>
      <c r="G102" s="4">
        <v>3.3639999999999998E-3</v>
      </c>
      <c r="H102">
        <f>HEX2DEC(MID(F102,2,2))</f>
        <v>120</v>
      </c>
      <c r="I102">
        <f>HEX2DEC(MID(F102,4,2))</f>
        <v>168</v>
      </c>
      <c r="J102">
        <f>HEX2DEC(RIGHT(F102,2))</f>
        <v>48</v>
      </c>
      <c r="K102">
        <f>$G102*H102</f>
        <v>0.40367999999999998</v>
      </c>
      <c r="L102">
        <f>$G102*I102</f>
        <v>0.56515199999999999</v>
      </c>
      <c r="M102">
        <f>$G102*J102</f>
        <v>0.161472</v>
      </c>
    </row>
    <row r="103" spans="1:13" ht="15.75" thickBot="1" x14ac:dyDescent="0.3">
      <c r="A103" t="s">
        <v>66</v>
      </c>
      <c r="B103" s="1">
        <v>42916</v>
      </c>
      <c r="C103" s="2">
        <f>IF(MONTH(B103)&lt;=4,1,IF(MONTH(B103)&lt;=7,2,IF(MONTH(B103)&lt;=10,3,4)))</f>
        <v>2</v>
      </c>
      <c r="D103" t="s">
        <v>56</v>
      </c>
      <c r="E103" s="43"/>
      <c r="F103" s="4" t="s">
        <v>70</v>
      </c>
      <c r="G103" s="4">
        <v>2.813E-3</v>
      </c>
      <c r="H103">
        <f>HEX2DEC(MID(F103,2,2))</f>
        <v>144</v>
      </c>
      <c r="I103">
        <f>HEX2DEC(MID(F103,4,2))</f>
        <v>168</v>
      </c>
      <c r="J103">
        <f>HEX2DEC(RIGHT(F103,2))</f>
        <v>72</v>
      </c>
      <c r="K103">
        <f>$G103*H103</f>
        <v>0.40507199999999999</v>
      </c>
      <c r="L103">
        <f>$G103*I103</f>
        <v>0.472584</v>
      </c>
      <c r="M103">
        <f>$G103*J103</f>
        <v>0.20253599999999999</v>
      </c>
    </row>
    <row r="104" spans="1:13" ht="15.75" thickBot="1" x14ac:dyDescent="0.3">
      <c r="A104" t="s">
        <v>71</v>
      </c>
      <c r="B104" s="1">
        <v>43008</v>
      </c>
      <c r="C104" s="2">
        <f>IF(MONTH(B104)&lt;=4,1,IF(MONTH(B104)&lt;=7,2,IF(MONTH(B104)&lt;=10,3,4)))</f>
        <v>3</v>
      </c>
      <c r="D104" t="s">
        <v>56</v>
      </c>
      <c r="E104" s="8"/>
      <c r="F104" s="4" t="s">
        <v>20</v>
      </c>
      <c r="G104" s="4">
        <v>0.67883800000000005</v>
      </c>
      <c r="H104">
        <f>HEX2DEC(MID(F104,2,2))</f>
        <v>0</v>
      </c>
      <c r="I104">
        <f>HEX2DEC(MID(F104,4,2))</f>
        <v>0</v>
      </c>
      <c r="J104">
        <f>HEX2DEC(RIGHT(F104,2))</f>
        <v>0</v>
      </c>
      <c r="K104">
        <f>$G104*H104</f>
        <v>0</v>
      </c>
      <c r="L104">
        <f>$G104*I104</f>
        <v>0</v>
      </c>
      <c r="M104">
        <f>$G104*J104</f>
        <v>0</v>
      </c>
    </row>
    <row r="105" spans="1:13" ht="15.75" thickBot="1" x14ac:dyDescent="0.3">
      <c r="A105" t="s">
        <v>71</v>
      </c>
      <c r="B105" s="1">
        <v>43008</v>
      </c>
      <c r="C105" s="2">
        <f>IF(MONTH(B105)&lt;=4,1,IF(MONTH(B105)&lt;=7,2,IF(MONTH(B105)&lt;=10,3,4)))</f>
        <v>3</v>
      </c>
      <c r="D105" t="s">
        <v>56</v>
      </c>
      <c r="E105" s="40"/>
      <c r="F105" s="4" t="s">
        <v>67</v>
      </c>
      <c r="G105" s="4">
        <v>0.11841</v>
      </c>
      <c r="H105">
        <f>HEX2DEC(MID(F105,2,2))</f>
        <v>24</v>
      </c>
      <c r="I105">
        <f>HEX2DEC(MID(F105,4,2))</f>
        <v>96</v>
      </c>
      <c r="J105">
        <f>HEX2DEC(RIGHT(F105,2))</f>
        <v>0</v>
      </c>
      <c r="K105">
        <f>$G105*H105</f>
        <v>2.8418399999999999</v>
      </c>
      <c r="L105">
        <f>$G105*I105</f>
        <v>11.36736</v>
      </c>
      <c r="M105">
        <f>$G105*J105</f>
        <v>0</v>
      </c>
    </row>
    <row r="106" spans="1:13" ht="15.75" thickBot="1" x14ac:dyDescent="0.3">
      <c r="A106" t="s">
        <v>71</v>
      </c>
      <c r="B106" s="1">
        <v>43008</v>
      </c>
      <c r="C106" s="2">
        <f>IF(MONTH(B106)&lt;=4,1,IF(MONTH(B106)&lt;=7,2,IF(MONTH(B106)&lt;=10,3,4)))</f>
        <v>3</v>
      </c>
      <c r="D106" t="s">
        <v>56</v>
      </c>
      <c r="E106" s="41"/>
      <c r="F106" s="4" t="s">
        <v>68</v>
      </c>
      <c r="G106" s="4">
        <v>6.2812999999999994E-2</v>
      </c>
      <c r="H106">
        <f>HEX2DEC(MID(F106,2,2))</f>
        <v>0</v>
      </c>
      <c r="I106">
        <f>HEX2DEC(MID(F106,4,2))</f>
        <v>96</v>
      </c>
      <c r="J106">
        <f>HEX2DEC(RIGHT(F106,2))</f>
        <v>0</v>
      </c>
      <c r="K106">
        <f>$G106*H106</f>
        <v>0</v>
      </c>
      <c r="L106">
        <f>$G106*I106</f>
        <v>6.030047999999999</v>
      </c>
      <c r="M106">
        <f>$G106*J106</f>
        <v>0</v>
      </c>
    </row>
    <row r="107" spans="1:13" ht="15.75" thickBot="1" x14ac:dyDescent="0.3">
      <c r="A107" t="s">
        <v>71</v>
      </c>
      <c r="B107" s="1">
        <v>43008</v>
      </c>
      <c r="C107" s="2">
        <f>IF(MONTH(B107)&lt;=4,1,IF(MONTH(B107)&lt;=7,2,IF(MONTH(B107)&lt;=10,3,4)))</f>
        <v>3</v>
      </c>
      <c r="D107" t="s">
        <v>56</v>
      </c>
      <c r="E107" s="35"/>
      <c r="F107" s="4" t="s">
        <v>61</v>
      </c>
      <c r="G107" s="4">
        <v>3.7430999999999999E-2</v>
      </c>
      <c r="H107">
        <f>HEX2DEC(MID(F107,2,2))</f>
        <v>24</v>
      </c>
      <c r="I107">
        <f>HEX2DEC(MID(F107,4,2))</f>
        <v>96</v>
      </c>
      <c r="J107">
        <f>HEX2DEC(RIGHT(F107,2))</f>
        <v>24</v>
      </c>
      <c r="K107">
        <f>$G107*H107</f>
        <v>0.89834400000000003</v>
      </c>
      <c r="L107">
        <f>$G107*I107</f>
        <v>3.5933760000000001</v>
      </c>
      <c r="M107">
        <f>$G107*J107</f>
        <v>0.89834400000000003</v>
      </c>
    </row>
    <row r="108" spans="1:13" ht="15.75" thickBot="1" x14ac:dyDescent="0.3">
      <c r="A108" t="s">
        <v>71</v>
      </c>
      <c r="B108" s="1">
        <v>43008</v>
      </c>
      <c r="C108" s="2">
        <f>IF(MONTH(B108)&lt;=4,1,IF(MONTH(B108)&lt;=7,2,IF(MONTH(B108)&lt;=10,3,4)))</f>
        <v>3</v>
      </c>
      <c r="D108" t="s">
        <v>56</v>
      </c>
      <c r="E108" s="32"/>
      <c r="F108" s="4" t="s">
        <v>58</v>
      </c>
      <c r="G108" s="4">
        <v>2.3363999999999999E-2</v>
      </c>
      <c r="H108">
        <f>HEX2DEC(MID(F108,2,2))</f>
        <v>72</v>
      </c>
      <c r="I108">
        <f>HEX2DEC(MID(F108,4,2))</f>
        <v>144</v>
      </c>
      <c r="J108">
        <f>HEX2DEC(RIGHT(F108,2))</f>
        <v>24</v>
      </c>
      <c r="K108">
        <f>$G108*H108</f>
        <v>1.6822079999999999</v>
      </c>
      <c r="L108">
        <f>$G108*I108</f>
        <v>3.3644159999999999</v>
      </c>
      <c r="M108">
        <f>$G108*J108</f>
        <v>0.56073600000000001</v>
      </c>
    </row>
    <row r="109" spans="1:13" ht="15.75" thickBot="1" x14ac:dyDescent="0.3">
      <c r="A109" t="s">
        <v>71</v>
      </c>
      <c r="B109" s="1">
        <v>43008</v>
      </c>
      <c r="C109" s="2">
        <f>IF(MONTH(B109)&lt;=4,1,IF(MONTH(B109)&lt;=7,2,IF(MONTH(B109)&lt;=10,3,4)))</f>
        <v>3</v>
      </c>
      <c r="D109" t="s">
        <v>56</v>
      </c>
      <c r="E109" s="37"/>
      <c r="F109" s="4" t="s">
        <v>63</v>
      </c>
      <c r="G109" s="4">
        <v>2.1651E-2</v>
      </c>
      <c r="H109">
        <f>HEX2DEC(MID(F109,2,2))</f>
        <v>96</v>
      </c>
      <c r="I109">
        <f>HEX2DEC(MID(F109,4,2))</f>
        <v>144</v>
      </c>
      <c r="J109">
        <f>HEX2DEC(RIGHT(F109,2))</f>
        <v>48</v>
      </c>
      <c r="K109">
        <f>$G109*H109</f>
        <v>2.0784959999999999</v>
      </c>
      <c r="L109">
        <f>$G109*I109</f>
        <v>3.1177440000000001</v>
      </c>
      <c r="M109">
        <f>$G109*J109</f>
        <v>1.0392479999999999</v>
      </c>
    </row>
    <row r="110" spans="1:13" ht="15.75" thickBot="1" x14ac:dyDescent="0.3">
      <c r="A110" t="s">
        <v>71</v>
      </c>
      <c r="B110" s="1">
        <v>43008</v>
      </c>
      <c r="C110" s="2">
        <f>IF(MONTH(B110)&lt;=4,1,IF(MONTH(B110)&lt;=7,2,IF(MONTH(B110)&lt;=10,3,4)))</f>
        <v>3</v>
      </c>
      <c r="D110" t="s">
        <v>56</v>
      </c>
      <c r="E110" s="43"/>
      <c r="F110" s="4" t="s">
        <v>70</v>
      </c>
      <c r="G110" s="4">
        <v>1.6390999999999999E-2</v>
      </c>
      <c r="H110">
        <f>HEX2DEC(MID(F110,2,2))</f>
        <v>144</v>
      </c>
      <c r="I110">
        <f>HEX2DEC(MID(F110,4,2))</f>
        <v>168</v>
      </c>
      <c r="J110">
        <f>HEX2DEC(RIGHT(F110,2))</f>
        <v>72</v>
      </c>
      <c r="K110">
        <f>$G110*H110</f>
        <v>2.3603039999999997</v>
      </c>
      <c r="L110">
        <f>$G110*I110</f>
        <v>2.7536879999999999</v>
      </c>
      <c r="M110">
        <f>$G110*J110</f>
        <v>1.1801519999999999</v>
      </c>
    </row>
    <row r="111" spans="1:13" ht="15.75" thickBot="1" x14ac:dyDescent="0.3">
      <c r="A111" t="s">
        <v>71</v>
      </c>
      <c r="B111" s="1">
        <v>43008</v>
      </c>
      <c r="C111" s="2">
        <f>IF(MONTH(B111)&lt;=4,1,IF(MONTH(B111)&lt;=7,2,IF(MONTH(B111)&lt;=10,3,4)))</f>
        <v>3</v>
      </c>
      <c r="D111" t="s">
        <v>56</v>
      </c>
      <c r="E111" s="39"/>
      <c r="F111" s="4" t="s">
        <v>65</v>
      </c>
      <c r="G111" s="4">
        <v>1.3211000000000001E-2</v>
      </c>
      <c r="H111">
        <f>HEX2DEC(MID(F111,2,2))</f>
        <v>120</v>
      </c>
      <c r="I111">
        <f>HEX2DEC(MID(F111,4,2))</f>
        <v>144</v>
      </c>
      <c r="J111">
        <f>HEX2DEC(RIGHT(F111,2))</f>
        <v>72</v>
      </c>
      <c r="K111">
        <f>$G111*H111</f>
        <v>1.5853200000000001</v>
      </c>
      <c r="L111">
        <f>$G111*I111</f>
        <v>1.9023840000000001</v>
      </c>
      <c r="M111">
        <f>$G111*J111</f>
        <v>0.95119200000000004</v>
      </c>
    </row>
    <row r="112" spans="1:13" ht="15.75" thickBot="1" x14ac:dyDescent="0.3">
      <c r="A112" t="s">
        <v>71</v>
      </c>
      <c r="B112" s="1">
        <v>43008</v>
      </c>
      <c r="C112" s="2">
        <f>IF(MONTH(B112)&lt;=4,1,IF(MONTH(B112)&lt;=7,2,IF(MONTH(B112)&lt;=10,3,4)))</f>
        <v>3</v>
      </c>
      <c r="D112" t="s">
        <v>56</v>
      </c>
      <c r="E112" s="38"/>
      <c r="F112" s="4" t="s">
        <v>64</v>
      </c>
      <c r="G112" s="4">
        <v>9.0519999999999993E-3</v>
      </c>
      <c r="H112">
        <f>HEX2DEC(MID(F112,2,2))</f>
        <v>0</v>
      </c>
      <c r="I112">
        <f>HEX2DEC(MID(F112,4,2))</f>
        <v>24</v>
      </c>
      <c r="J112">
        <f>HEX2DEC(RIGHT(F112,2))</f>
        <v>0</v>
      </c>
      <c r="K112">
        <f>$G112*H112</f>
        <v>0</v>
      </c>
      <c r="L112">
        <f>$G112*I112</f>
        <v>0.217248</v>
      </c>
      <c r="M112">
        <f>$G112*J112</f>
        <v>0</v>
      </c>
    </row>
    <row r="113" spans="1:13" ht="15.75" thickBot="1" x14ac:dyDescent="0.3">
      <c r="A113" t="s">
        <v>71</v>
      </c>
      <c r="B113" s="1">
        <v>43008</v>
      </c>
      <c r="C113" s="2">
        <f>IF(MONTH(B113)&lt;=4,1,IF(MONTH(B113)&lt;=7,2,IF(MONTH(B113)&lt;=10,3,4)))</f>
        <v>3</v>
      </c>
      <c r="D113" t="s">
        <v>56</v>
      </c>
      <c r="E113" s="42"/>
      <c r="F113" s="4" t="s">
        <v>69</v>
      </c>
      <c r="G113" s="4">
        <v>7.7679999999999997E-3</v>
      </c>
      <c r="H113">
        <f>HEX2DEC(MID(F113,2,2))</f>
        <v>120</v>
      </c>
      <c r="I113">
        <f>HEX2DEC(MID(F113,4,2))</f>
        <v>168</v>
      </c>
      <c r="J113">
        <f>HEX2DEC(RIGHT(F113,2))</f>
        <v>48</v>
      </c>
      <c r="K113">
        <f>$G113*H113</f>
        <v>0.93215999999999999</v>
      </c>
      <c r="L113">
        <f>$G113*I113</f>
        <v>1.305024</v>
      </c>
      <c r="M113">
        <f>$G113*J113</f>
        <v>0.37286399999999997</v>
      </c>
    </row>
    <row r="114" spans="1:13" ht="15.75" thickBot="1" x14ac:dyDescent="0.3">
      <c r="A114" t="s">
        <v>72</v>
      </c>
      <c r="B114" s="1">
        <v>43099</v>
      </c>
      <c r="C114" s="2">
        <f>IF(MONTH(B114)&lt;=4,1,IF(MONTH(B114)&lt;=7,2,IF(MONTH(B114)&lt;=10,3,4)))</f>
        <v>4</v>
      </c>
      <c r="D114" t="s">
        <v>56</v>
      </c>
      <c r="E114" s="8"/>
      <c r="F114" s="4" t="s">
        <v>20</v>
      </c>
      <c r="G114" s="4">
        <v>0.67920499999999995</v>
      </c>
      <c r="H114">
        <f>HEX2DEC(MID(F114,2,2))</f>
        <v>0</v>
      </c>
      <c r="I114">
        <f>HEX2DEC(MID(F114,4,2))</f>
        <v>0</v>
      </c>
      <c r="J114">
        <f>HEX2DEC(RIGHT(F114,2))</f>
        <v>0</v>
      </c>
      <c r="K114">
        <f>$G114*H114</f>
        <v>0</v>
      </c>
      <c r="L114">
        <f>$G114*I114</f>
        <v>0</v>
      </c>
      <c r="M114">
        <f>$G114*J114</f>
        <v>0</v>
      </c>
    </row>
    <row r="115" spans="1:13" ht="15.75" thickBot="1" x14ac:dyDescent="0.3">
      <c r="A115" t="s">
        <v>72</v>
      </c>
      <c r="B115" s="1">
        <v>43099</v>
      </c>
      <c r="C115" s="2">
        <f>IF(MONTH(B115)&lt;=4,1,IF(MONTH(B115)&lt;=7,2,IF(MONTH(B115)&lt;=10,3,4)))</f>
        <v>4</v>
      </c>
      <c r="D115" t="s">
        <v>56</v>
      </c>
      <c r="E115" s="40"/>
      <c r="F115" s="4" t="s">
        <v>67</v>
      </c>
      <c r="G115" s="4">
        <v>0.12709500000000001</v>
      </c>
      <c r="H115">
        <f>HEX2DEC(MID(F115,2,2))</f>
        <v>24</v>
      </c>
      <c r="I115">
        <f>HEX2DEC(MID(F115,4,2))</f>
        <v>96</v>
      </c>
      <c r="J115">
        <f>HEX2DEC(RIGHT(F115,2))</f>
        <v>0</v>
      </c>
      <c r="K115">
        <f>$G115*H115</f>
        <v>3.0502800000000003</v>
      </c>
      <c r="L115">
        <f>$G115*I115</f>
        <v>12.201120000000001</v>
      </c>
      <c r="M115">
        <f>$G115*J115</f>
        <v>0</v>
      </c>
    </row>
    <row r="116" spans="1:13" ht="15.75" thickBot="1" x14ac:dyDescent="0.3">
      <c r="A116" t="s">
        <v>72</v>
      </c>
      <c r="B116" s="1">
        <v>43099</v>
      </c>
      <c r="C116" s="2">
        <f>IF(MONTH(B116)&lt;=4,1,IF(MONTH(B116)&lt;=7,2,IF(MONTH(B116)&lt;=10,3,4)))</f>
        <v>4</v>
      </c>
      <c r="D116" t="s">
        <v>56</v>
      </c>
      <c r="E116" s="35"/>
      <c r="F116" s="4" t="s">
        <v>61</v>
      </c>
      <c r="G116" s="4">
        <v>3.7430999999999999E-2</v>
      </c>
      <c r="H116">
        <f>HEX2DEC(MID(F116,2,2))</f>
        <v>24</v>
      </c>
      <c r="I116">
        <f>HEX2DEC(MID(F116,4,2))</f>
        <v>96</v>
      </c>
      <c r="J116">
        <f>HEX2DEC(RIGHT(F116,2))</f>
        <v>24</v>
      </c>
      <c r="K116">
        <f>$G116*H116</f>
        <v>0.89834400000000003</v>
      </c>
      <c r="L116">
        <f>$G116*I116</f>
        <v>3.5933760000000001</v>
      </c>
      <c r="M116">
        <f>$G116*J116</f>
        <v>0.89834400000000003</v>
      </c>
    </row>
    <row r="117" spans="1:13" ht="15.75" thickBot="1" x14ac:dyDescent="0.3">
      <c r="A117" t="s">
        <v>72</v>
      </c>
      <c r="B117" s="1">
        <v>43099</v>
      </c>
      <c r="C117" s="2">
        <f>IF(MONTH(B117)&lt;=4,1,IF(MONTH(B117)&lt;=7,2,IF(MONTH(B117)&lt;=10,3,4)))</f>
        <v>4</v>
      </c>
      <c r="D117" t="s">
        <v>56</v>
      </c>
      <c r="E117" s="37"/>
      <c r="F117" s="4" t="s">
        <v>63</v>
      </c>
      <c r="G117" s="4">
        <v>3.1315000000000003E-2</v>
      </c>
      <c r="H117">
        <f>HEX2DEC(MID(F117,2,2))</f>
        <v>96</v>
      </c>
      <c r="I117">
        <f>HEX2DEC(MID(F117,4,2))</f>
        <v>144</v>
      </c>
      <c r="J117">
        <f>HEX2DEC(RIGHT(F117,2))</f>
        <v>48</v>
      </c>
      <c r="K117">
        <f>$G117*H117</f>
        <v>3.00624</v>
      </c>
      <c r="L117">
        <f>$G117*I117</f>
        <v>4.50936</v>
      </c>
      <c r="M117">
        <f>$G117*J117</f>
        <v>1.50312</v>
      </c>
    </row>
    <row r="118" spans="1:13" ht="15.75" thickBot="1" x14ac:dyDescent="0.3">
      <c r="A118" t="s">
        <v>72</v>
      </c>
      <c r="B118" s="1">
        <v>43099</v>
      </c>
      <c r="C118" s="2">
        <f>IF(MONTH(B118)&lt;=4,1,IF(MONTH(B118)&lt;=7,2,IF(MONTH(B118)&lt;=10,3,4)))</f>
        <v>4</v>
      </c>
      <c r="D118" t="s">
        <v>56</v>
      </c>
      <c r="E118" s="39"/>
      <c r="F118" s="4" t="s">
        <v>65</v>
      </c>
      <c r="G118" s="4">
        <v>2.4036999999999999E-2</v>
      </c>
      <c r="H118">
        <f>HEX2DEC(MID(F118,2,2))</f>
        <v>120</v>
      </c>
      <c r="I118">
        <f>HEX2DEC(MID(F118,4,2))</f>
        <v>144</v>
      </c>
      <c r="J118">
        <f>HEX2DEC(RIGHT(F118,2))</f>
        <v>72</v>
      </c>
      <c r="K118">
        <f>$G118*H118</f>
        <v>2.8844400000000001</v>
      </c>
      <c r="L118">
        <f>$G118*I118</f>
        <v>3.461328</v>
      </c>
      <c r="M118">
        <f>$G118*J118</f>
        <v>1.730664</v>
      </c>
    </row>
    <row r="119" spans="1:13" ht="15.75" thickBot="1" x14ac:dyDescent="0.3">
      <c r="A119" t="s">
        <v>72</v>
      </c>
      <c r="B119" s="1">
        <v>43099</v>
      </c>
      <c r="C119" s="2">
        <f>IF(MONTH(B119)&lt;=4,1,IF(MONTH(B119)&lt;=7,2,IF(MONTH(B119)&lt;=10,3,4)))</f>
        <v>4</v>
      </c>
      <c r="D119" t="s">
        <v>56</v>
      </c>
      <c r="E119" s="44"/>
      <c r="F119" s="4" t="s">
        <v>73</v>
      </c>
      <c r="G119" s="4">
        <v>2.367E-2</v>
      </c>
      <c r="H119">
        <f>HEX2DEC(MID(F119,2,2))</f>
        <v>144</v>
      </c>
      <c r="I119">
        <f>HEX2DEC(MID(F119,4,2))</f>
        <v>168</v>
      </c>
      <c r="J119">
        <f>HEX2DEC(RIGHT(F119,2))</f>
        <v>96</v>
      </c>
      <c r="K119">
        <f>$G119*H119</f>
        <v>3.40848</v>
      </c>
      <c r="L119">
        <f>$G119*I119</f>
        <v>3.9765600000000001</v>
      </c>
      <c r="M119">
        <f>$G119*J119</f>
        <v>2.2723200000000001</v>
      </c>
    </row>
    <row r="120" spans="1:13" ht="15.75" thickBot="1" x14ac:dyDescent="0.3">
      <c r="A120" t="s">
        <v>72</v>
      </c>
      <c r="B120" s="1">
        <v>43099</v>
      </c>
      <c r="C120" s="2">
        <f>IF(MONTH(B120)&lt;=4,1,IF(MONTH(B120)&lt;=7,2,IF(MONTH(B120)&lt;=10,3,4)))</f>
        <v>4</v>
      </c>
      <c r="D120" t="s">
        <v>56</v>
      </c>
      <c r="E120" s="32"/>
      <c r="F120" s="4" t="s">
        <v>58</v>
      </c>
      <c r="G120" s="4">
        <v>2.367E-2</v>
      </c>
      <c r="H120">
        <f>HEX2DEC(MID(F120,2,2))</f>
        <v>72</v>
      </c>
      <c r="I120">
        <f>HEX2DEC(MID(F120,4,2))</f>
        <v>144</v>
      </c>
      <c r="J120">
        <f>HEX2DEC(RIGHT(F120,2))</f>
        <v>24</v>
      </c>
      <c r="K120">
        <f>$G120*H120</f>
        <v>1.70424</v>
      </c>
      <c r="L120">
        <f>$G120*I120</f>
        <v>3.40848</v>
      </c>
      <c r="M120">
        <f>$G120*J120</f>
        <v>0.56808000000000003</v>
      </c>
    </row>
    <row r="121" spans="1:13" ht="15.75" thickBot="1" x14ac:dyDescent="0.3">
      <c r="A121" t="s">
        <v>72</v>
      </c>
      <c r="B121" s="1">
        <v>43099</v>
      </c>
      <c r="C121" s="2">
        <f>IF(MONTH(B121)&lt;=4,1,IF(MONTH(B121)&lt;=7,2,IF(MONTH(B121)&lt;=10,3,4)))</f>
        <v>4</v>
      </c>
      <c r="D121" t="s">
        <v>56</v>
      </c>
      <c r="E121" s="45"/>
      <c r="F121" s="4" t="s">
        <v>74</v>
      </c>
      <c r="G121" s="4">
        <v>1.7125000000000001E-2</v>
      </c>
      <c r="H121">
        <f>HEX2DEC(MID(F121,2,2))</f>
        <v>192</v>
      </c>
      <c r="I121">
        <f>HEX2DEC(MID(F121,4,2))</f>
        <v>192</v>
      </c>
      <c r="J121">
        <f>HEX2DEC(RIGHT(F121,2))</f>
        <v>168</v>
      </c>
      <c r="K121">
        <f>$G121*H121</f>
        <v>3.2880000000000003</v>
      </c>
      <c r="L121">
        <f>$G121*I121</f>
        <v>3.2880000000000003</v>
      </c>
      <c r="M121">
        <f>$G121*J121</f>
        <v>2.8770000000000002</v>
      </c>
    </row>
    <row r="122" spans="1:13" ht="15.75" thickBot="1" x14ac:dyDescent="0.3">
      <c r="A122" t="s">
        <v>72</v>
      </c>
      <c r="B122" s="1">
        <v>43099</v>
      </c>
      <c r="C122" s="2">
        <f>IF(MONTH(B122)&lt;=4,1,IF(MONTH(B122)&lt;=7,2,IF(MONTH(B122)&lt;=10,3,4)))</f>
        <v>4</v>
      </c>
      <c r="D122" t="s">
        <v>56</v>
      </c>
      <c r="E122" s="46"/>
      <c r="F122" s="4" t="s">
        <v>75</v>
      </c>
      <c r="G122" s="4">
        <v>1.6514000000000001E-2</v>
      </c>
      <c r="H122">
        <f>HEX2DEC(MID(F122,2,2))</f>
        <v>168</v>
      </c>
      <c r="I122">
        <f>HEX2DEC(MID(F122,4,2))</f>
        <v>168</v>
      </c>
      <c r="J122">
        <f>HEX2DEC(RIGHT(F122,2))</f>
        <v>120</v>
      </c>
      <c r="K122">
        <f>$G122*H122</f>
        <v>2.7743520000000004</v>
      </c>
      <c r="L122">
        <f>$G122*I122</f>
        <v>2.7743520000000004</v>
      </c>
      <c r="M122">
        <f>$G122*J122</f>
        <v>1.9816800000000001</v>
      </c>
    </row>
    <row r="123" spans="1:13" ht="15.75" thickBot="1" x14ac:dyDescent="0.3">
      <c r="A123" t="s">
        <v>72</v>
      </c>
      <c r="B123" s="1">
        <v>43099</v>
      </c>
      <c r="C123" s="2">
        <f>IF(MONTH(B123)&lt;=4,1,IF(MONTH(B123)&lt;=7,2,IF(MONTH(B123)&lt;=10,3,4)))</f>
        <v>4</v>
      </c>
      <c r="D123" t="s">
        <v>56</v>
      </c>
      <c r="E123" s="47"/>
      <c r="F123" s="4" t="s">
        <v>76</v>
      </c>
      <c r="G123" s="4">
        <v>1.1620999999999999E-2</v>
      </c>
      <c r="H123">
        <f>HEX2DEC(MID(F123,2,2))</f>
        <v>216</v>
      </c>
      <c r="I123">
        <f>HEX2DEC(MID(F123,4,2))</f>
        <v>216</v>
      </c>
      <c r="J123">
        <f>HEX2DEC(RIGHT(F123,2))</f>
        <v>192</v>
      </c>
      <c r="K123">
        <f>$G123*H123</f>
        <v>2.5101359999999997</v>
      </c>
      <c r="L123">
        <f>$G123*I123</f>
        <v>2.5101359999999997</v>
      </c>
      <c r="M123">
        <f>$G123*J123</f>
        <v>2.2312319999999999</v>
      </c>
    </row>
    <row r="124" spans="1:13" ht="15.75" thickBot="1" x14ac:dyDescent="0.3">
      <c r="A124" t="s">
        <v>77</v>
      </c>
      <c r="B124" s="1">
        <v>43189</v>
      </c>
      <c r="C124" s="2">
        <f>IF(MONTH(B124)&lt;=4,1,IF(MONTH(B124)&lt;=7,2,IF(MONTH(B124)&lt;=10,3,4)))</f>
        <v>1</v>
      </c>
      <c r="D124" t="s">
        <v>56</v>
      </c>
      <c r="E124" s="8"/>
      <c r="F124" s="4" t="s">
        <v>20</v>
      </c>
      <c r="G124" s="4">
        <v>0.64581</v>
      </c>
      <c r="H124">
        <f>HEX2DEC(MID(F124,2,2))</f>
        <v>0</v>
      </c>
      <c r="I124">
        <f>HEX2DEC(MID(F124,4,2))</f>
        <v>0</v>
      </c>
      <c r="J124">
        <f>HEX2DEC(RIGHT(F124,2))</f>
        <v>0</v>
      </c>
      <c r="K124">
        <f>$G124*H124</f>
        <v>0</v>
      </c>
      <c r="L124">
        <f>$G124*I124</f>
        <v>0</v>
      </c>
      <c r="M124">
        <f>$G124*J124</f>
        <v>0</v>
      </c>
    </row>
    <row r="125" spans="1:13" ht="15.75" thickBot="1" x14ac:dyDescent="0.3">
      <c r="A125" t="s">
        <v>77</v>
      </c>
      <c r="B125" s="1">
        <v>43189</v>
      </c>
      <c r="C125" s="2">
        <f>IF(MONTH(B125)&lt;=4,1,IF(MONTH(B125)&lt;=7,2,IF(MONTH(B125)&lt;=10,3,4)))</f>
        <v>1</v>
      </c>
      <c r="D125" t="s">
        <v>56</v>
      </c>
      <c r="E125" s="33"/>
      <c r="F125" s="4" t="s">
        <v>59</v>
      </c>
      <c r="G125" s="4">
        <v>8.1406999999999993E-2</v>
      </c>
      <c r="H125">
        <f>HEX2DEC(MID(F125,2,2))</f>
        <v>48</v>
      </c>
      <c r="I125">
        <f>HEX2DEC(MID(F125,4,2))</f>
        <v>120</v>
      </c>
      <c r="J125">
        <f>HEX2DEC(RIGHT(F125,2))</f>
        <v>24</v>
      </c>
      <c r="K125">
        <f>$G125*H125</f>
        <v>3.9075359999999995</v>
      </c>
      <c r="L125">
        <f>$G125*I125</f>
        <v>9.7688399999999991</v>
      </c>
      <c r="M125">
        <f>$G125*J125</f>
        <v>1.9537679999999997</v>
      </c>
    </row>
    <row r="126" spans="1:13" ht="15.75" thickBot="1" x14ac:dyDescent="0.3">
      <c r="A126" t="s">
        <v>77</v>
      </c>
      <c r="B126" s="1">
        <v>43189</v>
      </c>
      <c r="C126" s="2">
        <f>IF(MONTH(B126)&lt;=4,1,IF(MONTH(B126)&lt;=7,2,IF(MONTH(B126)&lt;=10,3,4)))</f>
        <v>1</v>
      </c>
      <c r="D126" t="s">
        <v>56</v>
      </c>
      <c r="E126" s="31"/>
      <c r="F126" s="4" t="s">
        <v>57</v>
      </c>
      <c r="G126" s="4">
        <v>6.1774000000000003E-2</v>
      </c>
      <c r="H126">
        <f>HEX2DEC(MID(F126,2,2))</f>
        <v>24</v>
      </c>
      <c r="I126">
        <f>HEX2DEC(MID(F126,4,2))</f>
        <v>120</v>
      </c>
      <c r="J126">
        <f>HEX2DEC(RIGHT(F126,2))</f>
        <v>0</v>
      </c>
      <c r="K126">
        <f>$G126*H126</f>
        <v>1.4825760000000001</v>
      </c>
      <c r="L126">
        <f>$G126*I126</f>
        <v>7.4128800000000004</v>
      </c>
      <c r="M126">
        <f>$G126*J126</f>
        <v>0</v>
      </c>
    </row>
    <row r="127" spans="1:13" ht="15.75" thickBot="1" x14ac:dyDescent="0.3">
      <c r="A127" t="s">
        <v>77</v>
      </c>
      <c r="B127" s="1">
        <v>43189</v>
      </c>
      <c r="C127" s="2">
        <f>IF(MONTH(B127)&lt;=4,1,IF(MONTH(B127)&lt;=7,2,IF(MONTH(B127)&lt;=10,3,4)))</f>
        <v>1</v>
      </c>
      <c r="D127" t="s">
        <v>56</v>
      </c>
      <c r="E127" s="32"/>
      <c r="F127" s="4" t="s">
        <v>58</v>
      </c>
      <c r="G127" s="4">
        <v>5.9326999999999998E-2</v>
      </c>
      <c r="H127">
        <f>HEX2DEC(MID(F127,2,2))</f>
        <v>72</v>
      </c>
      <c r="I127">
        <f>HEX2DEC(MID(F127,4,2))</f>
        <v>144</v>
      </c>
      <c r="J127">
        <f>HEX2DEC(RIGHT(F127,2))</f>
        <v>24</v>
      </c>
      <c r="K127">
        <f>$G127*H127</f>
        <v>4.2715439999999996</v>
      </c>
      <c r="L127">
        <f>$G127*I127</f>
        <v>8.5430879999999991</v>
      </c>
      <c r="M127">
        <f>$G127*J127</f>
        <v>1.423848</v>
      </c>
    </row>
    <row r="128" spans="1:13" ht="15.75" thickBot="1" x14ac:dyDescent="0.3">
      <c r="A128" t="s">
        <v>77</v>
      </c>
      <c r="B128" s="1">
        <v>43189</v>
      </c>
      <c r="C128" s="2">
        <f>IF(MONTH(B128)&lt;=4,1,IF(MONTH(B128)&lt;=7,2,IF(MONTH(B128)&lt;=10,3,4)))</f>
        <v>1</v>
      </c>
      <c r="D128" t="s">
        <v>56</v>
      </c>
      <c r="E128" s="34"/>
      <c r="F128" s="4" t="s">
        <v>60</v>
      </c>
      <c r="G128" s="4">
        <v>3.1315000000000003E-2</v>
      </c>
      <c r="H128">
        <f>HEX2DEC(MID(F128,2,2))</f>
        <v>24</v>
      </c>
      <c r="I128">
        <f>HEX2DEC(MID(F128,4,2))</f>
        <v>48</v>
      </c>
      <c r="J128">
        <f>HEX2DEC(RIGHT(F128,2))</f>
        <v>24</v>
      </c>
      <c r="K128">
        <f>$G128*H128</f>
        <v>0.75156000000000001</v>
      </c>
      <c r="L128">
        <f>$G128*I128</f>
        <v>1.50312</v>
      </c>
      <c r="M128">
        <f>$G128*J128</f>
        <v>0.75156000000000001</v>
      </c>
    </row>
    <row r="129" spans="1:13" ht="15.75" thickBot="1" x14ac:dyDescent="0.3">
      <c r="A129" t="s">
        <v>77</v>
      </c>
      <c r="B129" s="1">
        <v>43189</v>
      </c>
      <c r="C129" s="2">
        <f>IF(MONTH(B129)&lt;=4,1,IF(MONTH(B129)&lt;=7,2,IF(MONTH(B129)&lt;=10,3,4)))</f>
        <v>1</v>
      </c>
      <c r="D129" t="s">
        <v>56</v>
      </c>
      <c r="E129" s="37"/>
      <c r="F129" s="4" t="s">
        <v>63</v>
      </c>
      <c r="G129" s="4">
        <v>2.5381999999999998E-2</v>
      </c>
      <c r="H129">
        <f>HEX2DEC(MID(F129,2,2))</f>
        <v>96</v>
      </c>
      <c r="I129">
        <f>HEX2DEC(MID(F129,4,2))</f>
        <v>144</v>
      </c>
      <c r="J129">
        <f>HEX2DEC(RIGHT(F129,2))</f>
        <v>48</v>
      </c>
      <c r="K129">
        <f>$G129*H129</f>
        <v>2.4366719999999997</v>
      </c>
      <c r="L129">
        <f>$G129*I129</f>
        <v>3.6550079999999996</v>
      </c>
      <c r="M129">
        <f>$G129*J129</f>
        <v>1.2183359999999999</v>
      </c>
    </row>
    <row r="130" spans="1:13" ht="15.75" thickBot="1" x14ac:dyDescent="0.3">
      <c r="A130" t="s">
        <v>77</v>
      </c>
      <c r="B130" s="1">
        <v>43189</v>
      </c>
      <c r="C130" s="2">
        <f>IF(MONTH(B130)&lt;=4,1,IF(MONTH(B130)&lt;=7,2,IF(MONTH(B130)&lt;=10,3,4)))</f>
        <v>1</v>
      </c>
      <c r="D130" t="s">
        <v>56</v>
      </c>
      <c r="E130" s="48"/>
      <c r="F130" s="4" t="s">
        <v>78</v>
      </c>
      <c r="G130" s="4">
        <v>2.4465000000000001E-2</v>
      </c>
      <c r="H130">
        <f>HEX2DEC(MID(F130,2,2))</f>
        <v>120</v>
      </c>
      <c r="I130">
        <f>HEX2DEC(MID(F130,4,2))</f>
        <v>168</v>
      </c>
      <c r="J130">
        <f>HEX2DEC(RIGHT(F130,2))</f>
        <v>24</v>
      </c>
      <c r="K130">
        <f>$G130*H130</f>
        <v>2.9358</v>
      </c>
      <c r="L130">
        <f>$G130*I130</f>
        <v>4.1101200000000002</v>
      </c>
      <c r="M130">
        <f>$G130*J130</f>
        <v>0.58716000000000002</v>
      </c>
    </row>
    <row r="131" spans="1:13" ht="15.75" thickBot="1" x14ac:dyDescent="0.3">
      <c r="A131" t="s">
        <v>77</v>
      </c>
      <c r="B131" s="1">
        <v>43189</v>
      </c>
      <c r="C131" s="2">
        <f>IF(MONTH(B131)&lt;=4,1,IF(MONTH(B131)&lt;=7,2,IF(MONTH(B131)&lt;=10,3,4)))</f>
        <v>1</v>
      </c>
      <c r="D131" t="s">
        <v>56</v>
      </c>
      <c r="E131" s="39"/>
      <c r="F131" s="4" t="s">
        <v>65</v>
      </c>
      <c r="G131" s="4">
        <v>2.1162E-2</v>
      </c>
      <c r="H131">
        <f>HEX2DEC(MID(F131,2,2))</f>
        <v>120</v>
      </c>
      <c r="I131">
        <f>HEX2DEC(MID(F131,4,2))</f>
        <v>144</v>
      </c>
      <c r="J131">
        <f>HEX2DEC(RIGHT(F131,2))</f>
        <v>72</v>
      </c>
      <c r="K131">
        <f>$G131*H131</f>
        <v>2.5394399999999999</v>
      </c>
      <c r="L131">
        <f>$G131*I131</f>
        <v>3.0473280000000003</v>
      </c>
      <c r="M131">
        <f>$G131*J131</f>
        <v>1.5236640000000001</v>
      </c>
    </row>
    <row r="132" spans="1:13" ht="15.75" thickBot="1" x14ac:dyDescent="0.3">
      <c r="A132" t="s">
        <v>77</v>
      </c>
      <c r="B132" s="1">
        <v>43189</v>
      </c>
      <c r="C132" s="2">
        <f>IF(MONTH(B132)&lt;=4,1,IF(MONTH(B132)&lt;=7,2,IF(MONTH(B132)&lt;=10,3,4)))</f>
        <v>1</v>
      </c>
      <c r="D132" t="s">
        <v>56</v>
      </c>
      <c r="E132" s="41"/>
      <c r="F132" s="4" t="s">
        <v>68</v>
      </c>
      <c r="G132" s="4">
        <v>1.4434000000000001E-2</v>
      </c>
      <c r="H132">
        <f>HEX2DEC(MID(F132,2,2))</f>
        <v>0</v>
      </c>
      <c r="I132">
        <f>HEX2DEC(MID(F132,4,2))</f>
        <v>96</v>
      </c>
      <c r="J132">
        <f>HEX2DEC(RIGHT(F132,2))</f>
        <v>0</v>
      </c>
      <c r="K132">
        <f>$G132*H132</f>
        <v>0</v>
      </c>
      <c r="L132">
        <f>$G132*I132</f>
        <v>1.385664</v>
      </c>
      <c r="M132">
        <f>$G132*J132</f>
        <v>0</v>
      </c>
    </row>
    <row r="133" spans="1:13" ht="15.75" thickBot="1" x14ac:dyDescent="0.3">
      <c r="A133" t="s">
        <v>77</v>
      </c>
      <c r="B133" s="1">
        <v>43189</v>
      </c>
      <c r="C133" s="2">
        <f>IF(MONTH(B133)&lt;=4,1,IF(MONTH(B133)&lt;=7,2,IF(MONTH(B133)&lt;=10,3,4)))</f>
        <v>1</v>
      </c>
      <c r="D133" t="s">
        <v>56</v>
      </c>
      <c r="E133" s="38"/>
      <c r="F133" s="4" t="s">
        <v>64</v>
      </c>
      <c r="G133" s="4">
        <v>1.1315E-2</v>
      </c>
      <c r="H133">
        <f>HEX2DEC(MID(F133,2,2))</f>
        <v>0</v>
      </c>
      <c r="I133">
        <f>HEX2DEC(MID(F133,4,2))</f>
        <v>24</v>
      </c>
      <c r="J133">
        <f>HEX2DEC(RIGHT(F133,2))</f>
        <v>0</v>
      </c>
      <c r="K133">
        <f>$G133*H133</f>
        <v>0</v>
      </c>
      <c r="L133">
        <f>$G133*I133</f>
        <v>0.27156000000000002</v>
      </c>
      <c r="M133">
        <f>$G133*J133</f>
        <v>0</v>
      </c>
    </row>
    <row r="134" spans="1:13" ht="15.75" thickBot="1" x14ac:dyDescent="0.3">
      <c r="A134" t="s">
        <v>79</v>
      </c>
      <c r="B134" s="1">
        <v>43281</v>
      </c>
      <c r="C134" s="2">
        <f>IF(MONTH(B134)&lt;=4,1,IF(MONTH(B134)&lt;=7,2,IF(MONTH(B134)&lt;=10,3,4)))</f>
        <v>2</v>
      </c>
      <c r="D134" t="s">
        <v>56</v>
      </c>
      <c r="E134" s="8"/>
      <c r="F134" s="4" t="s">
        <v>20</v>
      </c>
      <c r="G134" s="4">
        <v>0.64648300000000003</v>
      </c>
      <c r="H134">
        <f>HEX2DEC(MID(F134,2,2))</f>
        <v>0</v>
      </c>
      <c r="I134">
        <f>HEX2DEC(MID(F134,4,2))</f>
        <v>0</v>
      </c>
      <c r="J134">
        <f>HEX2DEC(RIGHT(F134,2))</f>
        <v>0</v>
      </c>
      <c r="K134">
        <f>$G134*H134</f>
        <v>0</v>
      </c>
      <c r="L134">
        <f>$G134*I134</f>
        <v>0</v>
      </c>
      <c r="M134">
        <f>$G134*J134</f>
        <v>0</v>
      </c>
    </row>
    <row r="135" spans="1:13" ht="15.75" thickBot="1" x14ac:dyDescent="0.3">
      <c r="A135" t="s">
        <v>79</v>
      </c>
      <c r="B135" s="1">
        <v>43281</v>
      </c>
      <c r="C135" s="2">
        <f>IF(MONTH(B135)&lt;=4,1,IF(MONTH(B135)&lt;=7,2,IF(MONTH(B135)&lt;=10,3,4)))</f>
        <v>2</v>
      </c>
      <c r="D135" t="s">
        <v>56</v>
      </c>
      <c r="E135" s="33"/>
      <c r="F135" s="4" t="s">
        <v>59</v>
      </c>
      <c r="G135" s="4">
        <v>8.5566000000000003E-2</v>
      </c>
      <c r="H135">
        <f>HEX2DEC(MID(F135,2,2))</f>
        <v>48</v>
      </c>
      <c r="I135">
        <f>HEX2DEC(MID(F135,4,2))</f>
        <v>120</v>
      </c>
      <c r="J135">
        <f>HEX2DEC(RIGHT(F135,2))</f>
        <v>24</v>
      </c>
      <c r="K135">
        <f>$G135*H135</f>
        <v>4.1071679999999997</v>
      </c>
      <c r="L135">
        <f>$G135*I135</f>
        <v>10.26792</v>
      </c>
      <c r="M135">
        <f>$G135*J135</f>
        <v>2.0535839999999999</v>
      </c>
    </row>
    <row r="136" spans="1:13" ht="15.75" thickBot="1" x14ac:dyDescent="0.3">
      <c r="A136" t="s">
        <v>79</v>
      </c>
      <c r="B136" s="1">
        <v>43281</v>
      </c>
      <c r="C136" s="2">
        <f>IF(MONTH(B136)&lt;=4,1,IF(MONTH(B136)&lt;=7,2,IF(MONTH(B136)&lt;=10,3,4)))</f>
        <v>2</v>
      </c>
      <c r="D136" t="s">
        <v>56</v>
      </c>
      <c r="E136" s="40"/>
      <c r="F136" s="4" t="s">
        <v>67</v>
      </c>
      <c r="G136" s="4">
        <v>7.9632999999999995E-2</v>
      </c>
      <c r="H136">
        <f>HEX2DEC(MID(F136,2,2))</f>
        <v>24</v>
      </c>
      <c r="I136">
        <f>HEX2DEC(MID(F136,4,2))</f>
        <v>96</v>
      </c>
      <c r="J136">
        <f>HEX2DEC(RIGHT(F136,2))</f>
        <v>0</v>
      </c>
      <c r="K136">
        <f>$G136*H136</f>
        <v>1.9111919999999998</v>
      </c>
      <c r="L136">
        <f>$G136*I136</f>
        <v>7.6447679999999991</v>
      </c>
      <c r="M136">
        <f>$G136*J136</f>
        <v>0</v>
      </c>
    </row>
    <row r="137" spans="1:13" ht="15.75" thickBot="1" x14ac:dyDescent="0.3">
      <c r="A137" t="s">
        <v>79</v>
      </c>
      <c r="B137" s="1">
        <v>43281</v>
      </c>
      <c r="C137" s="2">
        <f>IF(MONTH(B137)&lt;=4,1,IF(MONTH(B137)&lt;=7,2,IF(MONTH(B137)&lt;=10,3,4)))</f>
        <v>2</v>
      </c>
      <c r="D137" t="s">
        <v>56</v>
      </c>
      <c r="E137" s="32"/>
      <c r="F137" s="4" t="s">
        <v>58</v>
      </c>
      <c r="G137" s="4">
        <v>5.0458999999999997E-2</v>
      </c>
      <c r="H137">
        <f>HEX2DEC(MID(F137,2,2))</f>
        <v>72</v>
      </c>
      <c r="I137">
        <f>HEX2DEC(MID(F137,4,2))</f>
        <v>144</v>
      </c>
      <c r="J137">
        <f>HEX2DEC(RIGHT(F137,2))</f>
        <v>24</v>
      </c>
      <c r="K137">
        <f>$G137*H137</f>
        <v>3.6330479999999996</v>
      </c>
      <c r="L137">
        <f>$G137*I137</f>
        <v>7.2660959999999992</v>
      </c>
      <c r="M137">
        <f>$G137*J137</f>
        <v>1.2110159999999999</v>
      </c>
    </row>
    <row r="138" spans="1:13" ht="15.75" thickBot="1" x14ac:dyDescent="0.3">
      <c r="A138" t="s">
        <v>79</v>
      </c>
      <c r="B138" s="1">
        <v>43281</v>
      </c>
      <c r="C138" s="2">
        <f>IF(MONTH(B138)&lt;=4,1,IF(MONTH(B138)&lt;=7,2,IF(MONTH(B138)&lt;=10,3,4)))</f>
        <v>2</v>
      </c>
      <c r="D138" t="s">
        <v>56</v>
      </c>
      <c r="E138" s="34"/>
      <c r="F138" s="4" t="s">
        <v>60</v>
      </c>
      <c r="G138" s="4">
        <v>4.0673000000000001E-2</v>
      </c>
      <c r="H138">
        <f>HEX2DEC(MID(F138,2,2))</f>
        <v>24</v>
      </c>
      <c r="I138">
        <f>HEX2DEC(MID(F138,4,2))</f>
        <v>48</v>
      </c>
      <c r="J138">
        <f>HEX2DEC(RIGHT(F138,2))</f>
        <v>24</v>
      </c>
      <c r="K138">
        <f>$G138*H138</f>
        <v>0.97615200000000002</v>
      </c>
      <c r="L138">
        <f>$G138*I138</f>
        <v>1.952304</v>
      </c>
      <c r="M138">
        <f>$G138*J138</f>
        <v>0.97615200000000002</v>
      </c>
    </row>
    <row r="139" spans="1:13" ht="15.75" thickBot="1" x14ac:dyDescent="0.3">
      <c r="A139" t="s">
        <v>79</v>
      </c>
      <c r="B139" s="1">
        <v>43281</v>
      </c>
      <c r="C139" s="2">
        <f>IF(MONTH(B139)&lt;=4,1,IF(MONTH(B139)&lt;=7,2,IF(MONTH(B139)&lt;=10,3,4)))</f>
        <v>2</v>
      </c>
      <c r="D139" t="s">
        <v>56</v>
      </c>
      <c r="E139" s="35"/>
      <c r="F139" s="4" t="s">
        <v>61</v>
      </c>
      <c r="G139" s="4">
        <v>4.0306000000000002E-2</v>
      </c>
      <c r="H139">
        <f>HEX2DEC(MID(F139,2,2))</f>
        <v>24</v>
      </c>
      <c r="I139">
        <f>HEX2DEC(MID(F139,4,2))</f>
        <v>96</v>
      </c>
      <c r="J139">
        <f>HEX2DEC(RIGHT(F139,2))</f>
        <v>24</v>
      </c>
      <c r="K139">
        <f>$G139*H139</f>
        <v>0.96734399999999998</v>
      </c>
      <c r="L139">
        <f>$G139*I139</f>
        <v>3.8693759999999999</v>
      </c>
      <c r="M139">
        <f>$G139*J139</f>
        <v>0.96734399999999998</v>
      </c>
    </row>
    <row r="140" spans="1:13" ht="15.75" thickBot="1" x14ac:dyDescent="0.3">
      <c r="A140" t="s">
        <v>79</v>
      </c>
      <c r="B140" s="1">
        <v>43281</v>
      </c>
      <c r="C140" s="2">
        <f>IF(MONTH(B140)&lt;=4,1,IF(MONTH(B140)&lt;=7,2,IF(MONTH(B140)&lt;=10,3,4)))</f>
        <v>2</v>
      </c>
      <c r="D140" t="s">
        <v>56</v>
      </c>
      <c r="E140" s="37"/>
      <c r="F140" s="4" t="s">
        <v>63</v>
      </c>
      <c r="G140" s="4">
        <v>2.4832E-2</v>
      </c>
      <c r="H140">
        <f>HEX2DEC(MID(F140,2,2))</f>
        <v>96</v>
      </c>
      <c r="I140">
        <f>HEX2DEC(MID(F140,4,2))</f>
        <v>144</v>
      </c>
      <c r="J140">
        <f>HEX2DEC(RIGHT(F140,2))</f>
        <v>48</v>
      </c>
      <c r="K140">
        <f>$G140*H140</f>
        <v>2.3838720000000002</v>
      </c>
      <c r="L140">
        <f>$G140*I140</f>
        <v>3.5758079999999999</v>
      </c>
      <c r="M140">
        <f>$G140*J140</f>
        <v>1.1919360000000001</v>
      </c>
    </row>
    <row r="141" spans="1:13" ht="15.75" thickBot="1" x14ac:dyDescent="0.3">
      <c r="A141" t="s">
        <v>79</v>
      </c>
      <c r="B141" s="1">
        <v>43281</v>
      </c>
      <c r="C141" s="2">
        <f>IF(MONTH(B141)&lt;=4,1,IF(MONTH(B141)&lt;=7,2,IF(MONTH(B141)&lt;=10,3,4)))</f>
        <v>2</v>
      </c>
      <c r="D141" t="s">
        <v>56</v>
      </c>
      <c r="E141" s="38"/>
      <c r="F141" s="4" t="s">
        <v>64</v>
      </c>
      <c r="G141" s="4">
        <v>1.4924E-2</v>
      </c>
      <c r="H141">
        <f>HEX2DEC(MID(F141,2,2))</f>
        <v>0</v>
      </c>
      <c r="I141">
        <f>HEX2DEC(MID(F141,4,2))</f>
        <v>24</v>
      </c>
      <c r="J141">
        <f>HEX2DEC(RIGHT(F141,2))</f>
        <v>0</v>
      </c>
      <c r="K141">
        <f>$G141*H141</f>
        <v>0</v>
      </c>
      <c r="L141">
        <f>$G141*I141</f>
        <v>0.35817599999999999</v>
      </c>
      <c r="M141">
        <f>$G141*J141</f>
        <v>0</v>
      </c>
    </row>
    <row r="142" spans="1:13" ht="15.75" thickBot="1" x14ac:dyDescent="0.3">
      <c r="A142" t="s">
        <v>79</v>
      </c>
      <c r="B142" s="1">
        <v>43281</v>
      </c>
      <c r="C142" s="2">
        <f>IF(MONTH(B142)&lt;=4,1,IF(MONTH(B142)&lt;=7,2,IF(MONTH(B142)&lt;=10,3,4)))</f>
        <v>2</v>
      </c>
      <c r="D142" t="s">
        <v>56</v>
      </c>
      <c r="E142" s="42"/>
      <c r="F142" s="4" t="s">
        <v>69</v>
      </c>
      <c r="G142" s="4">
        <v>8.2570000000000005E-3</v>
      </c>
      <c r="H142">
        <f>HEX2DEC(MID(F142,2,2))</f>
        <v>120</v>
      </c>
      <c r="I142">
        <f>HEX2DEC(MID(F142,4,2))</f>
        <v>168</v>
      </c>
      <c r="J142">
        <f>HEX2DEC(RIGHT(F142,2))</f>
        <v>48</v>
      </c>
      <c r="K142">
        <f>$G142*H142</f>
        <v>0.99084000000000005</v>
      </c>
      <c r="L142">
        <f>$G142*I142</f>
        <v>1.3871760000000002</v>
      </c>
      <c r="M142">
        <f>$G142*J142</f>
        <v>0.39633600000000002</v>
      </c>
    </row>
    <row r="143" spans="1:13" ht="15.75" thickBot="1" x14ac:dyDescent="0.3">
      <c r="A143" t="s">
        <v>79</v>
      </c>
      <c r="B143" s="1">
        <v>43281</v>
      </c>
      <c r="C143" s="2">
        <f>IF(MONTH(B143)&lt;=4,1,IF(MONTH(B143)&lt;=7,2,IF(MONTH(B143)&lt;=10,3,4)))</f>
        <v>2</v>
      </c>
      <c r="D143" t="s">
        <v>56</v>
      </c>
      <c r="E143" s="43"/>
      <c r="F143" s="4" t="s">
        <v>70</v>
      </c>
      <c r="G143" s="4">
        <v>6.8500000000000002E-3</v>
      </c>
      <c r="H143">
        <f>HEX2DEC(MID(F143,2,2))</f>
        <v>144</v>
      </c>
      <c r="I143">
        <f>HEX2DEC(MID(F143,4,2))</f>
        <v>168</v>
      </c>
      <c r="J143">
        <f>HEX2DEC(RIGHT(F143,2))</f>
        <v>72</v>
      </c>
      <c r="K143">
        <f>$G143*H143</f>
        <v>0.98640000000000005</v>
      </c>
      <c r="L143">
        <f>$G143*I143</f>
        <v>1.1508</v>
      </c>
      <c r="M143">
        <f>$G143*J143</f>
        <v>0.49320000000000003</v>
      </c>
    </row>
    <row r="144" spans="1:13" ht="15.75" thickBot="1" x14ac:dyDescent="0.3">
      <c r="A144" t="s">
        <v>80</v>
      </c>
      <c r="B144" s="1">
        <v>43373</v>
      </c>
      <c r="C144" s="2">
        <f>IF(MONTH(B144)&lt;=4,1,IF(MONTH(B144)&lt;=7,2,IF(MONTH(B144)&lt;=10,3,4)))</f>
        <v>3</v>
      </c>
      <c r="D144" t="s">
        <v>56</v>
      </c>
      <c r="E144" s="8"/>
      <c r="F144" s="4" t="s">
        <v>20</v>
      </c>
      <c r="G144" s="4">
        <v>0.64629999999999999</v>
      </c>
      <c r="H144">
        <f>HEX2DEC(MID(F144,2,2))</f>
        <v>0</v>
      </c>
      <c r="I144">
        <f>HEX2DEC(MID(F144,4,2))</f>
        <v>0</v>
      </c>
      <c r="J144">
        <f>HEX2DEC(RIGHT(F144,2))</f>
        <v>0</v>
      </c>
      <c r="K144">
        <f>$G144*H144</f>
        <v>0</v>
      </c>
      <c r="L144">
        <f>$G144*I144</f>
        <v>0</v>
      </c>
      <c r="M144">
        <f>$G144*J144</f>
        <v>0</v>
      </c>
    </row>
    <row r="145" spans="1:13" ht="15.75" thickBot="1" x14ac:dyDescent="0.3">
      <c r="A145" t="s">
        <v>80</v>
      </c>
      <c r="B145" s="1">
        <v>43373</v>
      </c>
      <c r="C145" s="2">
        <f>IF(MONTH(B145)&lt;=4,1,IF(MONTH(B145)&lt;=7,2,IF(MONTH(B145)&lt;=10,3,4)))</f>
        <v>3</v>
      </c>
      <c r="D145" t="s">
        <v>56</v>
      </c>
      <c r="E145" s="33"/>
      <c r="F145" s="4" t="s">
        <v>59</v>
      </c>
      <c r="G145" s="4">
        <v>8.1589999999999996E-2</v>
      </c>
      <c r="H145">
        <f>HEX2DEC(MID(F145,2,2))</f>
        <v>48</v>
      </c>
      <c r="I145">
        <f>HEX2DEC(MID(F145,4,2))</f>
        <v>120</v>
      </c>
      <c r="J145">
        <f>HEX2DEC(RIGHT(F145,2))</f>
        <v>24</v>
      </c>
      <c r="K145">
        <f>$G145*H145</f>
        <v>3.9163199999999998</v>
      </c>
      <c r="L145">
        <f>$G145*I145</f>
        <v>9.7907999999999991</v>
      </c>
      <c r="M145">
        <f>$G145*J145</f>
        <v>1.9581599999999999</v>
      </c>
    </row>
    <row r="146" spans="1:13" ht="15.75" thickBot="1" x14ac:dyDescent="0.3">
      <c r="A146" t="s">
        <v>80</v>
      </c>
      <c r="B146" s="1">
        <v>43373</v>
      </c>
      <c r="C146" s="2">
        <f>IF(MONTH(B146)&lt;=4,1,IF(MONTH(B146)&lt;=7,2,IF(MONTH(B146)&lt;=10,3,4)))</f>
        <v>3</v>
      </c>
      <c r="D146" t="s">
        <v>56</v>
      </c>
      <c r="E146" s="31"/>
      <c r="F146" s="4" t="s">
        <v>57</v>
      </c>
      <c r="G146" s="4">
        <v>6.8684999999999996E-2</v>
      </c>
      <c r="H146">
        <f>HEX2DEC(MID(F146,2,2))</f>
        <v>24</v>
      </c>
      <c r="I146">
        <f>HEX2DEC(MID(F146,4,2))</f>
        <v>120</v>
      </c>
      <c r="J146">
        <f>HEX2DEC(RIGHT(F146,2))</f>
        <v>0</v>
      </c>
      <c r="K146">
        <f>$G146*H146</f>
        <v>1.6484399999999999</v>
      </c>
      <c r="L146">
        <f>$G146*I146</f>
        <v>8.2422000000000004</v>
      </c>
      <c r="M146">
        <f>$G146*J146</f>
        <v>0</v>
      </c>
    </row>
    <row r="147" spans="1:13" ht="15.75" thickBot="1" x14ac:dyDescent="0.3">
      <c r="A147" t="s">
        <v>80</v>
      </c>
      <c r="B147" s="1">
        <v>43373</v>
      </c>
      <c r="C147" s="2">
        <f>IF(MONTH(B147)&lt;=4,1,IF(MONTH(B147)&lt;=7,2,IF(MONTH(B147)&lt;=10,3,4)))</f>
        <v>3</v>
      </c>
      <c r="D147" t="s">
        <v>56</v>
      </c>
      <c r="E147" s="34"/>
      <c r="F147" s="4" t="s">
        <v>60</v>
      </c>
      <c r="G147" s="4">
        <v>4.1773999999999999E-2</v>
      </c>
      <c r="H147">
        <f>HEX2DEC(MID(F147,2,2))</f>
        <v>24</v>
      </c>
      <c r="I147">
        <f>HEX2DEC(MID(F147,4,2))</f>
        <v>48</v>
      </c>
      <c r="J147">
        <f>HEX2DEC(RIGHT(F147,2))</f>
        <v>24</v>
      </c>
      <c r="K147">
        <f>$G147*H147</f>
        <v>1.0025759999999999</v>
      </c>
      <c r="L147">
        <f>$G147*I147</f>
        <v>2.0051519999999998</v>
      </c>
      <c r="M147">
        <f>$G147*J147</f>
        <v>1.0025759999999999</v>
      </c>
    </row>
    <row r="148" spans="1:13" ht="15.75" thickBot="1" x14ac:dyDescent="0.3">
      <c r="A148" t="s">
        <v>80</v>
      </c>
      <c r="B148" s="1">
        <v>43373</v>
      </c>
      <c r="C148" s="2">
        <f>IF(MONTH(B148)&lt;=4,1,IF(MONTH(B148)&lt;=7,2,IF(MONTH(B148)&lt;=10,3,4)))</f>
        <v>3</v>
      </c>
      <c r="D148" t="s">
        <v>56</v>
      </c>
      <c r="E148" s="32"/>
      <c r="F148" s="4" t="s">
        <v>58</v>
      </c>
      <c r="G148" s="4">
        <v>3.9327000000000001E-2</v>
      </c>
      <c r="H148">
        <f>HEX2DEC(MID(F148,2,2))</f>
        <v>72</v>
      </c>
      <c r="I148">
        <f>HEX2DEC(MID(F148,4,2))</f>
        <v>144</v>
      </c>
      <c r="J148">
        <f>HEX2DEC(RIGHT(F148,2))</f>
        <v>24</v>
      </c>
      <c r="K148">
        <f>$G148*H148</f>
        <v>2.8315440000000001</v>
      </c>
      <c r="L148">
        <f>$G148*I148</f>
        <v>5.6630880000000001</v>
      </c>
      <c r="M148">
        <f>$G148*J148</f>
        <v>0.94384800000000002</v>
      </c>
    </row>
    <row r="149" spans="1:13" ht="15.75" thickBot="1" x14ac:dyDescent="0.3">
      <c r="A149" t="s">
        <v>80</v>
      </c>
      <c r="B149" s="1">
        <v>43373</v>
      </c>
      <c r="C149" s="2">
        <f>IF(MONTH(B149)&lt;=4,1,IF(MONTH(B149)&lt;=7,2,IF(MONTH(B149)&lt;=10,3,4)))</f>
        <v>3</v>
      </c>
      <c r="D149" t="s">
        <v>56</v>
      </c>
      <c r="E149" s="35"/>
      <c r="F149" s="4" t="s">
        <v>61</v>
      </c>
      <c r="G149" s="4">
        <v>3.5291000000000003E-2</v>
      </c>
      <c r="H149">
        <f>HEX2DEC(MID(F149,2,2))</f>
        <v>24</v>
      </c>
      <c r="I149">
        <f>HEX2DEC(MID(F149,4,2))</f>
        <v>96</v>
      </c>
      <c r="J149">
        <f>HEX2DEC(RIGHT(F149,2))</f>
        <v>24</v>
      </c>
      <c r="K149">
        <f>$G149*H149</f>
        <v>0.84698400000000007</v>
      </c>
      <c r="L149">
        <f>$G149*I149</f>
        <v>3.3879360000000003</v>
      </c>
      <c r="M149">
        <f>$G149*J149</f>
        <v>0.84698400000000007</v>
      </c>
    </row>
    <row r="150" spans="1:13" ht="15.75" thickBot="1" x14ac:dyDescent="0.3">
      <c r="A150" t="s">
        <v>80</v>
      </c>
      <c r="B150" s="1">
        <v>43373</v>
      </c>
      <c r="C150" s="2">
        <f>IF(MONTH(B150)&lt;=4,1,IF(MONTH(B150)&lt;=7,2,IF(MONTH(B150)&lt;=10,3,4)))</f>
        <v>3</v>
      </c>
      <c r="D150" t="s">
        <v>56</v>
      </c>
      <c r="E150" s="41"/>
      <c r="F150" s="4" t="s">
        <v>68</v>
      </c>
      <c r="G150" s="4">
        <v>3.2355000000000002E-2</v>
      </c>
      <c r="H150">
        <f>HEX2DEC(MID(F150,2,2))</f>
        <v>0</v>
      </c>
      <c r="I150">
        <f>HEX2DEC(MID(F150,4,2))</f>
        <v>96</v>
      </c>
      <c r="J150">
        <f>HEX2DEC(RIGHT(F150,2))</f>
        <v>0</v>
      </c>
      <c r="K150">
        <f>$G150*H150</f>
        <v>0</v>
      </c>
      <c r="L150">
        <f>$G150*I150</f>
        <v>3.1060800000000004</v>
      </c>
      <c r="M150">
        <f>$G150*J150</f>
        <v>0</v>
      </c>
    </row>
    <row r="151" spans="1:13" ht="15.75" thickBot="1" x14ac:dyDescent="0.3">
      <c r="A151" t="s">
        <v>80</v>
      </c>
      <c r="B151" s="1">
        <v>43373</v>
      </c>
      <c r="C151" s="2">
        <f>IF(MONTH(B151)&lt;=4,1,IF(MONTH(B151)&lt;=7,2,IF(MONTH(B151)&lt;=10,3,4)))</f>
        <v>3</v>
      </c>
      <c r="D151" t="s">
        <v>56</v>
      </c>
      <c r="E151" s="37"/>
      <c r="F151" s="4" t="s">
        <v>63</v>
      </c>
      <c r="G151" s="4">
        <v>2.1590000000000002E-2</v>
      </c>
      <c r="H151">
        <f>HEX2DEC(MID(F151,2,2))</f>
        <v>96</v>
      </c>
      <c r="I151">
        <f>HEX2DEC(MID(F151,4,2))</f>
        <v>144</v>
      </c>
      <c r="J151">
        <f>HEX2DEC(RIGHT(F151,2))</f>
        <v>48</v>
      </c>
      <c r="K151">
        <f>$G151*H151</f>
        <v>2.0726400000000003</v>
      </c>
      <c r="L151">
        <f>$G151*I151</f>
        <v>3.1089600000000002</v>
      </c>
      <c r="M151">
        <f>$G151*J151</f>
        <v>1.0363200000000001</v>
      </c>
    </row>
    <row r="152" spans="1:13" ht="15.75" thickBot="1" x14ac:dyDescent="0.3">
      <c r="A152" t="s">
        <v>80</v>
      </c>
      <c r="B152" s="1">
        <v>43373</v>
      </c>
      <c r="C152" s="2">
        <f>IF(MONTH(B152)&lt;=4,1,IF(MONTH(B152)&lt;=7,2,IF(MONTH(B152)&lt;=10,3,4)))</f>
        <v>3</v>
      </c>
      <c r="D152" t="s">
        <v>56</v>
      </c>
      <c r="E152" s="38"/>
      <c r="F152" s="4" t="s">
        <v>64</v>
      </c>
      <c r="G152" s="4">
        <v>1.4189999999999999E-2</v>
      </c>
      <c r="H152">
        <f>HEX2DEC(MID(F152,2,2))</f>
        <v>0</v>
      </c>
      <c r="I152">
        <f>HEX2DEC(MID(F152,4,2))</f>
        <v>24</v>
      </c>
      <c r="J152">
        <f>HEX2DEC(RIGHT(F152,2))</f>
        <v>0</v>
      </c>
      <c r="K152">
        <f>$G152*H152</f>
        <v>0</v>
      </c>
      <c r="L152">
        <f>$G152*I152</f>
        <v>0.34055999999999997</v>
      </c>
      <c r="M152">
        <f>$G152*J152</f>
        <v>0</v>
      </c>
    </row>
    <row r="153" spans="1:13" ht="15.75" thickBot="1" x14ac:dyDescent="0.3">
      <c r="A153" t="s">
        <v>80</v>
      </c>
      <c r="B153" s="1">
        <v>43373</v>
      </c>
      <c r="C153" s="2">
        <f>IF(MONTH(B153)&lt;=4,1,IF(MONTH(B153)&lt;=7,2,IF(MONTH(B153)&lt;=10,3,4)))</f>
        <v>3</v>
      </c>
      <c r="D153" t="s">
        <v>56</v>
      </c>
      <c r="E153" s="39"/>
      <c r="F153" s="4" t="s">
        <v>65</v>
      </c>
      <c r="G153" s="4">
        <v>7.7679999999999997E-3</v>
      </c>
      <c r="H153">
        <f>HEX2DEC(MID(F153,2,2))</f>
        <v>120</v>
      </c>
      <c r="I153">
        <f>HEX2DEC(MID(F153,4,2))</f>
        <v>144</v>
      </c>
      <c r="J153">
        <f>HEX2DEC(RIGHT(F153,2))</f>
        <v>72</v>
      </c>
      <c r="K153">
        <f>$G153*H153</f>
        <v>0.93215999999999999</v>
      </c>
      <c r="L153">
        <f>$G153*I153</f>
        <v>1.118592</v>
      </c>
      <c r="M153">
        <f>$G153*J153</f>
        <v>0.55929600000000002</v>
      </c>
    </row>
    <row r="154" spans="1:13" ht="15.75" thickBot="1" x14ac:dyDescent="0.3">
      <c r="A154" t="s">
        <v>81</v>
      </c>
      <c r="B154" s="1">
        <v>43464</v>
      </c>
      <c r="C154" s="2">
        <f>IF(MONTH(B154)&lt;=4,1,IF(MONTH(B154)&lt;=7,2,IF(MONTH(B154)&lt;=10,3,4)))</f>
        <v>4</v>
      </c>
      <c r="D154" t="s">
        <v>56</v>
      </c>
      <c r="E154" s="8"/>
      <c r="F154" s="4" t="s">
        <v>20</v>
      </c>
      <c r="G154" s="4">
        <v>0.64470899999999998</v>
      </c>
      <c r="H154">
        <f>HEX2DEC(MID(F154,2,2))</f>
        <v>0</v>
      </c>
      <c r="I154">
        <f>HEX2DEC(MID(F154,4,2))</f>
        <v>0</v>
      </c>
      <c r="J154">
        <f>HEX2DEC(RIGHT(F154,2))</f>
        <v>0</v>
      </c>
      <c r="K154">
        <f>$G154*H154</f>
        <v>0</v>
      </c>
      <c r="L154">
        <f>$G154*I154</f>
        <v>0</v>
      </c>
      <c r="M154">
        <f>$G154*J154</f>
        <v>0</v>
      </c>
    </row>
    <row r="155" spans="1:13" ht="15.75" thickBot="1" x14ac:dyDescent="0.3">
      <c r="A155" t="s">
        <v>81</v>
      </c>
      <c r="B155" s="1">
        <v>43464</v>
      </c>
      <c r="C155" s="2">
        <f>IF(MONTH(B155)&lt;=4,1,IF(MONTH(B155)&lt;=7,2,IF(MONTH(B155)&lt;=10,3,4)))</f>
        <v>4</v>
      </c>
      <c r="D155" t="s">
        <v>56</v>
      </c>
      <c r="E155" s="33"/>
      <c r="F155" s="4" t="s">
        <v>59</v>
      </c>
      <c r="G155" s="4">
        <v>0.102018</v>
      </c>
      <c r="H155">
        <f>HEX2DEC(MID(F155,2,2))</f>
        <v>48</v>
      </c>
      <c r="I155">
        <f>HEX2DEC(MID(F155,4,2))</f>
        <v>120</v>
      </c>
      <c r="J155">
        <f>HEX2DEC(RIGHT(F155,2))</f>
        <v>24</v>
      </c>
      <c r="K155">
        <f>$G155*H155</f>
        <v>4.8968639999999999</v>
      </c>
      <c r="L155">
        <f>$G155*I155</f>
        <v>12.24216</v>
      </c>
      <c r="M155">
        <f>$G155*J155</f>
        <v>2.4484319999999999</v>
      </c>
    </row>
    <row r="156" spans="1:13" ht="15.75" thickBot="1" x14ac:dyDescent="0.3">
      <c r="A156" t="s">
        <v>81</v>
      </c>
      <c r="B156" s="1">
        <v>43464</v>
      </c>
      <c r="C156" s="2">
        <f>IF(MONTH(B156)&lt;=4,1,IF(MONTH(B156)&lt;=7,2,IF(MONTH(B156)&lt;=10,3,4)))</f>
        <v>4</v>
      </c>
      <c r="D156" t="s">
        <v>56</v>
      </c>
      <c r="E156" s="40"/>
      <c r="F156" s="4" t="s">
        <v>67</v>
      </c>
      <c r="G156" s="4">
        <v>5.0948E-2</v>
      </c>
      <c r="H156">
        <f>HEX2DEC(MID(F156,2,2))</f>
        <v>24</v>
      </c>
      <c r="I156">
        <f>HEX2DEC(MID(F156,4,2))</f>
        <v>96</v>
      </c>
      <c r="J156">
        <f>HEX2DEC(RIGHT(F156,2))</f>
        <v>0</v>
      </c>
      <c r="K156">
        <f>$G156*H156</f>
        <v>1.2227520000000001</v>
      </c>
      <c r="L156">
        <f>$G156*I156</f>
        <v>4.8910080000000002</v>
      </c>
      <c r="M156">
        <f>$G156*J156</f>
        <v>0</v>
      </c>
    </row>
    <row r="157" spans="1:13" ht="15.75" thickBot="1" x14ac:dyDescent="0.3">
      <c r="A157" t="s">
        <v>81</v>
      </c>
      <c r="B157" s="1">
        <v>43464</v>
      </c>
      <c r="C157" s="2">
        <f>IF(MONTH(B157)&lt;=4,1,IF(MONTH(B157)&lt;=7,2,IF(MONTH(B157)&lt;=10,3,4)))</f>
        <v>4</v>
      </c>
      <c r="D157" t="s">
        <v>56</v>
      </c>
      <c r="E157" s="34"/>
      <c r="F157" s="4" t="s">
        <v>60</v>
      </c>
      <c r="G157" s="4">
        <v>3.8531999999999997E-2</v>
      </c>
      <c r="H157">
        <f>HEX2DEC(MID(F157,2,2))</f>
        <v>24</v>
      </c>
      <c r="I157">
        <f>HEX2DEC(MID(F157,4,2))</f>
        <v>48</v>
      </c>
      <c r="J157">
        <f>HEX2DEC(RIGHT(F157,2))</f>
        <v>24</v>
      </c>
      <c r="K157">
        <f>$G157*H157</f>
        <v>0.92476799999999992</v>
      </c>
      <c r="L157">
        <f>$G157*I157</f>
        <v>1.8495359999999998</v>
      </c>
      <c r="M157">
        <f>$G157*J157</f>
        <v>0.92476799999999992</v>
      </c>
    </row>
    <row r="158" spans="1:13" ht="15.75" thickBot="1" x14ac:dyDescent="0.3">
      <c r="A158" t="s">
        <v>81</v>
      </c>
      <c r="B158" s="1">
        <v>43464</v>
      </c>
      <c r="C158" s="2">
        <f>IF(MONTH(B158)&lt;=4,1,IF(MONTH(B158)&lt;=7,2,IF(MONTH(B158)&lt;=10,3,4)))</f>
        <v>4</v>
      </c>
      <c r="D158" t="s">
        <v>56</v>
      </c>
      <c r="E158" s="44"/>
      <c r="F158" s="4" t="s">
        <v>73</v>
      </c>
      <c r="G158" s="4">
        <v>3.3700000000000001E-2</v>
      </c>
      <c r="H158">
        <f>HEX2DEC(MID(F158,2,2))</f>
        <v>144</v>
      </c>
      <c r="I158">
        <f>HEX2DEC(MID(F158,4,2))</f>
        <v>168</v>
      </c>
      <c r="J158">
        <f>HEX2DEC(RIGHT(F158,2))</f>
        <v>96</v>
      </c>
      <c r="K158">
        <f>$G158*H158</f>
        <v>4.8528000000000002</v>
      </c>
      <c r="L158">
        <f>$G158*I158</f>
        <v>5.6616</v>
      </c>
      <c r="M158">
        <f>$G158*J158</f>
        <v>3.2351999999999999</v>
      </c>
    </row>
    <row r="159" spans="1:13" ht="15.75" thickBot="1" x14ac:dyDescent="0.3">
      <c r="A159" t="s">
        <v>81</v>
      </c>
      <c r="B159" s="1">
        <v>43464</v>
      </c>
      <c r="C159" s="2">
        <f>IF(MONTH(B159)&lt;=4,1,IF(MONTH(B159)&lt;=7,2,IF(MONTH(B159)&lt;=10,3,4)))</f>
        <v>4</v>
      </c>
      <c r="D159" t="s">
        <v>56</v>
      </c>
      <c r="E159" s="32"/>
      <c r="F159" s="4" t="s">
        <v>58</v>
      </c>
      <c r="G159" s="4">
        <v>3.1864999999999997E-2</v>
      </c>
      <c r="H159">
        <f>HEX2DEC(MID(F159,2,2))</f>
        <v>72</v>
      </c>
      <c r="I159">
        <f>HEX2DEC(MID(F159,4,2))</f>
        <v>144</v>
      </c>
      <c r="J159">
        <f>HEX2DEC(RIGHT(F159,2))</f>
        <v>24</v>
      </c>
      <c r="K159">
        <f>$G159*H159</f>
        <v>2.2942799999999997</v>
      </c>
      <c r="L159">
        <f>$G159*I159</f>
        <v>4.5885599999999993</v>
      </c>
      <c r="M159">
        <f>$G159*J159</f>
        <v>0.76475999999999988</v>
      </c>
    </row>
    <row r="160" spans="1:13" ht="15.75" thickBot="1" x14ac:dyDescent="0.3">
      <c r="A160" t="s">
        <v>81</v>
      </c>
      <c r="B160" s="1">
        <v>43464</v>
      </c>
      <c r="C160" s="2">
        <f>IF(MONTH(B160)&lt;=4,1,IF(MONTH(B160)&lt;=7,2,IF(MONTH(B160)&lt;=10,3,4)))</f>
        <v>4</v>
      </c>
      <c r="D160" t="s">
        <v>56</v>
      </c>
      <c r="E160" s="37"/>
      <c r="F160" s="4" t="s">
        <v>63</v>
      </c>
      <c r="G160" s="4">
        <v>2.7706000000000001E-2</v>
      </c>
      <c r="H160">
        <f>HEX2DEC(MID(F160,2,2))</f>
        <v>96</v>
      </c>
      <c r="I160">
        <f>HEX2DEC(MID(F160,4,2))</f>
        <v>144</v>
      </c>
      <c r="J160">
        <f>HEX2DEC(RIGHT(F160,2))</f>
        <v>48</v>
      </c>
      <c r="K160">
        <f>$G160*H160</f>
        <v>2.6597759999999999</v>
      </c>
      <c r="L160">
        <f>$G160*I160</f>
        <v>3.9896640000000003</v>
      </c>
      <c r="M160">
        <f>$G160*J160</f>
        <v>1.329888</v>
      </c>
    </row>
    <row r="161" spans="1:13" ht="15.75" thickBot="1" x14ac:dyDescent="0.3">
      <c r="A161" t="s">
        <v>81</v>
      </c>
      <c r="B161" s="1">
        <v>43464</v>
      </c>
      <c r="C161" s="2">
        <f>IF(MONTH(B161)&lt;=4,1,IF(MONTH(B161)&lt;=7,2,IF(MONTH(B161)&lt;=10,3,4)))</f>
        <v>4</v>
      </c>
      <c r="D161" t="s">
        <v>56</v>
      </c>
      <c r="E161" s="39"/>
      <c r="F161" s="4" t="s">
        <v>65</v>
      </c>
      <c r="G161" s="4">
        <v>2.1284000000000001E-2</v>
      </c>
      <c r="H161">
        <f>HEX2DEC(MID(F161,2,2))</f>
        <v>120</v>
      </c>
      <c r="I161">
        <f>HEX2DEC(MID(F161,4,2))</f>
        <v>144</v>
      </c>
      <c r="J161">
        <f>HEX2DEC(RIGHT(F161,2))</f>
        <v>72</v>
      </c>
      <c r="K161">
        <f>$G161*H161</f>
        <v>2.5540799999999999</v>
      </c>
      <c r="L161">
        <f>$G161*I161</f>
        <v>3.0648960000000001</v>
      </c>
      <c r="M161">
        <f>$G161*J161</f>
        <v>1.532448</v>
      </c>
    </row>
    <row r="162" spans="1:13" ht="15.75" thickBot="1" x14ac:dyDescent="0.3">
      <c r="A162" t="s">
        <v>81</v>
      </c>
      <c r="B162" s="1">
        <v>43464</v>
      </c>
      <c r="C162" s="2">
        <f>IF(MONTH(B162)&lt;=4,1,IF(MONTH(B162)&lt;=7,2,IF(MONTH(B162)&lt;=10,3,4)))</f>
        <v>4</v>
      </c>
      <c r="D162" t="s">
        <v>56</v>
      </c>
      <c r="E162" s="46"/>
      <c r="F162" s="4" t="s">
        <v>75</v>
      </c>
      <c r="G162" s="4">
        <v>1.5657000000000001E-2</v>
      </c>
      <c r="H162">
        <f>HEX2DEC(MID(F162,2,2))</f>
        <v>168</v>
      </c>
      <c r="I162">
        <f>HEX2DEC(MID(F162,4,2))</f>
        <v>168</v>
      </c>
      <c r="J162">
        <f>HEX2DEC(RIGHT(F162,2))</f>
        <v>120</v>
      </c>
      <c r="K162">
        <f>$G162*H162</f>
        <v>2.630376</v>
      </c>
      <c r="L162">
        <f>$G162*I162</f>
        <v>2.630376</v>
      </c>
      <c r="M162">
        <f>$G162*J162</f>
        <v>1.8788400000000001</v>
      </c>
    </row>
    <row r="163" spans="1:13" ht="15.75" thickBot="1" x14ac:dyDescent="0.3">
      <c r="A163" t="s">
        <v>81</v>
      </c>
      <c r="B163" s="1">
        <v>43464</v>
      </c>
      <c r="C163" s="2">
        <f>IF(MONTH(B163)&lt;=4,1,IF(MONTH(B163)&lt;=7,2,IF(MONTH(B163)&lt;=10,3,4)))</f>
        <v>4</v>
      </c>
      <c r="D163" t="s">
        <v>56</v>
      </c>
      <c r="E163" s="45"/>
      <c r="F163" s="4" t="s">
        <v>74</v>
      </c>
      <c r="G163" s="4">
        <v>1.3332999999999999E-2</v>
      </c>
      <c r="H163">
        <f>HEX2DEC(MID(F163,2,2))</f>
        <v>192</v>
      </c>
      <c r="I163">
        <f>HEX2DEC(MID(F163,4,2))</f>
        <v>192</v>
      </c>
      <c r="J163">
        <f>HEX2DEC(RIGHT(F163,2))</f>
        <v>168</v>
      </c>
      <c r="K163">
        <f>$G163*H163</f>
        <v>2.559936</v>
      </c>
      <c r="L163">
        <f>$G163*I163</f>
        <v>2.559936</v>
      </c>
      <c r="M163">
        <f>$G163*J163</f>
        <v>2.2399439999999999</v>
      </c>
    </row>
    <row r="164" spans="1:13" ht="15.75" thickBot="1" x14ac:dyDescent="0.3">
      <c r="A164" t="s">
        <v>82</v>
      </c>
      <c r="B164" s="1">
        <v>43554</v>
      </c>
      <c r="C164" s="2">
        <f>IF(MONTH(B164)&lt;=4,1,IF(MONTH(B164)&lt;=7,2,IF(MONTH(B164)&lt;=10,3,4)))</f>
        <v>1</v>
      </c>
      <c r="D164" t="s">
        <v>56</v>
      </c>
      <c r="E164" s="8"/>
      <c r="F164" s="4" t="s">
        <v>20</v>
      </c>
      <c r="G164" s="4">
        <v>0.647339</v>
      </c>
      <c r="H164">
        <f>HEX2DEC(MID(F164,2,2))</f>
        <v>0</v>
      </c>
      <c r="I164">
        <f>HEX2DEC(MID(F164,4,2))</f>
        <v>0</v>
      </c>
      <c r="J164">
        <f>HEX2DEC(RIGHT(F164,2))</f>
        <v>0</v>
      </c>
      <c r="K164">
        <f>$G164*H164</f>
        <v>0</v>
      </c>
      <c r="L164">
        <f>$G164*I164</f>
        <v>0</v>
      </c>
      <c r="M164">
        <f>$G164*J164</f>
        <v>0</v>
      </c>
    </row>
    <row r="165" spans="1:13" ht="15.75" thickBot="1" x14ac:dyDescent="0.3">
      <c r="A165" t="s">
        <v>82</v>
      </c>
      <c r="B165" s="1">
        <v>43554</v>
      </c>
      <c r="C165" s="2">
        <f>IF(MONTH(B165)&lt;=4,1,IF(MONTH(B165)&lt;=7,2,IF(MONTH(B165)&lt;=10,3,4)))</f>
        <v>1</v>
      </c>
      <c r="D165" t="s">
        <v>56</v>
      </c>
      <c r="E165" s="31"/>
      <c r="F165" s="4" t="s">
        <v>57</v>
      </c>
      <c r="G165" s="4">
        <v>8.5382E-2</v>
      </c>
      <c r="H165">
        <f>HEX2DEC(MID(F165,2,2))</f>
        <v>24</v>
      </c>
      <c r="I165">
        <f>HEX2DEC(MID(F165,4,2))</f>
        <v>120</v>
      </c>
      <c r="J165">
        <f>HEX2DEC(RIGHT(F165,2))</f>
        <v>0</v>
      </c>
      <c r="K165">
        <f>$G165*H165</f>
        <v>2.0491679999999999</v>
      </c>
      <c r="L165">
        <f>$G165*I165</f>
        <v>10.245839999999999</v>
      </c>
      <c r="M165">
        <f>$G165*J165</f>
        <v>0</v>
      </c>
    </row>
    <row r="166" spans="1:13" ht="15.75" thickBot="1" x14ac:dyDescent="0.3">
      <c r="A166" t="s">
        <v>82</v>
      </c>
      <c r="B166" s="1">
        <v>43554</v>
      </c>
      <c r="C166" s="2">
        <f>IF(MONTH(B166)&lt;=4,1,IF(MONTH(B166)&lt;=7,2,IF(MONTH(B166)&lt;=10,3,4)))</f>
        <v>1</v>
      </c>
      <c r="D166" t="s">
        <v>56</v>
      </c>
      <c r="E166" s="32"/>
      <c r="F166" s="4" t="s">
        <v>58</v>
      </c>
      <c r="G166" s="4">
        <v>5.1560000000000002E-2</v>
      </c>
      <c r="H166">
        <f>HEX2DEC(MID(F166,2,2))</f>
        <v>72</v>
      </c>
      <c r="I166">
        <f>HEX2DEC(MID(F166,4,2))</f>
        <v>144</v>
      </c>
      <c r="J166">
        <f>HEX2DEC(RIGHT(F166,2))</f>
        <v>24</v>
      </c>
      <c r="K166">
        <f>$G166*H166</f>
        <v>3.7123200000000001</v>
      </c>
      <c r="L166">
        <f>$G166*I166</f>
        <v>7.4246400000000001</v>
      </c>
      <c r="M166">
        <f>$G166*J166</f>
        <v>1.2374400000000001</v>
      </c>
    </row>
    <row r="167" spans="1:13" ht="15.75" thickBot="1" x14ac:dyDescent="0.3">
      <c r="A167" t="s">
        <v>82</v>
      </c>
      <c r="B167" s="1">
        <v>43554</v>
      </c>
      <c r="C167" s="2">
        <f>IF(MONTH(B167)&lt;=4,1,IF(MONTH(B167)&lt;=7,2,IF(MONTH(B167)&lt;=10,3,4)))</f>
        <v>1</v>
      </c>
      <c r="D167" t="s">
        <v>56</v>
      </c>
      <c r="E167" s="33"/>
      <c r="F167" s="4" t="s">
        <v>59</v>
      </c>
      <c r="G167" s="4">
        <v>4.3424999999999998E-2</v>
      </c>
      <c r="H167">
        <f>HEX2DEC(MID(F167,2,2))</f>
        <v>48</v>
      </c>
      <c r="I167">
        <f>HEX2DEC(MID(F167,4,2))</f>
        <v>120</v>
      </c>
      <c r="J167">
        <f>HEX2DEC(RIGHT(F167,2))</f>
        <v>24</v>
      </c>
      <c r="K167">
        <f>$G167*H167</f>
        <v>2.0844</v>
      </c>
      <c r="L167">
        <f>$G167*I167</f>
        <v>5.2109999999999994</v>
      </c>
      <c r="M167">
        <f>$G167*J167</f>
        <v>1.0422</v>
      </c>
    </row>
    <row r="168" spans="1:13" ht="15.75" thickBot="1" x14ac:dyDescent="0.3">
      <c r="A168" t="s">
        <v>82</v>
      </c>
      <c r="B168" s="1">
        <v>43554</v>
      </c>
      <c r="C168" s="2">
        <f>IF(MONTH(B168)&lt;=4,1,IF(MONTH(B168)&lt;=7,2,IF(MONTH(B168)&lt;=10,3,4)))</f>
        <v>1</v>
      </c>
      <c r="D168" t="s">
        <v>56</v>
      </c>
      <c r="E168" s="34"/>
      <c r="F168" s="4" t="s">
        <v>60</v>
      </c>
      <c r="G168" s="4">
        <v>3.9939000000000002E-2</v>
      </c>
      <c r="H168">
        <f>HEX2DEC(MID(F168,2,2))</f>
        <v>24</v>
      </c>
      <c r="I168">
        <f>HEX2DEC(MID(F168,4,2))</f>
        <v>48</v>
      </c>
      <c r="J168">
        <f>HEX2DEC(RIGHT(F168,2))</f>
        <v>24</v>
      </c>
      <c r="K168">
        <f>$G168*H168</f>
        <v>0.95853600000000005</v>
      </c>
      <c r="L168">
        <f>$G168*I168</f>
        <v>1.9170720000000001</v>
      </c>
      <c r="M168">
        <f>$G168*J168</f>
        <v>0.95853600000000005</v>
      </c>
    </row>
    <row r="169" spans="1:13" ht="15.75" thickBot="1" x14ac:dyDescent="0.3">
      <c r="A169" t="s">
        <v>82</v>
      </c>
      <c r="B169" s="1">
        <v>43554</v>
      </c>
      <c r="C169" s="2">
        <f>IF(MONTH(B169)&lt;=4,1,IF(MONTH(B169)&lt;=7,2,IF(MONTH(B169)&lt;=10,3,4)))</f>
        <v>1</v>
      </c>
      <c r="D169" t="s">
        <v>56</v>
      </c>
      <c r="E169" s="41"/>
      <c r="F169" s="4" t="s">
        <v>68</v>
      </c>
      <c r="G169" s="4">
        <v>3.5291000000000003E-2</v>
      </c>
      <c r="H169">
        <f>HEX2DEC(MID(F169,2,2))</f>
        <v>0</v>
      </c>
      <c r="I169">
        <f>HEX2DEC(MID(F169,4,2))</f>
        <v>96</v>
      </c>
      <c r="J169">
        <f>HEX2DEC(RIGHT(F169,2))</f>
        <v>0</v>
      </c>
      <c r="K169">
        <f>$G169*H169</f>
        <v>0</v>
      </c>
      <c r="L169">
        <f>$G169*I169</f>
        <v>3.3879360000000003</v>
      </c>
      <c r="M169">
        <f>$G169*J169</f>
        <v>0</v>
      </c>
    </row>
    <row r="170" spans="1:13" ht="15.75" thickBot="1" x14ac:dyDescent="0.3">
      <c r="A170" t="s">
        <v>82</v>
      </c>
      <c r="B170" s="1">
        <v>43554</v>
      </c>
      <c r="C170" s="2">
        <f>IF(MONTH(B170)&lt;=4,1,IF(MONTH(B170)&lt;=7,2,IF(MONTH(B170)&lt;=10,3,4)))</f>
        <v>1</v>
      </c>
      <c r="D170" t="s">
        <v>56</v>
      </c>
      <c r="E170" s="35"/>
      <c r="F170" s="4" t="s">
        <v>61</v>
      </c>
      <c r="G170" s="4">
        <v>2.7156E-2</v>
      </c>
      <c r="H170">
        <f>HEX2DEC(MID(F170,2,2))</f>
        <v>24</v>
      </c>
      <c r="I170">
        <f>HEX2DEC(MID(F170,4,2))</f>
        <v>96</v>
      </c>
      <c r="J170">
        <f>HEX2DEC(RIGHT(F170,2))</f>
        <v>24</v>
      </c>
      <c r="K170">
        <f>$G170*H170</f>
        <v>0.65174399999999999</v>
      </c>
      <c r="L170">
        <f>$G170*I170</f>
        <v>2.606976</v>
      </c>
      <c r="M170">
        <f>$G170*J170</f>
        <v>0.65174399999999999</v>
      </c>
    </row>
    <row r="171" spans="1:13" ht="15.75" thickBot="1" x14ac:dyDescent="0.3">
      <c r="A171" t="s">
        <v>82</v>
      </c>
      <c r="B171" s="1">
        <v>43554</v>
      </c>
      <c r="C171" s="2">
        <f>IF(MONTH(B171)&lt;=4,1,IF(MONTH(B171)&lt;=7,2,IF(MONTH(B171)&lt;=10,3,4)))</f>
        <v>1</v>
      </c>
      <c r="D171" t="s">
        <v>56</v>
      </c>
      <c r="E171" s="48"/>
      <c r="F171" s="4" t="s">
        <v>78</v>
      </c>
      <c r="G171" s="4">
        <v>2.1101000000000002E-2</v>
      </c>
      <c r="H171">
        <f>HEX2DEC(MID(F171,2,2))</f>
        <v>120</v>
      </c>
      <c r="I171">
        <f>HEX2DEC(MID(F171,4,2))</f>
        <v>168</v>
      </c>
      <c r="J171">
        <f>HEX2DEC(RIGHT(F171,2))</f>
        <v>24</v>
      </c>
      <c r="K171">
        <f>$G171*H171</f>
        <v>2.5321200000000004</v>
      </c>
      <c r="L171">
        <f>$G171*I171</f>
        <v>3.5449680000000003</v>
      </c>
      <c r="M171">
        <f>$G171*J171</f>
        <v>0.50642399999999999</v>
      </c>
    </row>
    <row r="172" spans="1:13" ht="15.75" thickBot="1" x14ac:dyDescent="0.3">
      <c r="A172" t="s">
        <v>82</v>
      </c>
      <c r="B172" s="1">
        <v>43554</v>
      </c>
      <c r="C172" s="2">
        <f>IF(MONTH(B172)&lt;=4,1,IF(MONTH(B172)&lt;=7,2,IF(MONTH(B172)&lt;=10,3,4)))</f>
        <v>1</v>
      </c>
      <c r="D172" t="s">
        <v>56</v>
      </c>
      <c r="E172" s="49"/>
      <c r="F172" s="4" t="s">
        <v>83</v>
      </c>
      <c r="G172" s="4">
        <v>2.0306000000000001E-2</v>
      </c>
      <c r="H172">
        <f>HEX2DEC(MID(F172,2,2))</f>
        <v>72</v>
      </c>
      <c r="I172">
        <f>HEX2DEC(MID(F172,4,2))</f>
        <v>144</v>
      </c>
      <c r="J172">
        <f>HEX2DEC(RIGHT(F172,2))</f>
        <v>0</v>
      </c>
      <c r="K172">
        <f>$G172*H172</f>
        <v>1.462032</v>
      </c>
      <c r="L172">
        <f>$G172*I172</f>
        <v>2.924064</v>
      </c>
      <c r="M172">
        <f>$G172*J172</f>
        <v>0</v>
      </c>
    </row>
    <row r="173" spans="1:13" ht="15.75" thickBot="1" x14ac:dyDescent="0.3">
      <c r="A173" t="s">
        <v>82</v>
      </c>
      <c r="B173" s="1">
        <v>43554</v>
      </c>
      <c r="C173" s="2">
        <f>IF(MONTH(B173)&lt;=4,1,IF(MONTH(B173)&lt;=7,2,IF(MONTH(B173)&lt;=10,3,4)))</f>
        <v>1</v>
      </c>
      <c r="D173" t="s">
        <v>56</v>
      </c>
      <c r="E173" s="38"/>
      <c r="F173" s="4" t="s">
        <v>64</v>
      </c>
      <c r="G173" s="4">
        <v>1.3455999999999999E-2</v>
      </c>
      <c r="H173">
        <f>HEX2DEC(MID(F173,2,2))</f>
        <v>0</v>
      </c>
      <c r="I173">
        <f>HEX2DEC(MID(F173,4,2))</f>
        <v>24</v>
      </c>
      <c r="J173">
        <f>HEX2DEC(RIGHT(F173,2))</f>
        <v>0</v>
      </c>
      <c r="K173">
        <f>$G173*H173</f>
        <v>0</v>
      </c>
      <c r="L173">
        <f>$G173*I173</f>
        <v>0.32294400000000001</v>
      </c>
      <c r="M173">
        <f>$G173*J173</f>
        <v>0</v>
      </c>
    </row>
    <row r="174" spans="1:13" ht="15.75" thickBot="1" x14ac:dyDescent="0.3">
      <c r="A174" t="s">
        <v>84</v>
      </c>
      <c r="B174" s="1">
        <v>43646</v>
      </c>
      <c r="C174" s="2">
        <f>IF(MONTH(B174)&lt;=4,1,IF(MONTH(B174)&lt;=7,2,IF(MONTH(B174)&lt;=10,3,4)))</f>
        <v>2</v>
      </c>
      <c r="D174" t="s">
        <v>56</v>
      </c>
      <c r="E174" s="8"/>
      <c r="F174" s="4" t="s">
        <v>20</v>
      </c>
      <c r="G174" s="4">
        <v>0.67847100000000005</v>
      </c>
      <c r="H174">
        <f>HEX2DEC(MID(F174,2,2))</f>
        <v>0</v>
      </c>
      <c r="I174">
        <f>HEX2DEC(MID(F174,4,2))</f>
        <v>0</v>
      </c>
      <c r="J174">
        <f>HEX2DEC(RIGHT(F174,2))</f>
        <v>0</v>
      </c>
      <c r="K174">
        <f>$G174*H174</f>
        <v>0</v>
      </c>
      <c r="L174">
        <f>$G174*I174</f>
        <v>0</v>
      </c>
      <c r="M174">
        <f>$G174*J174</f>
        <v>0</v>
      </c>
    </row>
    <row r="175" spans="1:13" ht="15.75" thickBot="1" x14ac:dyDescent="0.3">
      <c r="A175" t="s">
        <v>84</v>
      </c>
      <c r="B175" s="1">
        <v>43646</v>
      </c>
      <c r="C175" s="2">
        <f>IF(MONTH(B175)&lt;=4,1,IF(MONTH(B175)&lt;=7,2,IF(MONTH(B175)&lt;=10,3,4)))</f>
        <v>2</v>
      </c>
      <c r="D175" t="s">
        <v>56</v>
      </c>
      <c r="E175" s="33"/>
      <c r="F175" s="4" t="s">
        <v>59</v>
      </c>
      <c r="G175" s="4">
        <v>9.3577999999999995E-2</v>
      </c>
      <c r="H175">
        <f>HEX2DEC(MID(F175,2,2))</f>
        <v>48</v>
      </c>
      <c r="I175">
        <f>HEX2DEC(MID(F175,4,2))</f>
        <v>120</v>
      </c>
      <c r="J175">
        <f>HEX2DEC(RIGHT(F175,2))</f>
        <v>24</v>
      </c>
      <c r="K175">
        <f>$G175*H175</f>
        <v>4.4917439999999997</v>
      </c>
      <c r="L175">
        <f>$G175*I175</f>
        <v>11.22936</v>
      </c>
      <c r="M175">
        <f>$G175*J175</f>
        <v>2.2458719999999999</v>
      </c>
    </row>
    <row r="176" spans="1:13" ht="15.75" thickBot="1" x14ac:dyDescent="0.3">
      <c r="A176" t="s">
        <v>84</v>
      </c>
      <c r="B176" s="1">
        <v>43646</v>
      </c>
      <c r="C176" s="2">
        <f>IF(MONTH(B176)&lt;=4,1,IF(MONTH(B176)&lt;=7,2,IF(MONTH(B176)&lt;=10,3,4)))</f>
        <v>2</v>
      </c>
      <c r="D176" t="s">
        <v>56</v>
      </c>
      <c r="E176" s="32"/>
      <c r="F176" s="4" t="s">
        <v>58</v>
      </c>
      <c r="G176" s="4">
        <v>5.4066999999999997E-2</v>
      </c>
      <c r="H176">
        <f>HEX2DEC(MID(F176,2,2))</f>
        <v>72</v>
      </c>
      <c r="I176">
        <f>HEX2DEC(MID(F176,4,2))</f>
        <v>144</v>
      </c>
      <c r="J176">
        <f>HEX2DEC(RIGHT(F176,2))</f>
        <v>24</v>
      </c>
      <c r="K176">
        <f>$G176*H176</f>
        <v>3.8928239999999996</v>
      </c>
      <c r="L176">
        <f>$G176*I176</f>
        <v>7.7856479999999992</v>
      </c>
      <c r="M176">
        <f>$G176*J176</f>
        <v>1.2976079999999999</v>
      </c>
    </row>
    <row r="177" spans="1:13" ht="15.75" thickBot="1" x14ac:dyDescent="0.3">
      <c r="A177" t="s">
        <v>84</v>
      </c>
      <c r="B177" s="1">
        <v>43646</v>
      </c>
      <c r="C177" s="2">
        <f>IF(MONTH(B177)&lt;=4,1,IF(MONTH(B177)&lt;=7,2,IF(MONTH(B177)&lt;=10,3,4)))</f>
        <v>2</v>
      </c>
      <c r="D177" t="s">
        <v>56</v>
      </c>
      <c r="E177" s="37"/>
      <c r="F177" s="4" t="s">
        <v>63</v>
      </c>
      <c r="G177" s="4">
        <v>5.4066999999999997E-2</v>
      </c>
      <c r="H177">
        <f>HEX2DEC(MID(F177,2,2))</f>
        <v>96</v>
      </c>
      <c r="I177">
        <f>HEX2DEC(MID(F177,4,2))</f>
        <v>144</v>
      </c>
      <c r="J177">
        <f>HEX2DEC(RIGHT(F177,2))</f>
        <v>48</v>
      </c>
      <c r="K177">
        <f>$G177*H177</f>
        <v>5.1904319999999995</v>
      </c>
      <c r="L177">
        <f>$G177*I177</f>
        <v>7.7856479999999992</v>
      </c>
      <c r="M177">
        <f>$G177*J177</f>
        <v>2.5952159999999997</v>
      </c>
    </row>
    <row r="178" spans="1:13" ht="15.75" thickBot="1" x14ac:dyDescent="0.3">
      <c r="A178" t="s">
        <v>84</v>
      </c>
      <c r="B178" s="1">
        <v>43646</v>
      </c>
      <c r="C178" s="2">
        <f>IF(MONTH(B178)&lt;=4,1,IF(MONTH(B178)&lt;=7,2,IF(MONTH(B178)&lt;=10,3,4)))</f>
        <v>2</v>
      </c>
      <c r="D178" t="s">
        <v>56</v>
      </c>
      <c r="E178" s="40"/>
      <c r="F178" s="4" t="s">
        <v>67</v>
      </c>
      <c r="G178" s="4">
        <v>3.7491999999999998E-2</v>
      </c>
      <c r="H178">
        <f>HEX2DEC(MID(F178,2,2))</f>
        <v>24</v>
      </c>
      <c r="I178">
        <f>HEX2DEC(MID(F178,4,2))</f>
        <v>96</v>
      </c>
      <c r="J178">
        <f>HEX2DEC(RIGHT(F178,2))</f>
        <v>0</v>
      </c>
      <c r="K178">
        <f>$G178*H178</f>
        <v>0.89980799999999994</v>
      </c>
      <c r="L178">
        <f>$G178*I178</f>
        <v>3.5992319999999998</v>
      </c>
      <c r="M178">
        <f>$G178*J178</f>
        <v>0</v>
      </c>
    </row>
    <row r="179" spans="1:13" ht="15.75" thickBot="1" x14ac:dyDescent="0.3">
      <c r="A179" t="s">
        <v>84</v>
      </c>
      <c r="B179" s="1">
        <v>43646</v>
      </c>
      <c r="C179" s="2">
        <f>IF(MONTH(B179)&lt;=4,1,IF(MONTH(B179)&lt;=7,2,IF(MONTH(B179)&lt;=10,3,4)))</f>
        <v>2</v>
      </c>
      <c r="D179" t="s">
        <v>56</v>
      </c>
      <c r="E179" s="35"/>
      <c r="F179" s="4" t="s">
        <v>61</v>
      </c>
      <c r="G179" s="4">
        <v>3.6330000000000001E-2</v>
      </c>
      <c r="H179">
        <f>HEX2DEC(MID(F179,2,2))</f>
        <v>24</v>
      </c>
      <c r="I179">
        <f>HEX2DEC(MID(F179,4,2))</f>
        <v>96</v>
      </c>
      <c r="J179">
        <f>HEX2DEC(RIGHT(F179,2))</f>
        <v>24</v>
      </c>
      <c r="K179">
        <f>$G179*H179</f>
        <v>0.87192000000000003</v>
      </c>
      <c r="L179">
        <f>$G179*I179</f>
        <v>3.4876800000000001</v>
      </c>
      <c r="M179">
        <f>$G179*J179</f>
        <v>0.87192000000000003</v>
      </c>
    </row>
    <row r="180" spans="1:13" ht="15.75" thickBot="1" x14ac:dyDescent="0.3">
      <c r="A180" t="s">
        <v>84</v>
      </c>
      <c r="B180" s="1">
        <v>43646</v>
      </c>
      <c r="C180" s="2">
        <f>IF(MONTH(B180)&lt;=4,1,IF(MONTH(B180)&lt;=7,2,IF(MONTH(B180)&lt;=10,3,4)))</f>
        <v>2</v>
      </c>
      <c r="D180" t="s">
        <v>56</v>
      </c>
      <c r="E180" s="43"/>
      <c r="F180" s="4" t="s">
        <v>70</v>
      </c>
      <c r="G180" s="4">
        <v>1.6147000000000002E-2</v>
      </c>
      <c r="H180">
        <f>HEX2DEC(MID(F180,2,2))</f>
        <v>144</v>
      </c>
      <c r="I180">
        <f>HEX2DEC(MID(F180,4,2))</f>
        <v>168</v>
      </c>
      <c r="J180">
        <f>HEX2DEC(RIGHT(F180,2))</f>
        <v>72</v>
      </c>
      <c r="K180">
        <f>$G180*H180</f>
        <v>2.3251680000000001</v>
      </c>
      <c r="L180">
        <f>$G180*I180</f>
        <v>2.7126960000000002</v>
      </c>
      <c r="M180">
        <f>$G180*J180</f>
        <v>1.1625840000000001</v>
      </c>
    </row>
    <row r="181" spans="1:13" ht="15.75" thickBot="1" x14ac:dyDescent="0.3">
      <c r="A181" t="s">
        <v>84</v>
      </c>
      <c r="B181" s="1">
        <v>43646</v>
      </c>
      <c r="C181" s="2">
        <f>IF(MONTH(B181)&lt;=4,1,IF(MONTH(B181)&lt;=7,2,IF(MONTH(B181)&lt;=10,3,4)))</f>
        <v>2</v>
      </c>
      <c r="D181" t="s">
        <v>56</v>
      </c>
      <c r="E181" s="42"/>
      <c r="F181" s="4" t="s">
        <v>69</v>
      </c>
      <c r="G181" s="4">
        <v>1.4312E-2</v>
      </c>
      <c r="H181">
        <f>HEX2DEC(MID(F181,2,2))</f>
        <v>120</v>
      </c>
      <c r="I181">
        <f>HEX2DEC(MID(F181,4,2))</f>
        <v>168</v>
      </c>
      <c r="J181">
        <f>HEX2DEC(RIGHT(F181,2))</f>
        <v>48</v>
      </c>
      <c r="K181">
        <f>$G181*H181</f>
        <v>1.7174400000000001</v>
      </c>
      <c r="L181">
        <f>$G181*I181</f>
        <v>2.4044159999999999</v>
      </c>
      <c r="M181">
        <f>$G181*J181</f>
        <v>0.68697600000000003</v>
      </c>
    </row>
    <row r="182" spans="1:13" ht="15.75" thickBot="1" x14ac:dyDescent="0.3">
      <c r="A182" t="s">
        <v>84</v>
      </c>
      <c r="B182" s="1">
        <v>43646</v>
      </c>
      <c r="C182" s="2">
        <f>IF(MONTH(B182)&lt;=4,1,IF(MONTH(B182)&lt;=7,2,IF(MONTH(B182)&lt;=10,3,4)))</f>
        <v>2</v>
      </c>
      <c r="D182" t="s">
        <v>56</v>
      </c>
      <c r="E182" s="38"/>
      <c r="F182" s="4" t="s">
        <v>64</v>
      </c>
      <c r="G182" s="4">
        <v>8.012E-3</v>
      </c>
      <c r="H182">
        <f>HEX2DEC(MID(F182,2,2))</f>
        <v>0</v>
      </c>
      <c r="I182">
        <f>HEX2DEC(MID(F182,4,2))</f>
        <v>24</v>
      </c>
      <c r="J182">
        <f>HEX2DEC(RIGHT(F182,2))</f>
        <v>0</v>
      </c>
      <c r="K182">
        <f>$G182*H182</f>
        <v>0</v>
      </c>
      <c r="L182">
        <f>$G182*I182</f>
        <v>0.19228800000000001</v>
      </c>
      <c r="M182">
        <f>$G182*J182</f>
        <v>0</v>
      </c>
    </row>
    <row r="183" spans="1:13" ht="15.75" thickBot="1" x14ac:dyDescent="0.3">
      <c r="A183" t="s">
        <v>84</v>
      </c>
      <c r="B183" s="1">
        <v>43646</v>
      </c>
      <c r="C183" s="2">
        <f>IF(MONTH(B183)&lt;=4,1,IF(MONTH(B183)&lt;=7,2,IF(MONTH(B183)&lt;=10,3,4)))</f>
        <v>2</v>
      </c>
      <c r="D183" t="s">
        <v>56</v>
      </c>
      <c r="E183" s="46"/>
      <c r="F183" s="4" t="s">
        <v>75</v>
      </c>
      <c r="G183" s="4">
        <v>5.4429999999999999E-3</v>
      </c>
      <c r="H183">
        <f>HEX2DEC(MID(F183,2,2))</f>
        <v>168</v>
      </c>
      <c r="I183">
        <f>HEX2DEC(MID(F183,4,2))</f>
        <v>168</v>
      </c>
      <c r="J183">
        <f>HEX2DEC(RIGHT(F183,2))</f>
        <v>120</v>
      </c>
      <c r="K183">
        <f>$G183*H183</f>
        <v>0.91442400000000001</v>
      </c>
      <c r="L183">
        <f>$G183*I183</f>
        <v>0.91442400000000001</v>
      </c>
      <c r="M183">
        <f>$G183*J183</f>
        <v>0.65315999999999996</v>
      </c>
    </row>
    <row r="184" spans="1:13" ht="15.75" thickBot="1" x14ac:dyDescent="0.3">
      <c r="A184" t="s">
        <v>85</v>
      </c>
      <c r="B184" s="1">
        <v>43738</v>
      </c>
      <c r="C184" s="2">
        <f>IF(MONTH(B184)&lt;=4,1,IF(MONTH(B184)&lt;=7,2,IF(MONTH(B184)&lt;=10,3,4)))</f>
        <v>3</v>
      </c>
      <c r="D184" t="s">
        <v>56</v>
      </c>
      <c r="E184" s="8"/>
      <c r="F184" s="4" t="s">
        <v>20</v>
      </c>
      <c r="G184" s="4">
        <v>0.64844000000000002</v>
      </c>
      <c r="H184">
        <f>HEX2DEC(MID(F184,2,2))</f>
        <v>0</v>
      </c>
      <c r="I184">
        <f>HEX2DEC(MID(F184,4,2))</f>
        <v>0</v>
      </c>
      <c r="J184">
        <f>HEX2DEC(RIGHT(F184,2))</f>
        <v>0</v>
      </c>
      <c r="K184">
        <f>$G184*H184</f>
        <v>0</v>
      </c>
      <c r="L184">
        <f>$G184*I184</f>
        <v>0</v>
      </c>
      <c r="M184">
        <f>$G184*J184</f>
        <v>0</v>
      </c>
    </row>
    <row r="185" spans="1:13" ht="15.75" thickBot="1" x14ac:dyDescent="0.3">
      <c r="A185" t="s">
        <v>85</v>
      </c>
      <c r="B185" s="1">
        <v>43738</v>
      </c>
      <c r="C185" s="2">
        <f>IF(MONTH(B185)&lt;=4,1,IF(MONTH(B185)&lt;=7,2,IF(MONTH(B185)&lt;=10,3,4)))</f>
        <v>3</v>
      </c>
      <c r="D185" t="s">
        <v>56</v>
      </c>
      <c r="E185" s="40"/>
      <c r="F185" s="4" t="s">
        <v>67</v>
      </c>
      <c r="G185" s="4">
        <v>0.14507600000000001</v>
      </c>
      <c r="H185">
        <f>HEX2DEC(MID(F185,2,2))</f>
        <v>24</v>
      </c>
      <c r="I185">
        <f>HEX2DEC(MID(F185,4,2))</f>
        <v>96</v>
      </c>
      <c r="J185">
        <f>HEX2DEC(RIGHT(F185,2))</f>
        <v>0</v>
      </c>
      <c r="K185">
        <f>$G185*H185</f>
        <v>3.4818240000000005</v>
      </c>
      <c r="L185">
        <f>$G185*I185</f>
        <v>13.927296000000002</v>
      </c>
      <c r="M185">
        <f>$G185*J185</f>
        <v>0</v>
      </c>
    </row>
    <row r="186" spans="1:13" ht="15.75" thickBot="1" x14ac:dyDescent="0.3">
      <c r="A186" t="s">
        <v>85</v>
      </c>
      <c r="B186" s="1">
        <v>43738</v>
      </c>
      <c r="C186" s="2">
        <f>IF(MONTH(B186)&lt;=4,1,IF(MONTH(B186)&lt;=7,2,IF(MONTH(B186)&lt;=10,3,4)))</f>
        <v>3</v>
      </c>
      <c r="D186" t="s">
        <v>56</v>
      </c>
      <c r="E186" s="34"/>
      <c r="F186" s="4" t="s">
        <v>60</v>
      </c>
      <c r="G186" s="4">
        <v>4.2875000000000003E-2</v>
      </c>
      <c r="H186">
        <f>HEX2DEC(MID(F186,2,2))</f>
        <v>24</v>
      </c>
      <c r="I186">
        <f>HEX2DEC(MID(F186,4,2))</f>
        <v>48</v>
      </c>
      <c r="J186">
        <f>HEX2DEC(RIGHT(F186,2))</f>
        <v>24</v>
      </c>
      <c r="K186">
        <f>$G186*H186</f>
        <v>1.0290000000000001</v>
      </c>
      <c r="L186">
        <f>$G186*I186</f>
        <v>2.0580000000000003</v>
      </c>
      <c r="M186">
        <f>$G186*J186</f>
        <v>1.0290000000000001</v>
      </c>
    </row>
    <row r="187" spans="1:13" ht="15.75" thickBot="1" x14ac:dyDescent="0.3">
      <c r="A187" t="s">
        <v>85</v>
      </c>
      <c r="B187" s="1">
        <v>43738</v>
      </c>
      <c r="C187" s="2">
        <f>IF(MONTH(B187)&lt;=4,1,IF(MONTH(B187)&lt;=7,2,IF(MONTH(B187)&lt;=10,3,4)))</f>
        <v>3</v>
      </c>
      <c r="D187" t="s">
        <v>56</v>
      </c>
      <c r="E187" s="35"/>
      <c r="F187" s="4" t="s">
        <v>61</v>
      </c>
      <c r="G187" s="4">
        <v>4.2630000000000001E-2</v>
      </c>
      <c r="H187">
        <f>HEX2DEC(MID(F187,2,2))</f>
        <v>24</v>
      </c>
      <c r="I187">
        <f>HEX2DEC(MID(F187,4,2))</f>
        <v>96</v>
      </c>
      <c r="J187">
        <f>HEX2DEC(RIGHT(F187,2))</f>
        <v>24</v>
      </c>
      <c r="K187">
        <f>$G187*H187</f>
        <v>1.02312</v>
      </c>
      <c r="L187">
        <f>$G187*I187</f>
        <v>4.0924800000000001</v>
      </c>
      <c r="M187">
        <f>$G187*J187</f>
        <v>1.02312</v>
      </c>
    </row>
    <row r="188" spans="1:13" ht="15.75" thickBot="1" x14ac:dyDescent="0.3">
      <c r="A188" t="s">
        <v>85</v>
      </c>
      <c r="B188" s="1">
        <v>43738</v>
      </c>
      <c r="C188" s="2">
        <f>IF(MONTH(B188)&lt;=4,1,IF(MONTH(B188)&lt;=7,2,IF(MONTH(B188)&lt;=10,3,4)))</f>
        <v>3</v>
      </c>
      <c r="D188" t="s">
        <v>56</v>
      </c>
      <c r="E188" s="36"/>
      <c r="F188" s="4" t="s">
        <v>62</v>
      </c>
      <c r="G188" s="4">
        <v>3.0459E-2</v>
      </c>
      <c r="H188">
        <f>HEX2DEC(MID(F188,2,2))</f>
        <v>72</v>
      </c>
      <c r="I188">
        <f>HEX2DEC(MID(F188,4,2))</f>
        <v>120</v>
      </c>
      <c r="J188">
        <f>HEX2DEC(RIGHT(F188,2))</f>
        <v>48</v>
      </c>
      <c r="K188">
        <f>$G188*H188</f>
        <v>2.1930480000000001</v>
      </c>
      <c r="L188">
        <f>$G188*I188</f>
        <v>3.6550799999999999</v>
      </c>
      <c r="M188">
        <f>$G188*J188</f>
        <v>1.462032</v>
      </c>
    </row>
    <row r="189" spans="1:13" ht="15.75" thickBot="1" x14ac:dyDescent="0.3">
      <c r="A189" t="s">
        <v>85</v>
      </c>
      <c r="B189" s="1">
        <v>43738</v>
      </c>
      <c r="C189" s="2">
        <f>IF(MONTH(B189)&lt;=4,1,IF(MONTH(B189)&lt;=7,2,IF(MONTH(B189)&lt;=10,3,4)))</f>
        <v>3</v>
      </c>
      <c r="D189" t="s">
        <v>56</v>
      </c>
      <c r="E189" s="37"/>
      <c r="F189" s="4" t="s">
        <v>63</v>
      </c>
      <c r="G189" s="4">
        <v>2.7156E-2</v>
      </c>
      <c r="H189">
        <f>HEX2DEC(MID(F189,2,2))</f>
        <v>96</v>
      </c>
      <c r="I189">
        <f>HEX2DEC(MID(F189,4,2))</f>
        <v>144</v>
      </c>
      <c r="J189">
        <f>HEX2DEC(RIGHT(F189,2))</f>
        <v>48</v>
      </c>
      <c r="K189">
        <f>$G189*H189</f>
        <v>2.606976</v>
      </c>
      <c r="L189">
        <f>$G189*I189</f>
        <v>3.9104640000000002</v>
      </c>
      <c r="M189">
        <f>$G189*J189</f>
        <v>1.303488</v>
      </c>
    </row>
    <row r="190" spans="1:13" ht="15.75" thickBot="1" x14ac:dyDescent="0.3">
      <c r="A190" t="s">
        <v>85</v>
      </c>
      <c r="B190" s="1">
        <v>43738</v>
      </c>
      <c r="C190" s="2">
        <f>IF(MONTH(B190)&lt;=4,1,IF(MONTH(B190)&lt;=7,2,IF(MONTH(B190)&lt;=10,3,4)))</f>
        <v>3</v>
      </c>
      <c r="D190" t="s">
        <v>56</v>
      </c>
      <c r="E190" s="32"/>
      <c r="F190" s="4" t="s">
        <v>58</v>
      </c>
      <c r="G190" s="4">
        <v>2.0611999999999998E-2</v>
      </c>
      <c r="H190">
        <f>HEX2DEC(MID(F190,2,2))</f>
        <v>72</v>
      </c>
      <c r="I190">
        <f>HEX2DEC(MID(F190,4,2))</f>
        <v>144</v>
      </c>
      <c r="J190">
        <f>HEX2DEC(RIGHT(F190,2))</f>
        <v>24</v>
      </c>
      <c r="K190">
        <f>$G190*H190</f>
        <v>1.4840639999999998</v>
      </c>
      <c r="L190">
        <f>$G190*I190</f>
        <v>2.9681279999999997</v>
      </c>
      <c r="M190">
        <f>$G190*J190</f>
        <v>0.49468799999999996</v>
      </c>
    </row>
    <row r="191" spans="1:13" ht="15.75" thickBot="1" x14ac:dyDescent="0.3">
      <c r="A191" t="s">
        <v>85</v>
      </c>
      <c r="B191" s="1">
        <v>43738</v>
      </c>
      <c r="C191" s="2">
        <f>IF(MONTH(B191)&lt;=4,1,IF(MONTH(B191)&lt;=7,2,IF(MONTH(B191)&lt;=10,3,4)))</f>
        <v>3</v>
      </c>
      <c r="D191" t="s">
        <v>56</v>
      </c>
      <c r="E191" s="38"/>
      <c r="F191" s="4" t="s">
        <v>64</v>
      </c>
      <c r="G191" s="4">
        <v>1.5291000000000001E-2</v>
      </c>
      <c r="H191">
        <f>HEX2DEC(MID(F191,2,2))</f>
        <v>0</v>
      </c>
      <c r="I191">
        <f>HEX2DEC(MID(F191,4,2))</f>
        <v>24</v>
      </c>
      <c r="J191">
        <f>HEX2DEC(RIGHT(F191,2))</f>
        <v>0</v>
      </c>
      <c r="K191">
        <f>$G191*H191</f>
        <v>0</v>
      </c>
      <c r="L191">
        <f>$G191*I191</f>
        <v>0.36698400000000003</v>
      </c>
      <c r="M191">
        <f>$G191*J191</f>
        <v>0</v>
      </c>
    </row>
    <row r="192" spans="1:13" ht="15.75" thickBot="1" x14ac:dyDescent="0.3">
      <c r="A192" t="s">
        <v>85</v>
      </c>
      <c r="B192" s="1">
        <v>43738</v>
      </c>
      <c r="C192" s="2">
        <f>IF(MONTH(B192)&lt;=4,1,IF(MONTH(B192)&lt;=7,2,IF(MONTH(B192)&lt;=10,3,4)))</f>
        <v>3</v>
      </c>
      <c r="D192" t="s">
        <v>56</v>
      </c>
      <c r="E192" s="39"/>
      <c r="F192" s="4" t="s">
        <v>65</v>
      </c>
      <c r="G192" s="4">
        <v>1.4801E-2</v>
      </c>
      <c r="H192">
        <f>HEX2DEC(MID(F192,2,2))</f>
        <v>120</v>
      </c>
      <c r="I192">
        <f>HEX2DEC(MID(F192,4,2))</f>
        <v>144</v>
      </c>
      <c r="J192">
        <f>HEX2DEC(RIGHT(F192,2))</f>
        <v>72</v>
      </c>
      <c r="K192">
        <f>$G192*H192</f>
        <v>1.7761199999999999</v>
      </c>
      <c r="L192">
        <f>$G192*I192</f>
        <v>2.1313439999999999</v>
      </c>
      <c r="M192">
        <f>$G192*J192</f>
        <v>1.065672</v>
      </c>
    </row>
    <row r="193" spans="1:13" ht="15.75" thickBot="1" x14ac:dyDescent="0.3">
      <c r="A193" t="s">
        <v>85</v>
      </c>
      <c r="B193" s="1">
        <v>43738</v>
      </c>
      <c r="C193" s="2">
        <f>IF(MONTH(B193)&lt;=4,1,IF(MONTH(B193)&lt;=7,2,IF(MONTH(B193)&lt;=10,3,4)))</f>
        <v>3</v>
      </c>
      <c r="D193" t="s">
        <v>56</v>
      </c>
      <c r="E193" s="44"/>
      <c r="F193" s="4" t="s">
        <v>73</v>
      </c>
      <c r="G193" s="4">
        <v>6.9719999999999999E-3</v>
      </c>
      <c r="H193">
        <f>HEX2DEC(MID(F193,2,2))</f>
        <v>144</v>
      </c>
      <c r="I193">
        <f>HEX2DEC(MID(F193,4,2))</f>
        <v>168</v>
      </c>
      <c r="J193">
        <f>HEX2DEC(RIGHT(F193,2))</f>
        <v>96</v>
      </c>
      <c r="K193">
        <f>$G193*H193</f>
        <v>1.003968</v>
      </c>
      <c r="L193">
        <f>$G193*I193</f>
        <v>1.1712959999999999</v>
      </c>
      <c r="M193">
        <f>$G193*J193</f>
        <v>0.66931200000000002</v>
      </c>
    </row>
    <row r="194" spans="1:13" ht="15.75" thickBot="1" x14ac:dyDescent="0.3">
      <c r="A194" t="s">
        <v>86</v>
      </c>
      <c r="B194" s="1">
        <v>43829</v>
      </c>
      <c r="C194" s="2">
        <f>IF(MONTH(B194)&lt;=4,1,IF(MONTH(B194)&lt;=7,2,IF(MONTH(B194)&lt;=10,3,4)))</f>
        <v>4</v>
      </c>
      <c r="D194" t="s">
        <v>56</v>
      </c>
      <c r="E194" s="8"/>
      <c r="F194" s="4" t="s">
        <v>20</v>
      </c>
      <c r="G194" s="4">
        <v>0.64758400000000005</v>
      </c>
      <c r="H194">
        <f>HEX2DEC(MID(F194,2,2))</f>
        <v>0</v>
      </c>
      <c r="I194">
        <f>HEX2DEC(MID(F194,4,2))</f>
        <v>0</v>
      </c>
      <c r="J194">
        <f>HEX2DEC(RIGHT(F194,2))</f>
        <v>0</v>
      </c>
      <c r="K194">
        <f>$G194*H194</f>
        <v>0</v>
      </c>
      <c r="L194">
        <f>$G194*I194</f>
        <v>0</v>
      </c>
      <c r="M194">
        <f>$G194*J194</f>
        <v>0</v>
      </c>
    </row>
    <row r="195" spans="1:13" ht="15.75" thickBot="1" x14ac:dyDescent="0.3">
      <c r="A195" t="s">
        <v>86</v>
      </c>
      <c r="B195" s="1">
        <v>43829</v>
      </c>
      <c r="C195" s="2">
        <f>IF(MONTH(B195)&lt;=4,1,IF(MONTH(B195)&lt;=7,2,IF(MONTH(B195)&lt;=10,3,4)))</f>
        <v>4</v>
      </c>
      <c r="D195" t="s">
        <v>56</v>
      </c>
      <c r="E195" s="40"/>
      <c r="F195" s="4" t="s">
        <v>67</v>
      </c>
      <c r="G195" s="4">
        <v>0.12715599999999999</v>
      </c>
      <c r="H195">
        <f>HEX2DEC(MID(F195,2,2))</f>
        <v>24</v>
      </c>
      <c r="I195">
        <f>HEX2DEC(MID(F195,4,2))</f>
        <v>96</v>
      </c>
      <c r="J195">
        <f>HEX2DEC(RIGHT(F195,2))</f>
        <v>0</v>
      </c>
      <c r="K195">
        <f>$G195*H195</f>
        <v>3.0517439999999998</v>
      </c>
      <c r="L195">
        <f>$G195*I195</f>
        <v>12.206975999999999</v>
      </c>
      <c r="M195">
        <f>$G195*J195</f>
        <v>0</v>
      </c>
    </row>
    <row r="196" spans="1:13" ht="15.75" thickBot="1" x14ac:dyDescent="0.3">
      <c r="A196" t="s">
        <v>86</v>
      </c>
      <c r="B196" s="1">
        <v>43829</v>
      </c>
      <c r="C196" s="2">
        <f>IF(MONTH(B196)&lt;=4,1,IF(MONTH(B196)&lt;=7,2,IF(MONTH(B196)&lt;=10,3,4)))</f>
        <v>4</v>
      </c>
      <c r="D196" t="s">
        <v>56</v>
      </c>
      <c r="E196" s="41"/>
      <c r="F196" s="4" t="s">
        <v>68</v>
      </c>
      <c r="G196" s="4">
        <v>5.5902E-2</v>
      </c>
      <c r="H196">
        <f>HEX2DEC(MID(F196,2,2))</f>
        <v>0</v>
      </c>
      <c r="I196">
        <f>HEX2DEC(MID(F196,4,2))</f>
        <v>96</v>
      </c>
      <c r="J196">
        <f>HEX2DEC(RIGHT(F196,2))</f>
        <v>0</v>
      </c>
      <c r="K196">
        <f>$G196*H196</f>
        <v>0</v>
      </c>
      <c r="L196">
        <f>$G196*I196</f>
        <v>5.3665919999999998</v>
      </c>
      <c r="M196">
        <f>$G196*J196</f>
        <v>0</v>
      </c>
    </row>
    <row r="197" spans="1:13" ht="15.75" thickBot="1" x14ac:dyDescent="0.3">
      <c r="A197" t="s">
        <v>86</v>
      </c>
      <c r="B197" s="1">
        <v>43829</v>
      </c>
      <c r="C197" s="2">
        <f>IF(MONTH(B197)&lt;=4,1,IF(MONTH(B197)&lt;=7,2,IF(MONTH(B197)&lt;=10,3,4)))</f>
        <v>4</v>
      </c>
      <c r="D197" t="s">
        <v>56</v>
      </c>
      <c r="E197" s="34"/>
      <c r="F197" s="4" t="s">
        <v>60</v>
      </c>
      <c r="G197" s="4">
        <v>3.9572000000000003E-2</v>
      </c>
      <c r="H197">
        <f>HEX2DEC(MID(F197,2,2))</f>
        <v>24</v>
      </c>
      <c r="I197">
        <f>HEX2DEC(MID(F197,4,2))</f>
        <v>48</v>
      </c>
      <c r="J197">
        <f>HEX2DEC(RIGHT(F197,2))</f>
        <v>24</v>
      </c>
      <c r="K197">
        <f>$G197*H197</f>
        <v>0.94972800000000013</v>
      </c>
      <c r="L197">
        <f>$G197*I197</f>
        <v>1.8994560000000003</v>
      </c>
      <c r="M197">
        <f>$G197*J197</f>
        <v>0.94972800000000013</v>
      </c>
    </row>
    <row r="198" spans="1:13" ht="15.75" thickBot="1" x14ac:dyDescent="0.3">
      <c r="A198" t="s">
        <v>86</v>
      </c>
      <c r="B198" s="1">
        <v>43829</v>
      </c>
      <c r="C198" s="2">
        <f>IF(MONTH(B198)&lt;=4,1,IF(MONTH(B198)&lt;=7,2,IF(MONTH(B198)&lt;=10,3,4)))</f>
        <v>4</v>
      </c>
      <c r="D198" t="s">
        <v>56</v>
      </c>
      <c r="E198" s="35"/>
      <c r="F198" s="4" t="s">
        <v>61</v>
      </c>
      <c r="G198" s="4">
        <v>3.211E-2</v>
      </c>
      <c r="H198">
        <f>HEX2DEC(MID(F198,2,2))</f>
        <v>24</v>
      </c>
      <c r="I198">
        <f>HEX2DEC(MID(F198,4,2))</f>
        <v>96</v>
      </c>
      <c r="J198">
        <f>HEX2DEC(RIGHT(F198,2))</f>
        <v>24</v>
      </c>
      <c r="K198">
        <f>$G198*H198</f>
        <v>0.77063999999999999</v>
      </c>
      <c r="L198">
        <f>$G198*I198</f>
        <v>3.08256</v>
      </c>
      <c r="M198">
        <f>$G198*J198</f>
        <v>0.77063999999999999</v>
      </c>
    </row>
    <row r="199" spans="1:13" ht="15.75" thickBot="1" x14ac:dyDescent="0.3">
      <c r="A199" t="s">
        <v>86</v>
      </c>
      <c r="B199" s="1">
        <v>43829</v>
      </c>
      <c r="C199" s="2">
        <f>IF(MONTH(B199)&lt;=4,1,IF(MONTH(B199)&lt;=7,2,IF(MONTH(B199)&lt;=10,3,4)))</f>
        <v>4</v>
      </c>
      <c r="D199" t="s">
        <v>56</v>
      </c>
      <c r="E199" s="32"/>
      <c r="F199" s="4" t="s">
        <v>58</v>
      </c>
      <c r="G199" s="4">
        <v>2.844E-2</v>
      </c>
      <c r="H199">
        <f>HEX2DEC(MID(F199,2,2))</f>
        <v>72</v>
      </c>
      <c r="I199">
        <f>HEX2DEC(MID(F199,4,2))</f>
        <v>144</v>
      </c>
      <c r="J199">
        <f>HEX2DEC(RIGHT(F199,2))</f>
        <v>24</v>
      </c>
      <c r="K199">
        <f>$G199*H199</f>
        <v>2.0476800000000002</v>
      </c>
      <c r="L199">
        <f>$G199*I199</f>
        <v>4.0953600000000003</v>
      </c>
      <c r="M199">
        <f>$G199*J199</f>
        <v>0.68256000000000006</v>
      </c>
    </row>
    <row r="200" spans="1:13" ht="15.75" thickBot="1" x14ac:dyDescent="0.3">
      <c r="A200" t="s">
        <v>86</v>
      </c>
      <c r="B200" s="1">
        <v>43829</v>
      </c>
      <c r="C200" s="2">
        <f>IF(MONTH(B200)&lt;=4,1,IF(MONTH(B200)&lt;=7,2,IF(MONTH(B200)&lt;=10,3,4)))</f>
        <v>4</v>
      </c>
      <c r="D200" t="s">
        <v>56</v>
      </c>
      <c r="E200" s="37"/>
      <c r="F200" s="4" t="s">
        <v>63</v>
      </c>
      <c r="G200" s="4">
        <v>1.6574999999999999E-2</v>
      </c>
      <c r="H200">
        <f>HEX2DEC(MID(F200,2,2))</f>
        <v>96</v>
      </c>
      <c r="I200">
        <f>HEX2DEC(MID(F200,4,2))</f>
        <v>144</v>
      </c>
      <c r="J200">
        <f>HEX2DEC(RIGHT(F200,2))</f>
        <v>48</v>
      </c>
      <c r="K200">
        <f>$G200*H200</f>
        <v>1.5911999999999999</v>
      </c>
      <c r="L200">
        <f>$G200*I200</f>
        <v>2.3868</v>
      </c>
      <c r="M200">
        <f>$G200*J200</f>
        <v>0.79559999999999997</v>
      </c>
    </row>
    <row r="201" spans="1:13" ht="15.75" thickBot="1" x14ac:dyDescent="0.3">
      <c r="A201" t="s">
        <v>86</v>
      </c>
      <c r="B201" s="1">
        <v>43829</v>
      </c>
      <c r="C201" s="2">
        <f>IF(MONTH(B201)&lt;=4,1,IF(MONTH(B201)&lt;=7,2,IF(MONTH(B201)&lt;=10,3,4)))</f>
        <v>4</v>
      </c>
      <c r="D201" t="s">
        <v>56</v>
      </c>
      <c r="E201" s="38"/>
      <c r="F201" s="4" t="s">
        <v>64</v>
      </c>
      <c r="G201" s="4">
        <v>1.4862E-2</v>
      </c>
      <c r="H201">
        <f>HEX2DEC(MID(F201,2,2))</f>
        <v>0</v>
      </c>
      <c r="I201">
        <f>HEX2DEC(MID(F201,4,2))</f>
        <v>24</v>
      </c>
      <c r="J201">
        <f>HEX2DEC(RIGHT(F201,2))</f>
        <v>0</v>
      </c>
      <c r="K201">
        <f>$G201*H201</f>
        <v>0</v>
      </c>
      <c r="L201">
        <f>$G201*I201</f>
        <v>0.35668800000000001</v>
      </c>
      <c r="M201">
        <f>$G201*J201</f>
        <v>0</v>
      </c>
    </row>
    <row r="202" spans="1:13" ht="15.75" thickBot="1" x14ac:dyDescent="0.3">
      <c r="A202" t="s">
        <v>86</v>
      </c>
      <c r="B202" s="1">
        <v>43829</v>
      </c>
      <c r="C202" s="2">
        <f>IF(MONTH(B202)&lt;=4,1,IF(MONTH(B202)&lt;=7,2,IF(MONTH(B202)&lt;=10,3,4)))</f>
        <v>4</v>
      </c>
      <c r="D202" t="s">
        <v>56</v>
      </c>
      <c r="E202" s="44"/>
      <c r="F202" s="4" t="s">
        <v>73</v>
      </c>
      <c r="G202" s="4">
        <v>1.2538000000000001E-2</v>
      </c>
      <c r="H202">
        <f>HEX2DEC(MID(F202,2,2))</f>
        <v>144</v>
      </c>
      <c r="I202">
        <f>HEX2DEC(MID(F202,4,2))</f>
        <v>168</v>
      </c>
      <c r="J202">
        <f>HEX2DEC(RIGHT(F202,2))</f>
        <v>96</v>
      </c>
      <c r="K202">
        <f>$G202*H202</f>
        <v>1.805472</v>
      </c>
      <c r="L202">
        <f>$G202*I202</f>
        <v>2.1063840000000003</v>
      </c>
      <c r="M202">
        <f>$G202*J202</f>
        <v>1.2036480000000001</v>
      </c>
    </row>
    <row r="203" spans="1:13" ht="15.75" thickBot="1" x14ac:dyDescent="0.3">
      <c r="A203" t="s">
        <v>86</v>
      </c>
      <c r="B203" s="1">
        <v>43829</v>
      </c>
      <c r="C203" s="2">
        <f>IF(MONTH(B203)&lt;=4,1,IF(MONTH(B203)&lt;=7,2,IF(MONTH(B203)&lt;=10,3,4)))</f>
        <v>4</v>
      </c>
      <c r="D203" t="s">
        <v>56</v>
      </c>
      <c r="E203" s="39"/>
      <c r="F203" s="4" t="s">
        <v>65</v>
      </c>
      <c r="G203" s="4">
        <v>9.6640000000000007E-3</v>
      </c>
      <c r="H203">
        <f>HEX2DEC(MID(F203,2,2))</f>
        <v>120</v>
      </c>
      <c r="I203">
        <f>HEX2DEC(MID(F203,4,2))</f>
        <v>144</v>
      </c>
      <c r="J203">
        <f>HEX2DEC(RIGHT(F203,2))</f>
        <v>72</v>
      </c>
      <c r="K203">
        <f>$G203*H203</f>
        <v>1.15968</v>
      </c>
      <c r="L203">
        <f>$G203*I203</f>
        <v>1.3916160000000002</v>
      </c>
      <c r="M203">
        <f>$G203*J203</f>
        <v>0.69580800000000009</v>
      </c>
    </row>
    <row r="204" spans="1:13" ht="15.75" thickBot="1" x14ac:dyDescent="0.3">
      <c r="A204" t="s">
        <v>87</v>
      </c>
      <c r="B204" s="1">
        <v>43920</v>
      </c>
      <c r="C204" s="2">
        <f>IF(MONTH(B204)&lt;=4,1,IF(MONTH(B204)&lt;=7,2,IF(MONTH(B204)&lt;=10,3,4)))</f>
        <v>1</v>
      </c>
      <c r="D204" t="s">
        <v>56</v>
      </c>
      <c r="E204" s="8"/>
      <c r="F204" s="4" t="s">
        <v>20</v>
      </c>
      <c r="G204" s="4">
        <v>0.64850200000000002</v>
      </c>
      <c r="H204">
        <f>HEX2DEC(MID(F204,2,2))</f>
        <v>0</v>
      </c>
      <c r="I204">
        <f>HEX2DEC(MID(F204,4,2))</f>
        <v>0</v>
      </c>
      <c r="J204">
        <f>HEX2DEC(RIGHT(F204,2))</f>
        <v>0</v>
      </c>
      <c r="K204">
        <f>$G204*H204</f>
        <v>0</v>
      </c>
      <c r="L204">
        <f>$G204*I204</f>
        <v>0</v>
      </c>
      <c r="M204">
        <f>$G204*J204</f>
        <v>0</v>
      </c>
    </row>
    <row r="205" spans="1:13" ht="15.75" thickBot="1" x14ac:dyDescent="0.3">
      <c r="A205" t="s">
        <v>87</v>
      </c>
      <c r="B205" s="1">
        <v>43920</v>
      </c>
      <c r="C205" s="2">
        <f>IF(MONTH(B205)&lt;=4,1,IF(MONTH(B205)&lt;=7,2,IF(MONTH(B205)&lt;=10,3,4)))</f>
        <v>1</v>
      </c>
      <c r="D205" t="s">
        <v>56</v>
      </c>
      <c r="E205" s="40"/>
      <c r="F205" s="4" t="s">
        <v>67</v>
      </c>
      <c r="G205" s="4">
        <v>0.12776799999999999</v>
      </c>
      <c r="H205">
        <f>HEX2DEC(MID(F205,2,2))</f>
        <v>24</v>
      </c>
      <c r="I205">
        <f>HEX2DEC(MID(F205,4,2))</f>
        <v>96</v>
      </c>
      <c r="J205">
        <f>HEX2DEC(RIGHT(F205,2))</f>
        <v>0</v>
      </c>
      <c r="K205">
        <f>$G205*H205</f>
        <v>3.0664319999999998</v>
      </c>
      <c r="L205">
        <f>$G205*I205</f>
        <v>12.265727999999999</v>
      </c>
      <c r="M205">
        <f>$G205*J205</f>
        <v>0</v>
      </c>
    </row>
    <row r="206" spans="1:13" ht="15.75" thickBot="1" x14ac:dyDescent="0.3">
      <c r="A206" t="s">
        <v>87</v>
      </c>
      <c r="B206" s="1">
        <v>43920</v>
      </c>
      <c r="C206" s="2">
        <f>IF(MONTH(B206)&lt;=4,1,IF(MONTH(B206)&lt;=7,2,IF(MONTH(B206)&lt;=10,3,4)))</f>
        <v>1</v>
      </c>
      <c r="D206" t="s">
        <v>56</v>
      </c>
      <c r="E206" s="41"/>
      <c r="F206" s="4" t="s">
        <v>68</v>
      </c>
      <c r="G206" s="4">
        <v>5.1193000000000002E-2</v>
      </c>
      <c r="H206">
        <f>HEX2DEC(MID(F206,2,2))</f>
        <v>0</v>
      </c>
      <c r="I206">
        <f>HEX2DEC(MID(F206,4,2))</f>
        <v>96</v>
      </c>
      <c r="J206">
        <f>HEX2DEC(RIGHT(F206,2))</f>
        <v>0</v>
      </c>
      <c r="K206">
        <f>$G206*H206</f>
        <v>0</v>
      </c>
      <c r="L206">
        <f>$G206*I206</f>
        <v>4.9145280000000007</v>
      </c>
      <c r="M206">
        <f>$G206*J206</f>
        <v>0</v>
      </c>
    </row>
    <row r="207" spans="1:13" ht="15.75" thickBot="1" x14ac:dyDescent="0.3">
      <c r="A207" t="s">
        <v>87</v>
      </c>
      <c r="B207" s="1">
        <v>43920</v>
      </c>
      <c r="C207" s="2">
        <f>IF(MONTH(B207)&lt;=4,1,IF(MONTH(B207)&lt;=7,2,IF(MONTH(B207)&lt;=10,3,4)))</f>
        <v>1</v>
      </c>
      <c r="D207" t="s">
        <v>56</v>
      </c>
      <c r="E207" s="34"/>
      <c r="F207" s="4" t="s">
        <v>60</v>
      </c>
      <c r="G207" s="4">
        <v>3.7186999999999998E-2</v>
      </c>
      <c r="H207">
        <f>HEX2DEC(MID(F207,2,2))</f>
        <v>24</v>
      </c>
      <c r="I207">
        <f>HEX2DEC(MID(F207,4,2))</f>
        <v>48</v>
      </c>
      <c r="J207">
        <f>HEX2DEC(RIGHT(F207,2))</f>
        <v>24</v>
      </c>
      <c r="K207">
        <f>$G207*H207</f>
        <v>0.89248799999999995</v>
      </c>
      <c r="L207">
        <f>$G207*I207</f>
        <v>1.7849759999999999</v>
      </c>
      <c r="M207">
        <f>$G207*J207</f>
        <v>0.89248799999999995</v>
      </c>
    </row>
    <row r="208" spans="1:13" ht="15.75" thickBot="1" x14ac:dyDescent="0.3">
      <c r="A208" t="s">
        <v>87</v>
      </c>
      <c r="B208" s="1">
        <v>43920</v>
      </c>
      <c r="C208" s="2">
        <f>IF(MONTH(B208)&lt;=4,1,IF(MONTH(B208)&lt;=7,2,IF(MONTH(B208)&lt;=10,3,4)))</f>
        <v>1</v>
      </c>
      <c r="D208" t="s">
        <v>56</v>
      </c>
      <c r="E208" s="48"/>
      <c r="F208" s="4" t="s">
        <v>78</v>
      </c>
      <c r="G208" s="4">
        <v>3.5719000000000001E-2</v>
      </c>
      <c r="H208">
        <f>HEX2DEC(MID(F208,2,2))</f>
        <v>120</v>
      </c>
      <c r="I208">
        <f>HEX2DEC(MID(F208,4,2))</f>
        <v>168</v>
      </c>
      <c r="J208">
        <f>HEX2DEC(RIGHT(F208,2))</f>
        <v>24</v>
      </c>
      <c r="K208">
        <f>$G208*H208</f>
        <v>4.2862799999999996</v>
      </c>
      <c r="L208">
        <f>$G208*I208</f>
        <v>6.0007920000000006</v>
      </c>
      <c r="M208">
        <f>$G208*J208</f>
        <v>0.85725600000000002</v>
      </c>
    </row>
    <row r="209" spans="1:13" ht="15.75" thickBot="1" x14ac:dyDescent="0.3">
      <c r="A209" t="s">
        <v>87</v>
      </c>
      <c r="B209" s="1">
        <v>43920</v>
      </c>
      <c r="C209" s="2">
        <f>IF(MONTH(B209)&lt;=4,1,IF(MONTH(B209)&lt;=7,2,IF(MONTH(B209)&lt;=10,3,4)))</f>
        <v>1</v>
      </c>
      <c r="D209" t="s">
        <v>56</v>
      </c>
      <c r="E209" s="32"/>
      <c r="F209" s="4" t="s">
        <v>58</v>
      </c>
      <c r="G209" s="4">
        <v>3.1376000000000001E-2</v>
      </c>
      <c r="H209">
        <f>HEX2DEC(MID(F209,2,2))</f>
        <v>72</v>
      </c>
      <c r="I209">
        <f>HEX2DEC(MID(F209,4,2))</f>
        <v>144</v>
      </c>
      <c r="J209">
        <f>HEX2DEC(RIGHT(F209,2))</f>
        <v>24</v>
      </c>
      <c r="K209">
        <f>$G209*H209</f>
        <v>2.2590720000000002</v>
      </c>
      <c r="L209">
        <f>$G209*I209</f>
        <v>4.5181440000000004</v>
      </c>
      <c r="M209">
        <f>$G209*J209</f>
        <v>0.75302400000000003</v>
      </c>
    </row>
    <row r="210" spans="1:13" ht="15.75" thickBot="1" x14ac:dyDescent="0.3">
      <c r="A210" t="s">
        <v>87</v>
      </c>
      <c r="B210" s="1">
        <v>43920</v>
      </c>
      <c r="C210" s="2">
        <f>IF(MONTH(B210)&lt;=4,1,IF(MONTH(B210)&lt;=7,2,IF(MONTH(B210)&lt;=10,3,4)))</f>
        <v>1</v>
      </c>
      <c r="D210" t="s">
        <v>56</v>
      </c>
      <c r="E210" s="35"/>
      <c r="F210" s="4" t="s">
        <v>61</v>
      </c>
      <c r="G210" s="4">
        <v>2.9908000000000001E-2</v>
      </c>
      <c r="H210">
        <f>HEX2DEC(MID(F210,2,2))</f>
        <v>24</v>
      </c>
      <c r="I210">
        <f>HEX2DEC(MID(F210,4,2))</f>
        <v>96</v>
      </c>
      <c r="J210">
        <f>HEX2DEC(RIGHT(F210,2))</f>
        <v>24</v>
      </c>
      <c r="K210">
        <f>$G210*H210</f>
        <v>0.71779199999999999</v>
      </c>
      <c r="L210">
        <f>$G210*I210</f>
        <v>2.8711679999999999</v>
      </c>
      <c r="M210">
        <f>$G210*J210</f>
        <v>0.71779199999999999</v>
      </c>
    </row>
    <row r="211" spans="1:13" ht="15.75" thickBot="1" x14ac:dyDescent="0.3">
      <c r="A211" t="s">
        <v>87</v>
      </c>
      <c r="B211" s="1">
        <v>43920</v>
      </c>
      <c r="C211" s="2">
        <f>IF(MONTH(B211)&lt;=4,1,IF(MONTH(B211)&lt;=7,2,IF(MONTH(B211)&lt;=10,3,4)))</f>
        <v>1</v>
      </c>
      <c r="D211" t="s">
        <v>56</v>
      </c>
      <c r="E211" s="49"/>
      <c r="F211" s="4" t="s">
        <v>83</v>
      </c>
      <c r="G211" s="4">
        <v>2.0244999999999999E-2</v>
      </c>
      <c r="H211">
        <f>HEX2DEC(MID(F211,2,2))</f>
        <v>72</v>
      </c>
      <c r="I211">
        <f>HEX2DEC(MID(F211,4,2))</f>
        <v>144</v>
      </c>
      <c r="J211">
        <f>HEX2DEC(RIGHT(F211,2))</f>
        <v>0</v>
      </c>
      <c r="K211">
        <f>$G211*H211</f>
        <v>1.45764</v>
      </c>
      <c r="L211">
        <f>$G211*I211</f>
        <v>2.9152800000000001</v>
      </c>
      <c r="M211">
        <f>$G211*J211</f>
        <v>0</v>
      </c>
    </row>
    <row r="212" spans="1:13" ht="15.75" thickBot="1" x14ac:dyDescent="0.3">
      <c r="A212" t="s">
        <v>87</v>
      </c>
      <c r="B212" s="1">
        <v>43920</v>
      </c>
      <c r="C212" s="2">
        <f>IF(MONTH(B212)&lt;=4,1,IF(MONTH(B212)&lt;=7,2,IF(MONTH(B212)&lt;=10,3,4)))</f>
        <v>1</v>
      </c>
      <c r="D212" t="s">
        <v>56</v>
      </c>
      <c r="E212" s="38"/>
      <c r="F212" s="4" t="s">
        <v>64</v>
      </c>
      <c r="G212" s="4">
        <v>1.7798000000000001E-2</v>
      </c>
      <c r="H212">
        <f>HEX2DEC(MID(F212,2,2))</f>
        <v>0</v>
      </c>
      <c r="I212">
        <f>HEX2DEC(MID(F212,4,2))</f>
        <v>24</v>
      </c>
      <c r="J212">
        <f>HEX2DEC(RIGHT(F212,2))</f>
        <v>0</v>
      </c>
      <c r="K212">
        <f>$G212*H212</f>
        <v>0</v>
      </c>
      <c r="L212">
        <f>$G212*I212</f>
        <v>0.42715200000000003</v>
      </c>
      <c r="M212">
        <f>$G212*J212</f>
        <v>0</v>
      </c>
    </row>
    <row r="213" spans="1:13" ht="15.75" thickBot="1" x14ac:dyDescent="0.3">
      <c r="A213" t="s">
        <v>87</v>
      </c>
      <c r="B213" s="1">
        <v>43920</v>
      </c>
      <c r="C213" s="2">
        <f>IF(MONTH(B213)&lt;=4,1,IF(MONTH(B213)&lt;=7,2,IF(MONTH(B213)&lt;=10,3,4)))</f>
        <v>1</v>
      </c>
      <c r="D213" t="s">
        <v>56</v>
      </c>
      <c r="E213" s="50"/>
      <c r="F213" s="4" t="s">
        <v>88</v>
      </c>
      <c r="G213" s="4">
        <v>2.4499999999999999E-4</v>
      </c>
      <c r="H213">
        <f>HEX2DEC(MID(F213,2,2))</f>
        <v>192</v>
      </c>
      <c r="I213">
        <f>HEX2DEC(MID(F213,4,2))</f>
        <v>168</v>
      </c>
      <c r="J213">
        <f>HEX2DEC(RIGHT(F213,2))</f>
        <v>144</v>
      </c>
      <c r="K213">
        <f>$G213*H213</f>
        <v>4.7039999999999998E-2</v>
      </c>
      <c r="L213">
        <f>$G213*I213</f>
        <v>4.1160000000000002E-2</v>
      </c>
      <c r="M213">
        <f>$G213*J213</f>
        <v>3.5279999999999999E-2</v>
      </c>
    </row>
    <row r="214" spans="1:13" ht="15.75" thickBot="1" x14ac:dyDescent="0.3">
      <c r="A214" t="s">
        <v>89</v>
      </c>
      <c r="B214" s="1">
        <v>42824</v>
      </c>
      <c r="C214" s="2">
        <f>IF(MONTH(B214)&lt;=4,1,IF(MONTH(B214)&lt;=7,2,IF(MONTH(B214)&lt;=10,3,4)))</f>
        <v>1</v>
      </c>
      <c r="D214" t="s">
        <v>90</v>
      </c>
      <c r="E214" s="8"/>
      <c r="F214" s="4" t="s">
        <v>20</v>
      </c>
      <c r="G214" s="4">
        <v>0.44947999999999999</v>
      </c>
      <c r="H214">
        <f>HEX2DEC(MID(F214,2,2))</f>
        <v>0</v>
      </c>
      <c r="I214">
        <f>HEX2DEC(MID(F214,4,2))</f>
        <v>0</v>
      </c>
      <c r="J214">
        <f>HEX2DEC(RIGHT(F214,2))</f>
        <v>0</v>
      </c>
      <c r="K214">
        <f>$G214*H214</f>
        <v>0</v>
      </c>
      <c r="L214">
        <f>$G214*I214</f>
        <v>0</v>
      </c>
      <c r="M214">
        <f>$G214*J214</f>
        <v>0</v>
      </c>
    </row>
    <row r="215" spans="1:13" ht="15.75" thickBot="1" x14ac:dyDescent="0.3">
      <c r="A215" t="s">
        <v>89</v>
      </c>
      <c r="B215" s="1">
        <v>42824</v>
      </c>
      <c r="C215" s="2">
        <f>IF(MONTH(B215)&lt;=4,1,IF(MONTH(B215)&lt;=7,2,IF(MONTH(B215)&lt;=10,3,4)))</f>
        <v>1</v>
      </c>
      <c r="D215" t="s">
        <v>90</v>
      </c>
      <c r="E215" s="51"/>
      <c r="F215" s="4" t="s">
        <v>91</v>
      </c>
      <c r="G215" s="4">
        <v>0.425321</v>
      </c>
      <c r="H215">
        <f>HEX2DEC(MID(F215,2,2))</f>
        <v>240</v>
      </c>
      <c r="I215">
        <f>HEX2DEC(MID(F215,4,2))</f>
        <v>240</v>
      </c>
      <c r="J215">
        <f>HEX2DEC(RIGHT(F215,2))</f>
        <v>240</v>
      </c>
      <c r="K215">
        <f>$G215*H215</f>
        <v>102.07704</v>
      </c>
      <c r="L215">
        <f>$G215*I215</f>
        <v>102.07704</v>
      </c>
      <c r="M215">
        <f>$G215*J215</f>
        <v>102.07704</v>
      </c>
    </row>
    <row r="216" spans="1:13" ht="15.75" thickBot="1" x14ac:dyDescent="0.3">
      <c r="A216" t="s">
        <v>89</v>
      </c>
      <c r="B216" s="1">
        <v>42824</v>
      </c>
      <c r="C216" s="2">
        <f>IF(MONTH(B216)&lt;=4,1,IF(MONTH(B216)&lt;=7,2,IF(MONTH(B216)&lt;=10,3,4)))</f>
        <v>1</v>
      </c>
      <c r="D216" t="s">
        <v>90</v>
      </c>
      <c r="E216" s="52"/>
      <c r="F216" s="4" t="s">
        <v>92</v>
      </c>
      <c r="G216" s="4">
        <v>9.4617999999999994E-2</v>
      </c>
      <c r="H216">
        <f>HEX2DEC(MID(F216,2,2))</f>
        <v>216</v>
      </c>
      <c r="I216">
        <f>HEX2DEC(MID(F216,4,2))</f>
        <v>216</v>
      </c>
      <c r="J216">
        <f>HEX2DEC(RIGHT(F216,2))</f>
        <v>168</v>
      </c>
      <c r="K216">
        <f>$G216*H216</f>
        <v>20.437487999999998</v>
      </c>
      <c r="L216">
        <f>$G216*I216</f>
        <v>20.437487999999998</v>
      </c>
      <c r="M216">
        <f>$G216*J216</f>
        <v>15.895823999999999</v>
      </c>
    </row>
    <row r="217" spans="1:13" ht="15.75" thickBot="1" x14ac:dyDescent="0.3">
      <c r="A217" t="s">
        <v>89</v>
      </c>
      <c r="B217" s="1">
        <v>42824</v>
      </c>
      <c r="C217" s="2">
        <f>IF(MONTH(B217)&lt;=4,1,IF(MONTH(B217)&lt;=7,2,IF(MONTH(B217)&lt;=10,3,4)))</f>
        <v>1</v>
      </c>
      <c r="D217" t="s">
        <v>90</v>
      </c>
      <c r="E217" s="53"/>
      <c r="F217" s="4" t="s">
        <v>93</v>
      </c>
      <c r="G217" s="4">
        <v>1.0826000000000001E-2</v>
      </c>
      <c r="H217">
        <f>HEX2DEC(MID(F217,2,2))</f>
        <v>168</v>
      </c>
      <c r="I217">
        <f>HEX2DEC(MID(F217,4,2))</f>
        <v>168</v>
      </c>
      <c r="J217">
        <f>HEX2DEC(RIGHT(F217,2))</f>
        <v>144</v>
      </c>
      <c r="K217">
        <f>$G217*H217</f>
        <v>1.8187680000000002</v>
      </c>
      <c r="L217">
        <f>$G217*I217</f>
        <v>1.8187680000000002</v>
      </c>
      <c r="M217">
        <f>$G217*J217</f>
        <v>1.5589440000000001</v>
      </c>
    </row>
    <row r="218" spans="1:13" ht="15.75" thickBot="1" x14ac:dyDescent="0.3">
      <c r="A218" t="s">
        <v>89</v>
      </c>
      <c r="B218" s="1">
        <v>42824</v>
      </c>
      <c r="C218" s="2">
        <f>IF(MONTH(B218)&lt;=4,1,IF(MONTH(B218)&lt;=7,2,IF(MONTH(B218)&lt;=10,3,4)))</f>
        <v>1</v>
      </c>
      <c r="D218" t="s">
        <v>90</v>
      </c>
      <c r="E218" s="54"/>
      <c r="F218" s="4" t="s">
        <v>94</v>
      </c>
      <c r="G218" s="4">
        <v>8.0730000000000003E-3</v>
      </c>
      <c r="H218">
        <f>HEX2DEC(MID(F218,2,2))</f>
        <v>240</v>
      </c>
      <c r="I218">
        <f>HEX2DEC(MID(F218,4,2))</f>
        <v>216</v>
      </c>
      <c r="J218">
        <f>HEX2DEC(RIGHT(F218,2))</f>
        <v>72</v>
      </c>
      <c r="K218">
        <f>$G218*H218</f>
        <v>1.9375200000000001</v>
      </c>
      <c r="L218">
        <f>$G218*I218</f>
        <v>1.743768</v>
      </c>
      <c r="M218">
        <f>$G218*J218</f>
        <v>0.58125599999999999</v>
      </c>
    </row>
    <row r="219" spans="1:13" ht="15.75" thickBot="1" x14ac:dyDescent="0.3">
      <c r="A219" t="s">
        <v>89</v>
      </c>
      <c r="B219" s="1">
        <v>42824</v>
      </c>
      <c r="C219" s="2">
        <f>IF(MONTH(B219)&lt;=4,1,IF(MONTH(B219)&lt;=7,2,IF(MONTH(B219)&lt;=10,3,4)))</f>
        <v>1</v>
      </c>
      <c r="D219" t="s">
        <v>90</v>
      </c>
      <c r="E219" s="45"/>
      <c r="F219" s="4" t="s">
        <v>74</v>
      </c>
      <c r="G219" s="4">
        <v>6.1770000000000002E-3</v>
      </c>
      <c r="H219">
        <f>HEX2DEC(MID(F219,2,2))</f>
        <v>192</v>
      </c>
      <c r="I219">
        <f>HEX2DEC(MID(F219,4,2))</f>
        <v>192</v>
      </c>
      <c r="J219">
        <f>HEX2DEC(RIGHT(F219,2))</f>
        <v>168</v>
      </c>
      <c r="K219">
        <f>$G219*H219</f>
        <v>1.1859839999999999</v>
      </c>
      <c r="L219">
        <f>$G219*I219</f>
        <v>1.1859839999999999</v>
      </c>
      <c r="M219">
        <f>$G219*J219</f>
        <v>1.037736</v>
      </c>
    </row>
    <row r="220" spans="1:13" ht="15.75" thickBot="1" x14ac:dyDescent="0.3">
      <c r="A220" t="s">
        <v>89</v>
      </c>
      <c r="B220" s="1">
        <v>42824</v>
      </c>
      <c r="C220" s="2">
        <f>IF(MONTH(B220)&lt;=4,1,IF(MONTH(B220)&lt;=7,2,IF(MONTH(B220)&lt;=10,3,4)))</f>
        <v>1</v>
      </c>
      <c r="D220" t="s">
        <v>90</v>
      </c>
      <c r="E220" s="55"/>
      <c r="F220" s="4" t="s">
        <v>95</v>
      </c>
      <c r="G220" s="4">
        <v>4.3429999999999996E-3</v>
      </c>
      <c r="H220">
        <f>HEX2DEC(MID(F220,2,2))</f>
        <v>144</v>
      </c>
      <c r="I220">
        <f>HEX2DEC(MID(F220,4,2))</f>
        <v>144</v>
      </c>
      <c r="J220">
        <f>HEX2DEC(RIGHT(F220,2))</f>
        <v>120</v>
      </c>
      <c r="K220">
        <f>$G220*H220</f>
        <v>0.62539199999999995</v>
      </c>
      <c r="L220">
        <f>$G220*I220</f>
        <v>0.62539199999999995</v>
      </c>
      <c r="M220">
        <f>$G220*J220</f>
        <v>0.52115999999999996</v>
      </c>
    </row>
    <row r="221" spans="1:13" ht="15.75" thickBot="1" x14ac:dyDescent="0.3">
      <c r="A221" t="s">
        <v>89</v>
      </c>
      <c r="B221" s="1">
        <v>42824</v>
      </c>
      <c r="C221" s="2">
        <f>IF(MONTH(B221)&lt;=4,1,IF(MONTH(B221)&lt;=7,2,IF(MONTH(B221)&lt;=10,3,4)))</f>
        <v>1</v>
      </c>
      <c r="D221" t="s">
        <v>90</v>
      </c>
      <c r="E221" s="56"/>
      <c r="F221" s="4" t="s">
        <v>96</v>
      </c>
      <c r="G221" s="4">
        <v>8.5599999999999999E-4</v>
      </c>
      <c r="H221">
        <f>HEX2DEC(MID(F221,2,2))</f>
        <v>120</v>
      </c>
      <c r="I221">
        <f>HEX2DEC(MID(F221,4,2))</f>
        <v>120</v>
      </c>
      <c r="J221">
        <f>HEX2DEC(RIGHT(F221,2))</f>
        <v>96</v>
      </c>
      <c r="K221">
        <f>$G221*H221</f>
        <v>0.10272000000000001</v>
      </c>
      <c r="L221">
        <f>$G221*I221</f>
        <v>0.10272000000000001</v>
      </c>
      <c r="M221">
        <f>$G221*J221</f>
        <v>8.2175999999999999E-2</v>
      </c>
    </row>
    <row r="222" spans="1:13" ht="15.75" thickBot="1" x14ac:dyDescent="0.3">
      <c r="A222" t="s">
        <v>89</v>
      </c>
      <c r="B222" s="1">
        <v>42824</v>
      </c>
      <c r="C222" s="2">
        <f>IF(MONTH(B222)&lt;=4,1,IF(MONTH(B222)&lt;=7,2,IF(MONTH(B222)&lt;=10,3,4)))</f>
        <v>1</v>
      </c>
      <c r="D222" t="s">
        <v>90</v>
      </c>
      <c r="E222" s="39"/>
      <c r="F222" s="4" t="s">
        <v>65</v>
      </c>
      <c r="G222" s="4">
        <v>3.0600000000000001E-4</v>
      </c>
      <c r="H222">
        <f>HEX2DEC(MID(F222,2,2))</f>
        <v>120</v>
      </c>
      <c r="I222">
        <f>HEX2DEC(MID(F222,4,2))</f>
        <v>144</v>
      </c>
      <c r="J222">
        <f>HEX2DEC(RIGHT(F222,2))</f>
        <v>72</v>
      </c>
      <c r="K222">
        <f>$G222*H222</f>
        <v>3.6720000000000003E-2</v>
      </c>
      <c r="L222">
        <f>$G222*I222</f>
        <v>4.4063999999999999E-2</v>
      </c>
      <c r="M222">
        <f>$G222*J222</f>
        <v>2.2032E-2</v>
      </c>
    </row>
    <row r="223" spans="1:13" ht="15.75" thickBot="1" x14ac:dyDescent="0.3">
      <c r="A223" t="s">
        <v>97</v>
      </c>
      <c r="B223" s="1">
        <v>42915</v>
      </c>
      <c r="C223" s="2">
        <f>IF(MONTH(B223)&lt;=4,1,IF(MONTH(B223)&lt;=7,2,IF(MONTH(B223)&lt;=10,3,4)))</f>
        <v>2</v>
      </c>
      <c r="D223" t="s">
        <v>90</v>
      </c>
      <c r="E223" s="57"/>
      <c r="F223" s="4" t="s">
        <v>98</v>
      </c>
      <c r="G223" s="4">
        <v>0.45706400000000003</v>
      </c>
      <c r="H223">
        <f>HEX2DEC(MID(F223,2,2))</f>
        <v>240</v>
      </c>
      <c r="I223">
        <f>HEX2DEC(MID(F223,4,2))</f>
        <v>240</v>
      </c>
      <c r="J223">
        <f>HEX2DEC(RIGHT(F223,2))</f>
        <v>216</v>
      </c>
      <c r="K223">
        <f>$G223*H223</f>
        <v>109.69536000000001</v>
      </c>
      <c r="L223">
        <f>$G223*I223</f>
        <v>109.69536000000001</v>
      </c>
      <c r="M223">
        <f>$G223*J223</f>
        <v>98.725824000000003</v>
      </c>
    </row>
    <row r="224" spans="1:13" ht="15.75" thickBot="1" x14ac:dyDescent="0.3">
      <c r="A224" t="s">
        <v>97</v>
      </c>
      <c r="B224" s="1">
        <v>42915</v>
      </c>
      <c r="C224" s="2">
        <f>IF(MONTH(B224)&lt;=4,1,IF(MONTH(B224)&lt;=7,2,IF(MONTH(B224)&lt;=10,3,4)))</f>
        <v>2</v>
      </c>
      <c r="D224" t="s">
        <v>90</v>
      </c>
      <c r="E224" s="8"/>
      <c r="F224" s="4" t="s">
        <v>20</v>
      </c>
      <c r="G224" s="4">
        <v>0.40207999999999999</v>
      </c>
      <c r="H224">
        <f>HEX2DEC(MID(F224,2,2))</f>
        <v>0</v>
      </c>
      <c r="I224">
        <f>HEX2DEC(MID(F224,4,2))</f>
        <v>0</v>
      </c>
      <c r="J224">
        <f>HEX2DEC(RIGHT(F224,2))</f>
        <v>0</v>
      </c>
      <c r="K224">
        <f>$G224*H224</f>
        <v>0</v>
      </c>
      <c r="L224">
        <f>$G224*I224</f>
        <v>0</v>
      </c>
      <c r="M224">
        <f>$G224*J224</f>
        <v>0</v>
      </c>
    </row>
    <row r="225" spans="1:13" ht="15.75" thickBot="1" x14ac:dyDescent="0.3">
      <c r="A225" t="s">
        <v>97</v>
      </c>
      <c r="B225" s="1">
        <v>42915</v>
      </c>
      <c r="C225" s="2">
        <f>IF(MONTH(B225)&lt;=4,1,IF(MONTH(B225)&lt;=7,2,IF(MONTH(B225)&lt;=10,3,4)))</f>
        <v>2</v>
      </c>
      <c r="D225" t="s">
        <v>90</v>
      </c>
      <c r="E225" s="52"/>
      <c r="F225" s="4" t="s">
        <v>92</v>
      </c>
      <c r="G225" s="4">
        <v>0.12911300000000001</v>
      </c>
      <c r="H225">
        <f>HEX2DEC(MID(F225,2,2))</f>
        <v>216</v>
      </c>
      <c r="I225">
        <f>HEX2DEC(MID(F225,4,2))</f>
        <v>216</v>
      </c>
      <c r="J225">
        <f>HEX2DEC(RIGHT(F225,2))</f>
        <v>168</v>
      </c>
      <c r="K225">
        <f>$G225*H225</f>
        <v>27.888408000000002</v>
      </c>
      <c r="L225">
        <f>$G225*I225</f>
        <v>27.888408000000002</v>
      </c>
      <c r="M225">
        <f>$G225*J225</f>
        <v>21.690984</v>
      </c>
    </row>
    <row r="226" spans="1:13" ht="15.75" thickBot="1" x14ac:dyDescent="0.3">
      <c r="A226" t="s">
        <v>97</v>
      </c>
      <c r="B226" s="1">
        <v>42915</v>
      </c>
      <c r="C226" s="2">
        <f>IF(MONTH(B226)&lt;=4,1,IF(MONTH(B226)&lt;=7,2,IF(MONTH(B226)&lt;=10,3,4)))</f>
        <v>2</v>
      </c>
      <c r="D226" t="s">
        <v>90</v>
      </c>
      <c r="E226" s="45"/>
      <c r="F226" s="4" t="s">
        <v>74</v>
      </c>
      <c r="G226" s="4">
        <v>7.7060000000000002E-3</v>
      </c>
      <c r="H226">
        <f>HEX2DEC(MID(F226,2,2))</f>
        <v>192</v>
      </c>
      <c r="I226">
        <f>HEX2DEC(MID(F226,4,2))</f>
        <v>192</v>
      </c>
      <c r="J226">
        <f>HEX2DEC(RIGHT(F226,2))</f>
        <v>168</v>
      </c>
      <c r="K226">
        <f>$G226*H226</f>
        <v>1.479552</v>
      </c>
      <c r="L226">
        <f>$G226*I226</f>
        <v>1.479552</v>
      </c>
      <c r="M226">
        <f>$G226*J226</f>
        <v>1.294608</v>
      </c>
    </row>
    <row r="227" spans="1:13" ht="15.75" thickBot="1" x14ac:dyDescent="0.3">
      <c r="A227" t="s">
        <v>97</v>
      </c>
      <c r="B227" s="1">
        <v>42915</v>
      </c>
      <c r="C227" s="2">
        <f>IF(MONTH(B227)&lt;=4,1,IF(MONTH(B227)&lt;=7,2,IF(MONTH(B227)&lt;=10,3,4)))</f>
        <v>2</v>
      </c>
      <c r="D227" t="s">
        <v>90</v>
      </c>
      <c r="E227" s="56"/>
      <c r="F227" s="4" t="s">
        <v>96</v>
      </c>
      <c r="G227" s="4">
        <v>3.9760000000000004E-3</v>
      </c>
      <c r="H227">
        <f>HEX2DEC(MID(F227,2,2))</f>
        <v>120</v>
      </c>
      <c r="I227">
        <f>HEX2DEC(MID(F227,4,2))</f>
        <v>120</v>
      </c>
      <c r="J227">
        <f>HEX2DEC(RIGHT(F227,2))</f>
        <v>96</v>
      </c>
      <c r="K227">
        <f>$G227*H227</f>
        <v>0.47712000000000004</v>
      </c>
      <c r="L227">
        <f>$G227*I227</f>
        <v>0.47712000000000004</v>
      </c>
      <c r="M227">
        <f>$G227*J227</f>
        <v>0.38169600000000004</v>
      </c>
    </row>
    <row r="228" spans="1:13" ht="15.75" thickBot="1" x14ac:dyDescent="0.3">
      <c r="A228" t="s">
        <v>97</v>
      </c>
      <c r="B228" s="1">
        <v>42915</v>
      </c>
      <c r="C228" s="2">
        <f>IF(MONTH(B228)&lt;=4,1,IF(MONTH(B228)&lt;=7,2,IF(MONTH(B228)&lt;=10,3,4)))</f>
        <v>2</v>
      </c>
      <c r="D228" t="s">
        <v>90</v>
      </c>
      <c r="E228" s="58"/>
      <c r="F228" s="4" t="s">
        <v>99</v>
      </c>
      <c r="G228" s="4">
        <v>6.0999999999999999E-5</v>
      </c>
      <c r="H228">
        <f>HEX2DEC(MID(F228,2,2))</f>
        <v>0</v>
      </c>
      <c r="I228">
        <f>HEX2DEC(MID(F228,4,2))</f>
        <v>0</v>
      </c>
      <c r="J228">
        <f>HEX2DEC(RIGHT(F228,2))</f>
        <v>24</v>
      </c>
      <c r="K228">
        <f>$G228*H228</f>
        <v>0</v>
      </c>
      <c r="L228">
        <f>$G228*I228</f>
        <v>0</v>
      </c>
      <c r="M228">
        <f>$G228*J228</f>
        <v>1.464E-3</v>
      </c>
    </row>
    <row r="229" spans="1:13" ht="15.75" thickBot="1" x14ac:dyDescent="0.3">
      <c r="A229" t="s">
        <v>100</v>
      </c>
      <c r="B229" s="1">
        <v>43007</v>
      </c>
      <c r="C229" s="2">
        <f>IF(MONTH(B229)&lt;=4,1,IF(MONTH(B229)&lt;=7,2,IF(MONTH(B229)&lt;=10,3,4)))</f>
        <v>3</v>
      </c>
      <c r="D229" t="s">
        <v>90</v>
      </c>
      <c r="E229" s="8"/>
      <c r="F229" s="4" t="s">
        <v>20</v>
      </c>
      <c r="G229" s="4">
        <v>0.39015300000000003</v>
      </c>
      <c r="H229">
        <f>HEX2DEC(MID(F229,2,2))</f>
        <v>0</v>
      </c>
      <c r="I229">
        <f>HEX2DEC(MID(F229,4,2))</f>
        <v>0</v>
      </c>
      <c r="J229">
        <f>HEX2DEC(RIGHT(F229,2))</f>
        <v>0</v>
      </c>
      <c r="K229">
        <f>$G229*H229</f>
        <v>0</v>
      </c>
      <c r="L229">
        <f>$G229*I229</f>
        <v>0</v>
      </c>
      <c r="M229">
        <f>$G229*J229</f>
        <v>0</v>
      </c>
    </row>
    <row r="230" spans="1:13" ht="15.75" thickBot="1" x14ac:dyDescent="0.3">
      <c r="A230" t="s">
        <v>100</v>
      </c>
      <c r="B230" s="1">
        <v>43007</v>
      </c>
      <c r="C230" s="2">
        <f>IF(MONTH(B230)&lt;=4,1,IF(MONTH(B230)&lt;=7,2,IF(MONTH(B230)&lt;=10,3,4)))</f>
        <v>3</v>
      </c>
      <c r="D230" t="s">
        <v>90</v>
      </c>
      <c r="E230" s="57"/>
      <c r="F230" s="4" t="s">
        <v>98</v>
      </c>
      <c r="G230" s="4">
        <v>0.38171300000000002</v>
      </c>
      <c r="H230">
        <f>HEX2DEC(MID(F230,2,2))</f>
        <v>240</v>
      </c>
      <c r="I230">
        <f>HEX2DEC(MID(F230,4,2))</f>
        <v>240</v>
      </c>
      <c r="J230">
        <f>HEX2DEC(RIGHT(F230,2))</f>
        <v>216</v>
      </c>
      <c r="K230">
        <f>$G230*H230</f>
        <v>91.61112</v>
      </c>
      <c r="L230">
        <f>$G230*I230</f>
        <v>91.61112</v>
      </c>
      <c r="M230">
        <f>$G230*J230</f>
        <v>82.450008000000011</v>
      </c>
    </row>
    <row r="231" spans="1:13" ht="15.75" thickBot="1" x14ac:dyDescent="0.3">
      <c r="A231" t="s">
        <v>100</v>
      </c>
      <c r="B231" s="1">
        <v>43007</v>
      </c>
      <c r="C231" s="2">
        <f>IF(MONTH(B231)&lt;=4,1,IF(MONTH(B231)&lt;=7,2,IF(MONTH(B231)&lt;=10,3,4)))</f>
        <v>3</v>
      </c>
      <c r="D231" t="s">
        <v>90</v>
      </c>
      <c r="E231" s="52"/>
      <c r="F231" s="4" t="s">
        <v>92</v>
      </c>
      <c r="G231" s="4">
        <v>0.20189599999999999</v>
      </c>
      <c r="H231">
        <f>HEX2DEC(MID(F231,2,2))</f>
        <v>216</v>
      </c>
      <c r="I231">
        <f>HEX2DEC(MID(F231,4,2))</f>
        <v>216</v>
      </c>
      <c r="J231">
        <f>HEX2DEC(RIGHT(F231,2))</f>
        <v>168</v>
      </c>
      <c r="K231">
        <f>$G231*H231</f>
        <v>43.609535999999999</v>
      </c>
      <c r="L231">
        <f>$G231*I231</f>
        <v>43.609535999999999</v>
      </c>
      <c r="M231">
        <f>$G231*J231</f>
        <v>33.918528000000002</v>
      </c>
    </row>
    <row r="232" spans="1:13" ht="15.75" thickBot="1" x14ac:dyDescent="0.3">
      <c r="A232" t="s">
        <v>100</v>
      </c>
      <c r="B232" s="1">
        <v>43007</v>
      </c>
      <c r="C232" s="2">
        <f>IF(MONTH(B232)&lt;=4,1,IF(MONTH(B232)&lt;=7,2,IF(MONTH(B232)&lt;=10,3,4)))</f>
        <v>3</v>
      </c>
      <c r="D232" t="s">
        <v>90</v>
      </c>
      <c r="E232" s="59"/>
      <c r="F232" s="4" t="s">
        <v>101</v>
      </c>
      <c r="G232" s="4">
        <v>1.6881E-2</v>
      </c>
      <c r="H232">
        <f>HEX2DEC(MID(F232,2,2))</f>
        <v>240</v>
      </c>
      <c r="I232">
        <f>HEX2DEC(MID(F232,4,2))</f>
        <v>240</v>
      </c>
      <c r="J232">
        <f>HEX2DEC(RIGHT(F232,2))</f>
        <v>72</v>
      </c>
      <c r="K232">
        <f>$G232*H232</f>
        <v>4.0514400000000004</v>
      </c>
      <c r="L232">
        <f>$G232*I232</f>
        <v>4.0514400000000004</v>
      </c>
      <c r="M232">
        <f>$G232*J232</f>
        <v>1.2154320000000001</v>
      </c>
    </row>
    <row r="233" spans="1:13" ht="15.75" thickBot="1" x14ac:dyDescent="0.3">
      <c r="A233" t="s">
        <v>100</v>
      </c>
      <c r="B233" s="1">
        <v>43007</v>
      </c>
      <c r="C233" s="2">
        <f>IF(MONTH(B233)&lt;=4,1,IF(MONTH(B233)&lt;=7,2,IF(MONTH(B233)&lt;=10,3,4)))</f>
        <v>3</v>
      </c>
      <c r="D233" t="s">
        <v>90</v>
      </c>
      <c r="E233" s="60"/>
      <c r="F233" s="4" t="s">
        <v>102</v>
      </c>
      <c r="G233" s="4">
        <v>2.813E-3</v>
      </c>
      <c r="H233">
        <f>HEX2DEC(MID(F233,2,2))</f>
        <v>240</v>
      </c>
      <c r="I233">
        <f>HEX2DEC(MID(F233,4,2))</f>
        <v>240</v>
      </c>
      <c r="J233">
        <f>HEX2DEC(RIGHT(F233,2))</f>
        <v>0</v>
      </c>
      <c r="K233">
        <f>$G233*H233</f>
        <v>0.67511999999999994</v>
      </c>
      <c r="L233">
        <f>$G233*I233</f>
        <v>0.67511999999999994</v>
      </c>
      <c r="M233">
        <f>$G233*J233</f>
        <v>0</v>
      </c>
    </row>
    <row r="234" spans="1:13" ht="15.75" thickBot="1" x14ac:dyDescent="0.3">
      <c r="A234" t="s">
        <v>100</v>
      </c>
      <c r="B234" s="1">
        <v>43007</v>
      </c>
      <c r="C234" s="2">
        <f>IF(MONTH(B234)&lt;=4,1,IF(MONTH(B234)&lt;=7,2,IF(MONTH(B234)&lt;=10,3,4)))</f>
        <v>3</v>
      </c>
      <c r="D234" t="s">
        <v>90</v>
      </c>
      <c r="E234" s="61"/>
      <c r="F234" s="4" t="s">
        <v>103</v>
      </c>
      <c r="G234" s="4">
        <v>2.7520000000000001E-3</v>
      </c>
      <c r="H234">
        <f>HEX2DEC(MID(F234,2,2))</f>
        <v>168</v>
      </c>
      <c r="I234">
        <f>HEX2DEC(MID(F234,4,2))</f>
        <v>168</v>
      </c>
      <c r="J234">
        <f>HEX2DEC(RIGHT(F234,2))</f>
        <v>96</v>
      </c>
      <c r="K234">
        <f>$G234*H234</f>
        <v>0.46233600000000002</v>
      </c>
      <c r="L234">
        <f>$G234*I234</f>
        <v>0.46233600000000002</v>
      </c>
      <c r="M234">
        <f>$G234*J234</f>
        <v>0.26419199999999998</v>
      </c>
    </row>
    <row r="235" spans="1:13" ht="15.75" thickBot="1" x14ac:dyDescent="0.3">
      <c r="A235" t="s">
        <v>100</v>
      </c>
      <c r="B235" s="1">
        <v>43007</v>
      </c>
      <c r="C235" s="2">
        <f>IF(MONTH(B235)&lt;=4,1,IF(MONTH(B235)&lt;=7,2,IF(MONTH(B235)&lt;=10,3,4)))</f>
        <v>3</v>
      </c>
      <c r="D235" t="s">
        <v>90</v>
      </c>
      <c r="E235" s="6"/>
      <c r="F235" s="4" t="s">
        <v>17</v>
      </c>
      <c r="G235" s="4">
        <v>1.284E-3</v>
      </c>
      <c r="H235">
        <f>HEX2DEC(MID(F235,2,2))</f>
        <v>240</v>
      </c>
      <c r="I235">
        <f>HEX2DEC(MID(F235,4,2))</f>
        <v>240</v>
      </c>
      <c r="J235">
        <f>HEX2DEC(RIGHT(F235,2))</f>
        <v>144</v>
      </c>
      <c r="K235">
        <f>$G235*H235</f>
        <v>0.30815999999999999</v>
      </c>
      <c r="L235">
        <f>$G235*I235</f>
        <v>0.30815999999999999</v>
      </c>
      <c r="M235">
        <f>$G235*J235</f>
        <v>0.184896</v>
      </c>
    </row>
    <row r="236" spans="1:13" ht="15.75" thickBot="1" x14ac:dyDescent="0.3">
      <c r="A236" t="s">
        <v>100</v>
      </c>
      <c r="B236" s="1">
        <v>43007</v>
      </c>
      <c r="C236" s="2">
        <f>IF(MONTH(B236)&lt;=4,1,IF(MONTH(B236)&lt;=7,2,IF(MONTH(B236)&lt;=10,3,4)))</f>
        <v>3</v>
      </c>
      <c r="D236" t="s">
        <v>90</v>
      </c>
      <c r="E236" s="62"/>
      <c r="F236" s="4" t="s">
        <v>104</v>
      </c>
      <c r="G236" s="4">
        <v>1.2229999999999999E-3</v>
      </c>
      <c r="H236">
        <f>HEX2DEC(MID(F236,2,2))</f>
        <v>192</v>
      </c>
      <c r="I236">
        <f>HEX2DEC(MID(F236,4,2))</f>
        <v>192</v>
      </c>
      <c r="J236">
        <f>HEX2DEC(RIGHT(F236,2))</f>
        <v>144</v>
      </c>
      <c r="K236">
        <f>$G236*H236</f>
        <v>0.23481599999999997</v>
      </c>
      <c r="L236">
        <f>$G236*I236</f>
        <v>0.23481599999999997</v>
      </c>
      <c r="M236">
        <f>$G236*J236</f>
        <v>0.17611199999999999</v>
      </c>
    </row>
    <row r="237" spans="1:13" ht="15.75" thickBot="1" x14ac:dyDescent="0.3">
      <c r="A237" t="s">
        <v>100</v>
      </c>
      <c r="B237" s="1">
        <v>43007</v>
      </c>
      <c r="C237" s="2">
        <f>IF(MONTH(B237)&lt;=4,1,IF(MONTH(B237)&lt;=7,2,IF(MONTH(B237)&lt;=10,3,4)))</f>
        <v>3</v>
      </c>
      <c r="D237" t="s">
        <v>90</v>
      </c>
      <c r="E237" s="63"/>
      <c r="F237" s="4" t="s">
        <v>105</v>
      </c>
      <c r="G237" s="4">
        <v>9.7900000000000005E-4</v>
      </c>
      <c r="H237">
        <f>HEX2DEC(MID(F237,2,2))</f>
        <v>240</v>
      </c>
      <c r="I237">
        <f>HEX2DEC(MID(F237,4,2))</f>
        <v>255</v>
      </c>
      <c r="J237">
        <f>HEX2DEC(RIGHT(F237,2))</f>
        <v>0</v>
      </c>
      <c r="K237">
        <f>$G237*H237</f>
        <v>0.23496</v>
      </c>
      <c r="L237">
        <f>$G237*I237</f>
        <v>0.24964500000000001</v>
      </c>
      <c r="M237">
        <f>$G237*J237</f>
        <v>0</v>
      </c>
    </row>
    <row r="238" spans="1:13" ht="15.75" thickBot="1" x14ac:dyDescent="0.3">
      <c r="A238" t="s">
        <v>100</v>
      </c>
      <c r="B238" s="1">
        <v>43007</v>
      </c>
      <c r="C238" s="2">
        <f>IF(MONTH(B238)&lt;=4,1,IF(MONTH(B238)&lt;=7,2,IF(MONTH(B238)&lt;=10,3,4)))</f>
        <v>3</v>
      </c>
      <c r="D238" t="s">
        <v>90</v>
      </c>
      <c r="E238" s="64"/>
      <c r="F238" s="4" t="s">
        <v>106</v>
      </c>
      <c r="G238" s="4">
        <v>2.4499999999999999E-4</v>
      </c>
      <c r="H238">
        <f>HEX2DEC(MID(F238,2,2))</f>
        <v>255</v>
      </c>
      <c r="I238">
        <f>HEX2DEC(MID(F238,4,2))</f>
        <v>240</v>
      </c>
      <c r="J238">
        <f>HEX2DEC(RIGHT(F238,2))</f>
        <v>0</v>
      </c>
      <c r="K238">
        <f>$G238*H238</f>
        <v>6.2474999999999996E-2</v>
      </c>
      <c r="L238">
        <f>$G238*I238</f>
        <v>5.8799999999999998E-2</v>
      </c>
      <c r="M238">
        <f>$G238*J238</f>
        <v>0</v>
      </c>
    </row>
    <row r="239" spans="1:13" ht="15.75" thickBot="1" x14ac:dyDescent="0.3">
      <c r="A239" t="s">
        <v>107</v>
      </c>
      <c r="B239" s="1">
        <v>43099</v>
      </c>
      <c r="C239" s="2">
        <f>IF(MONTH(B239)&lt;=4,1,IF(MONTH(B239)&lt;=7,2,IF(MONTH(B239)&lt;=10,3,4)))</f>
        <v>4</v>
      </c>
      <c r="D239" t="s">
        <v>90</v>
      </c>
      <c r="E239" s="57"/>
      <c r="F239" s="4" t="s">
        <v>98</v>
      </c>
      <c r="G239" s="4">
        <v>0.45204899999999998</v>
      </c>
      <c r="H239">
        <f>HEX2DEC(MID(F239,2,2))</f>
        <v>240</v>
      </c>
      <c r="I239">
        <f>HEX2DEC(MID(F239,4,2))</f>
        <v>240</v>
      </c>
      <c r="J239">
        <f>HEX2DEC(RIGHT(F239,2))</f>
        <v>216</v>
      </c>
      <c r="K239">
        <f>$G239*H239</f>
        <v>108.49176</v>
      </c>
      <c r="L239">
        <f>$G239*I239</f>
        <v>108.49176</v>
      </c>
      <c r="M239">
        <f>$G239*J239</f>
        <v>97.642583999999999</v>
      </c>
    </row>
    <row r="240" spans="1:13" ht="15.75" thickBot="1" x14ac:dyDescent="0.3">
      <c r="A240" t="s">
        <v>107</v>
      </c>
      <c r="B240" s="1">
        <v>43099</v>
      </c>
      <c r="C240" s="2">
        <f>IF(MONTH(B240)&lt;=4,1,IF(MONTH(B240)&lt;=7,2,IF(MONTH(B240)&lt;=10,3,4)))</f>
        <v>4</v>
      </c>
      <c r="D240" t="s">
        <v>90</v>
      </c>
      <c r="E240" s="52"/>
      <c r="F240" s="4" t="s">
        <v>92</v>
      </c>
      <c r="G240" s="4">
        <v>0.29559600000000003</v>
      </c>
      <c r="H240">
        <f>HEX2DEC(MID(F240,2,2))</f>
        <v>216</v>
      </c>
      <c r="I240">
        <f>HEX2DEC(MID(F240,4,2))</f>
        <v>216</v>
      </c>
      <c r="J240">
        <f>HEX2DEC(RIGHT(F240,2))</f>
        <v>168</v>
      </c>
      <c r="K240">
        <f>$G240*H240</f>
        <v>63.848736000000002</v>
      </c>
      <c r="L240">
        <f>$G240*I240</f>
        <v>63.848736000000002</v>
      </c>
      <c r="M240">
        <f>$G240*J240</f>
        <v>49.660128000000007</v>
      </c>
    </row>
    <row r="241" spans="1:13" ht="15.75" thickBot="1" x14ac:dyDescent="0.3">
      <c r="A241" t="s">
        <v>107</v>
      </c>
      <c r="B241" s="1">
        <v>43099</v>
      </c>
      <c r="C241" s="2">
        <f>IF(MONTH(B241)&lt;=4,1,IF(MONTH(B241)&lt;=7,2,IF(MONTH(B241)&lt;=10,3,4)))</f>
        <v>4</v>
      </c>
      <c r="D241" t="s">
        <v>90</v>
      </c>
      <c r="E241" s="8"/>
      <c r="F241" s="4" t="s">
        <v>20</v>
      </c>
      <c r="G241" s="4">
        <v>0.19706399999999999</v>
      </c>
      <c r="H241">
        <f>HEX2DEC(MID(F241,2,2))</f>
        <v>0</v>
      </c>
      <c r="I241">
        <f>HEX2DEC(MID(F241,4,2))</f>
        <v>0</v>
      </c>
      <c r="J241">
        <f>HEX2DEC(RIGHT(F241,2))</f>
        <v>0</v>
      </c>
      <c r="K241">
        <f>$G241*H241</f>
        <v>0</v>
      </c>
      <c r="L241">
        <f>$G241*I241</f>
        <v>0</v>
      </c>
      <c r="M241">
        <f>$G241*J241</f>
        <v>0</v>
      </c>
    </row>
    <row r="242" spans="1:13" ht="15.75" thickBot="1" x14ac:dyDescent="0.3">
      <c r="A242" t="s">
        <v>107</v>
      </c>
      <c r="B242" s="1">
        <v>43099</v>
      </c>
      <c r="C242" s="2">
        <f>IF(MONTH(B242)&lt;=4,1,IF(MONTH(B242)&lt;=7,2,IF(MONTH(B242)&lt;=10,3,4)))</f>
        <v>4</v>
      </c>
      <c r="D242" t="s">
        <v>90</v>
      </c>
      <c r="E242" s="59"/>
      <c r="F242" s="4" t="s">
        <v>101</v>
      </c>
      <c r="G242" s="4">
        <v>3.0214000000000001E-2</v>
      </c>
      <c r="H242">
        <f>HEX2DEC(MID(F242,2,2))</f>
        <v>240</v>
      </c>
      <c r="I242">
        <f>HEX2DEC(MID(F242,4,2))</f>
        <v>240</v>
      </c>
      <c r="J242">
        <f>HEX2DEC(RIGHT(F242,2))</f>
        <v>72</v>
      </c>
      <c r="K242">
        <f>$G242*H242</f>
        <v>7.25136</v>
      </c>
      <c r="L242">
        <f>$G242*I242</f>
        <v>7.25136</v>
      </c>
      <c r="M242">
        <f>$G242*J242</f>
        <v>2.175408</v>
      </c>
    </row>
    <row r="243" spans="1:13" ht="15.75" thickBot="1" x14ac:dyDescent="0.3">
      <c r="A243" t="s">
        <v>107</v>
      </c>
      <c r="B243" s="1">
        <v>43099</v>
      </c>
      <c r="C243" s="2">
        <f>IF(MONTH(B243)&lt;=4,1,IF(MONTH(B243)&lt;=7,2,IF(MONTH(B243)&lt;=10,3,4)))</f>
        <v>4</v>
      </c>
      <c r="D243" t="s">
        <v>90</v>
      </c>
      <c r="E243" s="60"/>
      <c r="F243" s="4" t="s">
        <v>102</v>
      </c>
      <c r="G243" s="4">
        <v>6.7889999999999999E-3</v>
      </c>
      <c r="H243">
        <f>HEX2DEC(MID(F243,2,2))</f>
        <v>240</v>
      </c>
      <c r="I243">
        <f>HEX2DEC(MID(F243,4,2))</f>
        <v>240</v>
      </c>
      <c r="J243">
        <f>HEX2DEC(RIGHT(F243,2))</f>
        <v>0</v>
      </c>
      <c r="K243">
        <f>$G243*H243</f>
        <v>1.6293599999999999</v>
      </c>
      <c r="L243">
        <f>$G243*I243</f>
        <v>1.6293599999999999</v>
      </c>
      <c r="M243">
        <f>$G243*J243</f>
        <v>0</v>
      </c>
    </row>
    <row r="244" spans="1:13" ht="15.75" thickBot="1" x14ac:dyDescent="0.3">
      <c r="A244" t="s">
        <v>107</v>
      </c>
      <c r="B244" s="1">
        <v>43099</v>
      </c>
      <c r="C244" s="2">
        <f>IF(MONTH(B244)&lt;=4,1,IF(MONTH(B244)&lt;=7,2,IF(MONTH(B244)&lt;=10,3,4)))</f>
        <v>4</v>
      </c>
      <c r="D244" t="s">
        <v>90</v>
      </c>
      <c r="E244" s="28"/>
      <c r="F244" s="4" t="s">
        <v>49</v>
      </c>
      <c r="G244" s="4">
        <v>6.7889999999999999E-3</v>
      </c>
      <c r="H244">
        <f>HEX2DEC(MID(F244,2,2))</f>
        <v>144</v>
      </c>
      <c r="I244">
        <f>HEX2DEC(MID(F244,4,2))</f>
        <v>144</v>
      </c>
      <c r="J244">
        <f>HEX2DEC(RIGHT(F244,2))</f>
        <v>96</v>
      </c>
      <c r="K244">
        <f>$G244*H244</f>
        <v>0.97761600000000004</v>
      </c>
      <c r="L244">
        <f>$G244*I244</f>
        <v>0.97761600000000004</v>
      </c>
      <c r="M244">
        <f>$G244*J244</f>
        <v>0.65174399999999999</v>
      </c>
    </row>
    <row r="245" spans="1:13" ht="15.75" thickBot="1" x14ac:dyDescent="0.3">
      <c r="A245" t="s">
        <v>107</v>
      </c>
      <c r="B245" s="1">
        <v>43099</v>
      </c>
      <c r="C245" s="2">
        <f>IF(MONTH(B245)&lt;=4,1,IF(MONTH(B245)&lt;=7,2,IF(MONTH(B245)&lt;=10,3,4)))</f>
        <v>4</v>
      </c>
      <c r="D245" t="s">
        <v>90</v>
      </c>
      <c r="E245" s="6"/>
      <c r="F245" s="4" t="s">
        <v>17</v>
      </c>
      <c r="G245" s="4">
        <v>5.4429999999999999E-3</v>
      </c>
      <c r="H245">
        <f>HEX2DEC(MID(F245,2,2))</f>
        <v>240</v>
      </c>
      <c r="I245">
        <f>HEX2DEC(MID(F245,4,2))</f>
        <v>240</v>
      </c>
      <c r="J245">
        <f>HEX2DEC(RIGHT(F245,2))</f>
        <v>144</v>
      </c>
      <c r="K245">
        <f>$G245*H245</f>
        <v>1.3063199999999999</v>
      </c>
      <c r="L245">
        <f>$G245*I245</f>
        <v>1.3063199999999999</v>
      </c>
      <c r="M245">
        <f>$G245*J245</f>
        <v>0.78379200000000004</v>
      </c>
    </row>
    <row r="246" spans="1:13" ht="15.75" thickBot="1" x14ac:dyDescent="0.3">
      <c r="A246" t="s">
        <v>107</v>
      </c>
      <c r="B246" s="1">
        <v>43099</v>
      </c>
      <c r="C246" s="2">
        <f>IF(MONTH(B246)&lt;=4,1,IF(MONTH(B246)&lt;=7,2,IF(MONTH(B246)&lt;=10,3,4)))</f>
        <v>4</v>
      </c>
      <c r="D246" t="s">
        <v>90</v>
      </c>
      <c r="E246" s="65"/>
      <c r="F246" s="4" t="s">
        <v>108</v>
      </c>
      <c r="G246" s="4">
        <v>3.4250000000000001E-3</v>
      </c>
      <c r="H246">
        <f>HEX2DEC(MID(F246,2,2))</f>
        <v>192</v>
      </c>
      <c r="I246">
        <f>HEX2DEC(MID(F246,4,2))</f>
        <v>192</v>
      </c>
      <c r="J246">
        <f>HEX2DEC(RIGHT(F246,2))</f>
        <v>96</v>
      </c>
      <c r="K246">
        <f>$G246*H246</f>
        <v>0.65759999999999996</v>
      </c>
      <c r="L246">
        <f>$G246*I246</f>
        <v>0.65759999999999996</v>
      </c>
      <c r="M246">
        <f>$G246*J246</f>
        <v>0.32879999999999998</v>
      </c>
    </row>
    <row r="247" spans="1:13" ht="15.75" thickBot="1" x14ac:dyDescent="0.3">
      <c r="A247" t="s">
        <v>107</v>
      </c>
      <c r="B247" s="1">
        <v>43099</v>
      </c>
      <c r="C247" s="2">
        <f>IF(MONTH(B247)&lt;=4,1,IF(MONTH(B247)&lt;=7,2,IF(MONTH(B247)&lt;=10,3,4)))</f>
        <v>4</v>
      </c>
      <c r="D247" t="s">
        <v>90</v>
      </c>
      <c r="E247" s="11"/>
      <c r="F247" s="4" t="s">
        <v>23</v>
      </c>
      <c r="G247" s="4">
        <v>1.4679999999999999E-3</v>
      </c>
      <c r="H247">
        <f>HEX2DEC(MID(F247,2,2))</f>
        <v>120</v>
      </c>
      <c r="I247">
        <f>HEX2DEC(MID(F247,4,2))</f>
        <v>120</v>
      </c>
      <c r="J247">
        <f>HEX2DEC(RIGHT(F247,2))</f>
        <v>72</v>
      </c>
      <c r="K247">
        <f>$G247*H247</f>
        <v>0.17615999999999998</v>
      </c>
      <c r="L247">
        <f>$G247*I247</f>
        <v>0.17615999999999998</v>
      </c>
      <c r="M247">
        <f>$G247*J247</f>
        <v>0.105696</v>
      </c>
    </row>
    <row r="248" spans="1:13" ht="15.75" thickBot="1" x14ac:dyDescent="0.3">
      <c r="A248" t="s">
        <v>107</v>
      </c>
      <c r="B248" s="1">
        <v>43099</v>
      </c>
      <c r="C248" s="2">
        <f>IF(MONTH(B248)&lt;=4,1,IF(MONTH(B248)&lt;=7,2,IF(MONTH(B248)&lt;=10,3,4)))</f>
        <v>4</v>
      </c>
      <c r="D248" t="s">
        <v>90</v>
      </c>
      <c r="E248" s="64"/>
      <c r="F248" s="4" t="s">
        <v>106</v>
      </c>
      <c r="G248" s="4">
        <v>5.5000000000000003E-4</v>
      </c>
      <c r="H248">
        <f>HEX2DEC(MID(F248,2,2))</f>
        <v>255</v>
      </c>
      <c r="I248">
        <f>HEX2DEC(MID(F248,4,2))</f>
        <v>240</v>
      </c>
      <c r="J248">
        <f>HEX2DEC(RIGHT(F248,2))</f>
        <v>0</v>
      </c>
      <c r="K248">
        <f>$G248*H248</f>
        <v>0.14025000000000001</v>
      </c>
      <c r="L248">
        <f>$G248*I248</f>
        <v>0.13200000000000001</v>
      </c>
      <c r="M248">
        <f>$G248*J248</f>
        <v>0</v>
      </c>
    </row>
    <row r="249" spans="1:13" ht="15.75" thickBot="1" x14ac:dyDescent="0.3">
      <c r="A249" t="s">
        <v>109</v>
      </c>
      <c r="B249" s="1">
        <v>43189</v>
      </c>
      <c r="C249" s="2">
        <f>IF(MONTH(B249)&lt;=4,1,IF(MONTH(B249)&lt;=7,2,IF(MONTH(B249)&lt;=10,3,4)))</f>
        <v>1</v>
      </c>
      <c r="D249" t="s">
        <v>90</v>
      </c>
      <c r="E249" s="8"/>
      <c r="F249" s="4" t="s">
        <v>20</v>
      </c>
      <c r="G249" s="4">
        <v>0.71914400000000001</v>
      </c>
      <c r="H249">
        <f>HEX2DEC(MID(F249,2,2))</f>
        <v>0</v>
      </c>
      <c r="I249">
        <f>HEX2DEC(MID(F249,4,2))</f>
        <v>0</v>
      </c>
      <c r="J249">
        <f>HEX2DEC(RIGHT(F249,2))</f>
        <v>0</v>
      </c>
      <c r="K249">
        <f>$G249*H249</f>
        <v>0</v>
      </c>
      <c r="L249">
        <f>$G249*I249</f>
        <v>0</v>
      </c>
      <c r="M249">
        <f>$G249*J249</f>
        <v>0</v>
      </c>
    </row>
    <row r="250" spans="1:13" ht="15.75" thickBot="1" x14ac:dyDescent="0.3">
      <c r="A250" t="s">
        <v>109</v>
      </c>
      <c r="B250" s="1">
        <v>43189</v>
      </c>
      <c r="C250" s="2">
        <f>IF(MONTH(B250)&lt;=4,1,IF(MONTH(B250)&lt;=7,2,IF(MONTH(B250)&lt;=10,3,4)))</f>
        <v>1</v>
      </c>
      <c r="D250" t="s">
        <v>90</v>
      </c>
      <c r="E250" s="57"/>
      <c r="F250" s="4" t="s">
        <v>98</v>
      </c>
      <c r="G250" s="4">
        <v>0.16434299999999999</v>
      </c>
      <c r="H250">
        <f>HEX2DEC(MID(F250,2,2))</f>
        <v>240</v>
      </c>
      <c r="I250">
        <f>HEX2DEC(MID(F250,4,2))</f>
        <v>240</v>
      </c>
      <c r="J250">
        <f>HEX2DEC(RIGHT(F250,2))</f>
        <v>216</v>
      </c>
      <c r="K250">
        <f>$G250*H250</f>
        <v>39.442319999999995</v>
      </c>
      <c r="L250">
        <f>$G250*I250</f>
        <v>39.442319999999995</v>
      </c>
      <c r="M250">
        <f>$G250*J250</f>
        <v>35.498087999999996</v>
      </c>
    </row>
    <row r="251" spans="1:13" ht="15.75" thickBot="1" x14ac:dyDescent="0.3">
      <c r="A251" t="s">
        <v>109</v>
      </c>
      <c r="B251" s="1">
        <v>43189</v>
      </c>
      <c r="C251" s="2">
        <f>IF(MONTH(B251)&lt;=4,1,IF(MONTH(B251)&lt;=7,2,IF(MONTH(B251)&lt;=10,3,4)))</f>
        <v>1</v>
      </c>
      <c r="D251" t="s">
        <v>90</v>
      </c>
      <c r="E251" s="52"/>
      <c r="F251" s="4" t="s">
        <v>92</v>
      </c>
      <c r="G251" s="4">
        <v>0.107768</v>
      </c>
      <c r="H251">
        <f>HEX2DEC(MID(F251,2,2))</f>
        <v>216</v>
      </c>
      <c r="I251">
        <f>HEX2DEC(MID(F251,4,2))</f>
        <v>216</v>
      </c>
      <c r="J251">
        <f>HEX2DEC(RIGHT(F251,2))</f>
        <v>168</v>
      </c>
      <c r="K251">
        <f>$G251*H251</f>
        <v>23.277888000000001</v>
      </c>
      <c r="L251">
        <f>$G251*I251</f>
        <v>23.277888000000001</v>
      </c>
      <c r="M251">
        <f>$G251*J251</f>
        <v>18.105024</v>
      </c>
    </row>
    <row r="252" spans="1:13" ht="15.75" thickBot="1" x14ac:dyDescent="0.3">
      <c r="A252" t="s">
        <v>109</v>
      </c>
      <c r="B252" s="1">
        <v>43189</v>
      </c>
      <c r="C252" s="2">
        <f>IF(MONTH(B252)&lt;=4,1,IF(MONTH(B252)&lt;=7,2,IF(MONTH(B252)&lt;=10,3,4)))</f>
        <v>1</v>
      </c>
      <c r="D252" t="s">
        <v>90</v>
      </c>
      <c r="E252" s="28"/>
      <c r="F252" s="4" t="s">
        <v>49</v>
      </c>
      <c r="G252" s="4">
        <v>5.8100000000000001E-3</v>
      </c>
      <c r="H252">
        <f>HEX2DEC(MID(F252,2,2))</f>
        <v>144</v>
      </c>
      <c r="I252">
        <f>HEX2DEC(MID(F252,4,2))</f>
        <v>144</v>
      </c>
      <c r="J252">
        <f>HEX2DEC(RIGHT(F252,2))</f>
        <v>96</v>
      </c>
      <c r="K252">
        <f>$G252*H252</f>
        <v>0.83664000000000005</v>
      </c>
      <c r="L252">
        <f>$G252*I252</f>
        <v>0.83664000000000005</v>
      </c>
      <c r="M252">
        <f>$G252*J252</f>
        <v>0.55776000000000003</v>
      </c>
    </row>
    <row r="253" spans="1:13" ht="15.75" thickBot="1" x14ac:dyDescent="0.3">
      <c r="A253" t="s">
        <v>109</v>
      </c>
      <c r="B253" s="1">
        <v>43189</v>
      </c>
      <c r="C253" s="2">
        <f>IF(MONTH(B253)&lt;=4,1,IF(MONTH(B253)&lt;=7,2,IF(MONTH(B253)&lt;=10,3,4)))</f>
        <v>1</v>
      </c>
      <c r="D253" t="s">
        <v>90</v>
      </c>
      <c r="E253" s="13"/>
      <c r="F253" s="4" t="s">
        <v>26</v>
      </c>
      <c r="G253" s="4">
        <v>1.101E-3</v>
      </c>
      <c r="H253">
        <f>HEX2DEC(MID(F253,2,2))</f>
        <v>72</v>
      </c>
      <c r="I253">
        <f>HEX2DEC(MID(F253,4,2))</f>
        <v>72</v>
      </c>
      <c r="J253">
        <f>HEX2DEC(RIGHT(F253,2))</f>
        <v>48</v>
      </c>
      <c r="K253">
        <f>$G253*H253</f>
        <v>7.9271999999999995E-2</v>
      </c>
      <c r="L253">
        <f>$G253*I253</f>
        <v>7.9271999999999995E-2</v>
      </c>
      <c r="M253">
        <f>$G253*J253</f>
        <v>5.2847999999999999E-2</v>
      </c>
    </row>
    <row r="254" spans="1:13" ht="15.75" thickBot="1" x14ac:dyDescent="0.3">
      <c r="A254" t="s">
        <v>109</v>
      </c>
      <c r="B254" s="1">
        <v>43189</v>
      </c>
      <c r="C254" s="2">
        <f>IF(MONTH(B254)&lt;=4,1,IF(MONTH(B254)&lt;=7,2,IF(MONTH(B254)&lt;=10,3,4)))</f>
        <v>1</v>
      </c>
      <c r="D254" t="s">
        <v>90</v>
      </c>
      <c r="E254" s="56"/>
      <c r="F254" s="4" t="s">
        <v>96</v>
      </c>
      <c r="G254" s="4">
        <v>6.7299999999999999E-4</v>
      </c>
      <c r="H254">
        <f>HEX2DEC(MID(F254,2,2))</f>
        <v>120</v>
      </c>
      <c r="I254">
        <f>HEX2DEC(MID(F254,4,2))</f>
        <v>120</v>
      </c>
      <c r="J254">
        <f>HEX2DEC(RIGHT(F254,2))</f>
        <v>96</v>
      </c>
      <c r="K254">
        <f>$G254*H254</f>
        <v>8.0759999999999998E-2</v>
      </c>
      <c r="L254">
        <f>$G254*I254</f>
        <v>8.0759999999999998E-2</v>
      </c>
      <c r="M254">
        <f>$G254*J254</f>
        <v>6.4607999999999999E-2</v>
      </c>
    </row>
    <row r="255" spans="1:13" ht="15.75" thickBot="1" x14ac:dyDescent="0.3">
      <c r="A255" t="s">
        <v>109</v>
      </c>
      <c r="B255" s="1">
        <v>43189</v>
      </c>
      <c r="C255" s="2">
        <f>IF(MONTH(B255)&lt;=4,1,IF(MONTH(B255)&lt;=7,2,IF(MONTH(B255)&lt;=10,3,4)))</f>
        <v>1</v>
      </c>
      <c r="D255" t="s">
        <v>90</v>
      </c>
      <c r="E255" s="61"/>
      <c r="F255" s="4" t="s">
        <v>103</v>
      </c>
      <c r="G255" s="4">
        <v>6.1200000000000002E-4</v>
      </c>
      <c r="H255">
        <f>HEX2DEC(MID(F255,2,2))</f>
        <v>168</v>
      </c>
      <c r="I255">
        <f>HEX2DEC(MID(F255,4,2))</f>
        <v>168</v>
      </c>
      <c r="J255">
        <f>HEX2DEC(RIGHT(F255,2))</f>
        <v>96</v>
      </c>
      <c r="K255">
        <f>$G255*H255</f>
        <v>0.102816</v>
      </c>
      <c r="L255">
        <f>$G255*I255</f>
        <v>0.102816</v>
      </c>
      <c r="M255">
        <f>$G255*J255</f>
        <v>5.8751999999999999E-2</v>
      </c>
    </row>
    <row r="256" spans="1:13" ht="15.75" thickBot="1" x14ac:dyDescent="0.3">
      <c r="A256" t="s">
        <v>109</v>
      </c>
      <c r="B256" s="1">
        <v>43189</v>
      </c>
      <c r="C256" s="2">
        <f>IF(MONTH(B256)&lt;=4,1,IF(MONTH(B256)&lt;=7,2,IF(MONTH(B256)&lt;=10,3,4)))</f>
        <v>1</v>
      </c>
      <c r="D256" t="s">
        <v>90</v>
      </c>
      <c r="E256" s="65"/>
      <c r="F256" s="4" t="s">
        <v>108</v>
      </c>
      <c r="G256" s="4">
        <v>3.6699999999999998E-4</v>
      </c>
      <c r="H256">
        <f>HEX2DEC(MID(F256,2,2))</f>
        <v>192</v>
      </c>
      <c r="I256">
        <f>HEX2DEC(MID(F256,4,2))</f>
        <v>192</v>
      </c>
      <c r="J256">
        <f>HEX2DEC(RIGHT(F256,2))</f>
        <v>96</v>
      </c>
      <c r="K256">
        <f>$G256*H256</f>
        <v>7.0463999999999999E-2</v>
      </c>
      <c r="L256">
        <f>$G256*I256</f>
        <v>7.0463999999999999E-2</v>
      </c>
      <c r="M256">
        <f>$G256*J256</f>
        <v>3.5231999999999999E-2</v>
      </c>
    </row>
    <row r="257" spans="1:13" ht="15.75" thickBot="1" x14ac:dyDescent="0.3">
      <c r="A257" t="s">
        <v>109</v>
      </c>
      <c r="B257" s="1">
        <v>43189</v>
      </c>
      <c r="C257" s="2">
        <f>IF(MONTH(B257)&lt;=4,1,IF(MONTH(B257)&lt;=7,2,IF(MONTH(B257)&lt;=10,3,4)))</f>
        <v>1</v>
      </c>
      <c r="D257" t="s">
        <v>90</v>
      </c>
      <c r="E257" s="62"/>
      <c r="F257" s="4" t="s">
        <v>104</v>
      </c>
      <c r="G257" s="4">
        <v>1.83E-4</v>
      </c>
      <c r="H257">
        <f>HEX2DEC(MID(F257,2,2))</f>
        <v>192</v>
      </c>
      <c r="I257">
        <f>HEX2DEC(MID(F257,4,2))</f>
        <v>192</v>
      </c>
      <c r="J257">
        <f>HEX2DEC(RIGHT(F257,2))</f>
        <v>144</v>
      </c>
      <c r="K257">
        <f>$G257*H257</f>
        <v>3.5136000000000001E-2</v>
      </c>
      <c r="L257">
        <f>$G257*I257</f>
        <v>3.5136000000000001E-2</v>
      </c>
      <c r="M257">
        <f>$G257*J257</f>
        <v>2.6352E-2</v>
      </c>
    </row>
    <row r="258" spans="1:13" ht="15.75" thickBot="1" x14ac:dyDescent="0.3">
      <c r="A258" t="s">
        <v>110</v>
      </c>
      <c r="B258" s="1">
        <v>43281</v>
      </c>
      <c r="C258" s="2">
        <f>IF(MONTH(B258)&lt;=4,1,IF(MONTH(B258)&lt;=7,2,IF(MONTH(B258)&lt;=10,3,4)))</f>
        <v>2</v>
      </c>
      <c r="D258" t="s">
        <v>90</v>
      </c>
      <c r="E258" s="66"/>
      <c r="F258" s="4" t="s">
        <v>111</v>
      </c>
      <c r="G258" s="4">
        <v>0.49327199999999999</v>
      </c>
      <c r="H258">
        <f>HEX2DEC(MID(F258,2,2))</f>
        <v>216</v>
      </c>
      <c r="I258">
        <f>HEX2DEC(MID(F258,4,2))</f>
        <v>216</v>
      </c>
      <c r="J258">
        <f>HEX2DEC(RIGHT(F258,2))</f>
        <v>120</v>
      </c>
      <c r="K258">
        <f>$G258*H258</f>
        <v>106.546752</v>
      </c>
      <c r="L258">
        <f>$G258*I258</f>
        <v>106.546752</v>
      </c>
      <c r="M258">
        <f>$G258*J258</f>
        <v>59.192639999999997</v>
      </c>
    </row>
    <row r="259" spans="1:13" ht="15.75" thickBot="1" x14ac:dyDescent="0.3">
      <c r="A259" t="s">
        <v>110</v>
      </c>
      <c r="B259" s="1">
        <v>43281</v>
      </c>
      <c r="C259" s="2">
        <f>IF(MONTH(B259)&lt;=4,1,IF(MONTH(B259)&lt;=7,2,IF(MONTH(B259)&lt;=10,3,4)))</f>
        <v>2</v>
      </c>
      <c r="D259" t="s">
        <v>90</v>
      </c>
      <c r="E259" s="67"/>
      <c r="F259" s="4" t="s">
        <v>112</v>
      </c>
      <c r="G259" s="4">
        <v>0.33345599999999997</v>
      </c>
      <c r="H259">
        <f>HEX2DEC(MID(F259,2,2))</f>
        <v>240</v>
      </c>
      <c r="I259">
        <f>HEX2DEC(MID(F259,4,2))</f>
        <v>240</v>
      </c>
      <c r="J259">
        <f>HEX2DEC(RIGHT(F259,2))</f>
        <v>192</v>
      </c>
      <c r="K259">
        <f>$G259*H259</f>
        <v>80.029439999999994</v>
      </c>
      <c r="L259">
        <f>$G259*I259</f>
        <v>80.029439999999994</v>
      </c>
      <c r="M259">
        <f>$G259*J259</f>
        <v>64.023551999999995</v>
      </c>
    </row>
    <row r="260" spans="1:13" ht="15.75" thickBot="1" x14ac:dyDescent="0.3">
      <c r="A260" t="s">
        <v>110</v>
      </c>
      <c r="B260" s="1">
        <v>43281</v>
      </c>
      <c r="C260" s="2">
        <f>IF(MONTH(B260)&lt;=4,1,IF(MONTH(B260)&lt;=7,2,IF(MONTH(B260)&lt;=10,3,4)))</f>
        <v>2</v>
      </c>
      <c r="D260" t="s">
        <v>90</v>
      </c>
      <c r="E260" s="8"/>
      <c r="F260" s="4" t="s">
        <v>20</v>
      </c>
      <c r="G260" s="4">
        <v>0.127278</v>
      </c>
      <c r="H260">
        <f>HEX2DEC(MID(F260,2,2))</f>
        <v>0</v>
      </c>
      <c r="I260">
        <f>HEX2DEC(MID(F260,4,2))</f>
        <v>0</v>
      </c>
      <c r="J260">
        <f>HEX2DEC(RIGHT(F260,2))</f>
        <v>0</v>
      </c>
      <c r="K260">
        <f>$G260*H260</f>
        <v>0</v>
      </c>
      <c r="L260">
        <f>$G260*I260</f>
        <v>0</v>
      </c>
      <c r="M260">
        <f>$G260*J260</f>
        <v>0</v>
      </c>
    </row>
    <row r="261" spans="1:13" ht="15.75" thickBot="1" x14ac:dyDescent="0.3">
      <c r="A261" t="s">
        <v>110</v>
      </c>
      <c r="B261" s="1">
        <v>43281</v>
      </c>
      <c r="C261" s="2">
        <f>IF(MONTH(B261)&lt;=4,1,IF(MONTH(B261)&lt;=7,2,IF(MONTH(B261)&lt;=10,3,4)))</f>
        <v>2</v>
      </c>
      <c r="D261" t="s">
        <v>90</v>
      </c>
      <c r="E261" s="59"/>
      <c r="F261" s="4" t="s">
        <v>101</v>
      </c>
      <c r="G261" s="4">
        <v>3.4067E-2</v>
      </c>
      <c r="H261">
        <f>HEX2DEC(MID(F261,2,2))</f>
        <v>240</v>
      </c>
      <c r="I261">
        <f>HEX2DEC(MID(F261,4,2))</f>
        <v>240</v>
      </c>
      <c r="J261">
        <f>HEX2DEC(RIGHT(F261,2))</f>
        <v>72</v>
      </c>
      <c r="K261">
        <f>$G261*H261</f>
        <v>8.1760800000000007</v>
      </c>
      <c r="L261">
        <f>$G261*I261</f>
        <v>8.1760800000000007</v>
      </c>
      <c r="M261">
        <f>$G261*J261</f>
        <v>2.4528240000000001</v>
      </c>
    </row>
    <row r="262" spans="1:13" ht="15.75" thickBot="1" x14ac:dyDescent="0.3">
      <c r="A262" t="s">
        <v>110</v>
      </c>
      <c r="B262" s="1">
        <v>43281</v>
      </c>
      <c r="C262" s="2">
        <f>IF(MONTH(B262)&lt;=4,1,IF(MONTH(B262)&lt;=7,2,IF(MONTH(B262)&lt;=10,3,4)))</f>
        <v>2</v>
      </c>
      <c r="D262" t="s">
        <v>90</v>
      </c>
      <c r="E262" s="13"/>
      <c r="F262" s="4" t="s">
        <v>26</v>
      </c>
      <c r="G262" s="4">
        <v>4.0980000000000001E-3</v>
      </c>
      <c r="H262">
        <f>HEX2DEC(MID(F262,2,2))</f>
        <v>72</v>
      </c>
      <c r="I262">
        <f>HEX2DEC(MID(F262,4,2))</f>
        <v>72</v>
      </c>
      <c r="J262">
        <f>HEX2DEC(RIGHT(F262,2))</f>
        <v>48</v>
      </c>
      <c r="K262">
        <f>$G262*H262</f>
        <v>0.29505599999999998</v>
      </c>
      <c r="L262">
        <f>$G262*I262</f>
        <v>0.29505599999999998</v>
      </c>
      <c r="M262">
        <f>$G262*J262</f>
        <v>0.19670399999999999</v>
      </c>
    </row>
    <row r="263" spans="1:13" ht="15.75" thickBot="1" x14ac:dyDescent="0.3">
      <c r="A263" t="s">
        <v>110</v>
      </c>
      <c r="B263" s="1">
        <v>43281</v>
      </c>
      <c r="C263" s="2">
        <f>IF(MONTH(B263)&lt;=4,1,IF(MONTH(B263)&lt;=7,2,IF(MONTH(B263)&lt;=10,3,4)))</f>
        <v>2</v>
      </c>
      <c r="D263" t="s">
        <v>90</v>
      </c>
      <c r="E263" s="61"/>
      <c r="F263" s="4" t="s">
        <v>103</v>
      </c>
      <c r="G263" s="4">
        <v>3.5469999999999998E-3</v>
      </c>
      <c r="H263">
        <f>HEX2DEC(MID(F263,2,2))</f>
        <v>168</v>
      </c>
      <c r="I263">
        <f>HEX2DEC(MID(F263,4,2))</f>
        <v>168</v>
      </c>
      <c r="J263">
        <f>HEX2DEC(RIGHT(F263,2))</f>
        <v>96</v>
      </c>
      <c r="K263">
        <f>$G263*H263</f>
        <v>0.59589599999999998</v>
      </c>
      <c r="L263">
        <f>$G263*I263</f>
        <v>0.59589599999999998</v>
      </c>
      <c r="M263">
        <f>$G263*J263</f>
        <v>0.34051199999999998</v>
      </c>
    </row>
    <row r="264" spans="1:13" ht="15.75" thickBot="1" x14ac:dyDescent="0.3">
      <c r="A264" t="s">
        <v>110</v>
      </c>
      <c r="B264" s="1">
        <v>43281</v>
      </c>
      <c r="C264" s="2">
        <f>IF(MONTH(B264)&lt;=4,1,IF(MONTH(B264)&lt;=7,2,IF(MONTH(B264)&lt;=10,3,4)))</f>
        <v>2</v>
      </c>
      <c r="D264" t="s">
        <v>90</v>
      </c>
      <c r="E264" s="55"/>
      <c r="F264" s="4" t="s">
        <v>95</v>
      </c>
      <c r="G264" s="4">
        <v>2.63E-3</v>
      </c>
      <c r="H264">
        <f>HEX2DEC(MID(F264,2,2))</f>
        <v>144</v>
      </c>
      <c r="I264">
        <f>HEX2DEC(MID(F264,4,2))</f>
        <v>144</v>
      </c>
      <c r="J264">
        <f>HEX2DEC(RIGHT(F264,2))</f>
        <v>120</v>
      </c>
      <c r="K264">
        <f>$G264*H264</f>
        <v>0.37872</v>
      </c>
      <c r="L264">
        <f>$G264*I264</f>
        <v>0.37872</v>
      </c>
      <c r="M264">
        <f>$G264*J264</f>
        <v>0.31559999999999999</v>
      </c>
    </row>
    <row r="265" spans="1:13" ht="15.75" thickBot="1" x14ac:dyDescent="0.3">
      <c r="A265" t="s">
        <v>110</v>
      </c>
      <c r="B265" s="1">
        <v>43281</v>
      </c>
      <c r="C265" s="2">
        <f>IF(MONTH(B265)&lt;=4,1,IF(MONTH(B265)&lt;=7,2,IF(MONTH(B265)&lt;=10,3,4)))</f>
        <v>2</v>
      </c>
      <c r="D265" t="s">
        <v>90</v>
      </c>
      <c r="E265" s="39"/>
      <c r="F265" s="4" t="s">
        <v>65</v>
      </c>
      <c r="G265" s="4">
        <v>9.7900000000000005E-4</v>
      </c>
      <c r="H265">
        <f>HEX2DEC(MID(F265,2,2))</f>
        <v>120</v>
      </c>
      <c r="I265">
        <f>HEX2DEC(MID(F265,4,2))</f>
        <v>144</v>
      </c>
      <c r="J265">
        <f>HEX2DEC(RIGHT(F265,2))</f>
        <v>72</v>
      </c>
      <c r="K265">
        <f>$G265*H265</f>
        <v>0.11748</v>
      </c>
      <c r="L265">
        <f>$G265*I265</f>
        <v>0.14097600000000002</v>
      </c>
      <c r="M265">
        <f>$G265*J265</f>
        <v>7.0488000000000009E-2</v>
      </c>
    </row>
    <row r="266" spans="1:13" ht="15.75" thickBot="1" x14ac:dyDescent="0.3">
      <c r="A266" t="s">
        <v>110</v>
      </c>
      <c r="B266" s="1">
        <v>43281</v>
      </c>
      <c r="C266" s="2">
        <f>IF(MONTH(B266)&lt;=4,1,IF(MONTH(B266)&lt;=7,2,IF(MONTH(B266)&lt;=10,3,4)))</f>
        <v>2</v>
      </c>
      <c r="D266" t="s">
        <v>90</v>
      </c>
      <c r="E266" s="6"/>
      <c r="F266" s="4" t="s">
        <v>17</v>
      </c>
      <c r="G266" s="4">
        <v>6.7299999999999999E-4</v>
      </c>
      <c r="H266">
        <f>HEX2DEC(MID(F266,2,2))</f>
        <v>240</v>
      </c>
      <c r="I266">
        <f>HEX2DEC(MID(F266,4,2))</f>
        <v>240</v>
      </c>
      <c r="J266">
        <f>HEX2DEC(RIGHT(F266,2))</f>
        <v>144</v>
      </c>
      <c r="K266">
        <f>$G266*H266</f>
        <v>0.16152</v>
      </c>
      <c r="L266">
        <f>$G266*I266</f>
        <v>0.16152</v>
      </c>
      <c r="M266">
        <f>$G266*J266</f>
        <v>9.6911999999999998E-2</v>
      </c>
    </row>
    <row r="267" spans="1:13" ht="15.75" thickBot="1" x14ac:dyDescent="0.3">
      <c r="A267" t="s">
        <v>113</v>
      </c>
      <c r="B267" s="1">
        <v>43372</v>
      </c>
      <c r="C267" s="2">
        <f>IF(MONTH(B267)&lt;=4,1,IF(MONTH(B267)&lt;=7,2,IF(MONTH(B267)&lt;=10,3,4)))</f>
        <v>3</v>
      </c>
      <c r="D267" t="s">
        <v>90</v>
      </c>
      <c r="E267" s="10"/>
      <c r="F267" s="4" t="s">
        <v>22</v>
      </c>
      <c r="G267" s="4">
        <v>0.45217099999999999</v>
      </c>
      <c r="H267">
        <f>HEX2DEC(MID(F267,2,2))</f>
        <v>216</v>
      </c>
      <c r="I267">
        <f>HEX2DEC(MID(F267,4,2))</f>
        <v>216</v>
      </c>
      <c r="J267">
        <f>HEX2DEC(RIGHT(F267,2))</f>
        <v>144</v>
      </c>
      <c r="K267">
        <f>$G267*H267</f>
        <v>97.668936000000002</v>
      </c>
      <c r="L267">
        <f>$G267*I267</f>
        <v>97.668936000000002</v>
      </c>
      <c r="M267">
        <f>$G267*J267</f>
        <v>65.112623999999997</v>
      </c>
    </row>
    <row r="268" spans="1:13" ht="15.75" thickBot="1" x14ac:dyDescent="0.3">
      <c r="A268" t="s">
        <v>113</v>
      </c>
      <c r="B268" s="1">
        <v>43372</v>
      </c>
      <c r="C268" s="2">
        <f>IF(MONTH(B268)&lt;=4,1,IF(MONTH(B268)&lt;=7,2,IF(MONTH(B268)&lt;=10,3,4)))</f>
        <v>3</v>
      </c>
      <c r="D268" t="s">
        <v>90</v>
      </c>
      <c r="E268" s="67"/>
      <c r="F268" s="4" t="s">
        <v>112</v>
      </c>
      <c r="G268" s="4">
        <v>0.321162</v>
      </c>
      <c r="H268">
        <f>HEX2DEC(MID(F268,2,2))</f>
        <v>240</v>
      </c>
      <c r="I268">
        <f>HEX2DEC(MID(F268,4,2))</f>
        <v>240</v>
      </c>
      <c r="J268">
        <f>HEX2DEC(RIGHT(F268,2))</f>
        <v>192</v>
      </c>
      <c r="K268">
        <f>$G268*H268</f>
        <v>77.078879999999998</v>
      </c>
      <c r="L268">
        <f>$G268*I268</f>
        <v>77.078879999999998</v>
      </c>
      <c r="M268">
        <f>$G268*J268</f>
        <v>61.663104000000004</v>
      </c>
    </row>
    <row r="269" spans="1:13" ht="15.75" thickBot="1" x14ac:dyDescent="0.3">
      <c r="A269" t="s">
        <v>113</v>
      </c>
      <c r="B269" s="1">
        <v>43372</v>
      </c>
      <c r="C269" s="2">
        <f>IF(MONTH(B269)&lt;=4,1,IF(MONTH(B269)&lt;=7,2,IF(MONTH(B269)&lt;=10,3,4)))</f>
        <v>3</v>
      </c>
      <c r="D269" t="s">
        <v>90</v>
      </c>
      <c r="E269" s="8"/>
      <c r="F269" s="4" t="s">
        <v>20</v>
      </c>
      <c r="G269" s="4">
        <v>0.159694</v>
      </c>
      <c r="H269">
        <f>HEX2DEC(MID(F269,2,2))</f>
        <v>0</v>
      </c>
      <c r="I269">
        <f>HEX2DEC(MID(F269,4,2))</f>
        <v>0</v>
      </c>
      <c r="J269">
        <f>HEX2DEC(RIGHT(F269,2))</f>
        <v>0</v>
      </c>
      <c r="K269">
        <f>$G269*H269</f>
        <v>0</v>
      </c>
      <c r="L269">
        <f>$G269*I269</f>
        <v>0</v>
      </c>
      <c r="M269">
        <f>$G269*J269</f>
        <v>0</v>
      </c>
    </row>
    <row r="270" spans="1:13" ht="15.75" thickBot="1" x14ac:dyDescent="0.3">
      <c r="A270" t="s">
        <v>113</v>
      </c>
      <c r="B270" s="1">
        <v>43372</v>
      </c>
      <c r="C270" s="2">
        <f>IF(MONTH(B270)&lt;=4,1,IF(MONTH(B270)&lt;=7,2,IF(MONTH(B270)&lt;=10,3,4)))</f>
        <v>3</v>
      </c>
      <c r="D270" t="s">
        <v>90</v>
      </c>
      <c r="E270" s="59"/>
      <c r="F270" s="4" t="s">
        <v>101</v>
      </c>
      <c r="G270" s="4">
        <v>5.0275E-2</v>
      </c>
      <c r="H270">
        <f>HEX2DEC(MID(F270,2,2))</f>
        <v>240</v>
      </c>
      <c r="I270">
        <f>HEX2DEC(MID(F270,4,2))</f>
        <v>240</v>
      </c>
      <c r="J270">
        <f>HEX2DEC(RIGHT(F270,2))</f>
        <v>72</v>
      </c>
      <c r="K270">
        <f>$G270*H270</f>
        <v>12.066000000000001</v>
      </c>
      <c r="L270">
        <f>$G270*I270</f>
        <v>12.066000000000001</v>
      </c>
      <c r="M270">
        <f>$G270*J270</f>
        <v>3.6198000000000001</v>
      </c>
    </row>
    <row r="271" spans="1:13" ht="15.75" thickBot="1" x14ac:dyDescent="0.3">
      <c r="A271" t="s">
        <v>113</v>
      </c>
      <c r="B271" s="1">
        <v>43372</v>
      </c>
      <c r="C271" s="2">
        <f>IF(MONTH(B271)&lt;=4,1,IF(MONTH(B271)&lt;=7,2,IF(MONTH(B271)&lt;=10,3,4)))</f>
        <v>3</v>
      </c>
      <c r="D271" t="s">
        <v>90</v>
      </c>
      <c r="E271" s="30"/>
      <c r="F271" s="4" t="s">
        <v>51</v>
      </c>
      <c r="G271" s="4">
        <v>6.9719999999999999E-3</v>
      </c>
      <c r="H271">
        <f>HEX2DEC(MID(F271,2,2))</f>
        <v>96</v>
      </c>
      <c r="I271">
        <f>HEX2DEC(MID(F271,4,2))</f>
        <v>96</v>
      </c>
      <c r="J271">
        <f>HEX2DEC(RIGHT(F271,2))</f>
        <v>72</v>
      </c>
      <c r="K271">
        <f>$G271*H271</f>
        <v>0.66931200000000002</v>
      </c>
      <c r="L271">
        <f>$G271*I271</f>
        <v>0.66931200000000002</v>
      </c>
      <c r="M271">
        <f>$G271*J271</f>
        <v>0.50198399999999999</v>
      </c>
    </row>
    <row r="272" spans="1:13" ht="15.75" thickBot="1" x14ac:dyDescent="0.3">
      <c r="A272" t="s">
        <v>113</v>
      </c>
      <c r="B272" s="1">
        <v>43372</v>
      </c>
      <c r="C272" s="2">
        <f>IF(MONTH(B272)&lt;=4,1,IF(MONTH(B272)&lt;=7,2,IF(MONTH(B272)&lt;=10,3,4)))</f>
        <v>3</v>
      </c>
      <c r="D272" t="s">
        <v>90</v>
      </c>
      <c r="E272" s="62"/>
      <c r="F272" s="4" t="s">
        <v>104</v>
      </c>
      <c r="G272" s="4">
        <v>3.9760000000000004E-3</v>
      </c>
      <c r="H272">
        <f>HEX2DEC(MID(F272,2,2))</f>
        <v>192</v>
      </c>
      <c r="I272">
        <f>HEX2DEC(MID(F272,4,2))</f>
        <v>192</v>
      </c>
      <c r="J272">
        <f>HEX2DEC(RIGHT(F272,2))</f>
        <v>144</v>
      </c>
      <c r="K272">
        <f>$G272*H272</f>
        <v>0.76339200000000007</v>
      </c>
      <c r="L272">
        <f>$G272*I272</f>
        <v>0.76339200000000007</v>
      </c>
      <c r="M272">
        <f>$G272*J272</f>
        <v>0.57254400000000005</v>
      </c>
    </row>
    <row r="273" spans="1:13" ht="15.75" thickBot="1" x14ac:dyDescent="0.3">
      <c r="A273" t="s">
        <v>113</v>
      </c>
      <c r="B273" s="1">
        <v>43372</v>
      </c>
      <c r="C273" s="2">
        <f>IF(MONTH(B273)&lt;=4,1,IF(MONTH(B273)&lt;=7,2,IF(MONTH(B273)&lt;=10,3,4)))</f>
        <v>3</v>
      </c>
      <c r="D273" t="s">
        <v>90</v>
      </c>
      <c r="E273" s="68"/>
      <c r="F273" s="4" t="s">
        <v>114</v>
      </c>
      <c r="G273" s="4">
        <v>2.0799999999999998E-3</v>
      </c>
      <c r="H273">
        <f>HEX2DEC(MID(F273,2,2))</f>
        <v>144</v>
      </c>
      <c r="I273">
        <f>HEX2DEC(MID(F273,4,2))</f>
        <v>144</v>
      </c>
      <c r="J273">
        <f>HEX2DEC(RIGHT(F273,2))</f>
        <v>72</v>
      </c>
      <c r="K273">
        <f>$G273*H273</f>
        <v>0.29951999999999995</v>
      </c>
      <c r="L273">
        <f>$G273*I273</f>
        <v>0.29951999999999995</v>
      </c>
      <c r="M273">
        <f>$G273*J273</f>
        <v>0.14975999999999998</v>
      </c>
    </row>
    <row r="274" spans="1:13" ht="15.75" thickBot="1" x14ac:dyDescent="0.3">
      <c r="A274" t="s">
        <v>113</v>
      </c>
      <c r="B274" s="1">
        <v>43372</v>
      </c>
      <c r="C274" s="2">
        <f>IF(MONTH(B274)&lt;=4,1,IF(MONTH(B274)&lt;=7,2,IF(MONTH(B274)&lt;=10,3,4)))</f>
        <v>3</v>
      </c>
      <c r="D274" t="s">
        <v>90</v>
      </c>
      <c r="E274" s="55"/>
      <c r="F274" s="4" t="s">
        <v>95</v>
      </c>
      <c r="G274" s="4">
        <v>1.835E-3</v>
      </c>
      <c r="H274">
        <f>HEX2DEC(MID(F274,2,2))</f>
        <v>144</v>
      </c>
      <c r="I274">
        <f>HEX2DEC(MID(F274,4,2))</f>
        <v>144</v>
      </c>
      <c r="J274">
        <f>HEX2DEC(RIGHT(F274,2))</f>
        <v>120</v>
      </c>
      <c r="K274">
        <f>$G274*H274</f>
        <v>0.26424000000000003</v>
      </c>
      <c r="L274">
        <f>$G274*I274</f>
        <v>0.26424000000000003</v>
      </c>
      <c r="M274">
        <f>$G274*J274</f>
        <v>0.22020000000000001</v>
      </c>
    </row>
    <row r="275" spans="1:13" ht="15.75" thickBot="1" x14ac:dyDescent="0.3">
      <c r="A275" t="s">
        <v>113</v>
      </c>
      <c r="B275" s="1">
        <v>43372</v>
      </c>
      <c r="C275" s="2">
        <f>IF(MONTH(B275)&lt;=4,1,IF(MONTH(B275)&lt;=7,2,IF(MONTH(B275)&lt;=10,3,4)))</f>
        <v>3</v>
      </c>
      <c r="D275" t="s">
        <v>90</v>
      </c>
      <c r="E275" s="53"/>
      <c r="F275" s="4" t="s">
        <v>93</v>
      </c>
      <c r="G275" s="4">
        <v>1.407E-3</v>
      </c>
      <c r="H275">
        <f>HEX2DEC(MID(F275,2,2))</f>
        <v>168</v>
      </c>
      <c r="I275">
        <f>HEX2DEC(MID(F275,4,2))</f>
        <v>168</v>
      </c>
      <c r="J275">
        <f>HEX2DEC(RIGHT(F275,2))</f>
        <v>144</v>
      </c>
      <c r="K275">
        <f>$G275*H275</f>
        <v>0.236376</v>
      </c>
      <c r="L275">
        <f>$G275*I275</f>
        <v>0.236376</v>
      </c>
      <c r="M275">
        <f>$G275*J275</f>
        <v>0.20260800000000001</v>
      </c>
    </row>
    <row r="276" spans="1:13" ht="15.75" thickBot="1" x14ac:dyDescent="0.3">
      <c r="A276" t="s">
        <v>113</v>
      </c>
      <c r="B276" s="1">
        <v>43372</v>
      </c>
      <c r="C276" s="2">
        <f>IF(MONTH(B276)&lt;=4,1,IF(MONTH(B276)&lt;=7,2,IF(MONTH(B276)&lt;=10,3,4)))</f>
        <v>3</v>
      </c>
      <c r="D276" t="s">
        <v>90</v>
      </c>
      <c r="E276" s="61"/>
      <c r="F276" s="4" t="s">
        <v>103</v>
      </c>
      <c r="G276" s="4">
        <v>4.28E-4</v>
      </c>
      <c r="H276">
        <f>HEX2DEC(MID(F276,2,2))</f>
        <v>168</v>
      </c>
      <c r="I276">
        <f>HEX2DEC(MID(F276,4,2))</f>
        <v>168</v>
      </c>
      <c r="J276">
        <f>HEX2DEC(RIGHT(F276,2))</f>
        <v>96</v>
      </c>
      <c r="K276">
        <f>$G276*H276</f>
        <v>7.1903999999999996E-2</v>
      </c>
      <c r="L276">
        <f>$G276*I276</f>
        <v>7.1903999999999996E-2</v>
      </c>
      <c r="M276">
        <f>$G276*J276</f>
        <v>4.1088E-2</v>
      </c>
    </row>
    <row r="277" spans="1:13" ht="15.75" thickBot="1" x14ac:dyDescent="0.3">
      <c r="A277" t="s">
        <v>115</v>
      </c>
      <c r="B277" s="1">
        <v>43464</v>
      </c>
      <c r="C277" s="2">
        <f>IF(MONTH(B277)&lt;=4,1,IF(MONTH(B277)&lt;=7,2,IF(MONTH(B277)&lt;=10,3,4)))</f>
        <v>4</v>
      </c>
      <c r="D277" t="s">
        <v>90</v>
      </c>
      <c r="E277" s="57"/>
      <c r="F277" s="4" t="s">
        <v>98</v>
      </c>
      <c r="G277" s="4">
        <v>0.49419000000000002</v>
      </c>
      <c r="H277">
        <f>HEX2DEC(MID(F277,2,2))</f>
        <v>240</v>
      </c>
      <c r="I277">
        <f>HEX2DEC(MID(F277,4,2))</f>
        <v>240</v>
      </c>
      <c r="J277">
        <f>HEX2DEC(RIGHT(F277,2))</f>
        <v>216</v>
      </c>
      <c r="K277">
        <f>$G277*H277</f>
        <v>118.60560000000001</v>
      </c>
      <c r="L277">
        <f>$G277*I277</f>
        <v>118.60560000000001</v>
      </c>
      <c r="M277">
        <f>$G277*J277</f>
        <v>106.74504</v>
      </c>
    </row>
    <row r="278" spans="1:13" ht="15.75" thickBot="1" x14ac:dyDescent="0.3">
      <c r="A278" t="s">
        <v>115</v>
      </c>
      <c r="B278" s="1">
        <v>43464</v>
      </c>
      <c r="C278" s="2">
        <f>IF(MONTH(B278)&lt;=4,1,IF(MONTH(B278)&lt;=7,2,IF(MONTH(B278)&lt;=10,3,4)))</f>
        <v>4</v>
      </c>
      <c r="D278" t="s">
        <v>90</v>
      </c>
      <c r="E278" s="8"/>
      <c r="F278" s="4" t="s">
        <v>20</v>
      </c>
      <c r="G278" s="4">
        <v>0.34379199999999999</v>
      </c>
      <c r="H278">
        <f>HEX2DEC(MID(F278,2,2))</f>
        <v>0</v>
      </c>
      <c r="I278">
        <f>HEX2DEC(MID(F278,4,2))</f>
        <v>0</v>
      </c>
      <c r="J278">
        <f>HEX2DEC(RIGHT(F278,2))</f>
        <v>0</v>
      </c>
      <c r="K278">
        <f>$G278*H278</f>
        <v>0</v>
      </c>
      <c r="L278">
        <f>$G278*I278</f>
        <v>0</v>
      </c>
      <c r="M278">
        <f>$G278*J278</f>
        <v>0</v>
      </c>
    </row>
    <row r="279" spans="1:13" ht="15.75" thickBot="1" x14ac:dyDescent="0.3">
      <c r="A279" t="s">
        <v>115</v>
      </c>
      <c r="B279" s="1">
        <v>43464</v>
      </c>
      <c r="C279" s="2">
        <f>IF(MONTH(B279)&lt;=4,1,IF(MONTH(B279)&lt;=7,2,IF(MONTH(B279)&lt;=10,3,4)))</f>
        <v>4</v>
      </c>
      <c r="D279" t="s">
        <v>90</v>
      </c>
      <c r="E279" s="52"/>
      <c r="F279" s="4" t="s">
        <v>92</v>
      </c>
      <c r="G279" s="4">
        <v>0.14177400000000001</v>
      </c>
      <c r="H279">
        <f>HEX2DEC(MID(F279,2,2))</f>
        <v>216</v>
      </c>
      <c r="I279">
        <f>HEX2DEC(MID(F279,4,2))</f>
        <v>216</v>
      </c>
      <c r="J279">
        <f>HEX2DEC(RIGHT(F279,2))</f>
        <v>168</v>
      </c>
      <c r="K279">
        <f>$G279*H279</f>
        <v>30.623184000000002</v>
      </c>
      <c r="L279">
        <f>$G279*I279</f>
        <v>30.623184000000002</v>
      </c>
      <c r="M279">
        <f>$G279*J279</f>
        <v>23.818032000000002</v>
      </c>
    </row>
    <row r="280" spans="1:13" ht="15.75" thickBot="1" x14ac:dyDescent="0.3">
      <c r="A280" t="s">
        <v>115</v>
      </c>
      <c r="B280" s="1">
        <v>43464</v>
      </c>
      <c r="C280" s="2">
        <f>IF(MONTH(B280)&lt;=4,1,IF(MONTH(B280)&lt;=7,2,IF(MONTH(B280)&lt;=10,3,4)))</f>
        <v>4</v>
      </c>
      <c r="D280" t="s">
        <v>90</v>
      </c>
      <c r="E280" s="53"/>
      <c r="F280" s="4" t="s">
        <v>93</v>
      </c>
      <c r="G280" s="4">
        <v>9.6019999999999994E-3</v>
      </c>
      <c r="H280">
        <f>HEX2DEC(MID(F280,2,2))</f>
        <v>168</v>
      </c>
      <c r="I280">
        <f>HEX2DEC(MID(F280,4,2))</f>
        <v>168</v>
      </c>
      <c r="J280">
        <f>HEX2DEC(RIGHT(F280,2))</f>
        <v>144</v>
      </c>
      <c r="K280">
        <f>$G280*H280</f>
        <v>1.6131359999999999</v>
      </c>
      <c r="L280">
        <f>$G280*I280</f>
        <v>1.6131359999999999</v>
      </c>
      <c r="M280">
        <f>$G280*J280</f>
        <v>1.3826879999999999</v>
      </c>
    </row>
    <row r="281" spans="1:13" ht="15.75" thickBot="1" x14ac:dyDescent="0.3">
      <c r="A281" t="s">
        <v>115</v>
      </c>
      <c r="B281" s="1">
        <v>43464</v>
      </c>
      <c r="C281" s="2">
        <f>IF(MONTH(B281)&lt;=4,1,IF(MONTH(B281)&lt;=7,2,IF(MONTH(B281)&lt;=10,3,4)))</f>
        <v>4</v>
      </c>
      <c r="D281" t="s">
        <v>90</v>
      </c>
      <c r="E281" s="55"/>
      <c r="F281" s="4" t="s">
        <v>95</v>
      </c>
      <c r="G281" s="4">
        <v>3.9760000000000004E-3</v>
      </c>
      <c r="H281">
        <f>HEX2DEC(MID(F281,2,2))</f>
        <v>144</v>
      </c>
      <c r="I281">
        <f>HEX2DEC(MID(F281,4,2))</f>
        <v>144</v>
      </c>
      <c r="J281">
        <f>HEX2DEC(RIGHT(F281,2))</f>
        <v>120</v>
      </c>
      <c r="K281">
        <f>$G281*H281</f>
        <v>0.57254400000000005</v>
      </c>
      <c r="L281">
        <f>$G281*I281</f>
        <v>0.57254400000000005</v>
      </c>
      <c r="M281">
        <f>$G281*J281</f>
        <v>0.47712000000000004</v>
      </c>
    </row>
    <row r="282" spans="1:13" ht="15.75" thickBot="1" x14ac:dyDescent="0.3">
      <c r="A282" t="s">
        <v>115</v>
      </c>
      <c r="B282" s="1">
        <v>43464</v>
      </c>
      <c r="C282" s="2">
        <f>IF(MONTH(B282)&lt;=4,1,IF(MONTH(B282)&lt;=7,2,IF(MONTH(B282)&lt;=10,3,4)))</f>
        <v>4</v>
      </c>
      <c r="D282" t="s">
        <v>90</v>
      </c>
      <c r="E282" s="62"/>
      <c r="F282" s="4" t="s">
        <v>104</v>
      </c>
      <c r="G282" s="4">
        <v>2.9970000000000001E-3</v>
      </c>
      <c r="H282">
        <f>HEX2DEC(MID(F282,2,2))</f>
        <v>192</v>
      </c>
      <c r="I282">
        <f>HEX2DEC(MID(F282,4,2))</f>
        <v>192</v>
      </c>
      <c r="J282">
        <f>HEX2DEC(RIGHT(F282,2))</f>
        <v>144</v>
      </c>
      <c r="K282">
        <f>$G282*H282</f>
        <v>0.57542400000000005</v>
      </c>
      <c r="L282">
        <f>$G282*I282</f>
        <v>0.57542400000000005</v>
      </c>
      <c r="M282">
        <f>$G282*J282</f>
        <v>0.43156800000000001</v>
      </c>
    </row>
    <row r="283" spans="1:13" ht="15.75" thickBot="1" x14ac:dyDescent="0.3">
      <c r="A283" t="s">
        <v>115</v>
      </c>
      <c r="B283" s="1">
        <v>43464</v>
      </c>
      <c r="C283" s="2">
        <f>IF(MONTH(B283)&lt;=4,1,IF(MONTH(B283)&lt;=7,2,IF(MONTH(B283)&lt;=10,3,4)))</f>
        <v>4</v>
      </c>
      <c r="D283" t="s">
        <v>90</v>
      </c>
      <c r="E283" s="69"/>
      <c r="F283" s="4" t="s">
        <v>116</v>
      </c>
      <c r="G283" s="4">
        <v>1.957E-3</v>
      </c>
      <c r="H283">
        <f>HEX2DEC(MID(F283,2,2))</f>
        <v>216</v>
      </c>
      <c r="I283">
        <f>HEX2DEC(MID(F283,4,2))</f>
        <v>240</v>
      </c>
      <c r="J283">
        <f>HEX2DEC(RIGHT(F283,2))</f>
        <v>72</v>
      </c>
      <c r="K283">
        <f>$G283*H283</f>
        <v>0.42271199999999998</v>
      </c>
      <c r="L283">
        <f>$G283*I283</f>
        <v>0.46967999999999999</v>
      </c>
      <c r="M283">
        <f>$G283*J283</f>
        <v>0.140904</v>
      </c>
    </row>
    <row r="284" spans="1:13" ht="15.75" thickBot="1" x14ac:dyDescent="0.3">
      <c r="A284" t="s">
        <v>115</v>
      </c>
      <c r="B284" s="1">
        <v>43464</v>
      </c>
      <c r="C284" s="2">
        <f>IF(MONTH(B284)&lt;=4,1,IF(MONTH(B284)&lt;=7,2,IF(MONTH(B284)&lt;=10,3,4)))</f>
        <v>4</v>
      </c>
      <c r="D284" t="s">
        <v>90</v>
      </c>
      <c r="E284" s="70"/>
      <c r="F284" s="4" t="s">
        <v>117</v>
      </c>
      <c r="G284" s="4">
        <v>7.3399999999999995E-4</v>
      </c>
      <c r="H284">
        <f>HEX2DEC(MID(F284,2,2))</f>
        <v>240</v>
      </c>
      <c r="I284">
        <f>HEX2DEC(MID(F284,4,2))</f>
        <v>240</v>
      </c>
      <c r="J284">
        <f>HEX2DEC(RIGHT(F284,2))</f>
        <v>120</v>
      </c>
      <c r="K284">
        <f>$G284*H284</f>
        <v>0.17615999999999998</v>
      </c>
      <c r="L284">
        <f>$G284*I284</f>
        <v>0.17615999999999998</v>
      </c>
      <c r="M284">
        <f>$G284*J284</f>
        <v>8.8079999999999992E-2</v>
      </c>
    </row>
    <row r="285" spans="1:13" ht="15.75" thickBot="1" x14ac:dyDescent="0.3">
      <c r="A285" t="s">
        <v>115</v>
      </c>
      <c r="B285" s="1">
        <v>43464</v>
      </c>
      <c r="C285" s="2">
        <f>IF(MONTH(B285)&lt;=4,1,IF(MONTH(B285)&lt;=7,2,IF(MONTH(B285)&lt;=10,3,4)))</f>
        <v>4</v>
      </c>
      <c r="D285" t="s">
        <v>90</v>
      </c>
      <c r="E285" s="71"/>
      <c r="F285" s="4" t="s">
        <v>118</v>
      </c>
      <c r="G285" s="4">
        <v>3.0600000000000001E-4</v>
      </c>
      <c r="H285">
        <f>HEX2DEC(MID(F285,2,2))</f>
        <v>96</v>
      </c>
      <c r="I285">
        <f>HEX2DEC(MID(F285,4,2))</f>
        <v>96</v>
      </c>
      <c r="J285">
        <f>HEX2DEC(RIGHT(F285,2))</f>
        <v>24</v>
      </c>
      <c r="K285">
        <f>$G285*H285</f>
        <v>2.9375999999999999E-2</v>
      </c>
      <c r="L285">
        <f>$G285*I285</f>
        <v>2.9375999999999999E-2</v>
      </c>
      <c r="M285">
        <f>$G285*J285</f>
        <v>7.3439999999999998E-3</v>
      </c>
    </row>
    <row r="286" spans="1:13" ht="15.75" thickBot="1" x14ac:dyDescent="0.3">
      <c r="A286" t="s">
        <v>115</v>
      </c>
      <c r="B286" s="1">
        <v>43464</v>
      </c>
      <c r="C286" s="2">
        <f>IF(MONTH(B286)&lt;=4,1,IF(MONTH(B286)&lt;=7,2,IF(MONTH(B286)&lt;=10,3,4)))</f>
        <v>4</v>
      </c>
      <c r="D286" t="s">
        <v>90</v>
      </c>
      <c r="E286" s="72"/>
      <c r="F286" s="4" t="s">
        <v>119</v>
      </c>
      <c r="G286" s="4">
        <v>3.0600000000000001E-4</v>
      </c>
      <c r="H286">
        <f>HEX2DEC(MID(F286,2,2))</f>
        <v>168</v>
      </c>
      <c r="I286">
        <f>HEX2DEC(MID(F286,4,2))</f>
        <v>192</v>
      </c>
      <c r="J286">
        <f>HEX2DEC(RIGHT(F286,2))</f>
        <v>120</v>
      </c>
      <c r="K286">
        <f>$G286*H286</f>
        <v>5.1408000000000002E-2</v>
      </c>
      <c r="L286">
        <f>$G286*I286</f>
        <v>5.8751999999999999E-2</v>
      </c>
      <c r="M286">
        <f>$G286*J286</f>
        <v>3.6720000000000003E-2</v>
      </c>
    </row>
    <row r="287" spans="1:13" ht="15.75" thickBot="1" x14ac:dyDescent="0.3">
      <c r="A287" t="s">
        <v>120</v>
      </c>
      <c r="B287" s="1">
        <v>43554</v>
      </c>
      <c r="C287" s="2">
        <f>IF(MONTH(B287)&lt;=4,1,IF(MONTH(B287)&lt;=7,2,IF(MONTH(B287)&lt;=10,3,4)))</f>
        <v>1</v>
      </c>
      <c r="D287" t="s">
        <v>90</v>
      </c>
      <c r="E287" s="8"/>
      <c r="F287" s="4" t="s">
        <v>20</v>
      </c>
      <c r="G287" s="4">
        <v>0.37822600000000001</v>
      </c>
      <c r="H287">
        <f>HEX2DEC(MID(F287,2,2))</f>
        <v>0</v>
      </c>
      <c r="I287">
        <f>HEX2DEC(MID(F287,4,2))</f>
        <v>0</v>
      </c>
      <c r="J287">
        <f>HEX2DEC(RIGHT(F287,2))</f>
        <v>0</v>
      </c>
      <c r="K287">
        <f>$G287*H287</f>
        <v>0</v>
      </c>
      <c r="L287">
        <f>$G287*I287</f>
        <v>0</v>
      </c>
      <c r="M287">
        <f>$G287*J287</f>
        <v>0</v>
      </c>
    </row>
    <row r="288" spans="1:13" ht="15.75" thickBot="1" x14ac:dyDescent="0.3">
      <c r="A288" t="s">
        <v>120</v>
      </c>
      <c r="B288" s="1">
        <v>43554</v>
      </c>
      <c r="C288" s="2">
        <f>IF(MONTH(B288)&lt;=4,1,IF(MONTH(B288)&lt;=7,2,IF(MONTH(B288)&lt;=10,3,4)))</f>
        <v>1</v>
      </c>
      <c r="D288" t="s">
        <v>90</v>
      </c>
      <c r="E288" s="66"/>
      <c r="F288" s="4" t="s">
        <v>111</v>
      </c>
      <c r="G288" s="4">
        <v>0.17357800000000001</v>
      </c>
      <c r="H288">
        <f>HEX2DEC(MID(F288,2,2))</f>
        <v>216</v>
      </c>
      <c r="I288">
        <f>HEX2DEC(MID(F288,4,2))</f>
        <v>216</v>
      </c>
      <c r="J288">
        <f>HEX2DEC(RIGHT(F288,2))</f>
        <v>120</v>
      </c>
      <c r="K288">
        <f>$G288*H288</f>
        <v>37.492848000000002</v>
      </c>
      <c r="L288">
        <f>$G288*I288</f>
        <v>37.492848000000002</v>
      </c>
      <c r="M288">
        <f>$G288*J288</f>
        <v>20.829360000000001</v>
      </c>
    </row>
    <row r="289" spans="1:13" ht="15.75" thickBot="1" x14ac:dyDescent="0.3">
      <c r="A289" t="s">
        <v>120</v>
      </c>
      <c r="B289" s="1">
        <v>43554</v>
      </c>
      <c r="C289" s="2">
        <f>IF(MONTH(B289)&lt;=4,1,IF(MONTH(B289)&lt;=7,2,IF(MONTH(B289)&lt;=10,3,4)))</f>
        <v>1</v>
      </c>
      <c r="D289" t="s">
        <v>90</v>
      </c>
      <c r="E289" s="57"/>
      <c r="F289" s="4" t="s">
        <v>98</v>
      </c>
      <c r="G289" s="4">
        <v>0.135657</v>
      </c>
      <c r="H289">
        <f>HEX2DEC(MID(F289,2,2))</f>
        <v>240</v>
      </c>
      <c r="I289">
        <f>HEX2DEC(MID(F289,4,2))</f>
        <v>240</v>
      </c>
      <c r="J289">
        <f>HEX2DEC(RIGHT(F289,2))</f>
        <v>216</v>
      </c>
      <c r="K289">
        <f>$G289*H289</f>
        <v>32.557679999999998</v>
      </c>
      <c r="L289">
        <f>$G289*I289</f>
        <v>32.557679999999998</v>
      </c>
      <c r="M289">
        <f>$G289*J289</f>
        <v>29.301912000000002</v>
      </c>
    </row>
    <row r="290" spans="1:13" ht="15.75" thickBot="1" x14ac:dyDescent="0.3">
      <c r="A290" t="s">
        <v>120</v>
      </c>
      <c r="B290" s="1">
        <v>43554</v>
      </c>
      <c r="C290" s="2">
        <f>IF(MONTH(B290)&lt;=4,1,IF(MONTH(B290)&lt;=7,2,IF(MONTH(B290)&lt;=10,3,4)))</f>
        <v>1</v>
      </c>
      <c r="D290" t="s">
        <v>90</v>
      </c>
      <c r="E290" s="52"/>
      <c r="F290" s="4" t="s">
        <v>92</v>
      </c>
      <c r="G290" s="4">
        <v>8.3731E-2</v>
      </c>
      <c r="H290">
        <f>HEX2DEC(MID(F290,2,2))</f>
        <v>216</v>
      </c>
      <c r="I290">
        <f>HEX2DEC(MID(F290,4,2))</f>
        <v>216</v>
      </c>
      <c r="J290">
        <f>HEX2DEC(RIGHT(F290,2))</f>
        <v>168</v>
      </c>
      <c r="K290">
        <f>$G290*H290</f>
        <v>18.085895999999998</v>
      </c>
      <c r="L290">
        <f>$G290*I290</f>
        <v>18.085895999999998</v>
      </c>
      <c r="M290">
        <f>$G290*J290</f>
        <v>14.066808</v>
      </c>
    </row>
    <row r="291" spans="1:13" ht="15.75" thickBot="1" x14ac:dyDescent="0.3">
      <c r="A291" t="s">
        <v>120</v>
      </c>
      <c r="B291" s="1">
        <v>43554</v>
      </c>
      <c r="C291" s="2">
        <f>IF(MONTH(B291)&lt;=4,1,IF(MONTH(B291)&lt;=7,2,IF(MONTH(B291)&lt;=10,3,4)))</f>
        <v>1</v>
      </c>
      <c r="D291" t="s">
        <v>90</v>
      </c>
      <c r="E291" s="59"/>
      <c r="F291" s="4" t="s">
        <v>101</v>
      </c>
      <c r="G291" s="4">
        <v>6.9541000000000006E-2</v>
      </c>
      <c r="H291">
        <f>HEX2DEC(MID(F291,2,2))</f>
        <v>240</v>
      </c>
      <c r="I291">
        <f>HEX2DEC(MID(F291,4,2))</f>
        <v>240</v>
      </c>
      <c r="J291">
        <f>HEX2DEC(RIGHT(F291,2))</f>
        <v>72</v>
      </c>
      <c r="K291">
        <f>$G291*H291</f>
        <v>16.68984</v>
      </c>
      <c r="L291">
        <f>$G291*I291</f>
        <v>16.68984</v>
      </c>
      <c r="M291">
        <f>$G291*J291</f>
        <v>5.0069520000000001</v>
      </c>
    </row>
    <row r="292" spans="1:13" ht="15.75" thickBot="1" x14ac:dyDescent="0.3">
      <c r="A292" t="s">
        <v>120</v>
      </c>
      <c r="B292" s="1">
        <v>43554</v>
      </c>
      <c r="C292" s="2">
        <f>IF(MONTH(B292)&lt;=4,1,IF(MONTH(B292)&lt;=7,2,IF(MONTH(B292)&lt;=10,3,4)))</f>
        <v>1</v>
      </c>
      <c r="D292" t="s">
        <v>90</v>
      </c>
      <c r="E292" s="73"/>
      <c r="F292" s="4" t="s">
        <v>121</v>
      </c>
      <c r="G292" s="4">
        <v>5.1681999999999999E-2</v>
      </c>
      <c r="H292">
        <f>HEX2DEC(MID(F292,2,2))</f>
        <v>240</v>
      </c>
      <c r="I292">
        <f>HEX2DEC(MID(F292,4,2))</f>
        <v>240</v>
      </c>
      <c r="J292">
        <f>HEX2DEC(RIGHT(F292,2))</f>
        <v>24</v>
      </c>
      <c r="K292">
        <f>$G292*H292</f>
        <v>12.40368</v>
      </c>
      <c r="L292">
        <f>$G292*I292</f>
        <v>12.40368</v>
      </c>
      <c r="M292">
        <f>$G292*J292</f>
        <v>1.2403679999999999</v>
      </c>
    </row>
    <row r="293" spans="1:13" ht="15.75" thickBot="1" x14ac:dyDescent="0.3">
      <c r="A293" t="s">
        <v>120</v>
      </c>
      <c r="B293" s="1">
        <v>43554</v>
      </c>
      <c r="C293" s="2">
        <f>IF(MONTH(B293)&lt;=4,1,IF(MONTH(B293)&lt;=7,2,IF(MONTH(B293)&lt;=10,3,4)))</f>
        <v>1</v>
      </c>
      <c r="D293" t="s">
        <v>90</v>
      </c>
      <c r="E293" s="60"/>
      <c r="F293" s="4" t="s">
        <v>102</v>
      </c>
      <c r="G293" s="4">
        <v>3.9387999999999999E-2</v>
      </c>
      <c r="H293">
        <f>HEX2DEC(MID(F293,2,2))</f>
        <v>240</v>
      </c>
      <c r="I293">
        <f>HEX2DEC(MID(F293,4,2))</f>
        <v>240</v>
      </c>
      <c r="J293">
        <f>HEX2DEC(RIGHT(F293,2))</f>
        <v>0</v>
      </c>
      <c r="K293">
        <f>$G293*H293</f>
        <v>9.4531200000000002</v>
      </c>
      <c r="L293">
        <f>$G293*I293</f>
        <v>9.4531200000000002</v>
      </c>
      <c r="M293">
        <f>$G293*J293</f>
        <v>0</v>
      </c>
    </row>
    <row r="294" spans="1:13" ht="15.75" thickBot="1" x14ac:dyDescent="0.3">
      <c r="A294" t="s">
        <v>120</v>
      </c>
      <c r="B294" s="1">
        <v>43554</v>
      </c>
      <c r="C294" s="2">
        <f>IF(MONTH(B294)&lt;=4,1,IF(MONTH(B294)&lt;=7,2,IF(MONTH(B294)&lt;=10,3,4)))</f>
        <v>1</v>
      </c>
      <c r="D294" t="s">
        <v>90</v>
      </c>
      <c r="E294" s="74"/>
      <c r="F294" s="4" t="s">
        <v>122</v>
      </c>
      <c r="G294" s="4">
        <v>2.3179999999999999E-2</v>
      </c>
      <c r="H294">
        <f>HEX2DEC(MID(F294,2,2))</f>
        <v>216</v>
      </c>
      <c r="I294">
        <f>HEX2DEC(MID(F294,4,2))</f>
        <v>216</v>
      </c>
      <c r="J294">
        <f>HEX2DEC(RIGHT(F294,2))</f>
        <v>0</v>
      </c>
      <c r="K294">
        <f>$G294*H294</f>
        <v>5.0068799999999998</v>
      </c>
      <c r="L294">
        <f>$G294*I294</f>
        <v>5.0068799999999998</v>
      </c>
      <c r="M294">
        <f>$G294*J294</f>
        <v>0</v>
      </c>
    </row>
    <row r="295" spans="1:13" ht="15.75" thickBot="1" x14ac:dyDescent="0.3">
      <c r="A295" t="s">
        <v>120</v>
      </c>
      <c r="B295" s="1">
        <v>43554</v>
      </c>
      <c r="C295" s="2">
        <f>IF(MONTH(B295)&lt;=4,1,IF(MONTH(B295)&lt;=7,2,IF(MONTH(B295)&lt;=10,3,4)))</f>
        <v>1</v>
      </c>
      <c r="D295" t="s">
        <v>90</v>
      </c>
      <c r="E295" s="75"/>
      <c r="F295" s="4" t="s">
        <v>123</v>
      </c>
      <c r="G295" s="4">
        <v>7.0949999999999997E-3</v>
      </c>
      <c r="H295">
        <f>HEX2DEC(MID(F295,2,2))</f>
        <v>255</v>
      </c>
      <c r="I295">
        <f>HEX2DEC(MID(F295,4,2))</f>
        <v>255</v>
      </c>
      <c r="J295">
        <f>HEX2DEC(RIGHT(F295,2))</f>
        <v>0</v>
      </c>
      <c r="K295">
        <f>$G295*H295</f>
        <v>1.8092249999999999</v>
      </c>
      <c r="L295">
        <f>$G295*I295</f>
        <v>1.8092249999999999</v>
      </c>
      <c r="M295">
        <f>$G295*J295</f>
        <v>0</v>
      </c>
    </row>
    <row r="296" spans="1:13" ht="15.75" thickBot="1" x14ac:dyDescent="0.3">
      <c r="A296" t="s">
        <v>120</v>
      </c>
      <c r="B296" s="1">
        <v>43554</v>
      </c>
      <c r="C296" s="2">
        <f>IF(MONTH(B296)&lt;=4,1,IF(MONTH(B296)&lt;=7,2,IF(MONTH(B296)&lt;=10,3,4)))</f>
        <v>1</v>
      </c>
      <c r="D296" t="s">
        <v>90</v>
      </c>
      <c r="E296" s="76"/>
      <c r="F296" s="4" t="s">
        <v>124</v>
      </c>
      <c r="G296" s="4">
        <v>5.1380000000000002E-3</v>
      </c>
      <c r="H296">
        <f>HEX2DEC(MID(F296,2,2))</f>
        <v>24</v>
      </c>
      <c r="I296">
        <f>HEX2DEC(MID(F296,4,2))</f>
        <v>24</v>
      </c>
      <c r="J296">
        <f>HEX2DEC(RIGHT(F296,2))</f>
        <v>0</v>
      </c>
      <c r="K296">
        <f>$G296*H296</f>
        <v>0.123312</v>
      </c>
      <c r="L296">
        <f>$G296*I296</f>
        <v>0.123312</v>
      </c>
      <c r="M296">
        <f>$G296*J296</f>
        <v>0</v>
      </c>
    </row>
    <row r="297" spans="1:13" ht="15.75" thickBot="1" x14ac:dyDescent="0.3">
      <c r="A297" t="s">
        <v>125</v>
      </c>
      <c r="B297" s="1">
        <v>43645</v>
      </c>
      <c r="C297" s="2">
        <f>IF(MONTH(B297)&lt;=4,1,IF(MONTH(B297)&lt;=7,2,IF(MONTH(B297)&lt;=10,3,4)))</f>
        <v>2</v>
      </c>
      <c r="D297" t="s">
        <v>90</v>
      </c>
      <c r="E297" s="57"/>
      <c r="F297" s="4" t="s">
        <v>98</v>
      </c>
      <c r="G297" s="4">
        <v>0.50917400000000002</v>
      </c>
      <c r="H297">
        <f>HEX2DEC(MID(F297,2,2))</f>
        <v>240</v>
      </c>
      <c r="I297">
        <f>HEX2DEC(MID(F297,4,2))</f>
        <v>240</v>
      </c>
      <c r="J297">
        <f>HEX2DEC(RIGHT(F297,2))</f>
        <v>216</v>
      </c>
      <c r="K297">
        <f>$G297*H297</f>
        <v>122.20176000000001</v>
      </c>
      <c r="L297">
        <f>$G297*I297</f>
        <v>122.20176000000001</v>
      </c>
      <c r="M297">
        <f>$G297*J297</f>
        <v>109.981584</v>
      </c>
    </row>
    <row r="298" spans="1:13" ht="15.75" thickBot="1" x14ac:dyDescent="0.3">
      <c r="A298" t="s">
        <v>125</v>
      </c>
      <c r="B298" s="1">
        <v>43645</v>
      </c>
      <c r="C298" s="2">
        <f>IF(MONTH(B298)&lt;=4,1,IF(MONTH(B298)&lt;=7,2,IF(MONTH(B298)&lt;=10,3,4)))</f>
        <v>2</v>
      </c>
      <c r="D298" t="s">
        <v>90</v>
      </c>
      <c r="E298" s="8"/>
      <c r="F298" s="4" t="s">
        <v>20</v>
      </c>
      <c r="G298" s="4">
        <v>0.285138</v>
      </c>
      <c r="H298">
        <f>HEX2DEC(MID(F298,2,2))</f>
        <v>0</v>
      </c>
      <c r="I298">
        <f>HEX2DEC(MID(F298,4,2))</f>
        <v>0</v>
      </c>
      <c r="J298">
        <f>HEX2DEC(RIGHT(F298,2))</f>
        <v>0</v>
      </c>
      <c r="K298">
        <f>$G298*H298</f>
        <v>0</v>
      </c>
      <c r="L298">
        <f>$G298*I298</f>
        <v>0</v>
      </c>
      <c r="M298">
        <f>$G298*J298</f>
        <v>0</v>
      </c>
    </row>
    <row r="299" spans="1:13" ht="15.75" thickBot="1" x14ac:dyDescent="0.3">
      <c r="A299" t="s">
        <v>125</v>
      </c>
      <c r="B299" s="1">
        <v>43645</v>
      </c>
      <c r="C299" s="2">
        <f>IF(MONTH(B299)&lt;=4,1,IF(MONTH(B299)&lt;=7,2,IF(MONTH(B299)&lt;=10,3,4)))</f>
        <v>2</v>
      </c>
      <c r="D299" t="s">
        <v>90</v>
      </c>
      <c r="E299" s="10"/>
      <c r="F299" s="4" t="s">
        <v>22</v>
      </c>
      <c r="G299" s="4">
        <v>0.18654399999999999</v>
      </c>
      <c r="H299">
        <f>HEX2DEC(MID(F299,2,2))</f>
        <v>216</v>
      </c>
      <c r="I299">
        <f>HEX2DEC(MID(F299,4,2))</f>
        <v>216</v>
      </c>
      <c r="J299">
        <f>HEX2DEC(RIGHT(F299,2))</f>
        <v>144</v>
      </c>
      <c r="K299">
        <f>$G299*H299</f>
        <v>40.293503999999999</v>
      </c>
      <c r="L299">
        <f>$G299*I299</f>
        <v>40.293503999999999</v>
      </c>
      <c r="M299">
        <f>$G299*J299</f>
        <v>26.862335999999999</v>
      </c>
    </row>
    <row r="300" spans="1:13" ht="15.75" thickBot="1" x14ac:dyDescent="0.3">
      <c r="A300" t="s">
        <v>125</v>
      </c>
      <c r="B300" s="1">
        <v>43645</v>
      </c>
      <c r="C300" s="2">
        <f>IF(MONTH(B300)&lt;=4,1,IF(MONTH(B300)&lt;=7,2,IF(MONTH(B300)&lt;=10,3,4)))</f>
        <v>2</v>
      </c>
      <c r="D300" t="s">
        <v>90</v>
      </c>
      <c r="E300" s="59"/>
      <c r="F300" s="4" t="s">
        <v>101</v>
      </c>
      <c r="G300" s="4">
        <v>1.6881E-2</v>
      </c>
      <c r="H300">
        <f>HEX2DEC(MID(F300,2,2))</f>
        <v>240</v>
      </c>
      <c r="I300">
        <f>HEX2DEC(MID(F300,4,2))</f>
        <v>240</v>
      </c>
      <c r="J300">
        <f>HEX2DEC(RIGHT(F300,2))</f>
        <v>72</v>
      </c>
      <c r="K300">
        <f>$G300*H300</f>
        <v>4.0514400000000004</v>
      </c>
      <c r="L300">
        <f>$G300*I300</f>
        <v>4.0514400000000004</v>
      </c>
      <c r="M300">
        <f>$G300*J300</f>
        <v>1.2154320000000001</v>
      </c>
    </row>
    <row r="301" spans="1:13" ht="15.75" thickBot="1" x14ac:dyDescent="0.3">
      <c r="A301" t="s">
        <v>125</v>
      </c>
      <c r="B301" s="1">
        <v>43645</v>
      </c>
      <c r="C301" s="2">
        <f>IF(MONTH(B301)&lt;=4,1,IF(MONTH(B301)&lt;=7,2,IF(MONTH(B301)&lt;=10,3,4)))</f>
        <v>2</v>
      </c>
      <c r="D301" t="s">
        <v>90</v>
      </c>
      <c r="E301" s="70"/>
      <c r="F301" s="4" t="s">
        <v>117</v>
      </c>
      <c r="G301" s="4">
        <v>1.2229999999999999E-3</v>
      </c>
      <c r="H301">
        <f>HEX2DEC(MID(F301,2,2))</f>
        <v>240</v>
      </c>
      <c r="I301">
        <f>HEX2DEC(MID(F301,4,2))</f>
        <v>240</v>
      </c>
      <c r="J301">
        <f>HEX2DEC(RIGHT(F301,2))</f>
        <v>120</v>
      </c>
      <c r="K301">
        <f>$G301*H301</f>
        <v>0.29352</v>
      </c>
      <c r="L301">
        <f>$G301*I301</f>
        <v>0.29352</v>
      </c>
      <c r="M301">
        <f>$G301*J301</f>
        <v>0.14676</v>
      </c>
    </row>
    <row r="302" spans="1:13" ht="15.75" thickBot="1" x14ac:dyDescent="0.3">
      <c r="A302" t="s">
        <v>125</v>
      </c>
      <c r="B302" s="1">
        <v>43645</v>
      </c>
      <c r="C302" s="2">
        <f>IF(MONTH(B302)&lt;=4,1,IF(MONTH(B302)&lt;=7,2,IF(MONTH(B302)&lt;=10,3,4)))</f>
        <v>2</v>
      </c>
      <c r="D302" t="s">
        <v>90</v>
      </c>
      <c r="E302" s="61"/>
      <c r="F302" s="4" t="s">
        <v>103</v>
      </c>
      <c r="G302" s="4">
        <v>6.7299999999999999E-4</v>
      </c>
      <c r="H302">
        <f>HEX2DEC(MID(F302,2,2))</f>
        <v>168</v>
      </c>
      <c r="I302">
        <f>HEX2DEC(MID(F302,4,2))</f>
        <v>168</v>
      </c>
      <c r="J302">
        <f>HEX2DEC(RIGHT(F302,2))</f>
        <v>96</v>
      </c>
      <c r="K302">
        <f>$G302*H302</f>
        <v>0.113064</v>
      </c>
      <c r="L302">
        <f>$G302*I302</f>
        <v>0.113064</v>
      </c>
      <c r="M302">
        <f>$G302*J302</f>
        <v>6.4607999999999999E-2</v>
      </c>
    </row>
    <row r="303" spans="1:13" ht="15.75" thickBot="1" x14ac:dyDescent="0.3">
      <c r="A303" t="s">
        <v>125</v>
      </c>
      <c r="B303" s="1">
        <v>43645</v>
      </c>
      <c r="C303" s="2">
        <f>IF(MONTH(B303)&lt;=4,1,IF(MONTH(B303)&lt;=7,2,IF(MONTH(B303)&lt;=10,3,4)))</f>
        <v>2</v>
      </c>
      <c r="D303" t="s">
        <v>90</v>
      </c>
      <c r="E303" s="77"/>
      <c r="F303" s="4" t="s">
        <v>126</v>
      </c>
      <c r="G303" s="4">
        <v>3.0600000000000001E-4</v>
      </c>
      <c r="H303">
        <f>HEX2DEC(MID(F303,2,2))</f>
        <v>24</v>
      </c>
      <c r="I303">
        <f>HEX2DEC(MID(F303,4,2))</f>
        <v>0</v>
      </c>
      <c r="J303">
        <f>HEX2DEC(RIGHT(F303,2))</f>
        <v>0</v>
      </c>
      <c r="K303">
        <f>$G303*H303</f>
        <v>7.3439999999999998E-3</v>
      </c>
      <c r="L303">
        <f>$G303*I303</f>
        <v>0</v>
      </c>
      <c r="M303">
        <f>$G303*J303</f>
        <v>0</v>
      </c>
    </row>
    <row r="304" spans="1:13" ht="15.75" thickBot="1" x14ac:dyDescent="0.3">
      <c r="A304" t="s">
        <v>125</v>
      </c>
      <c r="B304" s="1">
        <v>43645</v>
      </c>
      <c r="C304" s="2">
        <f>IF(MONTH(B304)&lt;=4,1,IF(MONTH(B304)&lt;=7,2,IF(MONTH(B304)&lt;=10,3,4)))</f>
        <v>2</v>
      </c>
      <c r="D304" t="s">
        <v>90</v>
      </c>
      <c r="E304" s="9"/>
      <c r="F304" s="4" t="s">
        <v>21</v>
      </c>
      <c r="G304" s="4">
        <v>6.0999999999999999E-5</v>
      </c>
      <c r="H304">
        <f>HEX2DEC(MID(F304,2,2))</f>
        <v>192</v>
      </c>
      <c r="I304">
        <f>HEX2DEC(MID(F304,4,2))</f>
        <v>192</v>
      </c>
      <c r="J304">
        <f>HEX2DEC(RIGHT(F304,2))</f>
        <v>120</v>
      </c>
      <c r="K304">
        <f>$G304*H304</f>
        <v>1.1712E-2</v>
      </c>
      <c r="L304">
        <f>$G304*I304</f>
        <v>1.1712E-2</v>
      </c>
      <c r="M304">
        <f>$G304*J304</f>
        <v>7.3200000000000001E-3</v>
      </c>
    </row>
    <row r="305" spans="1:13" ht="15.75" thickBot="1" x14ac:dyDescent="0.3">
      <c r="A305" t="s">
        <v>127</v>
      </c>
      <c r="B305" s="1">
        <v>43737</v>
      </c>
      <c r="C305" s="2">
        <f>IF(MONTH(B305)&lt;=4,1,IF(MONTH(B305)&lt;=7,2,IF(MONTH(B305)&lt;=10,3,4)))</f>
        <v>3</v>
      </c>
      <c r="D305" t="s">
        <v>90</v>
      </c>
      <c r="E305" s="10"/>
      <c r="F305" s="4" t="s">
        <v>22</v>
      </c>
      <c r="G305" s="4">
        <v>0.40140700000000001</v>
      </c>
      <c r="H305">
        <f>HEX2DEC(MID(F305,2,2))</f>
        <v>216</v>
      </c>
      <c r="I305">
        <f>HEX2DEC(MID(F305,4,2))</f>
        <v>216</v>
      </c>
      <c r="J305">
        <f>HEX2DEC(RIGHT(F305,2))</f>
        <v>144</v>
      </c>
      <c r="K305">
        <f>$G305*H305</f>
        <v>86.703912000000003</v>
      </c>
      <c r="L305">
        <f>$G305*I305</f>
        <v>86.703912000000003</v>
      </c>
      <c r="M305">
        <f>$G305*J305</f>
        <v>57.802607999999999</v>
      </c>
    </row>
    <row r="306" spans="1:13" ht="15.75" thickBot="1" x14ac:dyDescent="0.3">
      <c r="A306" t="s">
        <v>127</v>
      </c>
      <c r="B306" s="1">
        <v>43737</v>
      </c>
      <c r="C306" s="2">
        <f>IF(MONTH(B306)&lt;=4,1,IF(MONTH(B306)&lt;=7,2,IF(MONTH(B306)&lt;=10,3,4)))</f>
        <v>3</v>
      </c>
      <c r="D306" t="s">
        <v>90</v>
      </c>
      <c r="E306" s="59"/>
      <c r="F306" s="4" t="s">
        <v>101</v>
      </c>
      <c r="G306" s="4">
        <v>0.20116200000000001</v>
      </c>
      <c r="H306">
        <f>HEX2DEC(MID(F306,2,2))</f>
        <v>240</v>
      </c>
      <c r="I306">
        <f>HEX2DEC(MID(F306,4,2))</f>
        <v>240</v>
      </c>
      <c r="J306">
        <f>HEX2DEC(RIGHT(F306,2))</f>
        <v>72</v>
      </c>
      <c r="K306">
        <f>$G306*H306</f>
        <v>48.278880000000001</v>
      </c>
      <c r="L306">
        <f>$G306*I306</f>
        <v>48.278880000000001</v>
      </c>
      <c r="M306">
        <f>$G306*J306</f>
        <v>14.483664000000001</v>
      </c>
    </row>
    <row r="307" spans="1:13" ht="15.75" thickBot="1" x14ac:dyDescent="0.3">
      <c r="A307" t="s">
        <v>127</v>
      </c>
      <c r="B307" s="1">
        <v>43737</v>
      </c>
      <c r="C307" s="2">
        <f>IF(MONTH(B307)&lt;=4,1,IF(MONTH(B307)&lt;=7,2,IF(MONTH(B307)&lt;=10,3,4)))</f>
        <v>3</v>
      </c>
      <c r="D307" t="s">
        <v>90</v>
      </c>
      <c r="E307" s="57"/>
      <c r="F307" s="4" t="s">
        <v>98</v>
      </c>
      <c r="G307" s="4">
        <v>0.19064200000000001</v>
      </c>
      <c r="H307">
        <f>HEX2DEC(MID(F307,2,2))</f>
        <v>240</v>
      </c>
      <c r="I307">
        <f>HEX2DEC(MID(F307,4,2))</f>
        <v>240</v>
      </c>
      <c r="J307">
        <f>HEX2DEC(RIGHT(F307,2))</f>
        <v>216</v>
      </c>
      <c r="K307">
        <f>$G307*H307</f>
        <v>45.754080000000002</v>
      </c>
      <c r="L307">
        <f>$G307*I307</f>
        <v>45.754080000000002</v>
      </c>
      <c r="M307">
        <f>$G307*J307</f>
        <v>41.178671999999999</v>
      </c>
    </row>
    <row r="308" spans="1:13" ht="15.75" thickBot="1" x14ac:dyDescent="0.3">
      <c r="A308" t="s">
        <v>127</v>
      </c>
      <c r="B308" s="1">
        <v>43737</v>
      </c>
      <c r="C308" s="2">
        <f>IF(MONTH(B308)&lt;=4,1,IF(MONTH(B308)&lt;=7,2,IF(MONTH(B308)&lt;=10,3,4)))</f>
        <v>3</v>
      </c>
      <c r="D308" t="s">
        <v>90</v>
      </c>
      <c r="E308" s="8"/>
      <c r="F308" s="4" t="s">
        <v>20</v>
      </c>
      <c r="G308" s="4">
        <v>0.16886899999999999</v>
      </c>
      <c r="H308">
        <f>HEX2DEC(MID(F308,2,2))</f>
        <v>0</v>
      </c>
      <c r="I308">
        <f>HEX2DEC(MID(F308,4,2))</f>
        <v>0</v>
      </c>
      <c r="J308">
        <f>HEX2DEC(RIGHT(F308,2))</f>
        <v>0</v>
      </c>
      <c r="K308">
        <f>$G308*H308</f>
        <v>0</v>
      </c>
      <c r="L308">
        <f>$G308*I308</f>
        <v>0</v>
      </c>
      <c r="M308">
        <f>$G308*J308</f>
        <v>0</v>
      </c>
    </row>
    <row r="309" spans="1:13" ht="15.75" thickBot="1" x14ac:dyDescent="0.3">
      <c r="A309" t="s">
        <v>127</v>
      </c>
      <c r="B309" s="1">
        <v>43737</v>
      </c>
      <c r="C309" s="2">
        <f>IF(MONTH(B309)&lt;=4,1,IF(MONTH(B309)&lt;=7,2,IF(MONTH(B309)&lt;=10,3,4)))</f>
        <v>3</v>
      </c>
      <c r="D309" t="s">
        <v>90</v>
      </c>
      <c r="E309" s="53"/>
      <c r="F309" s="4" t="s">
        <v>93</v>
      </c>
      <c r="G309" s="4">
        <v>1.1254E-2</v>
      </c>
      <c r="H309">
        <f>HEX2DEC(MID(F309,2,2))</f>
        <v>168</v>
      </c>
      <c r="I309">
        <f>HEX2DEC(MID(F309,4,2))</f>
        <v>168</v>
      </c>
      <c r="J309">
        <f>HEX2DEC(RIGHT(F309,2))</f>
        <v>144</v>
      </c>
      <c r="K309">
        <f>$G309*H309</f>
        <v>1.8906719999999999</v>
      </c>
      <c r="L309">
        <f>$G309*I309</f>
        <v>1.8906719999999999</v>
      </c>
      <c r="M309">
        <f>$G309*J309</f>
        <v>1.620576</v>
      </c>
    </row>
    <row r="310" spans="1:13" ht="15.75" thickBot="1" x14ac:dyDescent="0.3">
      <c r="A310" t="s">
        <v>127</v>
      </c>
      <c r="B310" s="1">
        <v>43737</v>
      </c>
      <c r="C310" s="2">
        <f>IF(MONTH(B310)&lt;=4,1,IF(MONTH(B310)&lt;=7,2,IF(MONTH(B310)&lt;=10,3,4)))</f>
        <v>3</v>
      </c>
      <c r="D310" t="s">
        <v>90</v>
      </c>
      <c r="E310" s="28"/>
      <c r="F310" s="4" t="s">
        <v>49</v>
      </c>
      <c r="G310" s="4">
        <v>5.2599999999999999E-3</v>
      </c>
      <c r="H310">
        <f>HEX2DEC(MID(F310,2,2))</f>
        <v>144</v>
      </c>
      <c r="I310">
        <f>HEX2DEC(MID(F310,4,2))</f>
        <v>144</v>
      </c>
      <c r="J310">
        <f>HEX2DEC(RIGHT(F310,2))</f>
        <v>96</v>
      </c>
      <c r="K310">
        <f>$G310*H310</f>
        <v>0.75744</v>
      </c>
      <c r="L310">
        <f>$G310*I310</f>
        <v>0.75744</v>
      </c>
      <c r="M310">
        <f>$G310*J310</f>
        <v>0.50495999999999996</v>
      </c>
    </row>
    <row r="311" spans="1:13" ht="15.75" thickBot="1" x14ac:dyDescent="0.3">
      <c r="A311" t="s">
        <v>127</v>
      </c>
      <c r="B311" s="1">
        <v>43737</v>
      </c>
      <c r="C311" s="2">
        <f>IF(MONTH(B311)&lt;=4,1,IF(MONTH(B311)&lt;=7,2,IF(MONTH(B311)&lt;=10,3,4)))</f>
        <v>3</v>
      </c>
      <c r="D311" t="s">
        <v>90</v>
      </c>
      <c r="E311" s="13"/>
      <c r="F311" s="4" t="s">
        <v>26</v>
      </c>
      <c r="G311" s="4">
        <v>4.8929999999999998E-3</v>
      </c>
      <c r="H311">
        <f>HEX2DEC(MID(F311,2,2))</f>
        <v>72</v>
      </c>
      <c r="I311">
        <f>HEX2DEC(MID(F311,4,2))</f>
        <v>72</v>
      </c>
      <c r="J311">
        <f>HEX2DEC(RIGHT(F311,2))</f>
        <v>48</v>
      </c>
      <c r="K311">
        <f>$G311*H311</f>
        <v>0.352296</v>
      </c>
      <c r="L311">
        <f>$G311*I311</f>
        <v>0.352296</v>
      </c>
      <c r="M311">
        <f>$G311*J311</f>
        <v>0.23486399999999999</v>
      </c>
    </row>
    <row r="312" spans="1:13" ht="15.75" thickBot="1" x14ac:dyDescent="0.3">
      <c r="A312" t="s">
        <v>127</v>
      </c>
      <c r="B312" s="1">
        <v>43737</v>
      </c>
      <c r="C312" s="2">
        <f>IF(MONTH(B312)&lt;=4,1,IF(MONTH(B312)&lt;=7,2,IF(MONTH(B312)&lt;=10,3,4)))</f>
        <v>3</v>
      </c>
      <c r="D312" t="s">
        <v>90</v>
      </c>
      <c r="E312" s="45"/>
      <c r="F312" s="4" t="s">
        <v>74</v>
      </c>
      <c r="G312" s="4">
        <v>4.5869999999999999E-3</v>
      </c>
      <c r="H312">
        <f>HEX2DEC(MID(F312,2,2))</f>
        <v>192</v>
      </c>
      <c r="I312">
        <f>HEX2DEC(MID(F312,4,2))</f>
        <v>192</v>
      </c>
      <c r="J312">
        <f>HEX2DEC(RIGHT(F312,2))</f>
        <v>168</v>
      </c>
      <c r="K312">
        <f>$G312*H312</f>
        <v>0.88070399999999993</v>
      </c>
      <c r="L312">
        <f>$G312*I312</f>
        <v>0.88070399999999993</v>
      </c>
      <c r="M312">
        <f>$G312*J312</f>
        <v>0.77061599999999997</v>
      </c>
    </row>
    <row r="313" spans="1:13" ht="15.75" thickBot="1" x14ac:dyDescent="0.3">
      <c r="A313" t="s">
        <v>127</v>
      </c>
      <c r="B313" s="1">
        <v>43737</v>
      </c>
      <c r="C313" s="2">
        <f>IF(MONTH(B313)&lt;=4,1,IF(MONTH(B313)&lt;=7,2,IF(MONTH(B313)&lt;=10,3,4)))</f>
        <v>3</v>
      </c>
      <c r="D313" t="s">
        <v>90</v>
      </c>
      <c r="E313" s="30"/>
      <c r="F313" s="4" t="s">
        <v>51</v>
      </c>
      <c r="G313" s="4">
        <v>3.1189999999999998E-3</v>
      </c>
      <c r="H313">
        <f>HEX2DEC(MID(F313,2,2))</f>
        <v>96</v>
      </c>
      <c r="I313">
        <f>HEX2DEC(MID(F313,4,2))</f>
        <v>96</v>
      </c>
      <c r="J313">
        <f>HEX2DEC(RIGHT(F313,2))</f>
        <v>72</v>
      </c>
      <c r="K313">
        <f>$G313*H313</f>
        <v>0.29942399999999997</v>
      </c>
      <c r="L313">
        <f>$G313*I313</f>
        <v>0.29942399999999997</v>
      </c>
      <c r="M313">
        <f>$G313*J313</f>
        <v>0.22456799999999999</v>
      </c>
    </row>
    <row r="314" spans="1:13" ht="15.75" thickBot="1" x14ac:dyDescent="0.3">
      <c r="A314" t="s">
        <v>127</v>
      </c>
      <c r="B314" s="1">
        <v>43737</v>
      </c>
      <c r="C314" s="2">
        <f>IF(MONTH(B314)&lt;=4,1,IF(MONTH(B314)&lt;=7,2,IF(MONTH(B314)&lt;=10,3,4)))</f>
        <v>3</v>
      </c>
      <c r="D314" t="s">
        <v>90</v>
      </c>
      <c r="E314" s="78"/>
      <c r="F314" s="4" t="s">
        <v>128</v>
      </c>
      <c r="G314" s="4">
        <v>2.9359999999999998E-3</v>
      </c>
      <c r="H314">
        <f>HEX2DEC(MID(F314,2,2))</f>
        <v>144</v>
      </c>
      <c r="I314">
        <f>HEX2DEC(MID(F314,4,2))</f>
        <v>144</v>
      </c>
      <c r="J314">
        <f>HEX2DEC(RIGHT(F314,2))</f>
        <v>48</v>
      </c>
      <c r="K314">
        <f>$G314*H314</f>
        <v>0.42278399999999999</v>
      </c>
      <c r="L314">
        <f>$G314*I314</f>
        <v>0.42278399999999999</v>
      </c>
      <c r="M314">
        <f>$G314*J314</f>
        <v>0.140928</v>
      </c>
    </row>
    <row r="315" spans="1:13" ht="15.75" thickBot="1" x14ac:dyDescent="0.3">
      <c r="A315" t="s">
        <v>129</v>
      </c>
      <c r="B315" s="1">
        <v>43830</v>
      </c>
      <c r="C315" s="2">
        <f>IF(MONTH(B315)&lt;=4,1,IF(MONTH(B315)&lt;=7,2,IF(MONTH(B315)&lt;=10,3,4)))</f>
        <v>4</v>
      </c>
      <c r="D315" t="s">
        <v>90</v>
      </c>
      <c r="E315" s="57"/>
      <c r="F315" s="4" t="s">
        <v>98</v>
      </c>
      <c r="G315" s="4">
        <v>0.48544300000000001</v>
      </c>
      <c r="H315">
        <f>HEX2DEC(MID(F315,2,2))</f>
        <v>240</v>
      </c>
      <c r="I315">
        <f>HEX2DEC(MID(F315,4,2))</f>
        <v>240</v>
      </c>
      <c r="J315">
        <f>HEX2DEC(RIGHT(F315,2))</f>
        <v>216</v>
      </c>
      <c r="K315">
        <f>$G315*H315</f>
        <v>116.50632</v>
      </c>
      <c r="L315">
        <f>$G315*I315</f>
        <v>116.50632</v>
      </c>
      <c r="M315">
        <f>$G315*J315</f>
        <v>104.855688</v>
      </c>
    </row>
    <row r="316" spans="1:13" ht="15.75" thickBot="1" x14ac:dyDescent="0.3">
      <c r="A316" t="s">
        <v>129</v>
      </c>
      <c r="B316" s="1">
        <v>43830</v>
      </c>
      <c r="C316" s="2">
        <f>IF(MONTH(B316)&lt;=4,1,IF(MONTH(B316)&lt;=7,2,IF(MONTH(B316)&lt;=10,3,4)))</f>
        <v>4</v>
      </c>
      <c r="D316" t="s">
        <v>90</v>
      </c>
      <c r="E316" s="52"/>
      <c r="F316" s="4" t="s">
        <v>92</v>
      </c>
      <c r="G316" s="4">
        <v>0.254251</v>
      </c>
      <c r="H316">
        <f>HEX2DEC(MID(F316,2,2))</f>
        <v>216</v>
      </c>
      <c r="I316">
        <f>HEX2DEC(MID(F316,4,2))</f>
        <v>216</v>
      </c>
      <c r="J316">
        <f>HEX2DEC(RIGHT(F316,2))</f>
        <v>168</v>
      </c>
      <c r="K316">
        <f>$G316*H316</f>
        <v>54.918216000000001</v>
      </c>
      <c r="L316">
        <f>$G316*I316</f>
        <v>54.918216000000001</v>
      </c>
      <c r="M316">
        <f>$G316*J316</f>
        <v>42.714168000000001</v>
      </c>
    </row>
    <row r="317" spans="1:13" ht="15.75" thickBot="1" x14ac:dyDescent="0.3">
      <c r="A317" t="s">
        <v>129</v>
      </c>
      <c r="B317" s="1">
        <v>43830</v>
      </c>
      <c r="C317" s="2">
        <f>IF(MONTH(B317)&lt;=4,1,IF(MONTH(B317)&lt;=7,2,IF(MONTH(B317)&lt;=10,3,4)))</f>
        <v>4</v>
      </c>
      <c r="D317" t="s">
        <v>90</v>
      </c>
      <c r="E317" s="8"/>
      <c r="F317" s="4" t="s">
        <v>20</v>
      </c>
      <c r="G317" s="4">
        <v>0.136514</v>
      </c>
      <c r="H317">
        <f>HEX2DEC(MID(F317,2,2))</f>
        <v>0</v>
      </c>
      <c r="I317">
        <f>HEX2DEC(MID(F317,4,2))</f>
        <v>0</v>
      </c>
      <c r="J317">
        <f>HEX2DEC(RIGHT(F317,2))</f>
        <v>0</v>
      </c>
      <c r="K317">
        <f>$G317*H317</f>
        <v>0</v>
      </c>
      <c r="L317">
        <f>$G317*I317</f>
        <v>0</v>
      </c>
      <c r="M317">
        <f>$G317*J317</f>
        <v>0</v>
      </c>
    </row>
    <row r="318" spans="1:13" ht="15.75" thickBot="1" x14ac:dyDescent="0.3">
      <c r="A318" t="s">
        <v>129</v>
      </c>
      <c r="B318" s="1">
        <v>43830</v>
      </c>
      <c r="C318" s="2">
        <f>IF(MONTH(B318)&lt;=4,1,IF(MONTH(B318)&lt;=7,2,IF(MONTH(B318)&lt;=10,3,4)))</f>
        <v>4</v>
      </c>
      <c r="D318" t="s">
        <v>90</v>
      </c>
      <c r="E318" s="79"/>
      <c r="F318" s="4" t="s">
        <v>130</v>
      </c>
      <c r="G318" s="4">
        <v>8.5198999999999997E-2</v>
      </c>
      <c r="H318">
        <f>HEX2DEC(MID(F318,2,2))</f>
        <v>216</v>
      </c>
      <c r="I318">
        <f>HEX2DEC(MID(F318,4,2))</f>
        <v>216</v>
      </c>
      <c r="J318">
        <f>HEX2DEC(RIGHT(F318,2))</f>
        <v>96</v>
      </c>
      <c r="K318">
        <f>$G318*H318</f>
        <v>18.402984</v>
      </c>
      <c r="L318">
        <f>$G318*I318</f>
        <v>18.402984</v>
      </c>
      <c r="M318">
        <f>$G318*J318</f>
        <v>8.1791039999999988</v>
      </c>
    </row>
    <row r="319" spans="1:13" ht="15.75" thickBot="1" x14ac:dyDescent="0.3">
      <c r="A319" t="s">
        <v>129</v>
      </c>
      <c r="B319" s="1">
        <v>43830</v>
      </c>
      <c r="C319" s="2">
        <f>IF(MONTH(B319)&lt;=4,1,IF(MONTH(B319)&lt;=7,2,IF(MONTH(B319)&lt;=10,3,4)))</f>
        <v>4</v>
      </c>
      <c r="D319" t="s">
        <v>90</v>
      </c>
      <c r="E319" s="80"/>
      <c r="F319" s="4" t="s">
        <v>131</v>
      </c>
      <c r="G319" s="4">
        <v>2.5138000000000001E-2</v>
      </c>
      <c r="H319">
        <f>HEX2DEC(MID(F319,2,2))</f>
        <v>240</v>
      </c>
      <c r="I319">
        <f>HEX2DEC(MID(F319,4,2))</f>
        <v>240</v>
      </c>
      <c r="J319">
        <f>HEX2DEC(RIGHT(F319,2))</f>
        <v>48</v>
      </c>
      <c r="K319">
        <f>$G319*H319</f>
        <v>6.0331200000000003</v>
      </c>
      <c r="L319">
        <f>$G319*I319</f>
        <v>6.0331200000000003</v>
      </c>
      <c r="M319">
        <f>$G319*J319</f>
        <v>1.2066240000000001</v>
      </c>
    </row>
    <row r="320" spans="1:13" ht="15.75" thickBot="1" x14ac:dyDescent="0.3">
      <c r="A320" t="s">
        <v>129</v>
      </c>
      <c r="B320" s="1">
        <v>43830</v>
      </c>
      <c r="C320" s="2">
        <f>IF(MONTH(B320)&lt;=4,1,IF(MONTH(B320)&lt;=7,2,IF(MONTH(B320)&lt;=10,3,4)))</f>
        <v>4</v>
      </c>
      <c r="D320" t="s">
        <v>90</v>
      </c>
      <c r="E320" s="45"/>
      <c r="F320" s="4" t="s">
        <v>74</v>
      </c>
      <c r="G320" s="4">
        <v>8.9910000000000007E-3</v>
      </c>
      <c r="H320">
        <f>HEX2DEC(MID(F320,2,2))</f>
        <v>192</v>
      </c>
      <c r="I320">
        <f>HEX2DEC(MID(F320,4,2))</f>
        <v>192</v>
      </c>
      <c r="J320">
        <f>HEX2DEC(RIGHT(F320,2))</f>
        <v>168</v>
      </c>
      <c r="K320">
        <f>$G320*H320</f>
        <v>1.7262720000000003</v>
      </c>
      <c r="L320">
        <f>$G320*I320</f>
        <v>1.7262720000000003</v>
      </c>
      <c r="M320">
        <f>$G320*J320</f>
        <v>1.5104880000000001</v>
      </c>
    </row>
    <row r="321" spans="1:13" ht="15.75" thickBot="1" x14ac:dyDescent="0.3">
      <c r="A321" t="s">
        <v>129</v>
      </c>
      <c r="B321" s="1">
        <v>43830</v>
      </c>
      <c r="C321" s="2">
        <f>IF(MONTH(B321)&lt;=4,1,IF(MONTH(B321)&lt;=7,2,IF(MONTH(B321)&lt;=10,3,4)))</f>
        <v>4</v>
      </c>
      <c r="D321" t="s">
        <v>90</v>
      </c>
      <c r="E321" s="55"/>
      <c r="F321" s="4" t="s">
        <v>95</v>
      </c>
      <c r="G321" s="4">
        <v>2.6909999999999998E-3</v>
      </c>
      <c r="H321">
        <f>HEX2DEC(MID(F321,2,2))</f>
        <v>144</v>
      </c>
      <c r="I321">
        <f>HEX2DEC(MID(F321,4,2))</f>
        <v>144</v>
      </c>
      <c r="J321">
        <f>HEX2DEC(RIGHT(F321,2))</f>
        <v>120</v>
      </c>
      <c r="K321">
        <f>$G321*H321</f>
        <v>0.38750399999999996</v>
      </c>
      <c r="L321">
        <f>$G321*I321</f>
        <v>0.38750399999999996</v>
      </c>
      <c r="M321">
        <f>$G321*J321</f>
        <v>0.32291999999999998</v>
      </c>
    </row>
    <row r="322" spans="1:13" ht="15.75" thickBot="1" x14ac:dyDescent="0.3">
      <c r="A322" t="s">
        <v>129</v>
      </c>
      <c r="B322" s="1">
        <v>43830</v>
      </c>
      <c r="C322" s="2">
        <f>IF(MONTH(B322)&lt;=4,1,IF(MONTH(B322)&lt;=7,2,IF(MONTH(B322)&lt;=10,3,4)))</f>
        <v>4</v>
      </c>
      <c r="D322" t="s">
        <v>90</v>
      </c>
      <c r="E322" s="81"/>
      <c r="F322" s="4" t="s">
        <v>132</v>
      </c>
      <c r="G322" s="4">
        <v>1.529E-3</v>
      </c>
      <c r="H322">
        <f>HEX2DEC(MID(F322,2,2))</f>
        <v>168</v>
      </c>
      <c r="I322">
        <f>HEX2DEC(MID(F322,4,2))</f>
        <v>168</v>
      </c>
      <c r="J322">
        <f>HEX2DEC(RIGHT(F322,2))</f>
        <v>72</v>
      </c>
      <c r="K322">
        <f>$G322*H322</f>
        <v>0.25687199999999999</v>
      </c>
      <c r="L322">
        <f>$G322*I322</f>
        <v>0.25687199999999999</v>
      </c>
      <c r="M322">
        <f>$G322*J322</f>
        <v>0.11008799999999999</v>
      </c>
    </row>
    <row r="323" spans="1:13" ht="15.75" thickBot="1" x14ac:dyDescent="0.3">
      <c r="A323" t="s">
        <v>129</v>
      </c>
      <c r="B323" s="1">
        <v>43830</v>
      </c>
      <c r="C323" s="2">
        <f>IF(MONTH(B323)&lt;=4,1,IF(MONTH(B323)&lt;=7,2,IF(MONTH(B323)&lt;=10,3,4)))</f>
        <v>4</v>
      </c>
      <c r="D323" t="s">
        <v>90</v>
      </c>
      <c r="E323" s="68"/>
      <c r="F323" s="4" t="s">
        <v>114</v>
      </c>
      <c r="G323" s="4">
        <v>2.4499999999999999E-4</v>
      </c>
      <c r="H323">
        <f>HEX2DEC(MID(F323,2,2))</f>
        <v>144</v>
      </c>
      <c r="I323">
        <f>HEX2DEC(MID(F323,4,2))</f>
        <v>144</v>
      </c>
      <c r="J323">
        <f>HEX2DEC(RIGHT(F323,2))</f>
        <v>72</v>
      </c>
      <c r="K323">
        <f>$G323*H323</f>
        <v>3.5279999999999999E-2</v>
      </c>
      <c r="L323">
        <f>$G323*I323</f>
        <v>3.5279999999999999E-2</v>
      </c>
      <c r="M323">
        <f>$G323*J323</f>
        <v>1.7639999999999999E-2</v>
      </c>
    </row>
    <row r="324" spans="1:13" ht="15.75" thickBot="1" x14ac:dyDescent="0.3">
      <c r="A324" t="s">
        <v>133</v>
      </c>
      <c r="B324" s="1">
        <v>43919</v>
      </c>
      <c r="C324" s="2">
        <f>IF(MONTH(B324)&lt;=4,1,IF(MONTH(B324)&lt;=7,2,IF(MONTH(B324)&lt;=10,3,4)))</f>
        <v>1</v>
      </c>
      <c r="D324" t="s">
        <v>90</v>
      </c>
      <c r="E324" s="57"/>
      <c r="F324" s="4" t="s">
        <v>98</v>
      </c>
      <c r="G324" s="4">
        <v>0.47694199999999998</v>
      </c>
      <c r="H324">
        <f>HEX2DEC(MID(F324,2,2))</f>
        <v>240</v>
      </c>
      <c r="I324">
        <f>HEX2DEC(MID(F324,4,2))</f>
        <v>240</v>
      </c>
      <c r="J324">
        <f>HEX2DEC(RIGHT(F324,2))</f>
        <v>216</v>
      </c>
      <c r="K324">
        <f>$G324*H324</f>
        <v>114.46607999999999</v>
      </c>
      <c r="L324">
        <f>$G324*I324</f>
        <v>114.46607999999999</v>
      </c>
      <c r="M324">
        <f>$G324*J324</f>
        <v>103.01947199999999</v>
      </c>
    </row>
    <row r="325" spans="1:13" ht="15.75" thickBot="1" x14ac:dyDescent="0.3">
      <c r="A325" t="s">
        <v>133</v>
      </c>
      <c r="B325" s="1">
        <v>43919</v>
      </c>
      <c r="C325" s="2">
        <f>IF(MONTH(B325)&lt;=4,1,IF(MONTH(B325)&lt;=7,2,IF(MONTH(B325)&lt;=10,3,4)))</f>
        <v>1</v>
      </c>
      <c r="D325" t="s">
        <v>90</v>
      </c>
      <c r="E325" s="52"/>
      <c r="F325" s="4" t="s">
        <v>92</v>
      </c>
      <c r="G325" s="4">
        <v>0.387401</v>
      </c>
      <c r="H325">
        <f>HEX2DEC(MID(F325,2,2))</f>
        <v>216</v>
      </c>
      <c r="I325">
        <f>HEX2DEC(MID(F325,4,2))</f>
        <v>216</v>
      </c>
      <c r="J325">
        <f>HEX2DEC(RIGHT(F325,2))</f>
        <v>168</v>
      </c>
      <c r="K325">
        <f>$G325*H325</f>
        <v>83.678616000000005</v>
      </c>
      <c r="L325">
        <f>$G325*I325</f>
        <v>83.678616000000005</v>
      </c>
      <c r="M325">
        <f>$G325*J325</f>
        <v>65.083367999999993</v>
      </c>
    </row>
    <row r="326" spans="1:13" ht="15.75" thickBot="1" x14ac:dyDescent="0.3">
      <c r="A326" t="s">
        <v>133</v>
      </c>
      <c r="B326" s="1">
        <v>43919</v>
      </c>
      <c r="C326" s="2">
        <f>IF(MONTH(B326)&lt;=4,1,IF(MONTH(B326)&lt;=7,2,IF(MONTH(B326)&lt;=10,3,4)))</f>
        <v>1</v>
      </c>
      <c r="D326" t="s">
        <v>90</v>
      </c>
      <c r="E326" s="8"/>
      <c r="F326" s="4" t="s">
        <v>20</v>
      </c>
      <c r="G326" s="4">
        <v>8.7829000000000004E-2</v>
      </c>
      <c r="H326">
        <f>HEX2DEC(MID(F326,2,2))</f>
        <v>0</v>
      </c>
      <c r="I326">
        <f>HEX2DEC(MID(F326,4,2))</f>
        <v>0</v>
      </c>
      <c r="J326">
        <f>HEX2DEC(RIGHT(F326,2))</f>
        <v>0</v>
      </c>
      <c r="K326">
        <f>$G326*H326</f>
        <v>0</v>
      </c>
      <c r="L326">
        <f>$G326*I326</f>
        <v>0</v>
      </c>
      <c r="M326">
        <f>$G326*J326</f>
        <v>0</v>
      </c>
    </row>
    <row r="327" spans="1:13" ht="15.75" thickBot="1" x14ac:dyDescent="0.3">
      <c r="A327" t="s">
        <v>133</v>
      </c>
      <c r="B327" s="1">
        <v>43919</v>
      </c>
      <c r="C327" s="2">
        <f>IF(MONTH(B327)&lt;=4,1,IF(MONTH(B327)&lt;=7,2,IF(MONTH(B327)&lt;=10,3,4)))</f>
        <v>1</v>
      </c>
      <c r="D327" t="s">
        <v>90</v>
      </c>
      <c r="E327" s="80"/>
      <c r="F327" s="4" t="s">
        <v>131</v>
      </c>
      <c r="G327" s="4">
        <v>2.1162E-2</v>
      </c>
      <c r="H327">
        <f>HEX2DEC(MID(F327,2,2))</f>
        <v>240</v>
      </c>
      <c r="I327">
        <f>HEX2DEC(MID(F327,4,2))</f>
        <v>240</v>
      </c>
      <c r="J327">
        <f>HEX2DEC(RIGHT(F327,2))</f>
        <v>48</v>
      </c>
      <c r="K327">
        <f>$G327*H327</f>
        <v>5.0788799999999998</v>
      </c>
      <c r="L327">
        <f>$G327*I327</f>
        <v>5.0788799999999998</v>
      </c>
      <c r="M327">
        <f>$G327*J327</f>
        <v>1.015776</v>
      </c>
    </row>
    <row r="328" spans="1:13" ht="15.75" thickBot="1" x14ac:dyDescent="0.3">
      <c r="A328" t="s">
        <v>133</v>
      </c>
      <c r="B328" s="1">
        <v>43919</v>
      </c>
      <c r="C328" s="2">
        <f>IF(MONTH(B328)&lt;=4,1,IF(MONTH(B328)&lt;=7,2,IF(MONTH(B328)&lt;=10,3,4)))</f>
        <v>1</v>
      </c>
      <c r="D328" t="s">
        <v>90</v>
      </c>
      <c r="E328" s="28"/>
      <c r="F328" s="4" t="s">
        <v>49</v>
      </c>
      <c r="G328" s="4">
        <v>4.8929999999999998E-3</v>
      </c>
      <c r="H328">
        <f>HEX2DEC(MID(F328,2,2))</f>
        <v>144</v>
      </c>
      <c r="I328">
        <f>HEX2DEC(MID(F328,4,2))</f>
        <v>144</v>
      </c>
      <c r="J328">
        <f>HEX2DEC(RIGHT(F328,2))</f>
        <v>96</v>
      </c>
      <c r="K328">
        <f>$G328*H328</f>
        <v>0.704592</v>
      </c>
      <c r="L328">
        <f>$G328*I328</f>
        <v>0.704592</v>
      </c>
      <c r="M328">
        <f>$G328*J328</f>
        <v>0.46972799999999998</v>
      </c>
    </row>
    <row r="329" spans="1:13" ht="15.75" thickBot="1" x14ac:dyDescent="0.3">
      <c r="A329" t="s">
        <v>133</v>
      </c>
      <c r="B329" s="1">
        <v>43919</v>
      </c>
      <c r="C329" s="2">
        <f>IF(MONTH(B329)&lt;=4,1,IF(MONTH(B329)&lt;=7,2,IF(MONTH(B329)&lt;=10,3,4)))</f>
        <v>1</v>
      </c>
      <c r="D329" t="s">
        <v>90</v>
      </c>
      <c r="E329" s="60"/>
      <c r="F329" s="4" t="s">
        <v>102</v>
      </c>
      <c r="G329" s="4">
        <v>4.2199999999999998E-3</v>
      </c>
      <c r="H329">
        <f>HEX2DEC(MID(F329,2,2))</f>
        <v>240</v>
      </c>
      <c r="I329">
        <f>HEX2DEC(MID(F329,4,2))</f>
        <v>240</v>
      </c>
      <c r="J329">
        <f>HEX2DEC(RIGHT(F329,2))</f>
        <v>0</v>
      </c>
      <c r="K329">
        <f>$G329*H329</f>
        <v>1.0127999999999999</v>
      </c>
      <c r="L329">
        <f>$G329*I329</f>
        <v>1.0127999999999999</v>
      </c>
      <c r="M329">
        <f>$G329*J329</f>
        <v>0</v>
      </c>
    </row>
    <row r="330" spans="1:13" ht="15.75" thickBot="1" x14ac:dyDescent="0.3">
      <c r="A330" t="s">
        <v>133</v>
      </c>
      <c r="B330" s="1">
        <v>43919</v>
      </c>
      <c r="C330" s="2">
        <f>IF(MONTH(B330)&lt;=4,1,IF(MONTH(B330)&lt;=7,2,IF(MONTH(B330)&lt;=10,3,4)))</f>
        <v>1</v>
      </c>
      <c r="D330" t="s">
        <v>90</v>
      </c>
      <c r="E330" s="13"/>
      <c r="F330" s="4" t="s">
        <v>26</v>
      </c>
      <c r="G330" s="4">
        <v>4.0980000000000001E-3</v>
      </c>
      <c r="H330">
        <f>HEX2DEC(MID(F330,2,2))</f>
        <v>72</v>
      </c>
      <c r="I330">
        <f>HEX2DEC(MID(F330,4,2))</f>
        <v>72</v>
      </c>
      <c r="J330">
        <f>HEX2DEC(RIGHT(F330,2))</f>
        <v>48</v>
      </c>
      <c r="K330">
        <f>$G330*H330</f>
        <v>0.29505599999999998</v>
      </c>
      <c r="L330">
        <f>$G330*I330</f>
        <v>0.29505599999999998</v>
      </c>
      <c r="M330">
        <f>$G330*J330</f>
        <v>0.19670399999999999</v>
      </c>
    </row>
    <row r="331" spans="1:13" ht="15.75" thickBot="1" x14ac:dyDescent="0.3">
      <c r="A331" t="s">
        <v>133</v>
      </c>
      <c r="B331" s="1">
        <v>43919</v>
      </c>
      <c r="C331" s="2">
        <f>IF(MONTH(B331)&lt;=4,1,IF(MONTH(B331)&lt;=7,2,IF(MONTH(B331)&lt;=10,3,4)))</f>
        <v>1</v>
      </c>
      <c r="D331" t="s">
        <v>90</v>
      </c>
      <c r="E331" s="45"/>
      <c r="F331" s="4" t="s">
        <v>74</v>
      </c>
      <c r="G331" s="4">
        <v>4.0369999999999998E-3</v>
      </c>
      <c r="H331">
        <f>HEX2DEC(MID(F331,2,2))</f>
        <v>192</v>
      </c>
      <c r="I331">
        <f>HEX2DEC(MID(F331,4,2))</f>
        <v>192</v>
      </c>
      <c r="J331">
        <f>HEX2DEC(RIGHT(F331,2))</f>
        <v>168</v>
      </c>
      <c r="K331">
        <f>$G331*H331</f>
        <v>0.77510400000000002</v>
      </c>
      <c r="L331">
        <f>$G331*I331</f>
        <v>0.77510400000000002</v>
      </c>
      <c r="M331">
        <f>$G331*J331</f>
        <v>0.67821599999999993</v>
      </c>
    </row>
    <row r="332" spans="1:13" ht="15.75" thickBot="1" x14ac:dyDescent="0.3">
      <c r="A332" t="s">
        <v>133</v>
      </c>
      <c r="B332" s="1">
        <v>43919</v>
      </c>
      <c r="C332" s="2">
        <f>IF(MONTH(B332)&lt;=4,1,IF(MONTH(B332)&lt;=7,2,IF(MONTH(B332)&lt;=10,3,4)))</f>
        <v>1</v>
      </c>
      <c r="D332" t="s">
        <v>90</v>
      </c>
      <c r="E332" s="53"/>
      <c r="F332" s="4" t="s">
        <v>93</v>
      </c>
      <c r="G332" s="4">
        <v>3.6700000000000001E-3</v>
      </c>
      <c r="H332">
        <f>HEX2DEC(MID(F332,2,2))</f>
        <v>168</v>
      </c>
      <c r="I332">
        <f>HEX2DEC(MID(F332,4,2))</f>
        <v>168</v>
      </c>
      <c r="J332">
        <f>HEX2DEC(RIGHT(F332,2))</f>
        <v>144</v>
      </c>
      <c r="K332">
        <f>$G332*H332</f>
        <v>0.61656</v>
      </c>
      <c r="L332">
        <f>$G332*I332</f>
        <v>0.61656</v>
      </c>
      <c r="M332">
        <f>$G332*J332</f>
        <v>0.52848000000000006</v>
      </c>
    </row>
    <row r="333" spans="1:13" ht="15.75" thickBot="1" x14ac:dyDescent="0.3">
      <c r="A333" t="s">
        <v>133</v>
      </c>
      <c r="B333" s="1">
        <v>43919</v>
      </c>
      <c r="C333" s="2">
        <f>IF(MONTH(B333)&lt;=4,1,IF(MONTH(B333)&lt;=7,2,IF(MONTH(B333)&lt;=10,3,4)))</f>
        <v>1</v>
      </c>
      <c r="D333" t="s">
        <v>90</v>
      </c>
      <c r="E333" s="61"/>
      <c r="F333" s="4" t="s">
        <v>103</v>
      </c>
      <c r="G333" s="4">
        <v>2.0799999999999998E-3</v>
      </c>
      <c r="H333">
        <f>HEX2DEC(MID(F333,2,2))</f>
        <v>168</v>
      </c>
      <c r="I333">
        <f>HEX2DEC(MID(F333,4,2))</f>
        <v>168</v>
      </c>
      <c r="J333">
        <f>HEX2DEC(RIGHT(F333,2))</f>
        <v>96</v>
      </c>
      <c r="K333">
        <f>$G333*H333</f>
        <v>0.34943999999999997</v>
      </c>
      <c r="L333">
        <f>$G333*I333</f>
        <v>0.34943999999999997</v>
      </c>
      <c r="M333">
        <f>$G333*J333</f>
        <v>0.19967999999999997</v>
      </c>
    </row>
    <row r="334" spans="1:13" ht="15.75" thickBot="1" x14ac:dyDescent="0.3">
      <c r="A334" t="s">
        <v>134</v>
      </c>
      <c r="B334" s="1">
        <v>42824</v>
      </c>
      <c r="C334" s="2">
        <f>IF(MONTH(B334)&lt;=4,1,IF(MONTH(B334)&lt;=7,2,IF(MONTH(B334)&lt;=10,3,4)))</f>
        <v>1</v>
      </c>
      <c r="D334" t="s">
        <v>46</v>
      </c>
      <c r="E334" s="20"/>
      <c r="F334" s="4" t="s">
        <v>36</v>
      </c>
      <c r="G334" s="4">
        <v>0.98055000000000003</v>
      </c>
      <c r="H334">
        <f>HEX2DEC(MID(F334,2,2))</f>
        <v>255</v>
      </c>
      <c r="I334">
        <f>HEX2DEC(MID(F334,4,2))</f>
        <v>240</v>
      </c>
      <c r="J334">
        <f>HEX2DEC(RIGHT(F334,2))</f>
        <v>168</v>
      </c>
      <c r="K334">
        <f>$G334*H334</f>
        <v>250.04025000000001</v>
      </c>
      <c r="L334">
        <f>$G334*I334</f>
        <v>235.33199999999999</v>
      </c>
      <c r="M334">
        <f>$G334*J334</f>
        <v>164.73240000000001</v>
      </c>
    </row>
    <row r="335" spans="1:13" ht="15.75" thickBot="1" x14ac:dyDescent="0.3">
      <c r="A335" t="s">
        <v>134</v>
      </c>
      <c r="B335" s="1">
        <v>42824</v>
      </c>
      <c r="C335" s="2">
        <f>IF(MONTH(B335)&lt;=4,1,IF(MONTH(B335)&lt;=7,2,IF(MONTH(B335)&lt;=10,3,4)))</f>
        <v>1</v>
      </c>
      <c r="D335" t="s">
        <v>46</v>
      </c>
      <c r="E335" s="8"/>
      <c r="F335" s="4" t="s">
        <v>20</v>
      </c>
      <c r="G335" s="4">
        <v>6.7279999999999996E-3</v>
      </c>
      <c r="H335">
        <f>HEX2DEC(MID(F335,2,2))</f>
        <v>0</v>
      </c>
      <c r="I335">
        <f>HEX2DEC(MID(F335,4,2))</f>
        <v>0</v>
      </c>
      <c r="J335">
        <f>HEX2DEC(RIGHT(F335,2))</f>
        <v>0</v>
      </c>
      <c r="K335">
        <f>$G335*H335</f>
        <v>0</v>
      </c>
      <c r="L335">
        <f>$G335*I335</f>
        <v>0</v>
      </c>
      <c r="M335">
        <f>$G335*J335</f>
        <v>0</v>
      </c>
    </row>
    <row r="336" spans="1:13" ht="15.75" thickBot="1" x14ac:dyDescent="0.3">
      <c r="A336" t="s">
        <v>134</v>
      </c>
      <c r="B336" s="1">
        <v>42824</v>
      </c>
      <c r="C336" s="2">
        <f>IF(MONTH(B336)&lt;=4,1,IF(MONTH(B336)&lt;=7,2,IF(MONTH(B336)&lt;=10,3,4)))</f>
        <v>1</v>
      </c>
      <c r="D336" t="s">
        <v>46</v>
      </c>
      <c r="E336" s="82"/>
      <c r="F336" s="4" t="s">
        <v>135</v>
      </c>
      <c r="G336" s="4">
        <v>5.8719999999999996E-3</v>
      </c>
      <c r="H336">
        <f>HEX2DEC(MID(F336,2,2))</f>
        <v>255</v>
      </c>
      <c r="I336">
        <f>HEX2DEC(MID(F336,4,2))</f>
        <v>255</v>
      </c>
      <c r="J336">
        <f>HEX2DEC(RIGHT(F336,2))</f>
        <v>168</v>
      </c>
      <c r="K336">
        <f>$G336*H336</f>
        <v>1.4973599999999998</v>
      </c>
      <c r="L336">
        <f>$G336*I336</f>
        <v>1.4973599999999998</v>
      </c>
      <c r="M336">
        <f>$G336*J336</f>
        <v>0.98649599999999993</v>
      </c>
    </row>
    <row r="337" spans="1:13" ht="15.75" thickBot="1" x14ac:dyDescent="0.3">
      <c r="A337" t="s">
        <v>134</v>
      </c>
      <c r="B337" s="1">
        <v>42824</v>
      </c>
      <c r="C337" s="2">
        <f>IF(MONTH(B337)&lt;=4,1,IF(MONTH(B337)&lt;=7,2,IF(MONTH(B337)&lt;=10,3,4)))</f>
        <v>1</v>
      </c>
      <c r="D337" t="s">
        <v>46</v>
      </c>
      <c r="E337" s="6"/>
      <c r="F337" s="4" t="s">
        <v>17</v>
      </c>
      <c r="G337" s="4">
        <v>5.0150000000000004E-3</v>
      </c>
      <c r="H337">
        <f>HEX2DEC(MID(F337,2,2))</f>
        <v>240</v>
      </c>
      <c r="I337">
        <f>HEX2DEC(MID(F337,4,2))</f>
        <v>240</v>
      </c>
      <c r="J337">
        <f>HEX2DEC(RIGHT(F337,2))</f>
        <v>144</v>
      </c>
      <c r="K337">
        <f>$G337*H337</f>
        <v>1.2036</v>
      </c>
      <c r="L337">
        <f>$G337*I337</f>
        <v>1.2036</v>
      </c>
      <c r="M337">
        <f>$G337*J337</f>
        <v>0.72216000000000002</v>
      </c>
    </row>
    <row r="338" spans="1:13" ht="15.75" thickBot="1" x14ac:dyDescent="0.3">
      <c r="A338" t="s">
        <v>134</v>
      </c>
      <c r="B338" s="1">
        <v>42824</v>
      </c>
      <c r="C338" s="2">
        <f>IF(MONTH(B338)&lt;=4,1,IF(MONTH(B338)&lt;=7,2,IF(MONTH(B338)&lt;=10,3,4)))</f>
        <v>1</v>
      </c>
      <c r="D338" t="s">
        <v>46</v>
      </c>
      <c r="E338" s="56"/>
      <c r="F338" s="4" t="s">
        <v>96</v>
      </c>
      <c r="G338" s="4">
        <v>8.5599999999999999E-4</v>
      </c>
      <c r="H338">
        <f>HEX2DEC(MID(F338,2,2))</f>
        <v>120</v>
      </c>
      <c r="I338">
        <f>HEX2DEC(MID(F338,4,2))</f>
        <v>120</v>
      </c>
      <c r="J338">
        <f>HEX2DEC(RIGHT(F338,2))</f>
        <v>96</v>
      </c>
      <c r="K338">
        <f>$G338*H338</f>
        <v>0.10272000000000001</v>
      </c>
      <c r="L338">
        <f>$G338*I338</f>
        <v>0.10272000000000001</v>
      </c>
      <c r="M338">
        <f>$G338*J338</f>
        <v>8.2175999999999999E-2</v>
      </c>
    </row>
    <row r="339" spans="1:13" ht="15.75" thickBot="1" x14ac:dyDescent="0.3">
      <c r="A339" t="s">
        <v>134</v>
      </c>
      <c r="B339" s="1">
        <v>42824</v>
      </c>
      <c r="C339" s="2">
        <f>IF(MONTH(B339)&lt;=4,1,IF(MONTH(B339)&lt;=7,2,IF(MONTH(B339)&lt;=10,3,4)))</f>
        <v>1</v>
      </c>
      <c r="D339" t="s">
        <v>46</v>
      </c>
      <c r="E339" s="13"/>
      <c r="F339" s="4" t="s">
        <v>26</v>
      </c>
      <c r="G339" s="4">
        <v>4.28E-4</v>
      </c>
      <c r="H339">
        <f>HEX2DEC(MID(F339,2,2))</f>
        <v>72</v>
      </c>
      <c r="I339">
        <f>HEX2DEC(MID(F339,4,2))</f>
        <v>72</v>
      </c>
      <c r="J339">
        <f>HEX2DEC(RIGHT(F339,2))</f>
        <v>48</v>
      </c>
      <c r="K339">
        <f>$G339*H339</f>
        <v>3.0816E-2</v>
      </c>
      <c r="L339">
        <f>$G339*I339</f>
        <v>3.0816E-2</v>
      </c>
      <c r="M339">
        <f>$G339*J339</f>
        <v>2.0544E-2</v>
      </c>
    </row>
    <row r="340" spans="1:13" ht="15.75" thickBot="1" x14ac:dyDescent="0.3">
      <c r="A340" t="s">
        <v>134</v>
      </c>
      <c r="B340" s="1">
        <v>42824</v>
      </c>
      <c r="C340" s="2">
        <f>IF(MONTH(B340)&lt;=4,1,IF(MONTH(B340)&lt;=7,2,IF(MONTH(B340)&lt;=10,3,4)))</f>
        <v>1</v>
      </c>
      <c r="D340" t="s">
        <v>46</v>
      </c>
      <c r="E340" s="61"/>
      <c r="F340" s="4" t="s">
        <v>103</v>
      </c>
      <c r="G340" s="4">
        <v>3.0600000000000001E-4</v>
      </c>
      <c r="H340">
        <f>HEX2DEC(MID(F340,2,2))</f>
        <v>168</v>
      </c>
      <c r="I340">
        <f>HEX2DEC(MID(F340,4,2))</f>
        <v>168</v>
      </c>
      <c r="J340">
        <f>HEX2DEC(RIGHT(F340,2))</f>
        <v>96</v>
      </c>
      <c r="K340">
        <f>$G340*H340</f>
        <v>5.1408000000000002E-2</v>
      </c>
      <c r="L340">
        <f>$G340*I340</f>
        <v>5.1408000000000002E-2</v>
      </c>
      <c r="M340">
        <f>$G340*J340</f>
        <v>2.9375999999999999E-2</v>
      </c>
    </row>
    <row r="341" spans="1:13" ht="15.75" thickBot="1" x14ac:dyDescent="0.3">
      <c r="A341" t="s">
        <v>134</v>
      </c>
      <c r="B341" s="1">
        <v>42824</v>
      </c>
      <c r="C341" s="2">
        <f>IF(MONTH(B341)&lt;=4,1,IF(MONTH(B341)&lt;=7,2,IF(MONTH(B341)&lt;=10,3,4)))</f>
        <v>1</v>
      </c>
      <c r="D341" t="s">
        <v>46</v>
      </c>
      <c r="E341" s="45"/>
      <c r="F341" s="4" t="s">
        <v>74</v>
      </c>
      <c r="G341" s="4">
        <v>1.22E-4</v>
      </c>
      <c r="H341">
        <f>HEX2DEC(MID(F341,2,2))</f>
        <v>192</v>
      </c>
      <c r="I341">
        <f>HEX2DEC(MID(F341,4,2))</f>
        <v>192</v>
      </c>
      <c r="J341">
        <f>HEX2DEC(RIGHT(F341,2))</f>
        <v>168</v>
      </c>
      <c r="K341">
        <f>$G341*H341</f>
        <v>2.3424E-2</v>
      </c>
      <c r="L341">
        <f>$G341*I341</f>
        <v>2.3424E-2</v>
      </c>
      <c r="M341">
        <f>$G341*J341</f>
        <v>2.0496E-2</v>
      </c>
    </row>
    <row r="342" spans="1:13" ht="15.75" thickBot="1" x14ac:dyDescent="0.3">
      <c r="A342" t="s">
        <v>134</v>
      </c>
      <c r="B342" s="1">
        <v>42824</v>
      </c>
      <c r="C342" s="2">
        <f>IF(MONTH(B342)&lt;=4,1,IF(MONTH(B342)&lt;=7,2,IF(MONTH(B342)&lt;=10,3,4)))</f>
        <v>1</v>
      </c>
      <c r="D342" t="s">
        <v>46</v>
      </c>
      <c r="E342" s="55"/>
      <c r="F342" s="4" t="s">
        <v>95</v>
      </c>
      <c r="G342" s="4">
        <v>6.0999999999999999E-5</v>
      </c>
      <c r="H342">
        <f>HEX2DEC(MID(F342,2,2))</f>
        <v>144</v>
      </c>
      <c r="I342">
        <f>HEX2DEC(MID(F342,4,2))</f>
        <v>144</v>
      </c>
      <c r="J342">
        <f>HEX2DEC(RIGHT(F342,2))</f>
        <v>120</v>
      </c>
      <c r="K342">
        <f>$G342*H342</f>
        <v>8.7840000000000001E-3</v>
      </c>
      <c r="L342">
        <f>$G342*I342</f>
        <v>8.7840000000000001E-3</v>
      </c>
      <c r="M342">
        <f>$G342*J342</f>
        <v>7.3200000000000001E-3</v>
      </c>
    </row>
    <row r="343" spans="1:13" ht="15.75" thickBot="1" x14ac:dyDescent="0.3">
      <c r="A343" t="s">
        <v>134</v>
      </c>
      <c r="B343" s="1">
        <v>42824</v>
      </c>
      <c r="C343" s="2">
        <f>IF(MONTH(B343)&lt;=4,1,IF(MONTH(B343)&lt;=7,2,IF(MONTH(B343)&lt;=10,3,4)))</f>
        <v>1</v>
      </c>
      <c r="D343" t="s">
        <v>46</v>
      </c>
      <c r="E343" s="30"/>
      <c r="F343" s="4" t="s">
        <v>51</v>
      </c>
      <c r="G343" s="4">
        <v>6.0999999999999999E-5</v>
      </c>
      <c r="H343">
        <f>HEX2DEC(MID(F343,2,2))</f>
        <v>96</v>
      </c>
      <c r="I343">
        <f>HEX2DEC(MID(F343,4,2))</f>
        <v>96</v>
      </c>
      <c r="J343">
        <f>HEX2DEC(RIGHT(F343,2))</f>
        <v>72</v>
      </c>
      <c r="K343">
        <f>$G343*H343</f>
        <v>5.8560000000000001E-3</v>
      </c>
      <c r="L343">
        <f>$G343*I343</f>
        <v>5.8560000000000001E-3</v>
      </c>
      <c r="M343">
        <f>$G343*J343</f>
        <v>4.3920000000000001E-3</v>
      </c>
    </row>
    <row r="344" spans="1:13" ht="15.75" thickBot="1" x14ac:dyDescent="0.3">
      <c r="A344" t="s">
        <v>136</v>
      </c>
      <c r="B344" s="1">
        <v>42916</v>
      </c>
      <c r="C344" s="2">
        <f>IF(MONTH(B344)&lt;=4,1,IF(MONTH(B344)&lt;=7,2,IF(MONTH(B344)&lt;=10,3,4)))</f>
        <v>2</v>
      </c>
      <c r="D344" t="s">
        <v>46</v>
      </c>
      <c r="E344" s="20"/>
      <c r="F344" s="4" t="s">
        <v>36</v>
      </c>
      <c r="G344" s="4">
        <v>0.81510700000000003</v>
      </c>
      <c r="H344">
        <f>HEX2DEC(MID(F344,2,2))</f>
        <v>255</v>
      </c>
      <c r="I344">
        <f>HEX2DEC(MID(F344,4,2))</f>
        <v>240</v>
      </c>
      <c r="J344">
        <f>HEX2DEC(RIGHT(F344,2))</f>
        <v>168</v>
      </c>
      <c r="K344">
        <f>$G344*H344</f>
        <v>207.85228499999999</v>
      </c>
      <c r="L344">
        <f>$G344*I344</f>
        <v>195.62568000000002</v>
      </c>
      <c r="M344">
        <f>$G344*J344</f>
        <v>136.93797599999999</v>
      </c>
    </row>
    <row r="345" spans="1:13" ht="15.75" thickBot="1" x14ac:dyDescent="0.3">
      <c r="A345" t="s">
        <v>136</v>
      </c>
      <c r="B345" s="1">
        <v>42916</v>
      </c>
      <c r="C345" s="2">
        <f>IF(MONTH(B345)&lt;=4,1,IF(MONTH(B345)&lt;=7,2,IF(MONTH(B345)&lt;=10,3,4)))</f>
        <v>2</v>
      </c>
      <c r="D345" t="s">
        <v>46</v>
      </c>
      <c r="E345" s="8"/>
      <c r="F345" s="4" t="s">
        <v>20</v>
      </c>
      <c r="G345" s="4">
        <v>0.13816500000000001</v>
      </c>
      <c r="H345">
        <f>HEX2DEC(MID(F345,2,2))</f>
        <v>0</v>
      </c>
      <c r="I345">
        <f>HEX2DEC(MID(F345,4,2))</f>
        <v>0</v>
      </c>
      <c r="J345">
        <f>HEX2DEC(RIGHT(F345,2))</f>
        <v>0</v>
      </c>
      <c r="K345">
        <f>$G345*H345</f>
        <v>0</v>
      </c>
      <c r="L345">
        <f>$G345*I345</f>
        <v>0</v>
      </c>
      <c r="M345">
        <f>$G345*J345</f>
        <v>0</v>
      </c>
    </row>
    <row r="346" spans="1:13" ht="15.75" thickBot="1" x14ac:dyDescent="0.3">
      <c r="A346" t="s">
        <v>136</v>
      </c>
      <c r="B346" s="1">
        <v>42916</v>
      </c>
      <c r="C346" s="2">
        <f>IF(MONTH(B346)&lt;=4,1,IF(MONTH(B346)&lt;=7,2,IF(MONTH(B346)&lt;=10,3,4)))</f>
        <v>2</v>
      </c>
      <c r="D346" t="s">
        <v>46</v>
      </c>
      <c r="E346" s="6"/>
      <c r="F346" s="4" t="s">
        <v>17</v>
      </c>
      <c r="G346" s="4">
        <v>1.6514000000000001E-2</v>
      </c>
      <c r="H346">
        <f>HEX2DEC(MID(F346,2,2))</f>
        <v>240</v>
      </c>
      <c r="I346">
        <f>HEX2DEC(MID(F346,4,2))</f>
        <v>240</v>
      </c>
      <c r="J346">
        <f>HEX2DEC(RIGHT(F346,2))</f>
        <v>144</v>
      </c>
      <c r="K346">
        <f>$G346*H346</f>
        <v>3.9633600000000002</v>
      </c>
      <c r="L346">
        <f>$G346*I346</f>
        <v>3.9633600000000002</v>
      </c>
      <c r="M346">
        <f>$G346*J346</f>
        <v>2.3780160000000001</v>
      </c>
    </row>
    <row r="347" spans="1:13" ht="15.75" thickBot="1" x14ac:dyDescent="0.3">
      <c r="A347" t="s">
        <v>136</v>
      </c>
      <c r="B347" s="1">
        <v>42916</v>
      </c>
      <c r="C347" s="2">
        <f>IF(MONTH(B347)&lt;=4,1,IF(MONTH(B347)&lt;=7,2,IF(MONTH(B347)&lt;=10,3,4)))</f>
        <v>2</v>
      </c>
      <c r="D347" t="s">
        <v>46</v>
      </c>
      <c r="E347" s="21"/>
      <c r="F347" s="4" t="s">
        <v>38</v>
      </c>
      <c r="G347" s="4">
        <v>1.2109999999999999E-2</v>
      </c>
      <c r="H347">
        <f>HEX2DEC(MID(F347,2,2))</f>
        <v>255</v>
      </c>
      <c r="I347">
        <f>HEX2DEC(MID(F347,4,2))</f>
        <v>216</v>
      </c>
      <c r="J347">
        <f>HEX2DEC(RIGHT(F347,2))</f>
        <v>96</v>
      </c>
      <c r="K347">
        <f>$G347*H347</f>
        <v>3.08805</v>
      </c>
      <c r="L347">
        <f>$G347*I347</f>
        <v>2.6157599999999999</v>
      </c>
      <c r="M347">
        <f>$G347*J347</f>
        <v>1.16256</v>
      </c>
    </row>
    <row r="348" spans="1:13" ht="15.75" thickBot="1" x14ac:dyDescent="0.3">
      <c r="A348" t="s">
        <v>136</v>
      </c>
      <c r="B348" s="1">
        <v>42916</v>
      </c>
      <c r="C348" s="2">
        <f>IF(MONTH(B348)&lt;=4,1,IF(MONTH(B348)&lt;=7,2,IF(MONTH(B348)&lt;=10,3,4)))</f>
        <v>2</v>
      </c>
      <c r="D348" t="s">
        <v>46</v>
      </c>
      <c r="E348" s="82"/>
      <c r="F348" s="4" t="s">
        <v>135</v>
      </c>
      <c r="G348" s="4">
        <v>4.1590000000000004E-3</v>
      </c>
      <c r="H348">
        <f>HEX2DEC(MID(F348,2,2))</f>
        <v>255</v>
      </c>
      <c r="I348">
        <f>HEX2DEC(MID(F348,4,2))</f>
        <v>255</v>
      </c>
      <c r="J348">
        <f>HEX2DEC(RIGHT(F348,2))</f>
        <v>168</v>
      </c>
      <c r="K348">
        <f>$G348*H348</f>
        <v>1.0605450000000001</v>
      </c>
      <c r="L348">
        <f>$G348*I348</f>
        <v>1.0605450000000001</v>
      </c>
      <c r="M348">
        <f>$G348*J348</f>
        <v>0.69871200000000011</v>
      </c>
    </row>
    <row r="349" spans="1:13" ht="15.75" thickBot="1" x14ac:dyDescent="0.3">
      <c r="A349" t="s">
        <v>136</v>
      </c>
      <c r="B349" s="1">
        <v>42916</v>
      </c>
      <c r="C349" s="2">
        <f>IF(MONTH(B349)&lt;=4,1,IF(MONTH(B349)&lt;=7,2,IF(MONTH(B349)&lt;=10,3,4)))</f>
        <v>2</v>
      </c>
      <c r="D349" t="s">
        <v>46</v>
      </c>
      <c r="E349" s="52"/>
      <c r="F349" s="4" t="s">
        <v>92</v>
      </c>
      <c r="G349" s="4">
        <v>2.6909999999999998E-3</v>
      </c>
      <c r="H349">
        <f>HEX2DEC(MID(F349,2,2))</f>
        <v>216</v>
      </c>
      <c r="I349">
        <f>HEX2DEC(MID(F349,4,2))</f>
        <v>216</v>
      </c>
      <c r="J349">
        <f>HEX2DEC(RIGHT(F349,2))</f>
        <v>168</v>
      </c>
      <c r="K349">
        <f>$G349*H349</f>
        <v>0.58125599999999999</v>
      </c>
      <c r="L349">
        <f>$G349*I349</f>
        <v>0.58125599999999999</v>
      </c>
      <c r="M349">
        <f>$G349*J349</f>
        <v>0.45208799999999999</v>
      </c>
    </row>
    <row r="350" spans="1:13" ht="15.75" thickBot="1" x14ac:dyDescent="0.3">
      <c r="A350" t="s">
        <v>136</v>
      </c>
      <c r="B350" s="1">
        <v>42916</v>
      </c>
      <c r="C350" s="2">
        <f>IF(MONTH(B350)&lt;=4,1,IF(MONTH(B350)&lt;=7,2,IF(MONTH(B350)&lt;=10,3,4)))</f>
        <v>2</v>
      </c>
      <c r="D350" t="s">
        <v>46</v>
      </c>
      <c r="E350" s="13"/>
      <c r="F350" s="4" t="s">
        <v>26</v>
      </c>
      <c r="G350" s="4">
        <v>2.6909999999999998E-3</v>
      </c>
      <c r="H350">
        <f>HEX2DEC(MID(F350,2,2))</f>
        <v>72</v>
      </c>
      <c r="I350">
        <f>HEX2DEC(MID(F350,4,2))</f>
        <v>72</v>
      </c>
      <c r="J350">
        <f>HEX2DEC(RIGHT(F350,2))</f>
        <v>48</v>
      </c>
      <c r="K350">
        <f>$G350*H350</f>
        <v>0.19375199999999998</v>
      </c>
      <c r="L350">
        <f>$G350*I350</f>
        <v>0.19375199999999998</v>
      </c>
      <c r="M350">
        <f>$G350*J350</f>
        <v>0.12916800000000001</v>
      </c>
    </row>
    <row r="351" spans="1:13" ht="15.75" thickBot="1" x14ac:dyDescent="0.3">
      <c r="A351" t="s">
        <v>136</v>
      </c>
      <c r="B351" s="1">
        <v>42916</v>
      </c>
      <c r="C351" s="2">
        <f>IF(MONTH(B351)&lt;=4,1,IF(MONTH(B351)&lt;=7,2,IF(MONTH(B351)&lt;=10,3,4)))</f>
        <v>2</v>
      </c>
      <c r="D351" t="s">
        <v>46</v>
      </c>
      <c r="E351" s="46"/>
      <c r="F351" s="4" t="s">
        <v>75</v>
      </c>
      <c r="G351" s="4">
        <v>2.0179999999999998E-3</v>
      </c>
      <c r="H351">
        <f>HEX2DEC(MID(F351,2,2))</f>
        <v>168</v>
      </c>
      <c r="I351">
        <f>HEX2DEC(MID(F351,4,2))</f>
        <v>168</v>
      </c>
      <c r="J351">
        <f>HEX2DEC(RIGHT(F351,2))</f>
        <v>120</v>
      </c>
      <c r="K351">
        <f>$G351*H351</f>
        <v>0.33902399999999999</v>
      </c>
      <c r="L351">
        <f>$G351*I351</f>
        <v>0.33902399999999999</v>
      </c>
      <c r="M351">
        <f>$G351*J351</f>
        <v>0.24215999999999999</v>
      </c>
    </row>
    <row r="352" spans="1:13" ht="15.75" thickBot="1" x14ac:dyDescent="0.3">
      <c r="A352" t="s">
        <v>136</v>
      </c>
      <c r="B352" s="1">
        <v>42916</v>
      </c>
      <c r="C352" s="2">
        <f>IF(MONTH(B352)&lt;=4,1,IF(MONTH(B352)&lt;=7,2,IF(MONTH(B352)&lt;=10,3,4)))</f>
        <v>2</v>
      </c>
      <c r="D352" t="s">
        <v>46</v>
      </c>
      <c r="E352" s="62"/>
      <c r="F352" s="4" t="s">
        <v>104</v>
      </c>
      <c r="G352" s="4">
        <v>1.835E-3</v>
      </c>
      <c r="H352">
        <f>HEX2DEC(MID(F352,2,2))</f>
        <v>192</v>
      </c>
      <c r="I352">
        <f>HEX2DEC(MID(F352,4,2))</f>
        <v>192</v>
      </c>
      <c r="J352">
        <f>HEX2DEC(RIGHT(F352,2))</f>
        <v>144</v>
      </c>
      <c r="K352">
        <f>$G352*H352</f>
        <v>0.35232000000000002</v>
      </c>
      <c r="L352">
        <f>$G352*I352</f>
        <v>0.35232000000000002</v>
      </c>
      <c r="M352">
        <f>$G352*J352</f>
        <v>0.26424000000000003</v>
      </c>
    </row>
    <row r="353" spans="1:13" ht="15.75" thickBot="1" x14ac:dyDescent="0.3">
      <c r="A353" t="s">
        <v>136</v>
      </c>
      <c r="B353" s="1">
        <v>42916</v>
      </c>
      <c r="C353" s="2">
        <f>IF(MONTH(B353)&lt;=4,1,IF(MONTH(B353)&lt;=7,2,IF(MONTH(B353)&lt;=10,3,4)))</f>
        <v>2</v>
      </c>
      <c r="D353" t="s">
        <v>46</v>
      </c>
      <c r="E353" s="56"/>
      <c r="F353" s="4" t="s">
        <v>96</v>
      </c>
      <c r="G353" s="4">
        <v>1.407E-3</v>
      </c>
      <c r="H353">
        <f>HEX2DEC(MID(F353,2,2))</f>
        <v>120</v>
      </c>
      <c r="I353">
        <f>HEX2DEC(MID(F353,4,2))</f>
        <v>120</v>
      </c>
      <c r="J353">
        <f>HEX2DEC(RIGHT(F353,2))</f>
        <v>96</v>
      </c>
      <c r="K353">
        <f>$G353*H353</f>
        <v>0.16884000000000002</v>
      </c>
      <c r="L353">
        <f>$G353*I353</f>
        <v>0.16884000000000002</v>
      </c>
      <c r="M353">
        <f>$G353*J353</f>
        <v>0.135072</v>
      </c>
    </row>
    <row r="354" spans="1:13" ht="15.75" thickBot="1" x14ac:dyDescent="0.3">
      <c r="A354" t="s">
        <v>137</v>
      </c>
      <c r="B354" s="1">
        <v>43009</v>
      </c>
      <c r="C354" s="2">
        <f>IF(MONTH(B354)&lt;=4,1,IF(MONTH(B354)&lt;=7,2,IF(MONTH(B354)&lt;=10,3,4)))</f>
        <v>3</v>
      </c>
      <c r="D354" t="s">
        <v>46</v>
      </c>
      <c r="E354" s="20"/>
      <c r="F354" s="4" t="s">
        <v>36</v>
      </c>
      <c r="G354" s="4">
        <v>0.57981700000000003</v>
      </c>
      <c r="H354">
        <f>HEX2DEC(MID(F354,2,2))</f>
        <v>255</v>
      </c>
      <c r="I354">
        <f>HEX2DEC(MID(F354,4,2))</f>
        <v>240</v>
      </c>
      <c r="J354">
        <f>HEX2DEC(RIGHT(F354,2))</f>
        <v>168</v>
      </c>
      <c r="K354">
        <f>$G354*H354</f>
        <v>147.85333500000002</v>
      </c>
      <c r="L354">
        <f>$G354*I354</f>
        <v>139.15608</v>
      </c>
      <c r="M354">
        <f>$G354*J354</f>
        <v>97.409255999999999</v>
      </c>
    </row>
    <row r="355" spans="1:13" ht="15.75" thickBot="1" x14ac:dyDescent="0.3">
      <c r="A355" t="s">
        <v>137</v>
      </c>
      <c r="B355" s="1">
        <v>43009</v>
      </c>
      <c r="C355" s="2">
        <f>IF(MONTH(B355)&lt;=4,1,IF(MONTH(B355)&lt;=7,2,IF(MONTH(B355)&lt;=10,3,4)))</f>
        <v>3</v>
      </c>
      <c r="D355" t="s">
        <v>46</v>
      </c>
      <c r="E355" s="8"/>
      <c r="F355" s="4" t="s">
        <v>20</v>
      </c>
      <c r="G355" s="4">
        <v>0.38391399999999998</v>
      </c>
      <c r="H355">
        <f>HEX2DEC(MID(F355,2,2))</f>
        <v>0</v>
      </c>
      <c r="I355">
        <f>HEX2DEC(MID(F355,4,2))</f>
        <v>0</v>
      </c>
      <c r="J355">
        <f>HEX2DEC(RIGHT(F355,2))</f>
        <v>0</v>
      </c>
      <c r="K355">
        <f>$G355*H355</f>
        <v>0</v>
      </c>
      <c r="L355">
        <f>$G355*I355</f>
        <v>0</v>
      </c>
      <c r="M355">
        <f>$G355*J355</f>
        <v>0</v>
      </c>
    </row>
    <row r="356" spans="1:13" ht="15.75" thickBot="1" x14ac:dyDescent="0.3">
      <c r="A356" t="s">
        <v>137</v>
      </c>
      <c r="B356" s="1">
        <v>43009</v>
      </c>
      <c r="C356" s="2">
        <f>IF(MONTH(B356)&lt;=4,1,IF(MONTH(B356)&lt;=7,2,IF(MONTH(B356)&lt;=10,3,4)))</f>
        <v>3</v>
      </c>
      <c r="D356" t="s">
        <v>46</v>
      </c>
      <c r="E356" s="82"/>
      <c r="F356" s="4" t="s">
        <v>135</v>
      </c>
      <c r="G356" s="4">
        <v>7.156E-3</v>
      </c>
      <c r="H356">
        <f>HEX2DEC(MID(F356,2,2))</f>
        <v>255</v>
      </c>
      <c r="I356">
        <f>HEX2DEC(MID(F356,4,2))</f>
        <v>255</v>
      </c>
      <c r="J356">
        <f>HEX2DEC(RIGHT(F356,2))</f>
        <v>168</v>
      </c>
      <c r="K356">
        <f>$G356*H356</f>
        <v>1.8247800000000001</v>
      </c>
      <c r="L356">
        <f>$G356*I356</f>
        <v>1.8247800000000001</v>
      </c>
      <c r="M356">
        <f>$G356*J356</f>
        <v>1.2022079999999999</v>
      </c>
    </row>
    <row r="357" spans="1:13" ht="15.75" thickBot="1" x14ac:dyDescent="0.3">
      <c r="A357" t="s">
        <v>137</v>
      </c>
      <c r="B357" s="1">
        <v>43009</v>
      </c>
      <c r="C357" s="2">
        <f>IF(MONTH(B357)&lt;=4,1,IF(MONTH(B357)&lt;=7,2,IF(MONTH(B357)&lt;=10,3,4)))</f>
        <v>3</v>
      </c>
      <c r="D357" t="s">
        <v>46</v>
      </c>
      <c r="E357" s="10"/>
      <c r="F357" s="4" t="s">
        <v>22</v>
      </c>
      <c r="G357" s="4">
        <v>5.8719999999999996E-3</v>
      </c>
      <c r="H357">
        <f>HEX2DEC(MID(F357,2,2))</f>
        <v>216</v>
      </c>
      <c r="I357">
        <f>HEX2DEC(MID(F357,4,2))</f>
        <v>216</v>
      </c>
      <c r="J357">
        <f>HEX2DEC(RIGHT(F357,2))</f>
        <v>144</v>
      </c>
      <c r="K357">
        <f>$G357*H357</f>
        <v>1.2683519999999999</v>
      </c>
      <c r="L357">
        <f>$G357*I357</f>
        <v>1.2683519999999999</v>
      </c>
      <c r="M357">
        <f>$G357*J357</f>
        <v>0.84556799999999999</v>
      </c>
    </row>
    <row r="358" spans="1:13" ht="15.75" thickBot="1" x14ac:dyDescent="0.3">
      <c r="A358" t="s">
        <v>137</v>
      </c>
      <c r="B358" s="1">
        <v>43009</v>
      </c>
      <c r="C358" s="2">
        <f>IF(MONTH(B358)&lt;=4,1,IF(MONTH(B358)&lt;=7,2,IF(MONTH(B358)&lt;=10,3,4)))</f>
        <v>3</v>
      </c>
      <c r="D358" t="s">
        <v>46</v>
      </c>
      <c r="E358" s="11"/>
      <c r="F358" s="4" t="s">
        <v>23</v>
      </c>
      <c r="G358" s="4">
        <v>5.3210000000000002E-3</v>
      </c>
      <c r="H358">
        <f>HEX2DEC(MID(F358,2,2))</f>
        <v>120</v>
      </c>
      <c r="I358">
        <f>HEX2DEC(MID(F358,4,2))</f>
        <v>120</v>
      </c>
      <c r="J358">
        <f>HEX2DEC(RIGHT(F358,2))</f>
        <v>72</v>
      </c>
      <c r="K358">
        <f>$G358*H358</f>
        <v>0.63851999999999998</v>
      </c>
      <c r="L358">
        <f>$G358*I358</f>
        <v>0.63851999999999998</v>
      </c>
      <c r="M358">
        <f>$G358*J358</f>
        <v>0.38311200000000001</v>
      </c>
    </row>
    <row r="359" spans="1:13" ht="15.75" thickBot="1" x14ac:dyDescent="0.3">
      <c r="A359" t="s">
        <v>137</v>
      </c>
      <c r="B359" s="1">
        <v>43009</v>
      </c>
      <c r="C359" s="2">
        <f>IF(MONTH(B359)&lt;=4,1,IF(MONTH(B359)&lt;=7,2,IF(MONTH(B359)&lt;=10,3,4)))</f>
        <v>3</v>
      </c>
      <c r="D359" t="s">
        <v>46</v>
      </c>
      <c r="E359" s="6"/>
      <c r="F359" s="4" t="s">
        <v>17</v>
      </c>
      <c r="G359" s="4">
        <v>4.9540000000000001E-3</v>
      </c>
      <c r="H359">
        <f>HEX2DEC(MID(F359,2,2))</f>
        <v>240</v>
      </c>
      <c r="I359">
        <f>HEX2DEC(MID(F359,4,2))</f>
        <v>240</v>
      </c>
      <c r="J359">
        <f>HEX2DEC(RIGHT(F359,2))</f>
        <v>144</v>
      </c>
      <c r="K359">
        <f>$G359*H359</f>
        <v>1.18896</v>
      </c>
      <c r="L359">
        <f>$G359*I359</f>
        <v>1.18896</v>
      </c>
      <c r="M359">
        <f>$G359*J359</f>
        <v>0.71337600000000001</v>
      </c>
    </row>
    <row r="360" spans="1:13" ht="15.75" thickBot="1" x14ac:dyDescent="0.3">
      <c r="A360" t="s">
        <v>137</v>
      </c>
      <c r="B360" s="1">
        <v>43009</v>
      </c>
      <c r="C360" s="2">
        <f>IF(MONTH(B360)&lt;=4,1,IF(MONTH(B360)&lt;=7,2,IF(MONTH(B360)&lt;=10,3,4)))</f>
        <v>3</v>
      </c>
      <c r="D360" t="s">
        <v>46</v>
      </c>
      <c r="E360" s="46"/>
      <c r="F360" s="4" t="s">
        <v>75</v>
      </c>
      <c r="G360" s="4">
        <v>4.4039999999999999E-3</v>
      </c>
      <c r="H360">
        <f>HEX2DEC(MID(F360,2,2))</f>
        <v>168</v>
      </c>
      <c r="I360">
        <f>HEX2DEC(MID(F360,4,2))</f>
        <v>168</v>
      </c>
      <c r="J360">
        <f>HEX2DEC(RIGHT(F360,2))</f>
        <v>120</v>
      </c>
      <c r="K360">
        <f>$G360*H360</f>
        <v>0.73987199999999997</v>
      </c>
      <c r="L360">
        <f>$G360*I360</f>
        <v>0.73987199999999997</v>
      </c>
      <c r="M360">
        <f>$G360*J360</f>
        <v>0.52847999999999995</v>
      </c>
    </row>
    <row r="361" spans="1:13" ht="15.75" thickBot="1" x14ac:dyDescent="0.3">
      <c r="A361" t="s">
        <v>137</v>
      </c>
      <c r="B361" s="1">
        <v>43009</v>
      </c>
      <c r="C361" s="2">
        <f>IF(MONTH(B361)&lt;=4,1,IF(MONTH(B361)&lt;=7,2,IF(MONTH(B361)&lt;=10,3,4)))</f>
        <v>3</v>
      </c>
      <c r="D361" t="s">
        <v>46</v>
      </c>
      <c r="E361" s="9"/>
      <c r="F361" s="4" t="s">
        <v>21</v>
      </c>
      <c r="G361" s="4">
        <v>3.4250000000000001E-3</v>
      </c>
      <c r="H361">
        <f>HEX2DEC(MID(F361,2,2))</f>
        <v>192</v>
      </c>
      <c r="I361">
        <f>HEX2DEC(MID(F361,4,2))</f>
        <v>192</v>
      </c>
      <c r="J361">
        <f>HEX2DEC(RIGHT(F361,2))</f>
        <v>120</v>
      </c>
      <c r="K361">
        <f>$G361*H361</f>
        <v>0.65759999999999996</v>
      </c>
      <c r="L361">
        <f>$G361*I361</f>
        <v>0.65759999999999996</v>
      </c>
      <c r="M361">
        <f>$G361*J361</f>
        <v>0.41100000000000003</v>
      </c>
    </row>
    <row r="362" spans="1:13" ht="15.75" thickBot="1" x14ac:dyDescent="0.3">
      <c r="A362" t="s">
        <v>137</v>
      </c>
      <c r="B362" s="1">
        <v>43009</v>
      </c>
      <c r="C362" s="2">
        <f>IF(MONTH(B362)&lt;=4,1,IF(MONTH(B362)&lt;=7,2,IF(MONTH(B362)&lt;=10,3,4)))</f>
        <v>3</v>
      </c>
      <c r="D362" t="s">
        <v>46</v>
      </c>
      <c r="E362" s="13"/>
      <c r="F362" s="4" t="s">
        <v>26</v>
      </c>
      <c r="G362" s="4">
        <v>2.875E-3</v>
      </c>
      <c r="H362">
        <f>HEX2DEC(MID(F362,2,2))</f>
        <v>72</v>
      </c>
      <c r="I362">
        <f>HEX2DEC(MID(F362,4,2))</f>
        <v>72</v>
      </c>
      <c r="J362">
        <f>HEX2DEC(RIGHT(F362,2))</f>
        <v>48</v>
      </c>
      <c r="K362">
        <f>$G362*H362</f>
        <v>0.20699999999999999</v>
      </c>
      <c r="L362">
        <f>$G362*I362</f>
        <v>0.20699999999999999</v>
      </c>
      <c r="M362">
        <f>$G362*J362</f>
        <v>0.13800000000000001</v>
      </c>
    </row>
    <row r="363" spans="1:13" ht="15.75" thickBot="1" x14ac:dyDescent="0.3">
      <c r="A363" t="s">
        <v>137</v>
      </c>
      <c r="B363" s="1">
        <v>43009</v>
      </c>
      <c r="C363" s="2">
        <f>IF(MONTH(B363)&lt;=4,1,IF(MONTH(B363)&lt;=7,2,IF(MONTH(B363)&lt;=10,3,4)))</f>
        <v>3</v>
      </c>
      <c r="D363" t="s">
        <v>46</v>
      </c>
      <c r="E363" s="30"/>
      <c r="F363" s="4" t="s">
        <v>51</v>
      </c>
      <c r="G363" s="4">
        <v>1.346E-3</v>
      </c>
      <c r="H363">
        <f>HEX2DEC(MID(F363,2,2))</f>
        <v>96</v>
      </c>
      <c r="I363">
        <f>HEX2DEC(MID(F363,4,2))</f>
        <v>96</v>
      </c>
      <c r="J363">
        <f>HEX2DEC(RIGHT(F363,2))</f>
        <v>72</v>
      </c>
      <c r="K363">
        <f>$G363*H363</f>
        <v>0.129216</v>
      </c>
      <c r="L363">
        <f>$G363*I363</f>
        <v>0.129216</v>
      </c>
      <c r="M363">
        <f>$G363*J363</f>
        <v>9.6911999999999998E-2</v>
      </c>
    </row>
    <row r="364" spans="1:13" ht="15.75" thickBot="1" x14ac:dyDescent="0.3">
      <c r="A364" t="s">
        <v>138</v>
      </c>
      <c r="B364" s="1">
        <v>43099</v>
      </c>
      <c r="C364" s="2">
        <f>IF(MONTH(B364)&lt;=4,1,IF(MONTH(B364)&lt;=7,2,IF(MONTH(B364)&lt;=10,3,4)))</f>
        <v>4</v>
      </c>
      <c r="D364" t="s">
        <v>46</v>
      </c>
      <c r="E364" s="20"/>
      <c r="F364" s="4" t="s">
        <v>36</v>
      </c>
      <c r="G364" s="4">
        <v>0.70336399999999999</v>
      </c>
      <c r="H364">
        <f>HEX2DEC(MID(F364,2,2))</f>
        <v>255</v>
      </c>
      <c r="I364">
        <f>HEX2DEC(MID(F364,4,2))</f>
        <v>240</v>
      </c>
      <c r="J364">
        <f>HEX2DEC(RIGHT(F364,2))</f>
        <v>168</v>
      </c>
      <c r="K364">
        <f>$G364*H364</f>
        <v>179.35782</v>
      </c>
      <c r="L364">
        <f>$G364*I364</f>
        <v>168.80735999999999</v>
      </c>
      <c r="M364">
        <f>$G364*J364</f>
        <v>118.16515199999999</v>
      </c>
    </row>
    <row r="365" spans="1:13" ht="15.75" thickBot="1" x14ac:dyDescent="0.3">
      <c r="A365" t="s">
        <v>138</v>
      </c>
      <c r="B365" s="1">
        <v>43099</v>
      </c>
      <c r="C365" s="2">
        <f>IF(MONTH(B365)&lt;=4,1,IF(MONTH(B365)&lt;=7,2,IF(MONTH(B365)&lt;=10,3,4)))</f>
        <v>4</v>
      </c>
      <c r="D365" t="s">
        <v>46</v>
      </c>
      <c r="E365" s="8"/>
      <c r="F365" s="4" t="s">
        <v>20</v>
      </c>
      <c r="G365" s="4">
        <v>0.251193</v>
      </c>
      <c r="H365">
        <f>HEX2DEC(MID(F365,2,2))</f>
        <v>0</v>
      </c>
      <c r="I365">
        <f>HEX2DEC(MID(F365,4,2))</f>
        <v>0</v>
      </c>
      <c r="J365">
        <f>HEX2DEC(RIGHT(F365,2))</f>
        <v>0</v>
      </c>
      <c r="K365">
        <f>$G365*H365</f>
        <v>0</v>
      </c>
      <c r="L365">
        <f>$G365*I365</f>
        <v>0</v>
      </c>
      <c r="M365">
        <f>$G365*J365</f>
        <v>0</v>
      </c>
    </row>
    <row r="366" spans="1:13" ht="15.75" thickBot="1" x14ac:dyDescent="0.3">
      <c r="A366" t="s">
        <v>138</v>
      </c>
      <c r="B366" s="1">
        <v>43099</v>
      </c>
      <c r="C366" s="2">
        <f>IF(MONTH(B366)&lt;=4,1,IF(MONTH(B366)&lt;=7,2,IF(MONTH(B366)&lt;=10,3,4)))</f>
        <v>4</v>
      </c>
      <c r="D366" t="s">
        <v>46</v>
      </c>
      <c r="E366" s="6"/>
      <c r="F366" s="4" t="s">
        <v>17</v>
      </c>
      <c r="G366" s="4">
        <v>1.3394E-2</v>
      </c>
      <c r="H366">
        <f>HEX2DEC(MID(F366,2,2))</f>
        <v>240</v>
      </c>
      <c r="I366">
        <f>HEX2DEC(MID(F366,4,2))</f>
        <v>240</v>
      </c>
      <c r="J366">
        <f>HEX2DEC(RIGHT(F366,2))</f>
        <v>144</v>
      </c>
      <c r="K366">
        <f>$G366*H366</f>
        <v>3.2145600000000001</v>
      </c>
      <c r="L366">
        <f>$G366*I366</f>
        <v>3.2145600000000001</v>
      </c>
      <c r="M366">
        <f>$G366*J366</f>
        <v>1.928736</v>
      </c>
    </row>
    <row r="367" spans="1:13" ht="15.75" thickBot="1" x14ac:dyDescent="0.3">
      <c r="A367" t="s">
        <v>138</v>
      </c>
      <c r="B367" s="1">
        <v>43099</v>
      </c>
      <c r="C367" s="2">
        <f>IF(MONTH(B367)&lt;=4,1,IF(MONTH(B367)&lt;=7,2,IF(MONTH(B367)&lt;=10,3,4)))</f>
        <v>4</v>
      </c>
      <c r="D367" t="s">
        <v>46</v>
      </c>
      <c r="E367" s="46"/>
      <c r="F367" s="4" t="s">
        <v>75</v>
      </c>
      <c r="G367" s="4">
        <v>6.9719999999999999E-3</v>
      </c>
      <c r="H367">
        <f>HEX2DEC(MID(F367,2,2))</f>
        <v>168</v>
      </c>
      <c r="I367">
        <f>HEX2DEC(MID(F367,4,2))</f>
        <v>168</v>
      </c>
      <c r="J367">
        <f>HEX2DEC(RIGHT(F367,2))</f>
        <v>120</v>
      </c>
      <c r="K367">
        <f>$G367*H367</f>
        <v>1.1712959999999999</v>
      </c>
      <c r="L367">
        <f>$G367*I367</f>
        <v>1.1712959999999999</v>
      </c>
      <c r="M367">
        <f>$G367*J367</f>
        <v>0.83663999999999994</v>
      </c>
    </row>
    <row r="368" spans="1:13" ht="15.75" thickBot="1" x14ac:dyDescent="0.3">
      <c r="A368" t="s">
        <v>138</v>
      </c>
      <c r="B368" s="1">
        <v>43099</v>
      </c>
      <c r="C368" s="2">
        <f>IF(MONTH(B368)&lt;=4,1,IF(MONTH(B368)&lt;=7,2,IF(MONTH(B368)&lt;=10,3,4)))</f>
        <v>4</v>
      </c>
      <c r="D368" t="s">
        <v>46</v>
      </c>
      <c r="E368" s="13"/>
      <c r="F368" s="4" t="s">
        <v>26</v>
      </c>
      <c r="G368" s="4">
        <v>6.0549999999999996E-3</v>
      </c>
      <c r="H368">
        <f>HEX2DEC(MID(F368,2,2))</f>
        <v>72</v>
      </c>
      <c r="I368">
        <f>HEX2DEC(MID(F368,4,2))</f>
        <v>72</v>
      </c>
      <c r="J368">
        <f>HEX2DEC(RIGHT(F368,2))</f>
        <v>48</v>
      </c>
      <c r="K368">
        <f>$G368*H368</f>
        <v>0.43595999999999996</v>
      </c>
      <c r="L368">
        <f>$G368*I368</f>
        <v>0.43595999999999996</v>
      </c>
      <c r="M368">
        <f>$G368*J368</f>
        <v>0.29064000000000001</v>
      </c>
    </row>
    <row r="369" spans="1:13" ht="15.75" thickBot="1" x14ac:dyDescent="0.3">
      <c r="A369" t="s">
        <v>138</v>
      </c>
      <c r="B369" s="1">
        <v>43099</v>
      </c>
      <c r="C369" s="2">
        <f>IF(MONTH(B369)&lt;=4,1,IF(MONTH(B369)&lt;=7,2,IF(MONTH(B369)&lt;=10,3,4)))</f>
        <v>4</v>
      </c>
      <c r="D369" t="s">
        <v>46</v>
      </c>
      <c r="E369" s="83"/>
      <c r="F369" s="4" t="s">
        <v>139</v>
      </c>
      <c r="G369" s="4">
        <v>5.2599999999999999E-3</v>
      </c>
      <c r="H369">
        <f>HEX2DEC(MID(F369,2,2))</f>
        <v>255</v>
      </c>
      <c r="I369">
        <f>HEX2DEC(MID(F369,4,2))</f>
        <v>255</v>
      </c>
      <c r="J369">
        <f>HEX2DEC(RIGHT(F369,2))</f>
        <v>192</v>
      </c>
      <c r="K369">
        <f>$G369*H369</f>
        <v>1.3412999999999999</v>
      </c>
      <c r="L369">
        <f>$G369*I369</f>
        <v>1.3412999999999999</v>
      </c>
      <c r="M369">
        <f>$G369*J369</f>
        <v>1.0099199999999999</v>
      </c>
    </row>
    <row r="370" spans="1:13" ht="15.75" thickBot="1" x14ac:dyDescent="0.3">
      <c r="A370" t="s">
        <v>138</v>
      </c>
      <c r="B370" s="1">
        <v>43099</v>
      </c>
      <c r="C370" s="2">
        <f>IF(MONTH(B370)&lt;=4,1,IF(MONTH(B370)&lt;=7,2,IF(MONTH(B370)&lt;=10,3,4)))</f>
        <v>4</v>
      </c>
      <c r="D370" t="s">
        <v>46</v>
      </c>
      <c r="E370" s="23"/>
      <c r="F370" s="4" t="s">
        <v>40</v>
      </c>
      <c r="G370" s="4">
        <v>4.4650000000000002E-3</v>
      </c>
      <c r="H370">
        <f>HEX2DEC(MID(F370,2,2))</f>
        <v>168</v>
      </c>
      <c r="I370">
        <f>HEX2DEC(MID(F370,4,2))</f>
        <v>144</v>
      </c>
      <c r="J370">
        <f>HEX2DEC(RIGHT(F370,2))</f>
        <v>96</v>
      </c>
      <c r="K370">
        <f>$G370*H370</f>
        <v>0.75012000000000001</v>
      </c>
      <c r="L370">
        <f>$G370*I370</f>
        <v>0.64295999999999998</v>
      </c>
      <c r="M370">
        <f>$G370*J370</f>
        <v>0.42864000000000002</v>
      </c>
    </row>
    <row r="371" spans="1:13" ht="15.75" thickBot="1" x14ac:dyDescent="0.3">
      <c r="A371" t="s">
        <v>138</v>
      </c>
      <c r="B371" s="1">
        <v>43099</v>
      </c>
      <c r="C371" s="2">
        <f>IF(MONTH(B371)&lt;=4,1,IF(MONTH(B371)&lt;=7,2,IF(MONTH(B371)&lt;=10,3,4)))</f>
        <v>4</v>
      </c>
      <c r="D371" t="s">
        <v>46</v>
      </c>
      <c r="E371" s="52"/>
      <c r="F371" s="4" t="s">
        <v>92</v>
      </c>
      <c r="G371" s="4">
        <v>3.6089999999999998E-3</v>
      </c>
      <c r="H371">
        <f>HEX2DEC(MID(F371,2,2))</f>
        <v>216</v>
      </c>
      <c r="I371">
        <f>HEX2DEC(MID(F371,4,2))</f>
        <v>216</v>
      </c>
      <c r="J371">
        <f>HEX2DEC(RIGHT(F371,2))</f>
        <v>168</v>
      </c>
      <c r="K371">
        <f>$G371*H371</f>
        <v>0.7795439999999999</v>
      </c>
      <c r="L371">
        <f>$G371*I371</f>
        <v>0.7795439999999999</v>
      </c>
      <c r="M371">
        <f>$G371*J371</f>
        <v>0.60631199999999996</v>
      </c>
    </row>
    <row r="372" spans="1:13" ht="15.75" thickBot="1" x14ac:dyDescent="0.3">
      <c r="A372" t="s">
        <v>138</v>
      </c>
      <c r="B372" s="1">
        <v>43099</v>
      </c>
      <c r="C372" s="2">
        <f>IF(MONTH(B372)&lt;=4,1,IF(MONTH(B372)&lt;=7,2,IF(MONTH(B372)&lt;=10,3,4)))</f>
        <v>4</v>
      </c>
      <c r="D372" t="s">
        <v>46</v>
      </c>
      <c r="E372" s="56"/>
      <c r="F372" s="4" t="s">
        <v>96</v>
      </c>
      <c r="G372" s="4">
        <v>3.1800000000000001E-3</v>
      </c>
      <c r="H372">
        <f>HEX2DEC(MID(F372,2,2))</f>
        <v>120</v>
      </c>
      <c r="I372">
        <f>HEX2DEC(MID(F372,4,2))</f>
        <v>120</v>
      </c>
      <c r="J372">
        <f>HEX2DEC(RIGHT(F372,2))</f>
        <v>96</v>
      </c>
      <c r="K372">
        <f>$G372*H372</f>
        <v>0.38159999999999999</v>
      </c>
      <c r="L372">
        <f>$G372*I372</f>
        <v>0.38159999999999999</v>
      </c>
      <c r="M372">
        <f>$G372*J372</f>
        <v>0.30528</v>
      </c>
    </row>
    <row r="373" spans="1:13" ht="15.75" thickBot="1" x14ac:dyDescent="0.3">
      <c r="A373" t="s">
        <v>138</v>
      </c>
      <c r="B373" s="1">
        <v>43099</v>
      </c>
      <c r="C373" s="2">
        <f>IF(MONTH(B373)&lt;=4,1,IF(MONTH(B373)&lt;=7,2,IF(MONTH(B373)&lt;=10,3,4)))</f>
        <v>4</v>
      </c>
      <c r="D373" t="s">
        <v>46</v>
      </c>
      <c r="E373" s="62"/>
      <c r="F373" s="4" t="s">
        <v>104</v>
      </c>
      <c r="G373" s="4">
        <v>1.407E-3</v>
      </c>
      <c r="H373">
        <f>HEX2DEC(MID(F373,2,2))</f>
        <v>192</v>
      </c>
      <c r="I373">
        <f>HEX2DEC(MID(F373,4,2))</f>
        <v>192</v>
      </c>
      <c r="J373">
        <f>HEX2DEC(RIGHT(F373,2))</f>
        <v>144</v>
      </c>
      <c r="K373">
        <f>$G373*H373</f>
        <v>0.270144</v>
      </c>
      <c r="L373">
        <f>$G373*I373</f>
        <v>0.270144</v>
      </c>
      <c r="M373">
        <f>$G373*J373</f>
        <v>0.20260800000000001</v>
      </c>
    </row>
    <row r="374" spans="1:13" ht="15.75" thickBot="1" x14ac:dyDescent="0.3">
      <c r="A374" t="s">
        <v>140</v>
      </c>
      <c r="B374" s="1">
        <v>43189</v>
      </c>
      <c r="C374" s="2">
        <f>IF(MONTH(B374)&lt;=4,1,IF(MONTH(B374)&lt;=7,2,IF(MONTH(B374)&lt;=10,3,4)))</f>
        <v>1</v>
      </c>
      <c r="D374" t="s">
        <v>46</v>
      </c>
      <c r="E374" s="20"/>
      <c r="F374" s="4" t="s">
        <v>36</v>
      </c>
      <c r="G374" s="4">
        <v>0.52715599999999996</v>
      </c>
      <c r="H374">
        <f>HEX2DEC(MID(F374,2,2))</f>
        <v>255</v>
      </c>
      <c r="I374">
        <f>HEX2DEC(MID(F374,4,2))</f>
        <v>240</v>
      </c>
      <c r="J374">
        <f>HEX2DEC(RIGHT(F374,2))</f>
        <v>168</v>
      </c>
      <c r="K374">
        <f>$G374*H374</f>
        <v>134.42478</v>
      </c>
      <c r="L374">
        <f>$G374*I374</f>
        <v>126.51743999999999</v>
      </c>
      <c r="M374">
        <f>$G374*J374</f>
        <v>88.562207999999998</v>
      </c>
    </row>
    <row r="375" spans="1:13" ht="15.75" thickBot="1" x14ac:dyDescent="0.3">
      <c r="A375" t="s">
        <v>140</v>
      </c>
      <c r="B375" s="1">
        <v>43189</v>
      </c>
      <c r="C375" s="2">
        <f>IF(MONTH(B375)&lt;=4,1,IF(MONTH(B375)&lt;=7,2,IF(MONTH(B375)&lt;=10,3,4)))</f>
        <v>1</v>
      </c>
      <c r="D375" t="s">
        <v>46</v>
      </c>
      <c r="E375" s="8"/>
      <c r="F375" s="4" t="s">
        <v>20</v>
      </c>
      <c r="G375" s="4">
        <v>0.416269</v>
      </c>
      <c r="H375">
        <f>HEX2DEC(MID(F375,2,2))</f>
        <v>0</v>
      </c>
      <c r="I375">
        <f>HEX2DEC(MID(F375,4,2))</f>
        <v>0</v>
      </c>
      <c r="J375">
        <f>HEX2DEC(RIGHT(F375,2))</f>
        <v>0</v>
      </c>
      <c r="K375">
        <f>$G375*H375</f>
        <v>0</v>
      </c>
      <c r="L375">
        <f>$G375*I375</f>
        <v>0</v>
      </c>
      <c r="M375">
        <f>$G375*J375</f>
        <v>0</v>
      </c>
    </row>
    <row r="376" spans="1:13" ht="15.75" thickBot="1" x14ac:dyDescent="0.3">
      <c r="A376" t="s">
        <v>140</v>
      </c>
      <c r="B376" s="1">
        <v>43189</v>
      </c>
      <c r="C376" s="2">
        <f>IF(MONTH(B376)&lt;=4,1,IF(MONTH(B376)&lt;=7,2,IF(MONTH(B376)&lt;=10,3,4)))</f>
        <v>1</v>
      </c>
      <c r="D376" t="s">
        <v>46</v>
      </c>
      <c r="E376" s="6"/>
      <c r="F376" s="4" t="s">
        <v>17</v>
      </c>
      <c r="G376" s="4">
        <v>2.4771000000000001E-2</v>
      </c>
      <c r="H376">
        <f>HEX2DEC(MID(F376,2,2))</f>
        <v>240</v>
      </c>
      <c r="I376">
        <f>HEX2DEC(MID(F376,4,2))</f>
        <v>240</v>
      </c>
      <c r="J376">
        <f>HEX2DEC(RIGHT(F376,2))</f>
        <v>144</v>
      </c>
      <c r="K376">
        <f>$G376*H376</f>
        <v>5.9450400000000005</v>
      </c>
      <c r="L376">
        <f>$G376*I376</f>
        <v>5.9450400000000005</v>
      </c>
      <c r="M376">
        <f>$G376*J376</f>
        <v>3.567024</v>
      </c>
    </row>
    <row r="377" spans="1:13" ht="15.75" thickBot="1" x14ac:dyDescent="0.3">
      <c r="A377" t="s">
        <v>140</v>
      </c>
      <c r="B377" s="1">
        <v>43189</v>
      </c>
      <c r="C377" s="2">
        <f>IF(MONTH(B377)&lt;=4,1,IF(MONTH(B377)&lt;=7,2,IF(MONTH(B377)&lt;=10,3,4)))</f>
        <v>1</v>
      </c>
      <c r="D377" t="s">
        <v>46</v>
      </c>
      <c r="E377" s="56"/>
      <c r="F377" s="4" t="s">
        <v>96</v>
      </c>
      <c r="G377" s="4">
        <v>8.0730000000000003E-3</v>
      </c>
      <c r="H377">
        <f>HEX2DEC(MID(F377,2,2))</f>
        <v>120</v>
      </c>
      <c r="I377">
        <f>HEX2DEC(MID(F377,4,2))</f>
        <v>120</v>
      </c>
      <c r="J377">
        <f>HEX2DEC(RIGHT(F377,2))</f>
        <v>96</v>
      </c>
      <c r="K377">
        <f>$G377*H377</f>
        <v>0.96876000000000007</v>
      </c>
      <c r="L377">
        <f>$G377*I377</f>
        <v>0.96876000000000007</v>
      </c>
      <c r="M377">
        <f>$G377*J377</f>
        <v>0.77500800000000003</v>
      </c>
    </row>
    <row r="378" spans="1:13" ht="15.75" thickBot="1" x14ac:dyDescent="0.3">
      <c r="A378" t="s">
        <v>140</v>
      </c>
      <c r="B378" s="1">
        <v>43189</v>
      </c>
      <c r="C378" s="2">
        <f>IF(MONTH(B378)&lt;=4,1,IF(MONTH(B378)&lt;=7,2,IF(MONTH(B378)&lt;=10,3,4)))</f>
        <v>1</v>
      </c>
      <c r="D378" t="s">
        <v>46</v>
      </c>
      <c r="E378" s="28"/>
      <c r="F378" s="4" t="s">
        <v>49</v>
      </c>
      <c r="G378" s="4">
        <v>5.4429999999999999E-3</v>
      </c>
      <c r="H378">
        <f>HEX2DEC(MID(F378,2,2))</f>
        <v>144</v>
      </c>
      <c r="I378">
        <f>HEX2DEC(MID(F378,4,2))</f>
        <v>144</v>
      </c>
      <c r="J378">
        <f>HEX2DEC(RIGHT(F378,2))</f>
        <v>96</v>
      </c>
      <c r="K378">
        <f>$G378*H378</f>
        <v>0.78379200000000004</v>
      </c>
      <c r="L378">
        <f>$G378*I378</f>
        <v>0.78379200000000004</v>
      </c>
      <c r="M378">
        <f>$G378*J378</f>
        <v>0.52252799999999999</v>
      </c>
    </row>
    <row r="379" spans="1:13" ht="15.75" thickBot="1" x14ac:dyDescent="0.3">
      <c r="A379" t="s">
        <v>140</v>
      </c>
      <c r="B379" s="1">
        <v>43189</v>
      </c>
      <c r="C379" s="2">
        <f>IF(MONTH(B379)&lt;=4,1,IF(MONTH(B379)&lt;=7,2,IF(MONTH(B379)&lt;=10,3,4)))</f>
        <v>1</v>
      </c>
      <c r="D379" t="s">
        <v>46</v>
      </c>
      <c r="E379" s="30"/>
      <c r="F379" s="4" t="s">
        <v>51</v>
      </c>
      <c r="G379" s="4">
        <v>4.5259999999999996E-3</v>
      </c>
      <c r="H379">
        <f>HEX2DEC(MID(F379,2,2))</f>
        <v>96</v>
      </c>
      <c r="I379">
        <f>HEX2DEC(MID(F379,4,2))</f>
        <v>96</v>
      </c>
      <c r="J379">
        <f>HEX2DEC(RIGHT(F379,2))</f>
        <v>72</v>
      </c>
      <c r="K379">
        <f>$G379*H379</f>
        <v>0.43449599999999999</v>
      </c>
      <c r="L379">
        <f>$G379*I379</f>
        <v>0.43449599999999999</v>
      </c>
      <c r="M379">
        <f>$G379*J379</f>
        <v>0.325872</v>
      </c>
    </row>
    <row r="380" spans="1:13" ht="15.75" thickBot="1" x14ac:dyDescent="0.3">
      <c r="A380" t="s">
        <v>140</v>
      </c>
      <c r="B380" s="1">
        <v>43189</v>
      </c>
      <c r="C380" s="2">
        <f>IF(MONTH(B380)&lt;=4,1,IF(MONTH(B380)&lt;=7,2,IF(MONTH(B380)&lt;=10,3,4)))</f>
        <v>1</v>
      </c>
      <c r="D380" t="s">
        <v>46</v>
      </c>
      <c r="E380" s="13"/>
      <c r="F380" s="4" t="s">
        <v>26</v>
      </c>
      <c r="G380" s="4">
        <v>4.2810000000000001E-3</v>
      </c>
      <c r="H380">
        <f>HEX2DEC(MID(F380,2,2))</f>
        <v>72</v>
      </c>
      <c r="I380">
        <f>HEX2DEC(MID(F380,4,2))</f>
        <v>72</v>
      </c>
      <c r="J380">
        <f>HEX2DEC(RIGHT(F380,2))</f>
        <v>48</v>
      </c>
      <c r="K380">
        <f>$G380*H380</f>
        <v>0.30823200000000001</v>
      </c>
      <c r="L380">
        <f>$G380*I380</f>
        <v>0.30823200000000001</v>
      </c>
      <c r="M380">
        <f>$G380*J380</f>
        <v>0.205488</v>
      </c>
    </row>
    <row r="381" spans="1:13" ht="15.75" thickBot="1" x14ac:dyDescent="0.3">
      <c r="A381" t="s">
        <v>140</v>
      </c>
      <c r="B381" s="1">
        <v>43189</v>
      </c>
      <c r="C381" s="2">
        <f>IF(MONTH(B381)&lt;=4,1,IF(MONTH(B381)&lt;=7,2,IF(MONTH(B381)&lt;=10,3,4)))</f>
        <v>1</v>
      </c>
      <c r="D381" t="s">
        <v>46</v>
      </c>
      <c r="E381" s="46"/>
      <c r="F381" s="4" t="s">
        <v>75</v>
      </c>
      <c r="G381" s="4">
        <v>2.5690000000000001E-3</v>
      </c>
      <c r="H381">
        <f>HEX2DEC(MID(F381,2,2))</f>
        <v>168</v>
      </c>
      <c r="I381">
        <f>HEX2DEC(MID(F381,4,2))</f>
        <v>168</v>
      </c>
      <c r="J381">
        <f>HEX2DEC(RIGHT(F381,2))</f>
        <v>120</v>
      </c>
      <c r="K381">
        <f>$G381*H381</f>
        <v>0.43159200000000003</v>
      </c>
      <c r="L381">
        <f>$G381*I381</f>
        <v>0.43159200000000003</v>
      </c>
      <c r="M381">
        <f>$G381*J381</f>
        <v>0.30828</v>
      </c>
    </row>
    <row r="382" spans="1:13" ht="15.75" thickBot="1" x14ac:dyDescent="0.3">
      <c r="A382" t="s">
        <v>140</v>
      </c>
      <c r="B382" s="1">
        <v>43189</v>
      </c>
      <c r="C382" s="2">
        <f>IF(MONTH(B382)&lt;=4,1,IF(MONTH(B382)&lt;=7,2,IF(MONTH(B382)&lt;=10,3,4)))</f>
        <v>1</v>
      </c>
      <c r="D382" t="s">
        <v>46</v>
      </c>
      <c r="E382" s="9"/>
      <c r="F382" s="4" t="s">
        <v>21</v>
      </c>
      <c r="G382" s="4">
        <v>2.5079999999999998E-3</v>
      </c>
      <c r="H382">
        <f>HEX2DEC(MID(F382,2,2))</f>
        <v>192</v>
      </c>
      <c r="I382">
        <f>HEX2DEC(MID(F382,4,2))</f>
        <v>192</v>
      </c>
      <c r="J382">
        <f>HEX2DEC(RIGHT(F382,2))</f>
        <v>120</v>
      </c>
      <c r="K382">
        <f>$G382*H382</f>
        <v>0.48153599999999996</v>
      </c>
      <c r="L382">
        <f>$G382*I382</f>
        <v>0.48153599999999996</v>
      </c>
      <c r="M382">
        <f>$G382*J382</f>
        <v>0.30096000000000001</v>
      </c>
    </row>
    <row r="383" spans="1:13" ht="15.75" thickBot="1" x14ac:dyDescent="0.3">
      <c r="A383" t="s">
        <v>140</v>
      </c>
      <c r="B383" s="1">
        <v>43189</v>
      </c>
      <c r="C383" s="2">
        <f>IF(MONTH(B383)&lt;=4,1,IF(MONTH(B383)&lt;=7,2,IF(MONTH(B383)&lt;=10,3,4)))</f>
        <v>1</v>
      </c>
      <c r="D383" t="s">
        <v>46</v>
      </c>
      <c r="E383" s="83"/>
      <c r="F383" s="4" t="s">
        <v>139</v>
      </c>
      <c r="G383" s="4">
        <v>2.2629999999999998E-3</v>
      </c>
      <c r="H383">
        <f>HEX2DEC(MID(F383,2,2))</f>
        <v>255</v>
      </c>
      <c r="I383">
        <f>HEX2DEC(MID(F383,4,2))</f>
        <v>255</v>
      </c>
      <c r="J383">
        <f>HEX2DEC(RIGHT(F383,2))</f>
        <v>192</v>
      </c>
      <c r="K383">
        <f>$G383*H383</f>
        <v>0.57706499999999994</v>
      </c>
      <c r="L383">
        <f>$G383*I383</f>
        <v>0.57706499999999994</v>
      </c>
      <c r="M383">
        <f>$G383*J383</f>
        <v>0.43449599999999999</v>
      </c>
    </row>
    <row r="384" spans="1:13" ht="15.75" thickBot="1" x14ac:dyDescent="0.3">
      <c r="A384" t="s">
        <v>141</v>
      </c>
      <c r="B384" s="1">
        <v>43282</v>
      </c>
      <c r="C384" s="2">
        <f>IF(MONTH(B384)&lt;=4,1,IF(MONTH(B384)&lt;=7,2,IF(MONTH(B384)&lt;=10,3,4)))</f>
        <v>2</v>
      </c>
      <c r="D384" t="s">
        <v>46</v>
      </c>
      <c r="E384" s="20"/>
      <c r="F384" s="4" t="s">
        <v>36</v>
      </c>
      <c r="G384" s="4">
        <v>0.57131500000000002</v>
      </c>
      <c r="H384">
        <f>HEX2DEC(MID(F384,2,2))</f>
        <v>255</v>
      </c>
      <c r="I384">
        <f>HEX2DEC(MID(F384,4,2))</f>
        <v>240</v>
      </c>
      <c r="J384">
        <f>HEX2DEC(RIGHT(F384,2))</f>
        <v>168</v>
      </c>
      <c r="K384">
        <f>$G384*H384</f>
        <v>145.68532500000001</v>
      </c>
      <c r="L384">
        <f>$G384*I384</f>
        <v>137.1156</v>
      </c>
      <c r="M384">
        <f>$G384*J384</f>
        <v>95.980919999999998</v>
      </c>
    </row>
    <row r="385" spans="1:13" ht="15.75" thickBot="1" x14ac:dyDescent="0.3">
      <c r="A385" t="s">
        <v>141</v>
      </c>
      <c r="B385" s="1">
        <v>43282</v>
      </c>
      <c r="C385" s="2">
        <f>IF(MONTH(B385)&lt;=4,1,IF(MONTH(B385)&lt;=7,2,IF(MONTH(B385)&lt;=10,3,4)))</f>
        <v>2</v>
      </c>
      <c r="D385" t="s">
        <v>46</v>
      </c>
      <c r="E385" s="8"/>
      <c r="F385" s="4" t="s">
        <v>20</v>
      </c>
      <c r="G385" s="4">
        <v>0.36715599999999998</v>
      </c>
      <c r="H385">
        <f>HEX2DEC(MID(F385,2,2))</f>
        <v>0</v>
      </c>
      <c r="I385">
        <f>HEX2DEC(MID(F385,4,2))</f>
        <v>0</v>
      </c>
      <c r="J385">
        <f>HEX2DEC(RIGHT(F385,2))</f>
        <v>0</v>
      </c>
      <c r="K385">
        <f>$G385*H385</f>
        <v>0</v>
      </c>
      <c r="L385">
        <f>$G385*I385</f>
        <v>0</v>
      </c>
      <c r="M385">
        <f>$G385*J385</f>
        <v>0</v>
      </c>
    </row>
    <row r="386" spans="1:13" ht="15.75" thickBot="1" x14ac:dyDescent="0.3">
      <c r="A386" t="s">
        <v>141</v>
      </c>
      <c r="B386" s="1">
        <v>43282</v>
      </c>
      <c r="C386" s="2">
        <f>IF(MONTH(B386)&lt;=4,1,IF(MONTH(B386)&lt;=7,2,IF(MONTH(B386)&lt;=10,3,4)))</f>
        <v>2</v>
      </c>
      <c r="D386" t="s">
        <v>46</v>
      </c>
      <c r="E386" s="84"/>
      <c r="F386" s="4" t="s">
        <v>142</v>
      </c>
      <c r="G386" s="4">
        <v>1.9327E-2</v>
      </c>
      <c r="H386">
        <f>HEX2DEC(MID(F386,2,2))</f>
        <v>240</v>
      </c>
      <c r="I386">
        <f>HEX2DEC(MID(F386,4,2))</f>
        <v>240</v>
      </c>
      <c r="J386">
        <f>HEX2DEC(RIGHT(F386,2))</f>
        <v>168</v>
      </c>
      <c r="K386">
        <f>$G386*H386</f>
        <v>4.6384800000000004</v>
      </c>
      <c r="L386">
        <f>$G386*I386</f>
        <v>4.6384800000000004</v>
      </c>
      <c r="M386">
        <f>$G386*J386</f>
        <v>3.2469360000000003</v>
      </c>
    </row>
    <row r="387" spans="1:13" ht="15.75" thickBot="1" x14ac:dyDescent="0.3">
      <c r="A387" t="s">
        <v>141</v>
      </c>
      <c r="B387" s="1">
        <v>43282</v>
      </c>
      <c r="C387" s="2">
        <f>IF(MONTH(B387)&lt;=4,1,IF(MONTH(B387)&lt;=7,2,IF(MONTH(B387)&lt;=10,3,4)))</f>
        <v>2</v>
      </c>
      <c r="D387" t="s">
        <v>46</v>
      </c>
      <c r="E387" s="82"/>
      <c r="F387" s="4" t="s">
        <v>135</v>
      </c>
      <c r="G387" s="4">
        <v>7.9509999999999997E-3</v>
      </c>
      <c r="H387">
        <f>HEX2DEC(MID(F387,2,2))</f>
        <v>255</v>
      </c>
      <c r="I387">
        <f>HEX2DEC(MID(F387,4,2))</f>
        <v>255</v>
      </c>
      <c r="J387">
        <f>HEX2DEC(RIGHT(F387,2))</f>
        <v>168</v>
      </c>
      <c r="K387">
        <f>$G387*H387</f>
        <v>2.0275050000000001</v>
      </c>
      <c r="L387">
        <f>$G387*I387</f>
        <v>2.0275050000000001</v>
      </c>
      <c r="M387">
        <f>$G387*J387</f>
        <v>1.3357679999999998</v>
      </c>
    </row>
    <row r="388" spans="1:13" ht="15.75" thickBot="1" x14ac:dyDescent="0.3">
      <c r="A388" t="s">
        <v>141</v>
      </c>
      <c r="B388" s="1">
        <v>43282</v>
      </c>
      <c r="C388" s="2">
        <f>IF(MONTH(B388)&lt;=4,1,IF(MONTH(B388)&lt;=7,2,IF(MONTH(B388)&lt;=10,3,4)))</f>
        <v>2</v>
      </c>
      <c r="D388" t="s">
        <v>46</v>
      </c>
      <c r="E388" s="52"/>
      <c r="F388" s="4" t="s">
        <v>92</v>
      </c>
      <c r="G388" s="4">
        <v>6.3610000000000003E-3</v>
      </c>
      <c r="H388">
        <f>HEX2DEC(MID(F388,2,2))</f>
        <v>216</v>
      </c>
      <c r="I388">
        <f>HEX2DEC(MID(F388,4,2))</f>
        <v>216</v>
      </c>
      <c r="J388">
        <f>HEX2DEC(RIGHT(F388,2))</f>
        <v>168</v>
      </c>
      <c r="K388">
        <f>$G388*H388</f>
        <v>1.3739760000000001</v>
      </c>
      <c r="L388">
        <f>$G388*I388</f>
        <v>1.3739760000000001</v>
      </c>
      <c r="M388">
        <f>$G388*J388</f>
        <v>1.068648</v>
      </c>
    </row>
    <row r="389" spans="1:13" ht="15.75" thickBot="1" x14ac:dyDescent="0.3">
      <c r="A389" t="s">
        <v>141</v>
      </c>
      <c r="B389" s="1">
        <v>43282</v>
      </c>
      <c r="C389" s="2">
        <f>IF(MONTH(B389)&lt;=4,1,IF(MONTH(B389)&lt;=7,2,IF(MONTH(B389)&lt;=10,3,4)))</f>
        <v>2</v>
      </c>
      <c r="D389" t="s">
        <v>46</v>
      </c>
      <c r="E389" s="13"/>
      <c r="F389" s="4" t="s">
        <v>26</v>
      </c>
      <c r="G389" s="4">
        <v>6.1770000000000002E-3</v>
      </c>
      <c r="H389">
        <f>HEX2DEC(MID(F389,2,2))</f>
        <v>72</v>
      </c>
      <c r="I389">
        <f>HEX2DEC(MID(F389,4,2))</f>
        <v>72</v>
      </c>
      <c r="J389">
        <f>HEX2DEC(RIGHT(F389,2))</f>
        <v>48</v>
      </c>
      <c r="K389">
        <f>$G389*H389</f>
        <v>0.44474400000000003</v>
      </c>
      <c r="L389">
        <f>$G389*I389</f>
        <v>0.44474400000000003</v>
      </c>
      <c r="M389">
        <f>$G389*J389</f>
        <v>0.29649599999999998</v>
      </c>
    </row>
    <row r="390" spans="1:13" ht="15.75" thickBot="1" x14ac:dyDescent="0.3">
      <c r="A390" t="s">
        <v>141</v>
      </c>
      <c r="B390" s="1">
        <v>43282</v>
      </c>
      <c r="C390" s="2">
        <f>IF(MONTH(B390)&lt;=4,1,IF(MONTH(B390)&lt;=7,2,IF(MONTH(B390)&lt;=10,3,4)))</f>
        <v>2</v>
      </c>
      <c r="D390" t="s">
        <v>46</v>
      </c>
      <c r="E390" s="56"/>
      <c r="F390" s="4" t="s">
        <v>96</v>
      </c>
      <c r="G390" s="4">
        <v>5.9329999999999999E-3</v>
      </c>
      <c r="H390">
        <f>HEX2DEC(MID(F390,2,2))</f>
        <v>120</v>
      </c>
      <c r="I390">
        <f>HEX2DEC(MID(F390,4,2))</f>
        <v>120</v>
      </c>
      <c r="J390">
        <f>HEX2DEC(RIGHT(F390,2))</f>
        <v>96</v>
      </c>
      <c r="K390">
        <f>$G390*H390</f>
        <v>0.71196000000000004</v>
      </c>
      <c r="L390">
        <f>$G390*I390</f>
        <v>0.71196000000000004</v>
      </c>
      <c r="M390">
        <f>$G390*J390</f>
        <v>0.56956799999999996</v>
      </c>
    </row>
    <row r="391" spans="1:13" ht="15.75" thickBot="1" x14ac:dyDescent="0.3">
      <c r="A391" t="s">
        <v>141</v>
      </c>
      <c r="B391" s="1">
        <v>43282</v>
      </c>
      <c r="C391" s="2">
        <f>IF(MONTH(B391)&lt;=4,1,IF(MONTH(B391)&lt;=7,2,IF(MONTH(B391)&lt;=10,3,4)))</f>
        <v>2</v>
      </c>
      <c r="D391" t="s">
        <v>46</v>
      </c>
      <c r="E391" s="30"/>
      <c r="F391" s="4" t="s">
        <v>51</v>
      </c>
      <c r="G391" s="4">
        <v>5.4429999999999999E-3</v>
      </c>
      <c r="H391">
        <f>HEX2DEC(MID(F391,2,2))</f>
        <v>96</v>
      </c>
      <c r="I391">
        <f>HEX2DEC(MID(F391,4,2))</f>
        <v>96</v>
      </c>
      <c r="J391">
        <f>HEX2DEC(RIGHT(F391,2))</f>
        <v>72</v>
      </c>
      <c r="K391">
        <f>$G391*H391</f>
        <v>0.52252799999999999</v>
      </c>
      <c r="L391">
        <f>$G391*I391</f>
        <v>0.52252799999999999</v>
      </c>
      <c r="M391">
        <f>$G391*J391</f>
        <v>0.39189600000000002</v>
      </c>
    </row>
    <row r="392" spans="1:13" ht="15.75" thickBot="1" x14ac:dyDescent="0.3">
      <c r="A392" t="s">
        <v>141</v>
      </c>
      <c r="B392" s="1">
        <v>43282</v>
      </c>
      <c r="C392" s="2">
        <f>IF(MONTH(B392)&lt;=4,1,IF(MONTH(B392)&lt;=7,2,IF(MONTH(B392)&lt;=10,3,4)))</f>
        <v>2</v>
      </c>
      <c r="D392" t="s">
        <v>46</v>
      </c>
      <c r="E392" s="9"/>
      <c r="F392" s="4" t="s">
        <v>21</v>
      </c>
      <c r="G392" s="4">
        <v>3.6700000000000001E-3</v>
      </c>
      <c r="H392">
        <f>HEX2DEC(MID(F392,2,2))</f>
        <v>192</v>
      </c>
      <c r="I392">
        <f>HEX2DEC(MID(F392,4,2))</f>
        <v>192</v>
      </c>
      <c r="J392">
        <f>HEX2DEC(RIGHT(F392,2))</f>
        <v>120</v>
      </c>
      <c r="K392">
        <f>$G392*H392</f>
        <v>0.70464000000000004</v>
      </c>
      <c r="L392">
        <f>$G392*I392</f>
        <v>0.70464000000000004</v>
      </c>
      <c r="M392">
        <f>$G392*J392</f>
        <v>0.44040000000000001</v>
      </c>
    </row>
    <row r="393" spans="1:13" ht="15.75" thickBot="1" x14ac:dyDescent="0.3">
      <c r="A393" t="s">
        <v>141</v>
      </c>
      <c r="B393" s="1">
        <v>43282</v>
      </c>
      <c r="C393" s="2">
        <f>IF(MONTH(B393)&lt;=4,1,IF(MONTH(B393)&lt;=7,2,IF(MONTH(B393)&lt;=10,3,4)))</f>
        <v>2</v>
      </c>
      <c r="D393" t="s">
        <v>46</v>
      </c>
      <c r="E393" s="46"/>
      <c r="F393" s="4" t="s">
        <v>75</v>
      </c>
      <c r="G393" s="4">
        <v>2.4459999999999998E-3</v>
      </c>
      <c r="H393">
        <f>HEX2DEC(MID(F393,2,2))</f>
        <v>168</v>
      </c>
      <c r="I393">
        <f>HEX2DEC(MID(F393,4,2))</f>
        <v>168</v>
      </c>
      <c r="J393">
        <f>HEX2DEC(RIGHT(F393,2))</f>
        <v>120</v>
      </c>
      <c r="K393">
        <f>$G393*H393</f>
        <v>0.41092799999999996</v>
      </c>
      <c r="L393">
        <f>$G393*I393</f>
        <v>0.41092799999999996</v>
      </c>
      <c r="M393">
        <f>$G393*J393</f>
        <v>0.29352</v>
      </c>
    </row>
    <row r="394" spans="1:13" ht="15.75" thickBot="1" x14ac:dyDescent="0.3">
      <c r="A394" t="s">
        <v>143</v>
      </c>
      <c r="B394" s="1">
        <v>43373</v>
      </c>
      <c r="C394" s="2">
        <f>IF(MONTH(B394)&lt;=4,1,IF(MONTH(B394)&lt;=7,2,IF(MONTH(B394)&lt;=10,3,4)))</f>
        <v>3</v>
      </c>
      <c r="D394" t="s">
        <v>46</v>
      </c>
      <c r="E394" s="20"/>
      <c r="F394" s="4" t="s">
        <v>36</v>
      </c>
      <c r="G394" s="4">
        <v>0.92</v>
      </c>
      <c r="H394">
        <f>HEX2DEC(MID(F394,2,2))</f>
        <v>255</v>
      </c>
      <c r="I394">
        <f>HEX2DEC(MID(F394,4,2))</f>
        <v>240</v>
      </c>
      <c r="J394">
        <f>HEX2DEC(RIGHT(F394,2))</f>
        <v>168</v>
      </c>
      <c r="K394">
        <f>$G394*H394</f>
        <v>234.60000000000002</v>
      </c>
      <c r="L394">
        <f>$G394*I394</f>
        <v>220.8</v>
      </c>
      <c r="M394">
        <f>$G394*J394</f>
        <v>154.56</v>
      </c>
    </row>
    <row r="395" spans="1:13" ht="15.75" thickBot="1" x14ac:dyDescent="0.3">
      <c r="A395" t="s">
        <v>143</v>
      </c>
      <c r="B395" s="1">
        <v>43373</v>
      </c>
      <c r="C395" s="2">
        <f>IF(MONTH(B395)&lt;=4,1,IF(MONTH(B395)&lt;=7,2,IF(MONTH(B395)&lt;=10,3,4)))</f>
        <v>3</v>
      </c>
      <c r="D395" t="s">
        <v>46</v>
      </c>
      <c r="E395" s="8"/>
      <c r="F395" s="4" t="s">
        <v>20</v>
      </c>
      <c r="G395" s="4">
        <v>4.8502000000000003E-2</v>
      </c>
      <c r="H395">
        <f>HEX2DEC(MID(F395,2,2))</f>
        <v>0</v>
      </c>
      <c r="I395">
        <f>HEX2DEC(MID(F395,4,2))</f>
        <v>0</v>
      </c>
      <c r="J395">
        <f>HEX2DEC(RIGHT(F395,2))</f>
        <v>0</v>
      </c>
      <c r="K395">
        <f>$G395*H395</f>
        <v>0</v>
      </c>
      <c r="L395">
        <f>$G395*I395</f>
        <v>0</v>
      </c>
      <c r="M395">
        <f>$G395*J395</f>
        <v>0</v>
      </c>
    </row>
    <row r="396" spans="1:13" ht="15.75" thickBot="1" x14ac:dyDescent="0.3">
      <c r="A396" t="s">
        <v>143</v>
      </c>
      <c r="B396" s="1">
        <v>43373</v>
      </c>
      <c r="C396" s="2">
        <f>IF(MONTH(B396)&lt;=4,1,IF(MONTH(B396)&lt;=7,2,IF(MONTH(B396)&lt;=10,3,4)))</f>
        <v>3</v>
      </c>
      <c r="D396" t="s">
        <v>46</v>
      </c>
      <c r="E396" s="82"/>
      <c r="F396" s="4" t="s">
        <v>135</v>
      </c>
      <c r="G396" s="4">
        <v>9.9690000000000004E-3</v>
      </c>
      <c r="H396">
        <f>HEX2DEC(MID(F396,2,2))</f>
        <v>255</v>
      </c>
      <c r="I396">
        <f>HEX2DEC(MID(F396,4,2))</f>
        <v>255</v>
      </c>
      <c r="J396">
        <f>HEX2DEC(RIGHT(F396,2))</f>
        <v>168</v>
      </c>
      <c r="K396">
        <f>$G396*H396</f>
        <v>2.5420950000000002</v>
      </c>
      <c r="L396">
        <f>$G396*I396</f>
        <v>2.5420950000000002</v>
      </c>
      <c r="M396">
        <f>$G396*J396</f>
        <v>1.6747920000000001</v>
      </c>
    </row>
    <row r="397" spans="1:13" ht="15.75" thickBot="1" x14ac:dyDescent="0.3">
      <c r="A397" t="s">
        <v>143</v>
      </c>
      <c r="B397" s="1">
        <v>43373</v>
      </c>
      <c r="C397" s="2">
        <f>IF(MONTH(B397)&lt;=4,1,IF(MONTH(B397)&lt;=7,2,IF(MONTH(B397)&lt;=10,3,4)))</f>
        <v>3</v>
      </c>
      <c r="D397" t="s">
        <v>46</v>
      </c>
      <c r="E397" s="84"/>
      <c r="F397" s="4" t="s">
        <v>142</v>
      </c>
      <c r="G397" s="4">
        <v>7.8289999999999992E-3</v>
      </c>
      <c r="H397">
        <f>HEX2DEC(MID(F397,2,2))</f>
        <v>240</v>
      </c>
      <c r="I397">
        <f>HEX2DEC(MID(F397,4,2))</f>
        <v>240</v>
      </c>
      <c r="J397">
        <f>HEX2DEC(RIGHT(F397,2))</f>
        <v>168</v>
      </c>
      <c r="K397">
        <f>$G397*H397</f>
        <v>1.8789599999999997</v>
      </c>
      <c r="L397">
        <f>$G397*I397</f>
        <v>1.8789599999999997</v>
      </c>
      <c r="M397">
        <f>$G397*J397</f>
        <v>1.3152719999999998</v>
      </c>
    </row>
    <row r="398" spans="1:13" ht="15.75" thickBot="1" x14ac:dyDescent="0.3">
      <c r="A398" t="s">
        <v>143</v>
      </c>
      <c r="B398" s="1">
        <v>43373</v>
      </c>
      <c r="C398" s="2">
        <f>IF(MONTH(B398)&lt;=4,1,IF(MONTH(B398)&lt;=7,2,IF(MONTH(B398)&lt;=10,3,4)))</f>
        <v>3</v>
      </c>
      <c r="D398" t="s">
        <v>46</v>
      </c>
      <c r="E398" s="9"/>
      <c r="F398" s="4" t="s">
        <v>21</v>
      </c>
      <c r="G398" s="4">
        <v>3.9139999999999999E-3</v>
      </c>
      <c r="H398">
        <f>HEX2DEC(MID(F398,2,2))</f>
        <v>192</v>
      </c>
      <c r="I398">
        <f>HEX2DEC(MID(F398,4,2))</f>
        <v>192</v>
      </c>
      <c r="J398">
        <f>HEX2DEC(RIGHT(F398,2))</f>
        <v>120</v>
      </c>
      <c r="K398">
        <f>$G398*H398</f>
        <v>0.75148799999999993</v>
      </c>
      <c r="L398">
        <f>$G398*I398</f>
        <v>0.75148799999999993</v>
      </c>
      <c r="M398">
        <f>$G398*J398</f>
        <v>0.46967999999999999</v>
      </c>
    </row>
    <row r="399" spans="1:13" ht="15.75" thickBot="1" x14ac:dyDescent="0.3">
      <c r="A399" t="s">
        <v>143</v>
      </c>
      <c r="B399" s="1">
        <v>43373</v>
      </c>
      <c r="C399" s="2">
        <f>IF(MONTH(B399)&lt;=4,1,IF(MONTH(B399)&lt;=7,2,IF(MONTH(B399)&lt;=10,3,4)))</f>
        <v>3</v>
      </c>
      <c r="D399" t="s">
        <v>46</v>
      </c>
      <c r="E399" s="56"/>
      <c r="F399" s="4" t="s">
        <v>96</v>
      </c>
      <c r="G399" s="4">
        <v>3.4250000000000001E-3</v>
      </c>
      <c r="H399">
        <f>HEX2DEC(MID(F399,2,2))</f>
        <v>120</v>
      </c>
      <c r="I399">
        <f>HEX2DEC(MID(F399,4,2))</f>
        <v>120</v>
      </c>
      <c r="J399">
        <f>HEX2DEC(RIGHT(F399,2))</f>
        <v>96</v>
      </c>
      <c r="K399">
        <f>$G399*H399</f>
        <v>0.41100000000000003</v>
      </c>
      <c r="L399">
        <f>$G399*I399</f>
        <v>0.41100000000000003</v>
      </c>
      <c r="M399">
        <f>$G399*J399</f>
        <v>0.32879999999999998</v>
      </c>
    </row>
    <row r="400" spans="1:13" ht="15.75" thickBot="1" x14ac:dyDescent="0.3">
      <c r="A400" t="s">
        <v>143</v>
      </c>
      <c r="B400" s="1">
        <v>43373</v>
      </c>
      <c r="C400" s="2">
        <f>IF(MONTH(B400)&lt;=4,1,IF(MONTH(B400)&lt;=7,2,IF(MONTH(B400)&lt;=10,3,4)))</f>
        <v>3</v>
      </c>
      <c r="D400" t="s">
        <v>46</v>
      </c>
      <c r="E400" s="13"/>
      <c r="F400" s="4" t="s">
        <v>26</v>
      </c>
      <c r="G400" s="4">
        <v>3.2420000000000001E-3</v>
      </c>
      <c r="H400">
        <f>HEX2DEC(MID(F400,2,2))</f>
        <v>72</v>
      </c>
      <c r="I400">
        <f>HEX2DEC(MID(F400,4,2))</f>
        <v>72</v>
      </c>
      <c r="J400">
        <f>HEX2DEC(RIGHT(F400,2))</f>
        <v>48</v>
      </c>
      <c r="K400">
        <f>$G400*H400</f>
        <v>0.23342400000000002</v>
      </c>
      <c r="L400">
        <f>$G400*I400</f>
        <v>0.23342400000000002</v>
      </c>
      <c r="M400">
        <f>$G400*J400</f>
        <v>0.155616</v>
      </c>
    </row>
    <row r="401" spans="1:13" ht="15.75" thickBot="1" x14ac:dyDescent="0.3">
      <c r="A401" t="s">
        <v>143</v>
      </c>
      <c r="B401" s="1">
        <v>43373</v>
      </c>
      <c r="C401" s="2">
        <f>IF(MONTH(B401)&lt;=4,1,IF(MONTH(B401)&lt;=7,2,IF(MONTH(B401)&lt;=10,3,4)))</f>
        <v>3</v>
      </c>
      <c r="D401" t="s">
        <v>46</v>
      </c>
      <c r="E401" s="10"/>
      <c r="F401" s="4" t="s">
        <v>22</v>
      </c>
      <c r="G401" s="4">
        <v>1.8959999999999999E-3</v>
      </c>
      <c r="H401">
        <f>HEX2DEC(MID(F401,2,2))</f>
        <v>216</v>
      </c>
      <c r="I401">
        <f>HEX2DEC(MID(F401,4,2))</f>
        <v>216</v>
      </c>
      <c r="J401">
        <f>HEX2DEC(RIGHT(F401,2))</f>
        <v>144</v>
      </c>
      <c r="K401">
        <f>$G401*H401</f>
        <v>0.40953599999999996</v>
      </c>
      <c r="L401">
        <f>$G401*I401</f>
        <v>0.40953599999999996</v>
      </c>
      <c r="M401">
        <f>$G401*J401</f>
        <v>0.27302399999999999</v>
      </c>
    </row>
    <row r="402" spans="1:13" ht="15.75" thickBot="1" x14ac:dyDescent="0.3">
      <c r="A402" t="s">
        <v>143</v>
      </c>
      <c r="B402" s="1">
        <v>43373</v>
      </c>
      <c r="C402" s="2">
        <f>IF(MONTH(B402)&lt;=4,1,IF(MONTH(B402)&lt;=7,2,IF(MONTH(B402)&lt;=10,3,4)))</f>
        <v>3</v>
      </c>
      <c r="D402" t="s">
        <v>46</v>
      </c>
      <c r="E402" s="28"/>
      <c r="F402" s="4" t="s">
        <v>49</v>
      </c>
      <c r="G402" s="4">
        <v>6.7299999999999999E-4</v>
      </c>
      <c r="H402">
        <f>HEX2DEC(MID(F402,2,2))</f>
        <v>144</v>
      </c>
      <c r="I402">
        <f>HEX2DEC(MID(F402,4,2))</f>
        <v>144</v>
      </c>
      <c r="J402">
        <f>HEX2DEC(RIGHT(F402,2))</f>
        <v>96</v>
      </c>
      <c r="K402">
        <f>$G402*H402</f>
        <v>9.6911999999999998E-2</v>
      </c>
      <c r="L402">
        <f>$G402*I402</f>
        <v>9.6911999999999998E-2</v>
      </c>
      <c r="M402">
        <f>$G402*J402</f>
        <v>6.4607999999999999E-2</v>
      </c>
    </row>
    <row r="403" spans="1:13" ht="15.75" thickBot="1" x14ac:dyDescent="0.3">
      <c r="A403" t="s">
        <v>143</v>
      </c>
      <c r="B403" s="1">
        <v>43373</v>
      </c>
      <c r="C403" s="2">
        <f>IF(MONTH(B403)&lt;=4,1,IF(MONTH(B403)&lt;=7,2,IF(MONTH(B403)&lt;=10,3,4)))</f>
        <v>3</v>
      </c>
      <c r="D403" t="s">
        <v>46</v>
      </c>
      <c r="E403" s="61"/>
      <c r="F403" s="4" t="s">
        <v>103</v>
      </c>
      <c r="G403" s="4">
        <v>4.8899999999999996E-4</v>
      </c>
      <c r="H403">
        <f>HEX2DEC(MID(F403,2,2))</f>
        <v>168</v>
      </c>
      <c r="I403">
        <f>HEX2DEC(MID(F403,4,2))</f>
        <v>168</v>
      </c>
      <c r="J403">
        <f>HEX2DEC(RIGHT(F403,2))</f>
        <v>96</v>
      </c>
      <c r="K403">
        <f>$G403*H403</f>
        <v>8.2151999999999989E-2</v>
      </c>
      <c r="L403">
        <f>$G403*I403</f>
        <v>8.2151999999999989E-2</v>
      </c>
      <c r="M403">
        <f>$G403*J403</f>
        <v>4.6944E-2</v>
      </c>
    </row>
    <row r="404" spans="1:13" ht="15.75" thickBot="1" x14ac:dyDescent="0.3">
      <c r="A404" t="s">
        <v>144</v>
      </c>
      <c r="B404" s="1">
        <v>43554</v>
      </c>
      <c r="C404" s="2">
        <f>IF(MONTH(B404)&lt;=4,1,IF(MONTH(B404)&lt;=7,2,IF(MONTH(B404)&lt;=10,3,4)))</f>
        <v>1</v>
      </c>
      <c r="D404" t="s">
        <v>46</v>
      </c>
      <c r="E404" s="20"/>
      <c r="F404" s="4" t="s">
        <v>36</v>
      </c>
      <c r="G404" s="4">
        <v>0.732599</v>
      </c>
      <c r="H404">
        <f>HEX2DEC(MID(F404,2,2))</f>
        <v>255</v>
      </c>
      <c r="I404">
        <f>HEX2DEC(MID(F404,4,2))</f>
        <v>240</v>
      </c>
      <c r="J404">
        <f>HEX2DEC(RIGHT(F404,2))</f>
        <v>168</v>
      </c>
      <c r="K404">
        <f>$G404*H404</f>
        <v>186.81274500000001</v>
      </c>
      <c r="L404">
        <f>$G404*I404</f>
        <v>175.82375999999999</v>
      </c>
      <c r="M404">
        <f>$G404*J404</f>
        <v>123.076632</v>
      </c>
    </row>
    <row r="405" spans="1:13" ht="15.75" thickBot="1" x14ac:dyDescent="0.3">
      <c r="A405" t="s">
        <v>144</v>
      </c>
      <c r="B405" s="1">
        <v>43554</v>
      </c>
      <c r="C405" s="2">
        <f>IF(MONTH(B405)&lt;=4,1,IF(MONTH(B405)&lt;=7,2,IF(MONTH(B405)&lt;=10,3,4)))</f>
        <v>1</v>
      </c>
      <c r="D405" t="s">
        <v>46</v>
      </c>
      <c r="E405" s="8"/>
      <c r="F405" s="4" t="s">
        <v>20</v>
      </c>
      <c r="G405" s="4">
        <v>0.240734</v>
      </c>
      <c r="H405">
        <f>HEX2DEC(MID(F405,2,2))</f>
        <v>0</v>
      </c>
      <c r="I405">
        <f>HEX2DEC(MID(F405,4,2))</f>
        <v>0</v>
      </c>
      <c r="J405">
        <f>HEX2DEC(RIGHT(F405,2))</f>
        <v>0</v>
      </c>
      <c r="K405">
        <f>$G405*H405</f>
        <v>0</v>
      </c>
      <c r="L405">
        <f>$G405*I405</f>
        <v>0</v>
      </c>
      <c r="M405">
        <f>$G405*J405</f>
        <v>0</v>
      </c>
    </row>
    <row r="406" spans="1:13" ht="15.75" thickBot="1" x14ac:dyDescent="0.3">
      <c r="A406" t="s">
        <v>144</v>
      </c>
      <c r="B406" s="1">
        <v>43554</v>
      </c>
      <c r="C406" s="2">
        <f>IF(MONTH(B406)&lt;=4,1,IF(MONTH(B406)&lt;=7,2,IF(MONTH(B406)&lt;=10,3,4)))</f>
        <v>1</v>
      </c>
      <c r="D406" t="s">
        <v>46</v>
      </c>
      <c r="E406" s="84"/>
      <c r="F406" s="4" t="s">
        <v>142</v>
      </c>
      <c r="G406" s="4">
        <v>1.474E-2</v>
      </c>
      <c r="H406">
        <f>HEX2DEC(MID(F406,2,2))</f>
        <v>240</v>
      </c>
      <c r="I406">
        <f>HEX2DEC(MID(F406,4,2))</f>
        <v>240</v>
      </c>
      <c r="J406">
        <f>HEX2DEC(RIGHT(F406,2))</f>
        <v>168</v>
      </c>
      <c r="K406">
        <f>$G406*H406</f>
        <v>3.5375999999999999</v>
      </c>
      <c r="L406">
        <f>$G406*I406</f>
        <v>3.5375999999999999</v>
      </c>
      <c r="M406">
        <f>$G406*J406</f>
        <v>2.4763199999999999</v>
      </c>
    </row>
    <row r="407" spans="1:13" ht="15.75" thickBot="1" x14ac:dyDescent="0.3">
      <c r="A407" t="s">
        <v>144</v>
      </c>
      <c r="B407" s="1">
        <v>43554</v>
      </c>
      <c r="C407" s="2">
        <f>IF(MONTH(B407)&lt;=4,1,IF(MONTH(B407)&lt;=7,2,IF(MONTH(B407)&lt;=10,3,4)))</f>
        <v>1</v>
      </c>
      <c r="D407" t="s">
        <v>46</v>
      </c>
      <c r="E407" s="82"/>
      <c r="F407" s="4" t="s">
        <v>135</v>
      </c>
      <c r="G407" s="4">
        <v>5.4429999999999999E-3</v>
      </c>
      <c r="H407">
        <f>HEX2DEC(MID(F407,2,2))</f>
        <v>255</v>
      </c>
      <c r="I407">
        <f>HEX2DEC(MID(F407,4,2))</f>
        <v>255</v>
      </c>
      <c r="J407">
        <f>HEX2DEC(RIGHT(F407,2))</f>
        <v>168</v>
      </c>
      <c r="K407">
        <f>$G407*H407</f>
        <v>1.3879649999999999</v>
      </c>
      <c r="L407">
        <f>$G407*I407</f>
        <v>1.3879649999999999</v>
      </c>
      <c r="M407">
        <f>$G407*J407</f>
        <v>0.91442400000000001</v>
      </c>
    </row>
    <row r="408" spans="1:13" ht="15.75" thickBot="1" x14ac:dyDescent="0.3">
      <c r="A408" t="s">
        <v>144</v>
      </c>
      <c r="B408" s="1">
        <v>43554</v>
      </c>
      <c r="C408" s="2">
        <f>IF(MONTH(B408)&lt;=4,1,IF(MONTH(B408)&lt;=7,2,IF(MONTH(B408)&lt;=10,3,4)))</f>
        <v>1</v>
      </c>
      <c r="D408" t="s">
        <v>46</v>
      </c>
      <c r="E408" s="30"/>
      <c r="F408" s="4" t="s">
        <v>51</v>
      </c>
      <c r="G408" s="4">
        <v>1.8959999999999999E-3</v>
      </c>
      <c r="H408">
        <f>HEX2DEC(MID(F408,2,2))</f>
        <v>96</v>
      </c>
      <c r="I408">
        <f>HEX2DEC(MID(F408,4,2))</f>
        <v>96</v>
      </c>
      <c r="J408">
        <f>HEX2DEC(RIGHT(F408,2))</f>
        <v>72</v>
      </c>
      <c r="K408">
        <f>$G408*H408</f>
        <v>0.18201599999999998</v>
      </c>
      <c r="L408">
        <f>$G408*I408</f>
        <v>0.18201599999999998</v>
      </c>
      <c r="M408">
        <f>$G408*J408</f>
        <v>0.13651199999999999</v>
      </c>
    </row>
    <row r="409" spans="1:13" ht="15.75" thickBot="1" x14ac:dyDescent="0.3">
      <c r="A409" t="s">
        <v>144</v>
      </c>
      <c r="B409" s="1">
        <v>43554</v>
      </c>
      <c r="C409" s="2">
        <f>IF(MONTH(B409)&lt;=4,1,IF(MONTH(B409)&lt;=7,2,IF(MONTH(B409)&lt;=10,3,4)))</f>
        <v>1</v>
      </c>
      <c r="D409" t="s">
        <v>46</v>
      </c>
      <c r="E409" s="61"/>
      <c r="F409" s="4" t="s">
        <v>103</v>
      </c>
      <c r="G409" s="4">
        <v>1.4679999999999999E-3</v>
      </c>
      <c r="H409">
        <f>HEX2DEC(MID(F409,2,2))</f>
        <v>168</v>
      </c>
      <c r="I409">
        <f>HEX2DEC(MID(F409,4,2))</f>
        <v>168</v>
      </c>
      <c r="J409">
        <f>HEX2DEC(RIGHT(F409,2))</f>
        <v>96</v>
      </c>
      <c r="K409">
        <f>$G409*H409</f>
        <v>0.24662399999999998</v>
      </c>
      <c r="L409">
        <f>$G409*I409</f>
        <v>0.24662399999999998</v>
      </c>
      <c r="M409">
        <f>$G409*J409</f>
        <v>0.140928</v>
      </c>
    </row>
    <row r="410" spans="1:13" ht="15.75" thickBot="1" x14ac:dyDescent="0.3">
      <c r="A410" t="s">
        <v>144</v>
      </c>
      <c r="B410" s="1">
        <v>43554</v>
      </c>
      <c r="C410" s="2">
        <f>IF(MONTH(B410)&lt;=4,1,IF(MONTH(B410)&lt;=7,2,IF(MONTH(B410)&lt;=10,3,4)))</f>
        <v>1</v>
      </c>
      <c r="D410" t="s">
        <v>46</v>
      </c>
      <c r="E410" s="9"/>
      <c r="F410" s="4" t="s">
        <v>21</v>
      </c>
      <c r="G410" s="4">
        <v>1.2229999999999999E-3</v>
      </c>
      <c r="H410">
        <f>HEX2DEC(MID(F410,2,2))</f>
        <v>192</v>
      </c>
      <c r="I410">
        <f>HEX2DEC(MID(F410,4,2))</f>
        <v>192</v>
      </c>
      <c r="J410">
        <f>HEX2DEC(RIGHT(F410,2))</f>
        <v>120</v>
      </c>
      <c r="K410">
        <f>$G410*H410</f>
        <v>0.23481599999999997</v>
      </c>
      <c r="L410">
        <f>$G410*I410</f>
        <v>0.23481599999999997</v>
      </c>
      <c r="M410">
        <f>$G410*J410</f>
        <v>0.14676</v>
      </c>
    </row>
    <row r="411" spans="1:13" ht="15.75" thickBot="1" x14ac:dyDescent="0.3">
      <c r="A411" t="s">
        <v>144</v>
      </c>
      <c r="B411" s="1">
        <v>43554</v>
      </c>
      <c r="C411" s="2">
        <f>IF(MONTH(B411)&lt;=4,1,IF(MONTH(B411)&lt;=7,2,IF(MONTH(B411)&lt;=10,3,4)))</f>
        <v>1</v>
      </c>
      <c r="D411" t="s">
        <v>46</v>
      </c>
      <c r="E411" s="10"/>
      <c r="F411" s="4" t="s">
        <v>22</v>
      </c>
      <c r="G411" s="4">
        <v>1.1620000000000001E-3</v>
      </c>
      <c r="H411">
        <f>HEX2DEC(MID(F411,2,2))</f>
        <v>216</v>
      </c>
      <c r="I411">
        <f>HEX2DEC(MID(F411,4,2))</f>
        <v>216</v>
      </c>
      <c r="J411">
        <f>HEX2DEC(RIGHT(F411,2))</f>
        <v>144</v>
      </c>
      <c r="K411">
        <f>$G411*H411</f>
        <v>0.25099199999999999</v>
      </c>
      <c r="L411">
        <f>$G411*I411</f>
        <v>0.25099199999999999</v>
      </c>
      <c r="M411">
        <f>$G411*J411</f>
        <v>0.167328</v>
      </c>
    </row>
    <row r="412" spans="1:13" ht="15.75" thickBot="1" x14ac:dyDescent="0.3">
      <c r="A412" t="s">
        <v>144</v>
      </c>
      <c r="B412" s="1">
        <v>43554</v>
      </c>
      <c r="C412" s="2">
        <f>IF(MONTH(B412)&lt;=4,1,IF(MONTH(B412)&lt;=7,2,IF(MONTH(B412)&lt;=10,3,4)))</f>
        <v>1</v>
      </c>
      <c r="D412" t="s">
        <v>46</v>
      </c>
      <c r="E412" s="13"/>
      <c r="F412" s="4" t="s">
        <v>26</v>
      </c>
      <c r="G412" s="4">
        <v>7.3399999999999995E-4</v>
      </c>
      <c r="H412">
        <f>HEX2DEC(MID(F412,2,2))</f>
        <v>72</v>
      </c>
      <c r="I412">
        <f>HEX2DEC(MID(F412,4,2))</f>
        <v>72</v>
      </c>
      <c r="J412">
        <f>HEX2DEC(RIGHT(F412,2))</f>
        <v>48</v>
      </c>
      <c r="K412">
        <f>$G412*H412</f>
        <v>5.2847999999999999E-2</v>
      </c>
      <c r="L412">
        <f>$G412*I412</f>
        <v>5.2847999999999999E-2</v>
      </c>
      <c r="M412">
        <f>$G412*J412</f>
        <v>3.5231999999999999E-2</v>
      </c>
    </row>
    <row r="413" spans="1:13" ht="15.75" thickBot="1" x14ac:dyDescent="0.3">
      <c r="A413" t="s">
        <v>145</v>
      </c>
      <c r="B413" s="1">
        <v>43646</v>
      </c>
      <c r="C413" s="2">
        <f>IF(MONTH(B413)&lt;=4,1,IF(MONTH(B413)&lt;=7,2,IF(MONTH(B413)&lt;=10,3,4)))</f>
        <v>2</v>
      </c>
      <c r="D413" t="s">
        <v>46</v>
      </c>
      <c r="E413" s="8"/>
      <c r="F413" s="4" t="s">
        <v>20</v>
      </c>
      <c r="G413" s="4">
        <v>0.55425100000000005</v>
      </c>
      <c r="H413">
        <f>HEX2DEC(MID(F413,2,2))</f>
        <v>0</v>
      </c>
      <c r="I413">
        <f>HEX2DEC(MID(F413,4,2))</f>
        <v>0</v>
      </c>
      <c r="J413">
        <f>HEX2DEC(RIGHT(F413,2))</f>
        <v>0</v>
      </c>
      <c r="K413">
        <f>$G413*H413</f>
        <v>0</v>
      </c>
      <c r="L413">
        <f>$G413*I413</f>
        <v>0</v>
      </c>
      <c r="M413">
        <f>$G413*J413</f>
        <v>0</v>
      </c>
    </row>
    <row r="414" spans="1:13" ht="15.75" thickBot="1" x14ac:dyDescent="0.3">
      <c r="A414" t="s">
        <v>145</v>
      </c>
      <c r="B414" s="1">
        <v>43646</v>
      </c>
      <c r="C414" s="2">
        <f>IF(MONTH(B414)&lt;=4,1,IF(MONTH(B414)&lt;=7,2,IF(MONTH(B414)&lt;=10,3,4)))</f>
        <v>2</v>
      </c>
      <c r="D414" t="s">
        <v>46</v>
      </c>
      <c r="E414" s="7"/>
      <c r="F414" s="4" t="s">
        <v>19</v>
      </c>
      <c r="G414" s="4">
        <v>0.25009199999999998</v>
      </c>
      <c r="H414">
        <f>HEX2DEC(MID(F414,2,2))</f>
        <v>255</v>
      </c>
      <c r="I414">
        <f>HEX2DEC(MID(F414,4,2))</f>
        <v>240</v>
      </c>
      <c r="J414">
        <f>HEX2DEC(RIGHT(F414,2))</f>
        <v>144</v>
      </c>
      <c r="K414">
        <f>$G414*H414</f>
        <v>63.773459999999993</v>
      </c>
      <c r="L414">
        <f>$G414*I414</f>
        <v>60.022079999999995</v>
      </c>
      <c r="M414">
        <f>$G414*J414</f>
        <v>36.013247999999997</v>
      </c>
    </row>
    <row r="415" spans="1:13" ht="15.75" thickBot="1" x14ac:dyDescent="0.3">
      <c r="A415" t="s">
        <v>145</v>
      </c>
      <c r="B415" s="1">
        <v>43646</v>
      </c>
      <c r="C415" s="2">
        <f>IF(MONTH(B415)&lt;=4,1,IF(MONTH(B415)&lt;=7,2,IF(MONTH(B415)&lt;=10,3,4)))</f>
        <v>2</v>
      </c>
      <c r="D415" t="s">
        <v>46</v>
      </c>
      <c r="E415" s="85"/>
      <c r="F415" s="4" t="s">
        <v>146</v>
      </c>
      <c r="G415" s="4">
        <v>0.133272</v>
      </c>
      <c r="H415">
        <f>HEX2DEC(MID(F415,2,2))</f>
        <v>255</v>
      </c>
      <c r="I415">
        <f>HEX2DEC(MID(F415,4,2))</f>
        <v>240</v>
      </c>
      <c r="J415">
        <f>HEX2DEC(RIGHT(F415,2))</f>
        <v>192</v>
      </c>
      <c r="K415">
        <f>$G415*H415</f>
        <v>33.984360000000002</v>
      </c>
      <c r="L415">
        <f>$G415*I415</f>
        <v>31.985279999999999</v>
      </c>
      <c r="M415">
        <f>$G415*J415</f>
        <v>25.588224</v>
      </c>
    </row>
    <row r="416" spans="1:13" ht="15.75" thickBot="1" x14ac:dyDescent="0.3">
      <c r="A416" t="s">
        <v>145</v>
      </c>
      <c r="B416" s="1">
        <v>43646</v>
      </c>
      <c r="C416" s="2">
        <f>IF(MONTH(B416)&lt;=4,1,IF(MONTH(B416)&lt;=7,2,IF(MONTH(B416)&lt;=10,3,4)))</f>
        <v>2</v>
      </c>
      <c r="D416" t="s">
        <v>46</v>
      </c>
      <c r="E416" s="21"/>
      <c r="F416" s="4" t="s">
        <v>38</v>
      </c>
      <c r="G416" s="4">
        <v>2.1101000000000002E-2</v>
      </c>
      <c r="H416">
        <f>HEX2DEC(MID(F416,2,2))</f>
        <v>255</v>
      </c>
      <c r="I416">
        <f>HEX2DEC(MID(F416,4,2))</f>
        <v>216</v>
      </c>
      <c r="J416">
        <f>HEX2DEC(RIGHT(F416,2))</f>
        <v>96</v>
      </c>
      <c r="K416">
        <f>$G416*H416</f>
        <v>5.3807550000000006</v>
      </c>
      <c r="L416">
        <f>$G416*I416</f>
        <v>4.5578160000000008</v>
      </c>
      <c r="M416">
        <f>$G416*J416</f>
        <v>2.0256959999999999</v>
      </c>
    </row>
    <row r="417" spans="1:13" ht="15.75" thickBot="1" x14ac:dyDescent="0.3">
      <c r="A417" t="s">
        <v>145</v>
      </c>
      <c r="B417" s="1">
        <v>43646</v>
      </c>
      <c r="C417" s="2">
        <f>IF(MONTH(B417)&lt;=4,1,IF(MONTH(B417)&lt;=7,2,IF(MONTH(B417)&lt;=10,3,4)))</f>
        <v>2</v>
      </c>
      <c r="D417" t="s">
        <v>46</v>
      </c>
      <c r="E417" s="6"/>
      <c r="F417" s="4" t="s">
        <v>17</v>
      </c>
      <c r="G417" s="4">
        <v>1.7676000000000001E-2</v>
      </c>
      <c r="H417">
        <f>HEX2DEC(MID(F417,2,2))</f>
        <v>240</v>
      </c>
      <c r="I417">
        <f>HEX2DEC(MID(F417,4,2))</f>
        <v>240</v>
      </c>
      <c r="J417">
        <f>HEX2DEC(RIGHT(F417,2))</f>
        <v>144</v>
      </c>
      <c r="K417">
        <f>$G417*H417</f>
        <v>4.2422399999999998</v>
      </c>
      <c r="L417">
        <f>$G417*I417</f>
        <v>4.2422399999999998</v>
      </c>
      <c r="M417">
        <f>$G417*J417</f>
        <v>2.5453440000000001</v>
      </c>
    </row>
    <row r="418" spans="1:13" ht="15.75" thickBot="1" x14ac:dyDescent="0.3">
      <c r="A418" t="s">
        <v>145</v>
      </c>
      <c r="B418" s="1">
        <v>43646</v>
      </c>
      <c r="C418" s="2">
        <f>IF(MONTH(B418)&lt;=4,1,IF(MONTH(B418)&lt;=7,2,IF(MONTH(B418)&lt;=10,3,4)))</f>
        <v>2</v>
      </c>
      <c r="D418" t="s">
        <v>46</v>
      </c>
      <c r="E418" s="86"/>
      <c r="F418" s="4" t="s">
        <v>147</v>
      </c>
      <c r="G418" s="4">
        <v>5.3819999999999996E-3</v>
      </c>
      <c r="H418">
        <f>HEX2DEC(MID(F418,2,2))</f>
        <v>240</v>
      </c>
      <c r="I418">
        <f>HEX2DEC(MID(F418,4,2))</f>
        <v>216</v>
      </c>
      <c r="J418">
        <f>HEX2DEC(RIGHT(F418,2))</f>
        <v>96</v>
      </c>
      <c r="K418">
        <f>$G418*H418</f>
        <v>1.2916799999999999</v>
      </c>
      <c r="L418">
        <f>$G418*I418</f>
        <v>1.162512</v>
      </c>
      <c r="M418">
        <f>$G418*J418</f>
        <v>0.51667200000000002</v>
      </c>
    </row>
    <row r="419" spans="1:13" ht="15.75" thickBot="1" x14ac:dyDescent="0.3">
      <c r="A419" t="s">
        <v>145</v>
      </c>
      <c r="B419" s="1">
        <v>43646</v>
      </c>
      <c r="C419" s="2">
        <f>IF(MONTH(B419)&lt;=4,1,IF(MONTH(B419)&lt;=7,2,IF(MONTH(B419)&lt;=10,3,4)))</f>
        <v>2</v>
      </c>
      <c r="D419" t="s">
        <v>46</v>
      </c>
      <c r="E419" s="11"/>
      <c r="F419" s="4" t="s">
        <v>23</v>
      </c>
      <c r="G419" s="4">
        <v>5.1989999999999996E-3</v>
      </c>
      <c r="H419">
        <f>HEX2DEC(MID(F419,2,2))</f>
        <v>120</v>
      </c>
      <c r="I419">
        <f>HEX2DEC(MID(F419,4,2))</f>
        <v>120</v>
      </c>
      <c r="J419">
        <f>HEX2DEC(RIGHT(F419,2))</f>
        <v>72</v>
      </c>
      <c r="K419">
        <f>$G419*H419</f>
        <v>0.62387999999999999</v>
      </c>
      <c r="L419">
        <f>$G419*I419</f>
        <v>0.62387999999999999</v>
      </c>
      <c r="M419">
        <f>$G419*J419</f>
        <v>0.37432799999999999</v>
      </c>
    </row>
    <row r="420" spans="1:13" ht="15.75" thickBot="1" x14ac:dyDescent="0.3">
      <c r="A420" t="s">
        <v>145</v>
      </c>
      <c r="B420" s="1">
        <v>43646</v>
      </c>
      <c r="C420" s="2">
        <f>IF(MONTH(B420)&lt;=4,1,IF(MONTH(B420)&lt;=7,2,IF(MONTH(B420)&lt;=10,3,4)))</f>
        <v>2</v>
      </c>
      <c r="D420" t="s">
        <v>46</v>
      </c>
      <c r="E420" s="14"/>
      <c r="F420" s="4" t="s">
        <v>27</v>
      </c>
      <c r="G420" s="4">
        <v>2.385E-3</v>
      </c>
      <c r="H420">
        <f>HEX2DEC(MID(F420,2,2))</f>
        <v>48</v>
      </c>
      <c r="I420">
        <f>HEX2DEC(MID(F420,4,2))</f>
        <v>48</v>
      </c>
      <c r="J420">
        <f>HEX2DEC(RIGHT(F420,2))</f>
        <v>24</v>
      </c>
      <c r="K420">
        <f>$G420*H420</f>
        <v>0.11448</v>
      </c>
      <c r="L420">
        <f>$G420*I420</f>
        <v>0.11448</v>
      </c>
      <c r="M420">
        <f>$G420*J420</f>
        <v>5.7239999999999999E-2</v>
      </c>
    </row>
    <row r="421" spans="1:13" ht="15.75" thickBot="1" x14ac:dyDescent="0.3">
      <c r="A421" t="s">
        <v>145</v>
      </c>
      <c r="B421" s="1">
        <v>43646</v>
      </c>
      <c r="C421" s="2">
        <f>IF(MONTH(B421)&lt;=4,1,IF(MONTH(B421)&lt;=7,2,IF(MONTH(B421)&lt;=10,3,4)))</f>
        <v>2</v>
      </c>
      <c r="D421" t="s">
        <v>46</v>
      </c>
      <c r="E421" s="83"/>
      <c r="F421" s="4" t="s">
        <v>139</v>
      </c>
      <c r="G421" s="4">
        <v>2.0799999999999998E-3</v>
      </c>
      <c r="H421">
        <f>HEX2DEC(MID(F421,2,2))</f>
        <v>255</v>
      </c>
      <c r="I421">
        <f>HEX2DEC(MID(F421,4,2))</f>
        <v>255</v>
      </c>
      <c r="J421">
        <f>HEX2DEC(RIGHT(F421,2))</f>
        <v>192</v>
      </c>
      <c r="K421">
        <f>$G421*H421</f>
        <v>0.53039999999999998</v>
      </c>
      <c r="L421">
        <f>$G421*I421</f>
        <v>0.53039999999999998</v>
      </c>
      <c r="M421">
        <f>$G421*J421</f>
        <v>0.39935999999999994</v>
      </c>
    </row>
    <row r="422" spans="1:13" ht="15.75" thickBot="1" x14ac:dyDescent="0.3">
      <c r="A422" t="s">
        <v>145</v>
      </c>
      <c r="B422" s="1">
        <v>43646</v>
      </c>
      <c r="C422" s="2">
        <f>IF(MONTH(B422)&lt;=4,1,IF(MONTH(B422)&lt;=7,2,IF(MONTH(B422)&lt;=10,3,4)))</f>
        <v>2</v>
      </c>
      <c r="D422" t="s">
        <v>46</v>
      </c>
      <c r="E422" s="13"/>
      <c r="F422" s="4" t="s">
        <v>26</v>
      </c>
      <c r="G422" s="4">
        <v>2.0179999999999998E-3</v>
      </c>
      <c r="H422">
        <f>HEX2DEC(MID(F422,2,2))</f>
        <v>72</v>
      </c>
      <c r="I422">
        <f>HEX2DEC(MID(F422,4,2))</f>
        <v>72</v>
      </c>
      <c r="J422">
        <f>HEX2DEC(RIGHT(F422,2))</f>
        <v>48</v>
      </c>
      <c r="K422">
        <f>$G422*H422</f>
        <v>0.14529599999999998</v>
      </c>
      <c r="L422">
        <f>$G422*I422</f>
        <v>0.14529599999999998</v>
      </c>
      <c r="M422">
        <f>$G422*J422</f>
        <v>9.6863999999999992E-2</v>
      </c>
    </row>
    <row r="423" spans="1:13" ht="15.75" thickBot="1" x14ac:dyDescent="0.3">
      <c r="A423" t="s">
        <v>148</v>
      </c>
      <c r="B423" s="1">
        <v>43738</v>
      </c>
      <c r="C423" s="2">
        <f>IF(MONTH(B423)&lt;=4,1,IF(MONTH(B423)&lt;=7,2,IF(MONTH(B423)&lt;=10,3,4)))</f>
        <v>3</v>
      </c>
      <c r="D423" t="s">
        <v>46</v>
      </c>
      <c r="E423" s="20"/>
      <c r="F423" s="4" t="s">
        <v>36</v>
      </c>
      <c r="G423" s="4">
        <v>0.53449500000000005</v>
      </c>
      <c r="H423">
        <f>HEX2DEC(MID(F423,2,2))</f>
        <v>255</v>
      </c>
      <c r="I423">
        <f>HEX2DEC(MID(F423,4,2))</f>
        <v>240</v>
      </c>
      <c r="J423">
        <f>HEX2DEC(RIGHT(F423,2))</f>
        <v>168</v>
      </c>
      <c r="K423">
        <f>$G423*H423</f>
        <v>136.29622500000002</v>
      </c>
      <c r="L423">
        <f>$G423*I423</f>
        <v>128.27880000000002</v>
      </c>
      <c r="M423">
        <f>$G423*J423</f>
        <v>89.79516000000001</v>
      </c>
    </row>
    <row r="424" spans="1:13" ht="15.75" thickBot="1" x14ac:dyDescent="0.3">
      <c r="A424" t="s">
        <v>148</v>
      </c>
      <c r="B424" s="1">
        <v>43738</v>
      </c>
      <c r="C424" s="2">
        <f>IF(MONTH(B424)&lt;=4,1,IF(MONTH(B424)&lt;=7,2,IF(MONTH(B424)&lt;=10,3,4)))</f>
        <v>3</v>
      </c>
      <c r="D424" t="s">
        <v>46</v>
      </c>
      <c r="E424" s="8"/>
      <c r="F424" s="4" t="s">
        <v>20</v>
      </c>
      <c r="G424" s="4">
        <v>0.424037</v>
      </c>
      <c r="H424">
        <f>HEX2DEC(MID(F424,2,2))</f>
        <v>0</v>
      </c>
      <c r="I424">
        <f>HEX2DEC(MID(F424,4,2))</f>
        <v>0</v>
      </c>
      <c r="J424">
        <f>HEX2DEC(RIGHT(F424,2))</f>
        <v>0</v>
      </c>
      <c r="K424">
        <f>$G424*H424</f>
        <v>0</v>
      </c>
      <c r="L424">
        <f>$G424*I424</f>
        <v>0</v>
      </c>
      <c r="M424">
        <f>$G424*J424</f>
        <v>0</v>
      </c>
    </row>
    <row r="425" spans="1:13" ht="15.75" thickBot="1" x14ac:dyDescent="0.3">
      <c r="A425" t="s">
        <v>148</v>
      </c>
      <c r="B425" s="1">
        <v>43738</v>
      </c>
      <c r="C425" s="2">
        <f>IF(MONTH(B425)&lt;=4,1,IF(MONTH(B425)&lt;=7,2,IF(MONTH(B425)&lt;=10,3,4)))</f>
        <v>3</v>
      </c>
      <c r="D425" t="s">
        <v>46</v>
      </c>
      <c r="E425" s="10"/>
      <c r="F425" s="4" t="s">
        <v>22</v>
      </c>
      <c r="G425" s="4">
        <v>1.1436999999999999E-2</v>
      </c>
      <c r="H425">
        <f>HEX2DEC(MID(F425,2,2))</f>
        <v>216</v>
      </c>
      <c r="I425">
        <f>HEX2DEC(MID(F425,4,2))</f>
        <v>216</v>
      </c>
      <c r="J425">
        <f>HEX2DEC(RIGHT(F425,2))</f>
        <v>144</v>
      </c>
      <c r="K425">
        <f>$G425*H425</f>
        <v>2.4703919999999999</v>
      </c>
      <c r="L425">
        <f>$G425*I425</f>
        <v>2.4703919999999999</v>
      </c>
      <c r="M425">
        <f>$G425*J425</f>
        <v>1.6469279999999999</v>
      </c>
    </row>
    <row r="426" spans="1:13" ht="15.75" thickBot="1" x14ac:dyDescent="0.3">
      <c r="A426" t="s">
        <v>148</v>
      </c>
      <c r="B426" s="1">
        <v>43738</v>
      </c>
      <c r="C426" s="2">
        <f>IF(MONTH(B426)&lt;=4,1,IF(MONTH(B426)&lt;=7,2,IF(MONTH(B426)&lt;=10,3,4)))</f>
        <v>3</v>
      </c>
      <c r="D426" t="s">
        <v>46</v>
      </c>
      <c r="E426" s="61"/>
      <c r="F426" s="4" t="s">
        <v>103</v>
      </c>
      <c r="G426" s="4">
        <v>6.1770000000000002E-3</v>
      </c>
      <c r="H426">
        <f>HEX2DEC(MID(F426,2,2))</f>
        <v>168</v>
      </c>
      <c r="I426">
        <f>HEX2DEC(MID(F426,4,2))</f>
        <v>168</v>
      </c>
      <c r="J426">
        <f>HEX2DEC(RIGHT(F426,2))</f>
        <v>96</v>
      </c>
      <c r="K426">
        <f>$G426*H426</f>
        <v>1.037736</v>
      </c>
      <c r="L426">
        <f>$G426*I426</f>
        <v>1.037736</v>
      </c>
      <c r="M426">
        <f>$G426*J426</f>
        <v>0.59299199999999996</v>
      </c>
    </row>
    <row r="427" spans="1:13" ht="15.75" thickBot="1" x14ac:dyDescent="0.3">
      <c r="A427" t="s">
        <v>148</v>
      </c>
      <c r="B427" s="1">
        <v>43738</v>
      </c>
      <c r="C427" s="2">
        <f>IF(MONTH(B427)&lt;=4,1,IF(MONTH(B427)&lt;=7,2,IF(MONTH(B427)&lt;=10,3,4)))</f>
        <v>3</v>
      </c>
      <c r="D427" t="s">
        <v>46</v>
      </c>
      <c r="E427" s="84"/>
      <c r="F427" s="4" t="s">
        <v>142</v>
      </c>
      <c r="G427" s="4">
        <v>5.6270000000000001E-3</v>
      </c>
      <c r="H427">
        <f>HEX2DEC(MID(F427,2,2))</f>
        <v>240</v>
      </c>
      <c r="I427">
        <f>HEX2DEC(MID(F427,4,2))</f>
        <v>240</v>
      </c>
      <c r="J427">
        <f>HEX2DEC(RIGHT(F427,2))</f>
        <v>168</v>
      </c>
      <c r="K427">
        <f>$G427*H427</f>
        <v>1.3504800000000001</v>
      </c>
      <c r="L427">
        <f>$G427*I427</f>
        <v>1.3504800000000001</v>
      </c>
      <c r="M427">
        <f>$G427*J427</f>
        <v>0.94533599999999995</v>
      </c>
    </row>
    <row r="428" spans="1:13" ht="15.75" thickBot="1" x14ac:dyDescent="0.3">
      <c r="A428" t="s">
        <v>148</v>
      </c>
      <c r="B428" s="1">
        <v>43738</v>
      </c>
      <c r="C428" s="2">
        <f>IF(MONTH(B428)&lt;=4,1,IF(MONTH(B428)&lt;=7,2,IF(MONTH(B428)&lt;=10,3,4)))</f>
        <v>3</v>
      </c>
      <c r="D428" t="s">
        <v>46</v>
      </c>
      <c r="E428" s="82"/>
      <c r="F428" s="4" t="s">
        <v>135</v>
      </c>
      <c r="G428" s="4">
        <v>5.1989999999999996E-3</v>
      </c>
      <c r="H428">
        <f>HEX2DEC(MID(F428,2,2))</f>
        <v>255</v>
      </c>
      <c r="I428">
        <f>HEX2DEC(MID(F428,4,2))</f>
        <v>255</v>
      </c>
      <c r="J428">
        <f>HEX2DEC(RIGHT(F428,2))</f>
        <v>168</v>
      </c>
      <c r="K428">
        <f>$G428*H428</f>
        <v>1.325745</v>
      </c>
      <c r="L428">
        <f>$G428*I428</f>
        <v>1.325745</v>
      </c>
      <c r="M428">
        <f>$G428*J428</f>
        <v>0.87343199999999999</v>
      </c>
    </row>
    <row r="429" spans="1:13" ht="15.75" thickBot="1" x14ac:dyDescent="0.3">
      <c r="A429" t="s">
        <v>148</v>
      </c>
      <c r="B429" s="1">
        <v>43738</v>
      </c>
      <c r="C429" s="2">
        <f>IF(MONTH(B429)&lt;=4,1,IF(MONTH(B429)&lt;=7,2,IF(MONTH(B429)&lt;=10,3,4)))</f>
        <v>3</v>
      </c>
      <c r="D429" t="s">
        <v>46</v>
      </c>
      <c r="E429" s="56"/>
      <c r="F429" s="4" t="s">
        <v>96</v>
      </c>
      <c r="G429" s="4">
        <v>4.7710000000000001E-3</v>
      </c>
      <c r="H429">
        <f>HEX2DEC(MID(F429,2,2))</f>
        <v>120</v>
      </c>
      <c r="I429">
        <f>HEX2DEC(MID(F429,4,2))</f>
        <v>120</v>
      </c>
      <c r="J429">
        <f>HEX2DEC(RIGHT(F429,2))</f>
        <v>96</v>
      </c>
      <c r="K429">
        <f>$G429*H429</f>
        <v>0.57252000000000003</v>
      </c>
      <c r="L429">
        <f>$G429*I429</f>
        <v>0.57252000000000003</v>
      </c>
      <c r="M429">
        <f>$G429*J429</f>
        <v>0.45801599999999998</v>
      </c>
    </row>
    <row r="430" spans="1:13" ht="15.75" thickBot="1" x14ac:dyDescent="0.3">
      <c r="A430" t="s">
        <v>148</v>
      </c>
      <c r="B430" s="1">
        <v>43738</v>
      </c>
      <c r="C430" s="2">
        <f>IF(MONTH(B430)&lt;=4,1,IF(MONTH(B430)&lt;=7,2,IF(MONTH(B430)&lt;=10,3,4)))</f>
        <v>3</v>
      </c>
      <c r="D430" t="s">
        <v>46</v>
      </c>
      <c r="E430" s="30"/>
      <c r="F430" s="4" t="s">
        <v>51</v>
      </c>
      <c r="G430" s="4">
        <v>4.2199999999999998E-3</v>
      </c>
      <c r="H430">
        <f>HEX2DEC(MID(F430,2,2))</f>
        <v>96</v>
      </c>
      <c r="I430">
        <f>HEX2DEC(MID(F430,4,2))</f>
        <v>96</v>
      </c>
      <c r="J430">
        <f>HEX2DEC(RIGHT(F430,2))</f>
        <v>72</v>
      </c>
      <c r="K430">
        <f>$G430*H430</f>
        <v>0.40511999999999998</v>
      </c>
      <c r="L430">
        <f>$G430*I430</f>
        <v>0.40511999999999998</v>
      </c>
      <c r="M430">
        <f>$G430*J430</f>
        <v>0.30384</v>
      </c>
    </row>
    <row r="431" spans="1:13" ht="15.75" thickBot="1" x14ac:dyDescent="0.3">
      <c r="A431" t="s">
        <v>148</v>
      </c>
      <c r="B431" s="1">
        <v>43738</v>
      </c>
      <c r="C431" s="2">
        <f>IF(MONTH(B431)&lt;=4,1,IF(MONTH(B431)&lt;=7,2,IF(MONTH(B431)&lt;=10,3,4)))</f>
        <v>3</v>
      </c>
      <c r="D431" t="s">
        <v>46</v>
      </c>
      <c r="E431" s="87"/>
      <c r="F431" s="4" t="s">
        <v>149</v>
      </c>
      <c r="G431" s="4">
        <v>1.957E-3</v>
      </c>
      <c r="H431">
        <f>HEX2DEC(MID(F431,2,2))</f>
        <v>144</v>
      </c>
      <c r="I431">
        <f>HEX2DEC(MID(F431,4,2))</f>
        <v>168</v>
      </c>
      <c r="J431">
        <f>HEX2DEC(RIGHT(F431,2))</f>
        <v>120</v>
      </c>
      <c r="K431">
        <f>$G431*H431</f>
        <v>0.281808</v>
      </c>
      <c r="L431">
        <f>$G431*I431</f>
        <v>0.32877600000000001</v>
      </c>
      <c r="M431">
        <f>$G431*J431</f>
        <v>0.23483999999999999</v>
      </c>
    </row>
    <row r="432" spans="1:13" ht="15.75" thickBot="1" x14ac:dyDescent="0.3">
      <c r="A432" t="s">
        <v>148</v>
      </c>
      <c r="B432" s="1">
        <v>43738</v>
      </c>
      <c r="C432" s="2">
        <f>IF(MONTH(B432)&lt;=4,1,IF(MONTH(B432)&lt;=7,2,IF(MONTH(B432)&lt;=10,3,4)))</f>
        <v>3</v>
      </c>
      <c r="D432" t="s">
        <v>46</v>
      </c>
      <c r="E432" s="88"/>
      <c r="F432" s="4" t="s">
        <v>150</v>
      </c>
      <c r="G432" s="4">
        <v>1.957E-3</v>
      </c>
      <c r="H432">
        <f>HEX2DEC(MID(F432,2,2))</f>
        <v>72</v>
      </c>
      <c r="I432">
        <f>HEX2DEC(MID(F432,4,2))</f>
        <v>48</v>
      </c>
      <c r="J432">
        <f>HEX2DEC(RIGHT(F432,2))</f>
        <v>48</v>
      </c>
      <c r="K432">
        <f>$G432*H432</f>
        <v>0.140904</v>
      </c>
      <c r="L432">
        <f>$G432*I432</f>
        <v>9.3935999999999992E-2</v>
      </c>
      <c r="M432">
        <f>$G432*J432</f>
        <v>9.3935999999999992E-2</v>
      </c>
    </row>
    <row r="433" spans="1:13" ht="15.75" thickBot="1" x14ac:dyDescent="0.3">
      <c r="A433" t="s">
        <v>151</v>
      </c>
      <c r="B433" s="1">
        <v>43830</v>
      </c>
      <c r="C433" s="2">
        <f>IF(MONTH(B433)&lt;=4,1,IF(MONTH(B433)&lt;=7,2,IF(MONTH(B433)&lt;=10,3,4)))</f>
        <v>4</v>
      </c>
      <c r="D433" t="s">
        <v>46</v>
      </c>
      <c r="E433" s="20"/>
      <c r="F433" s="4" t="s">
        <v>36</v>
      </c>
      <c r="G433" s="4">
        <v>0.87198799999999999</v>
      </c>
      <c r="H433">
        <f>HEX2DEC(MID(F433,2,2))</f>
        <v>255</v>
      </c>
      <c r="I433">
        <f>HEX2DEC(MID(F433,4,2))</f>
        <v>240</v>
      </c>
      <c r="J433">
        <f>HEX2DEC(RIGHT(F433,2))</f>
        <v>168</v>
      </c>
      <c r="K433">
        <f>$G433*H433</f>
        <v>222.35694000000001</v>
      </c>
      <c r="L433">
        <f>$G433*I433</f>
        <v>209.27712</v>
      </c>
      <c r="M433">
        <f>$G433*J433</f>
        <v>146.49398400000001</v>
      </c>
    </row>
    <row r="434" spans="1:13" ht="15.75" thickBot="1" x14ac:dyDescent="0.3">
      <c r="A434" t="s">
        <v>151</v>
      </c>
      <c r="B434" s="1">
        <v>43830</v>
      </c>
      <c r="C434" s="2">
        <f>IF(MONTH(B434)&lt;=4,1,IF(MONTH(B434)&lt;=7,2,IF(MONTH(B434)&lt;=10,3,4)))</f>
        <v>4</v>
      </c>
      <c r="D434" t="s">
        <v>46</v>
      </c>
      <c r="E434" s="8"/>
      <c r="F434" s="4" t="s">
        <v>20</v>
      </c>
      <c r="G434" s="4">
        <v>9.1254000000000002E-2</v>
      </c>
      <c r="H434">
        <f>HEX2DEC(MID(F434,2,2))</f>
        <v>0</v>
      </c>
      <c r="I434">
        <f>HEX2DEC(MID(F434,4,2))</f>
        <v>0</v>
      </c>
      <c r="J434">
        <f>HEX2DEC(RIGHT(F434,2))</f>
        <v>0</v>
      </c>
      <c r="K434">
        <f>$G434*H434</f>
        <v>0</v>
      </c>
      <c r="L434">
        <f>$G434*I434</f>
        <v>0</v>
      </c>
      <c r="M434">
        <f>$G434*J434</f>
        <v>0</v>
      </c>
    </row>
    <row r="435" spans="1:13" ht="15.75" thickBot="1" x14ac:dyDescent="0.3">
      <c r="A435" t="s">
        <v>151</v>
      </c>
      <c r="B435" s="1">
        <v>43830</v>
      </c>
      <c r="C435" s="2">
        <f>IF(MONTH(B435)&lt;=4,1,IF(MONTH(B435)&lt;=7,2,IF(MONTH(B435)&lt;=10,3,4)))</f>
        <v>4</v>
      </c>
      <c r="D435" t="s">
        <v>46</v>
      </c>
      <c r="E435" s="82"/>
      <c r="F435" s="4" t="s">
        <v>135</v>
      </c>
      <c r="G435" s="4">
        <v>1.0887000000000001E-2</v>
      </c>
      <c r="H435">
        <f>HEX2DEC(MID(F435,2,2))</f>
        <v>255</v>
      </c>
      <c r="I435">
        <f>HEX2DEC(MID(F435,4,2))</f>
        <v>255</v>
      </c>
      <c r="J435">
        <f>HEX2DEC(RIGHT(F435,2))</f>
        <v>168</v>
      </c>
      <c r="K435">
        <f>$G435*H435</f>
        <v>2.7761850000000003</v>
      </c>
      <c r="L435">
        <f>$G435*I435</f>
        <v>2.7761850000000003</v>
      </c>
      <c r="M435">
        <f>$G435*J435</f>
        <v>1.8290160000000002</v>
      </c>
    </row>
    <row r="436" spans="1:13" ht="15.75" thickBot="1" x14ac:dyDescent="0.3">
      <c r="A436" t="s">
        <v>151</v>
      </c>
      <c r="B436" s="1">
        <v>43830</v>
      </c>
      <c r="C436" s="2">
        <f>IF(MONTH(B436)&lt;=4,1,IF(MONTH(B436)&lt;=7,2,IF(MONTH(B436)&lt;=10,3,4)))</f>
        <v>4</v>
      </c>
      <c r="D436" t="s">
        <v>46</v>
      </c>
      <c r="E436" s="84"/>
      <c r="F436" s="4" t="s">
        <v>142</v>
      </c>
      <c r="G436" s="4">
        <v>8.3180000000000007E-3</v>
      </c>
      <c r="H436">
        <f>HEX2DEC(MID(F436,2,2))</f>
        <v>240</v>
      </c>
      <c r="I436">
        <f>HEX2DEC(MID(F436,4,2))</f>
        <v>240</v>
      </c>
      <c r="J436">
        <f>HEX2DEC(RIGHT(F436,2))</f>
        <v>168</v>
      </c>
      <c r="K436">
        <f>$G436*H436</f>
        <v>1.9963200000000001</v>
      </c>
      <c r="L436">
        <f>$G436*I436</f>
        <v>1.9963200000000001</v>
      </c>
      <c r="M436">
        <f>$G436*J436</f>
        <v>1.3974240000000002</v>
      </c>
    </row>
    <row r="437" spans="1:13" ht="15.75" thickBot="1" x14ac:dyDescent="0.3">
      <c r="A437" t="s">
        <v>151</v>
      </c>
      <c r="B437" s="1">
        <v>43830</v>
      </c>
      <c r="C437" s="2">
        <f>IF(MONTH(B437)&lt;=4,1,IF(MONTH(B437)&lt;=7,2,IF(MONTH(B437)&lt;=10,3,4)))</f>
        <v>4</v>
      </c>
      <c r="D437" t="s">
        <v>46</v>
      </c>
      <c r="E437" s="11"/>
      <c r="F437" s="4" t="s">
        <v>23</v>
      </c>
      <c r="G437" s="4">
        <v>4.8320000000000004E-3</v>
      </c>
      <c r="H437">
        <f>HEX2DEC(MID(F437,2,2))</f>
        <v>120</v>
      </c>
      <c r="I437">
        <f>HEX2DEC(MID(F437,4,2))</f>
        <v>120</v>
      </c>
      <c r="J437">
        <f>HEX2DEC(RIGHT(F437,2))</f>
        <v>72</v>
      </c>
      <c r="K437">
        <f>$G437*H437</f>
        <v>0.57984000000000002</v>
      </c>
      <c r="L437">
        <f>$G437*I437</f>
        <v>0.57984000000000002</v>
      </c>
      <c r="M437">
        <f>$G437*J437</f>
        <v>0.34790400000000005</v>
      </c>
    </row>
    <row r="438" spans="1:13" ht="15.75" thickBot="1" x14ac:dyDescent="0.3">
      <c r="A438" t="s">
        <v>151</v>
      </c>
      <c r="B438" s="1">
        <v>43830</v>
      </c>
      <c r="C438" s="2">
        <f>IF(MONTH(B438)&lt;=4,1,IF(MONTH(B438)&lt;=7,2,IF(MONTH(B438)&lt;=10,3,4)))</f>
        <v>4</v>
      </c>
      <c r="D438" t="s">
        <v>46</v>
      </c>
      <c r="E438" s="13"/>
      <c r="F438" s="4" t="s">
        <v>26</v>
      </c>
      <c r="G438" s="4">
        <v>2.63E-3</v>
      </c>
      <c r="H438">
        <f>HEX2DEC(MID(F438,2,2))</f>
        <v>72</v>
      </c>
      <c r="I438">
        <f>HEX2DEC(MID(F438,4,2))</f>
        <v>72</v>
      </c>
      <c r="J438">
        <f>HEX2DEC(RIGHT(F438,2))</f>
        <v>48</v>
      </c>
      <c r="K438">
        <f>$G438*H438</f>
        <v>0.18936</v>
      </c>
      <c r="L438">
        <f>$G438*I438</f>
        <v>0.18936</v>
      </c>
      <c r="M438">
        <f>$G438*J438</f>
        <v>0.12623999999999999</v>
      </c>
    </row>
    <row r="439" spans="1:13" ht="15.75" thickBot="1" x14ac:dyDescent="0.3">
      <c r="A439" t="s">
        <v>151</v>
      </c>
      <c r="B439" s="1">
        <v>43830</v>
      </c>
      <c r="C439" s="2">
        <f>IF(MONTH(B439)&lt;=4,1,IF(MONTH(B439)&lt;=7,2,IF(MONTH(B439)&lt;=10,3,4)))</f>
        <v>4</v>
      </c>
      <c r="D439" t="s">
        <v>46</v>
      </c>
      <c r="E439" s="9"/>
      <c r="F439" s="4" t="s">
        <v>21</v>
      </c>
      <c r="G439" s="4">
        <v>2.5690000000000001E-3</v>
      </c>
      <c r="H439">
        <f>HEX2DEC(MID(F439,2,2))</f>
        <v>192</v>
      </c>
      <c r="I439">
        <f>HEX2DEC(MID(F439,4,2))</f>
        <v>192</v>
      </c>
      <c r="J439">
        <f>HEX2DEC(RIGHT(F439,2))</f>
        <v>120</v>
      </c>
      <c r="K439">
        <f>$G439*H439</f>
        <v>0.49324800000000002</v>
      </c>
      <c r="L439">
        <f>$G439*I439</f>
        <v>0.49324800000000002</v>
      </c>
      <c r="M439">
        <f>$G439*J439</f>
        <v>0.30828</v>
      </c>
    </row>
    <row r="440" spans="1:13" ht="15.75" thickBot="1" x14ac:dyDescent="0.3">
      <c r="A440" t="s">
        <v>151</v>
      </c>
      <c r="B440" s="1">
        <v>43830</v>
      </c>
      <c r="C440" s="2">
        <f>IF(MONTH(B440)&lt;=4,1,IF(MONTH(B440)&lt;=7,2,IF(MONTH(B440)&lt;=10,3,4)))</f>
        <v>4</v>
      </c>
      <c r="D440" t="s">
        <v>46</v>
      </c>
      <c r="E440" s="46"/>
      <c r="F440" s="4" t="s">
        <v>75</v>
      </c>
      <c r="G440" s="4">
        <v>2.4459999999999998E-3</v>
      </c>
      <c r="H440">
        <f>HEX2DEC(MID(F440,2,2))</f>
        <v>168</v>
      </c>
      <c r="I440">
        <f>HEX2DEC(MID(F440,4,2))</f>
        <v>168</v>
      </c>
      <c r="J440">
        <f>HEX2DEC(RIGHT(F440,2))</f>
        <v>120</v>
      </c>
      <c r="K440">
        <f>$G440*H440</f>
        <v>0.41092799999999996</v>
      </c>
      <c r="L440">
        <f>$G440*I440</f>
        <v>0.41092799999999996</v>
      </c>
      <c r="M440">
        <f>$G440*J440</f>
        <v>0.29352</v>
      </c>
    </row>
    <row r="441" spans="1:13" ht="15.75" thickBot="1" x14ac:dyDescent="0.3">
      <c r="A441" t="s">
        <v>151</v>
      </c>
      <c r="B441" s="1">
        <v>43830</v>
      </c>
      <c r="C441" s="2">
        <f>IF(MONTH(B441)&lt;=4,1,IF(MONTH(B441)&lt;=7,2,IF(MONTH(B441)&lt;=10,3,4)))</f>
        <v>4</v>
      </c>
      <c r="D441" t="s">
        <v>46</v>
      </c>
      <c r="E441" s="10"/>
      <c r="F441" s="4" t="s">
        <v>22</v>
      </c>
      <c r="G441" s="4">
        <v>1.957E-3</v>
      </c>
      <c r="H441">
        <f>HEX2DEC(MID(F441,2,2))</f>
        <v>216</v>
      </c>
      <c r="I441">
        <f>HEX2DEC(MID(F441,4,2))</f>
        <v>216</v>
      </c>
      <c r="J441">
        <f>HEX2DEC(RIGHT(F441,2))</f>
        <v>144</v>
      </c>
      <c r="K441">
        <f>$G441*H441</f>
        <v>0.42271199999999998</v>
      </c>
      <c r="L441">
        <f>$G441*I441</f>
        <v>0.42271199999999998</v>
      </c>
      <c r="M441">
        <f>$G441*J441</f>
        <v>0.281808</v>
      </c>
    </row>
    <row r="442" spans="1:13" ht="15.75" thickBot="1" x14ac:dyDescent="0.3">
      <c r="A442" t="s">
        <v>151</v>
      </c>
      <c r="B442" s="1">
        <v>43830</v>
      </c>
      <c r="C442" s="2">
        <f>IF(MONTH(B442)&lt;=4,1,IF(MONTH(B442)&lt;=7,2,IF(MONTH(B442)&lt;=10,3,4)))</f>
        <v>4</v>
      </c>
      <c r="D442" t="s">
        <v>46</v>
      </c>
      <c r="E442" s="30"/>
      <c r="F442" s="4" t="s">
        <v>51</v>
      </c>
      <c r="G442" s="4">
        <v>1.6509999999999999E-3</v>
      </c>
      <c r="H442">
        <f>HEX2DEC(MID(F442,2,2))</f>
        <v>96</v>
      </c>
      <c r="I442">
        <f>HEX2DEC(MID(F442,4,2))</f>
        <v>96</v>
      </c>
      <c r="J442">
        <f>HEX2DEC(RIGHT(F442,2))</f>
        <v>72</v>
      </c>
      <c r="K442">
        <f>$G442*H442</f>
        <v>0.158496</v>
      </c>
      <c r="L442">
        <f>$G442*I442</f>
        <v>0.158496</v>
      </c>
      <c r="M442">
        <f>$G442*J442</f>
        <v>0.11887199999999999</v>
      </c>
    </row>
    <row r="443" spans="1:13" ht="15.75" thickBot="1" x14ac:dyDescent="0.3">
      <c r="A443" t="s">
        <v>152</v>
      </c>
      <c r="B443" s="1">
        <v>43921</v>
      </c>
      <c r="C443" s="2">
        <f>IF(MONTH(B443)&lt;=4,1,IF(MONTH(B443)&lt;=7,2,IF(MONTH(B443)&lt;=10,3,4)))</f>
        <v>1</v>
      </c>
      <c r="D443" t="s">
        <v>46</v>
      </c>
      <c r="E443" s="20"/>
      <c r="F443" s="4" t="s">
        <v>36</v>
      </c>
      <c r="G443" s="4">
        <v>0.97767599999999999</v>
      </c>
      <c r="H443">
        <f>HEX2DEC(MID(F443,2,2))</f>
        <v>255</v>
      </c>
      <c r="I443">
        <f>HEX2DEC(MID(F443,4,2))</f>
        <v>240</v>
      </c>
      <c r="J443">
        <f>HEX2DEC(RIGHT(F443,2))</f>
        <v>168</v>
      </c>
      <c r="K443">
        <f>$G443*H443</f>
        <v>249.30737999999999</v>
      </c>
      <c r="L443">
        <f>$G443*I443</f>
        <v>234.64223999999999</v>
      </c>
      <c r="M443">
        <f>$G443*J443</f>
        <v>164.24956800000001</v>
      </c>
    </row>
    <row r="444" spans="1:13" ht="15.75" thickBot="1" x14ac:dyDescent="0.3">
      <c r="A444" t="s">
        <v>152</v>
      </c>
      <c r="B444" s="1">
        <v>43921</v>
      </c>
      <c r="C444" s="2">
        <f>IF(MONTH(B444)&lt;=4,1,IF(MONTH(B444)&lt;=7,2,IF(MONTH(B444)&lt;=10,3,4)))</f>
        <v>1</v>
      </c>
      <c r="D444" t="s">
        <v>46</v>
      </c>
      <c r="E444" s="82"/>
      <c r="F444" s="4" t="s">
        <v>135</v>
      </c>
      <c r="G444" s="4">
        <v>7.8289999999999992E-3</v>
      </c>
      <c r="H444">
        <f>HEX2DEC(MID(F444,2,2))</f>
        <v>255</v>
      </c>
      <c r="I444">
        <f>HEX2DEC(MID(F444,4,2))</f>
        <v>255</v>
      </c>
      <c r="J444">
        <f>HEX2DEC(RIGHT(F444,2))</f>
        <v>168</v>
      </c>
      <c r="K444">
        <f>$G444*H444</f>
        <v>1.9963949999999997</v>
      </c>
      <c r="L444">
        <f>$G444*I444</f>
        <v>1.9963949999999997</v>
      </c>
      <c r="M444">
        <f>$G444*J444</f>
        <v>1.3152719999999998</v>
      </c>
    </row>
    <row r="445" spans="1:13" ht="15.75" thickBot="1" x14ac:dyDescent="0.3">
      <c r="A445" t="s">
        <v>152</v>
      </c>
      <c r="B445" s="1">
        <v>43921</v>
      </c>
      <c r="C445" s="2">
        <f>IF(MONTH(B445)&lt;=4,1,IF(MONTH(B445)&lt;=7,2,IF(MONTH(B445)&lt;=10,3,4)))</f>
        <v>1</v>
      </c>
      <c r="D445" t="s">
        <v>46</v>
      </c>
      <c r="E445" s="8"/>
      <c r="F445" s="4" t="s">
        <v>20</v>
      </c>
      <c r="G445" s="4">
        <v>6.4219999999999998E-3</v>
      </c>
      <c r="H445">
        <f>HEX2DEC(MID(F445,2,2))</f>
        <v>0</v>
      </c>
      <c r="I445">
        <f>HEX2DEC(MID(F445,4,2))</f>
        <v>0</v>
      </c>
      <c r="J445">
        <f>HEX2DEC(RIGHT(F445,2))</f>
        <v>0</v>
      </c>
      <c r="K445">
        <f>$G445*H445</f>
        <v>0</v>
      </c>
      <c r="L445">
        <f>$G445*I445</f>
        <v>0</v>
      </c>
      <c r="M445">
        <f>$G445*J445</f>
        <v>0</v>
      </c>
    </row>
    <row r="446" spans="1:13" ht="15.75" thickBot="1" x14ac:dyDescent="0.3">
      <c r="A446" t="s">
        <v>152</v>
      </c>
      <c r="B446" s="1">
        <v>43921</v>
      </c>
      <c r="C446" s="2">
        <f>IF(MONTH(B446)&lt;=4,1,IF(MONTH(B446)&lt;=7,2,IF(MONTH(B446)&lt;=10,3,4)))</f>
        <v>1</v>
      </c>
      <c r="D446" t="s">
        <v>46</v>
      </c>
      <c r="E446" s="84"/>
      <c r="F446" s="4" t="s">
        <v>142</v>
      </c>
      <c r="G446" s="4">
        <v>5.0759999999999998E-3</v>
      </c>
      <c r="H446">
        <f>HEX2DEC(MID(F446,2,2))</f>
        <v>240</v>
      </c>
      <c r="I446">
        <f>HEX2DEC(MID(F446,4,2))</f>
        <v>240</v>
      </c>
      <c r="J446">
        <f>HEX2DEC(RIGHT(F446,2))</f>
        <v>168</v>
      </c>
      <c r="K446">
        <f>$G446*H446</f>
        <v>1.21824</v>
      </c>
      <c r="L446">
        <f>$G446*I446</f>
        <v>1.21824</v>
      </c>
      <c r="M446">
        <f>$G446*J446</f>
        <v>0.85276799999999997</v>
      </c>
    </row>
    <row r="447" spans="1:13" ht="15.75" thickBot="1" x14ac:dyDescent="0.3">
      <c r="A447" t="s">
        <v>152</v>
      </c>
      <c r="B447" s="1">
        <v>43921</v>
      </c>
      <c r="C447" s="2">
        <f>IF(MONTH(B447)&lt;=4,1,IF(MONTH(B447)&lt;=7,2,IF(MONTH(B447)&lt;=10,3,4)))</f>
        <v>1</v>
      </c>
      <c r="D447" t="s">
        <v>46</v>
      </c>
      <c r="E447" s="56"/>
      <c r="F447" s="4" t="s">
        <v>96</v>
      </c>
      <c r="G447" s="4">
        <v>1.346E-3</v>
      </c>
      <c r="H447">
        <f>HEX2DEC(MID(F447,2,2))</f>
        <v>120</v>
      </c>
      <c r="I447">
        <f>HEX2DEC(MID(F447,4,2))</f>
        <v>120</v>
      </c>
      <c r="J447">
        <f>HEX2DEC(RIGHT(F447,2))</f>
        <v>96</v>
      </c>
      <c r="K447">
        <f>$G447*H447</f>
        <v>0.16152</v>
      </c>
      <c r="L447">
        <f>$G447*I447</f>
        <v>0.16152</v>
      </c>
      <c r="M447">
        <f>$G447*J447</f>
        <v>0.129216</v>
      </c>
    </row>
    <row r="448" spans="1:13" ht="15.75" thickBot="1" x14ac:dyDescent="0.3">
      <c r="A448" t="s">
        <v>152</v>
      </c>
      <c r="B448" s="1">
        <v>43921</v>
      </c>
      <c r="C448" s="2">
        <f>IF(MONTH(B448)&lt;=4,1,IF(MONTH(B448)&lt;=7,2,IF(MONTH(B448)&lt;=10,3,4)))</f>
        <v>1</v>
      </c>
      <c r="D448" t="s">
        <v>46</v>
      </c>
      <c r="E448" s="46"/>
      <c r="F448" s="4" t="s">
        <v>75</v>
      </c>
      <c r="G448" s="4">
        <v>9.1699999999999995E-4</v>
      </c>
      <c r="H448">
        <f>HEX2DEC(MID(F448,2,2))</f>
        <v>168</v>
      </c>
      <c r="I448">
        <f>HEX2DEC(MID(F448,4,2))</f>
        <v>168</v>
      </c>
      <c r="J448">
        <f>HEX2DEC(RIGHT(F448,2))</f>
        <v>120</v>
      </c>
      <c r="K448">
        <f>$G448*H448</f>
        <v>0.154056</v>
      </c>
      <c r="L448">
        <f>$G448*I448</f>
        <v>0.154056</v>
      </c>
      <c r="M448">
        <f>$G448*J448</f>
        <v>0.11004</v>
      </c>
    </row>
    <row r="449" spans="1:13" ht="15.75" thickBot="1" x14ac:dyDescent="0.3">
      <c r="A449" t="s">
        <v>152</v>
      </c>
      <c r="B449" s="1">
        <v>43921</v>
      </c>
      <c r="C449" s="2">
        <f>IF(MONTH(B449)&lt;=4,1,IF(MONTH(B449)&lt;=7,2,IF(MONTH(B449)&lt;=10,3,4)))</f>
        <v>1</v>
      </c>
      <c r="D449" t="s">
        <v>46</v>
      </c>
      <c r="E449" s="23"/>
      <c r="F449" s="4" t="s">
        <v>40</v>
      </c>
      <c r="G449" s="4">
        <v>4.28E-4</v>
      </c>
      <c r="H449">
        <f>HEX2DEC(MID(F449,2,2))</f>
        <v>168</v>
      </c>
      <c r="I449">
        <f>HEX2DEC(MID(F449,4,2))</f>
        <v>144</v>
      </c>
      <c r="J449">
        <f>HEX2DEC(RIGHT(F449,2))</f>
        <v>96</v>
      </c>
      <c r="K449">
        <f>$G449*H449</f>
        <v>7.1903999999999996E-2</v>
      </c>
      <c r="L449">
        <f>$G449*I449</f>
        <v>6.1631999999999999E-2</v>
      </c>
      <c r="M449">
        <f>$G449*J449</f>
        <v>4.1088E-2</v>
      </c>
    </row>
    <row r="450" spans="1:13" ht="15.75" thickBot="1" x14ac:dyDescent="0.3">
      <c r="A450" t="s">
        <v>152</v>
      </c>
      <c r="B450" s="1">
        <v>43921</v>
      </c>
      <c r="C450" s="2">
        <f>IF(MONTH(B450)&lt;=4,1,IF(MONTH(B450)&lt;=7,2,IF(MONTH(B450)&lt;=10,3,4)))</f>
        <v>1</v>
      </c>
      <c r="D450" t="s">
        <v>46</v>
      </c>
      <c r="E450" s="10"/>
      <c r="F450" s="4" t="s">
        <v>22</v>
      </c>
      <c r="G450" s="4">
        <v>1.83E-4</v>
      </c>
      <c r="H450">
        <f>HEX2DEC(MID(F450,2,2))</f>
        <v>216</v>
      </c>
      <c r="I450">
        <f>HEX2DEC(MID(F450,4,2))</f>
        <v>216</v>
      </c>
      <c r="J450">
        <f>HEX2DEC(RIGHT(F450,2))</f>
        <v>144</v>
      </c>
      <c r="K450">
        <f>$G450*H450</f>
        <v>3.9528000000000001E-2</v>
      </c>
      <c r="L450">
        <f>$G450*I450</f>
        <v>3.9528000000000001E-2</v>
      </c>
      <c r="M450">
        <f>$G450*J450</f>
        <v>2.6352E-2</v>
      </c>
    </row>
    <row r="451" spans="1:13" ht="15.75" thickBot="1" x14ac:dyDescent="0.3">
      <c r="A451" t="s">
        <v>152</v>
      </c>
      <c r="B451" s="1">
        <v>43921</v>
      </c>
      <c r="C451" s="2">
        <f>IF(MONTH(B451)&lt;=4,1,IF(MONTH(B451)&lt;=7,2,IF(MONTH(B451)&lt;=10,3,4)))</f>
        <v>1</v>
      </c>
      <c r="D451" t="s">
        <v>46</v>
      </c>
      <c r="E451" s="89"/>
      <c r="F451" s="4" t="s">
        <v>153</v>
      </c>
      <c r="G451" s="4">
        <v>6.0999999999999999E-5</v>
      </c>
      <c r="H451">
        <f>HEX2DEC(MID(F451,2,2))</f>
        <v>240</v>
      </c>
      <c r="I451">
        <f>HEX2DEC(MID(F451,4,2))</f>
        <v>255</v>
      </c>
      <c r="J451">
        <f>HEX2DEC(RIGHT(F451,2))</f>
        <v>192</v>
      </c>
      <c r="K451">
        <f>$G451*H451</f>
        <v>1.464E-2</v>
      </c>
      <c r="L451">
        <f>$G451*I451</f>
        <v>1.5554999999999999E-2</v>
      </c>
      <c r="M451">
        <f>$G451*J451</f>
        <v>1.1712E-2</v>
      </c>
    </row>
    <row r="452" spans="1:13" ht="15.75" thickBot="1" x14ac:dyDescent="0.3">
      <c r="A452" t="s">
        <v>152</v>
      </c>
      <c r="B452" s="1">
        <v>43921</v>
      </c>
      <c r="C452" s="2">
        <f>IF(MONTH(B452)&lt;=4,1,IF(MONTH(B452)&lt;=7,2,IF(MONTH(B452)&lt;=10,3,4)))</f>
        <v>1</v>
      </c>
      <c r="D452" t="s">
        <v>46</v>
      </c>
      <c r="E452" s="9"/>
      <c r="F452" s="4" t="s">
        <v>21</v>
      </c>
      <c r="G452" s="4">
        <v>6.0999999999999999E-5</v>
      </c>
      <c r="H452">
        <f>HEX2DEC(MID(F452,2,2))</f>
        <v>192</v>
      </c>
      <c r="I452">
        <f>HEX2DEC(MID(F452,4,2))</f>
        <v>192</v>
      </c>
      <c r="J452">
        <f>HEX2DEC(RIGHT(F452,2))</f>
        <v>120</v>
      </c>
      <c r="K452">
        <f>$G452*H452</f>
        <v>1.1712E-2</v>
      </c>
      <c r="L452">
        <f>$G452*I452</f>
        <v>1.1712E-2</v>
      </c>
      <c r="M452">
        <f>$G452*J452</f>
        <v>7.3200000000000001E-3</v>
      </c>
    </row>
    <row r="453" spans="1:13" ht="15.75" thickBot="1" x14ac:dyDescent="0.3">
      <c r="A453" t="s">
        <v>154</v>
      </c>
      <c r="B453" s="1">
        <v>42824</v>
      </c>
      <c r="C453" s="2">
        <f>IF(MONTH(B453)&lt;=4,1,IF(MONTH(B453)&lt;=7,2,IF(MONTH(B453)&lt;=10,3,4)))</f>
        <v>1</v>
      </c>
      <c r="D453" t="s">
        <v>155</v>
      </c>
      <c r="E453" s="90"/>
      <c r="F453" s="4" t="s">
        <v>156</v>
      </c>
      <c r="G453" s="4">
        <v>0.55033600000000005</v>
      </c>
      <c r="H453">
        <f>HEX2DEC(MID(F453,2,2))</f>
        <v>24</v>
      </c>
      <c r="I453">
        <f>HEX2DEC(MID(F453,4,2))</f>
        <v>24</v>
      </c>
      <c r="J453">
        <f>HEX2DEC(RIGHT(F453,2))</f>
        <v>24</v>
      </c>
      <c r="K453">
        <f>$G453*H453</f>
        <v>13.208064</v>
      </c>
      <c r="L453">
        <f>$G453*I453</f>
        <v>13.208064</v>
      </c>
      <c r="M453">
        <f>$G453*J453</f>
        <v>13.208064</v>
      </c>
    </row>
    <row r="454" spans="1:13" ht="15.75" thickBot="1" x14ac:dyDescent="0.3">
      <c r="A454" t="s">
        <v>154</v>
      </c>
      <c r="B454" s="1">
        <v>42824</v>
      </c>
      <c r="C454" s="2">
        <f>IF(MONTH(B454)&lt;=4,1,IF(MONTH(B454)&lt;=7,2,IF(MONTH(B454)&lt;=10,3,4)))</f>
        <v>1</v>
      </c>
      <c r="D454" t="s">
        <v>155</v>
      </c>
      <c r="E454" s="91"/>
      <c r="F454" s="4" t="s">
        <v>157</v>
      </c>
      <c r="G454" s="4">
        <v>0.21535199999999999</v>
      </c>
      <c r="H454">
        <f>HEX2DEC(MID(F454,2,2))</f>
        <v>48</v>
      </c>
      <c r="I454">
        <f>HEX2DEC(MID(F454,4,2))</f>
        <v>48</v>
      </c>
      <c r="J454">
        <f>HEX2DEC(RIGHT(F454,2))</f>
        <v>48</v>
      </c>
      <c r="K454">
        <f>$G454*H454</f>
        <v>10.336895999999999</v>
      </c>
      <c r="L454">
        <f>$G454*I454</f>
        <v>10.336895999999999</v>
      </c>
      <c r="M454">
        <f>$G454*J454</f>
        <v>10.336895999999999</v>
      </c>
    </row>
    <row r="455" spans="1:13" ht="15.75" thickBot="1" x14ac:dyDescent="0.3">
      <c r="A455" t="s">
        <v>154</v>
      </c>
      <c r="B455" s="1">
        <v>42824</v>
      </c>
      <c r="C455" s="2">
        <f>IF(MONTH(B455)&lt;=4,1,IF(MONTH(B455)&lt;=7,2,IF(MONTH(B455)&lt;=10,3,4)))</f>
        <v>1</v>
      </c>
      <c r="D455" t="s">
        <v>155</v>
      </c>
      <c r="E455" s="92"/>
      <c r="F455" s="4" t="s">
        <v>158</v>
      </c>
      <c r="G455" s="4">
        <v>9.9754999999999996E-2</v>
      </c>
      <c r="H455">
        <f>HEX2DEC(MID(F455,2,2))</f>
        <v>72</v>
      </c>
      <c r="I455">
        <f>HEX2DEC(MID(F455,4,2))</f>
        <v>72</v>
      </c>
      <c r="J455">
        <f>HEX2DEC(RIGHT(F455,2))</f>
        <v>72</v>
      </c>
      <c r="K455">
        <f>$G455*H455</f>
        <v>7.1823600000000001</v>
      </c>
      <c r="L455">
        <f>$G455*I455</f>
        <v>7.1823600000000001</v>
      </c>
      <c r="M455">
        <f>$G455*J455</f>
        <v>7.1823600000000001</v>
      </c>
    </row>
    <row r="456" spans="1:13" ht="15.75" thickBot="1" x14ac:dyDescent="0.3">
      <c r="A456" t="s">
        <v>154</v>
      </c>
      <c r="B456" s="1">
        <v>42824</v>
      </c>
      <c r="C456" s="2">
        <f>IF(MONTH(B456)&lt;=4,1,IF(MONTH(B456)&lt;=7,2,IF(MONTH(B456)&lt;=10,3,4)))</f>
        <v>1</v>
      </c>
      <c r="D456" t="s">
        <v>155</v>
      </c>
      <c r="E456" s="8"/>
      <c r="F456" s="4" t="s">
        <v>20</v>
      </c>
      <c r="G456" s="4">
        <v>8.2691000000000001E-2</v>
      </c>
      <c r="H456">
        <f>HEX2DEC(MID(F456,2,2))</f>
        <v>0</v>
      </c>
      <c r="I456">
        <f>HEX2DEC(MID(F456,4,2))</f>
        <v>0</v>
      </c>
      <c r="J456">
        <f>HEX2DEC(RIGHT(F456,2))</f>
        <v>0</v>
      </c>
      <c r="K456">
        <f>$G456*H456</f>
        <v>0</v>
      </c>
      <c r="L456">
        <f>$G456*I456</f>
        <v>0</v>
      </c>
      <c r="M456">
        <f>$G456*J456</f>
        <v>0</v>
      </c>
    </row>
    <row r="457" spans="1:13" ht="15.75" thickBot="1" x14ac:dyDescent="0.3">
      <c r="A457" t="s">
        <v>154</v>
      </c>
      <c r="B457" s="1">
        <v>42824</v>
      </c>
      <c r="C457" s="2">
        <f>IF(MONTH(B457)&lt;=4,1,IF(MONTH(B457)&lt;=7,2,IF(MONTH(B457)&lt;=10,3,4)))</f>
        <v>1</v>
      </c>
      <c r="D457" t="s">
        <v>155</v>
      </c>
      <c r="E457" s="93"/>
      <c r="F457" s="4" t="s">
        <v>159</v>
      </c>
      <c r="G457" s="4">
        <v>4.2202000000000003E-2</v>
      </c>
      <c r="H457">
        <f>HEX2DEC(MID(F457,2,2))</f>
        <v>96</v>
      </c>
      <c r="I457">
        <f>HEX2DEC(MID(F457,4,2))</f>
        <v>96</v>
      </c>
      <c r="J457">
        <f>HEX2DEC(RIGHT(F457,2))</f>
        <v>96</v>
      </c>
      <c r="K457">
        <f>$G457*H457</f>
        <v>4.0513919999999999</v>
      </c>
      <c r="L457">
        <f>$G457*I457</f>
        <v>4.0513919999999999</v>
      </c>
      <c r="M457">
        <f>$G457*J457</f>
        <v>4.0513919999999999</v>
      </c>
    </row>
    <row r="458" spans="1:13" ht="15.75" thickBot="1" x14ac:dyDescent="0.3">
      <c r="A458" t="s">
        <v>154</v>
      </c>
      <c r="B458" s="1">
        <v>42824</v>
      </c>
      <c r="C458" s="2">
        <f>IF(MONTH(B458)&lt;=4,1,IF(MONTH(B458)&lt;=7,2,IF(MONTH(B458)&lt;=10,3,4)))</f>
        <v>1</v>
      </c>
      <c r="D458" t="s">
        <v>155</v>
      </c>
      <c r="E458" s="51"/>
      <c r="F458" s="4" t="s">
        <v>91</v>
      </c>
      <c r="G458" s="4">
        <v>5.6270000000000001E-3</v>
      </c>
      <c r="H458">
        <f>HEX2DEC(MID(F458,2,2))</f>
        <v>240</v>
      </c>
      <c r="I458">
        <f>HEX2DEC(MID(F458,4,2))</f>
        <v>240</v>
      </c>
      <c r="J458">
        <f>HEX2DEC(RIGHT(F458,2))</f>
        <v>240</v>
      </c>
      <c r="K458">
        <f>$G458*H458</f>
        <v>1.3504800000000001</v>
      </c>
      <c r="L458">
        <f>$G458*I458</f>
        <v>1.3504800000000001</v>
      </c>
      <c r="M458">
        <f>$G458*J458</f>
        <v>1.3504800000000001</v>
      </c>
    </row>
    <row r="459" spans="1:13" ht="15.75" thickBot="1" x14ac:dyDescent="0.3">
      <c r="A459" t="s">
        <v>154</v>
      </c>
      <c r="B459" s="1">
        <v>42824</v>
      </c>
      <c r="C459" s="2">
        <f>IF(MONTH(B459)&lt;=4,1,IF(MONTH(B459)&lt;=7,2,IF(MONTH(B459)&lt;=10,3,4)))</f>
        <v>1</v>
      </c>
      <c r="D459" t="s">
        <v>155</v>
      </c>
      <c r="E459" s="4"/>
      <c r="F459" s="4" t="s">
        <v>160</v>
      </c>
      <c r="G459" s="4">
        <v>4.0369999999999998E-3</v>
      </c>
      <c r="H459">
        <f>HEX2DEC(MID(F459,2,2))</f>
        <v>255</v>
      </c>
      <c r="I459">
        <f>HEX2DEC(MID(F459,4,2))</f>
        <v>255</v>
      </c>
      <c r="J459">
        <f>HEX2DEC(RIGHT(F459,2))</f>
        <v>255</v>
      </c>
      <c r="K459">
        <f>$G459*H459</f>
        <v>1.0294349999999999</v>
      </c>
      <c r="L459">
        <f>$G459*I459</f>
        <v>1.0294349999999999</v>
      </c>
      <c r="M459">
        <f>$G459*J459</f>
        <v>1.0294349999999999</v>
      </c>
    </row>
    <row r="460" spans="1:13" ht="15.75" thickBot="1" x14ac:dyDescent="0.3">
      <c r="A460" t="s">
        <v>161</v>
      </c>
      <c r="B460" s="1">
        <v>42916</v>
      </c>
      <c r="C460" s="2">
        <f>IF(MONTH(B460)&lt;=4,1,IF(MONTH(B460)&lt;=7,2,IF(MONTH(B460)&lt;=10,3,4)))</f>
        <v>2</v>
      </c>
      <c r="D460" t="s">
        <v>155</v>
      </c>
      <c r="E460" s="90"/>
      <c r="F460" s="4" t="s">
        <v>156</v>
      </c>
      <c r="G460" s="4">
        <v>0.53578000000000003</v>
      </c>
      <c r="H460">
        <f>HEX2DEC(MID(F460,2,2))</f>
        <v>24</v>
      </c>
      <c r="I460">
        <f>HEX2DEC(MID(F460,4,2))</f>
        <v>24</v>
      </c>
      <c r="J460">
        <f>HEX2DEC(RIGHT(F460,2))</f>
        <v>24</v>
      </c>
      <c r="K460">
        <f>$G460*H460</f>
        <v>12.858720000000002</v>
      </c>
      <c r="L460">
        <f>$G460*I460</f>
        <v>12.858720000000002</v>
      </c>
      <c r="M460">
        <f>$G460*J460</f>
        <v>12.858720000000002</v>
      </c>
    </row>
    <row r="461" spans="1:13" ht="15.75" thickBot="1" x14ac:dyDescent="0.3">
      <c r="A461" t="s">
        <v>161</v>
      </c>
      <c r="B461" s="1">
        <v>42916</v>
      </c>
      <c r="C461" s="2">
        <f>IF(MONTH(B461)&lt;=4,1,IF(MONTH(B461)&lt;=7,2,IF(MONTH(B461)&lt;=10,3,4)))</f>
        <v>2</v>
      </c>
      <c r="D461" t="s">
        <v>155</v>
      </c>
      <c r="E461" s="91"/>
      <c r="F461" s="4" t="s">
        <v>157</v>
      </c>
      <c r="G461" s="4">
        <v>0.25675799999999999</v>
      </c>
      <c r="H461">
        <f>HEX2DEC(MID(F461,2,2))</f>
        <v>48</v>
      </c>
      <c r="I461">
        <f>HEX2DEC(MID(F461,4,2))</f>
        <v>48</v>
      </c>
      <c r="J461">
        <f>HEX2DEC(RIGHT(F461,2))</f>
        <v>48</v>
      </c>
      <c r="K461">
        <f>$G461*H461</f>
        <v>12.324383999999998</v>
      </c>
      <c r="L461">
        <f>$G461*I461</f>
        <v>12.324383999999998</v>
      </c>
      <c r="M461">
        <f>$G461*J461</f>
        <v>12.324383999999998</v>
      </c>
    </row>
    <row r="462" spans="1:13" ht="15.75" thickBot="1" x14ac:dyDescent="0.3">
      <c r="A462" t="s">
        <v>161</v>
      </c>
      <c r="B462" s="1">
        <v>42916</v>
      </c>
      <c r="C462" s="2">
        <f>IF(MONTH(B462)&lt;=4,1,IF(MONTH(B462)&lt;=7,2,IF(MONTH(B462)&lt;=10,3,4)))</f>
        <v>2</v>
      </c>
      <c r="D462" t="s">
        <v>155</v>
      </c>
      <c r="E462" s="8"/>
      <c r="F462" s="4" t="s">
        <v>20</v>
      </c>
      <c r="G462" s="4">
        <v>0.192722</v>
      </c>
      <c r="H462">
        <f>HEX2DEC(MID(F462,2,2))</f>
        <v>0</v>
      </c>
      <c r="I462">
        <f>HEX2DEC(MID(F462,4,2))</f>
        <v>0</v>
      </c>
      <c r="J462">
        <f>HEX2DEC(RIGHT(F462,2))</f>
        <v>0</v>
      </c>
      <c r="K462">
        <f>$G462*H462</f>
        <v>0</v>
      </c>
      <c r="L462">
        <f>$G462*I462</f>
        <v>0</v>
      </c>
      <c r="M462">
        <f>$G462*J462</f>
        <v>0</v>
      </c>
    </row>
    <row r="463" spans="1:13" ht="15.75" thickBot="1" x14ac:dyDescent="0.3">
      <c r="A463" t="s">
        <v>161</v>
      </c>
      <c r="B463" s="1">
        <v>42916</v>
      </c>
      <c r="C463" s="2">
        <f>IF(MONTH(B463)&lt;=4,1,IF(MONTH(B463)&lt;=7,2,IF(MONTH(B463)&lt;=10,3,4)))</f>
        <v>2</v>
      </c>
      <c r="D463" t="s">
        <v>155</v>
      </c>
      <c r="E463" s="51"/>
      <c r="F463" s="4" t="s">
        <v>91</v>
      </c>
      <c r="G463" s="4">
        <v>7.7060000000000002E-3</v>
      </c>
      <c r="H463">
        <f>HEX2DEC(MID(F463,2,2))</f>
        <v>240</v>
      </c>
      <c r="I463">
        <f>HEX2DEC(MID(F463,4,2))</f>
        <v>240</v>
      </c>
      <c r="J463">
        <f>HEX2DEC(RIGHT(F463,2))</f>
        <v>240</v>
      </c>
      <c r="K463">
        <f>$G463*H463</f>
        <v>1.84944</v>
      </c>
      <c r="L463">
        <f>$G463*I463</f>
        <v>1.84944</v>
      </c>
      <c r="M463">
        <f>$G463*J463</f>
        <v>1.84944</v>
      </c>
    </row>
    <row r="464" spans="1:13" ht="15.75" thickBot="1" x14ac:dyDescent="0.3">
      <c r="A464" t="s">
        <v>161</v>
      </c>
      <c r="B464" s="1">
        <v>42916</v>
      </c>
      <c r="C464" s="2">
        <f>IF(MONTH(B464)&lt;=4,1,IF(MONTH(B464)&lt;=7,2,IF(MONTH(B464)&lt;=10,3,4)))</f>
        <v>2</v>
      </c>
      <c r="D464" t="s">
        <v>155</v>
      </c>
      <c r="E464" s="4"/>
      <c r="F464" s="4" t="s">
        <v>160</v>
      </c>
      <c r="G464" s="4">
        <v>7.0340000000000003E-3</v>
      </c>
      <c r="H464">
        <f>HEX2DEC(MID(F464,2,2))</f>
        <v>255</v>
      </c>
      <c r="I464">
        <f>HEX2DEC(MID(F464,4,2))</f>
        <v>255</v>
      </c>
      <c r="J464">
        <f>HEX2DEC(RIGHT(F464,2))</f>
        <v>255</v>
      </c>
      <c r="K464">
        <f>$G464*H464</f>
        <v>1.7936700000000001</v>
      </c>
      <c r="L464">
        <f>$G464*I464</f>
        <v>1.7936700000000001</v>
      </c>
      <c r="M464">
        <f>$G464*J464</f>
        <v>1.7936700000000001</v>
      </c>
    </row>
    <row r="465" spans="1:13" ht="15.75" thickBot="1" x14ac:dyDescent="0.3">
      <c r="A465" t="s">
        <v>162</v>
      </c>
      <c r="B465" s="1">
        <v>43009</v>
      </c>
      <c r="C465" s="2">
        <f>IF(MONTH(B465)&lt;=4,1,IF(MONTH(B465)&lt;=7,2,IF(MONTH(B465)&lt;=10,3,4)))</f>
        <v>3</v>
      </c>
      <c r="D465" t="s">
        <v>155</v>
      </c>
      <c r="E465" s="91"/>
      <c r="F465" s="4" t="s">
        <v>157</v>
      </c>
      <c r="G465" s="4">
        <v>0.54360900000000001</v>
      </c>
      <c r="H465">
        <f>HEX2DEC(MID(F465,2,2))</f>
        <v>48</v>
      </c>
      <c r="I465">
        <f>HEX2DEC(MID(F465,4,2))</f>
        <v>48</v>
      </c>
      <c r="J465">
        <f>HEX2DEC(RIGHT(F465,2))</f>
        <v>48</v>
      </c>
      <c r="K465">
        <f>$G465*H465</f>
        <v>26.093232</v>
      </c>
      <c r="L465">
        <f>$G465*I465</f>
        <v>26.093232</v>
      </c>
      <c r="M465">
        <f>$G465*J465</f>
        <v>26.093232</v>
      </c>
    </row>
    <row r="466" spans="1:13" ht="15.75" thickBot="1" x14ac:dyDescent="0.3">
      <c r="A466" t="s">
        <v>162</v>
      </c>
      <c r="B466" s="1">
        <v>43009</v>
      </c>
      <c r="C466" s="2">
        <f>IF(MONTH(B466)&lt;=4,1,IF(MONTH(B466)&lt;=7,2,IF(MONTH(B466)&lt;=10,3,4)))</f>
        <v>3</v>
      </c>
      <c r="D466" t="s">
        <v>155</v>
      </c>
      <c r="E466" s="90"/>
      <c r="F466" s="4" t="s">
        <v>156</v>
      </c>
      <c r="G466" s="4">
        <v>0.261957</v>
      </c>
      <c r="H466">
        <f>HEX2DEC(MID(F466,2,2))</f>
        <v>24</v>
      </c>
      <c r="I466">
        <f>HEX2DEC(MID(F466,4,2))</f>
        <v>24</v>
      </c>
      <c r="J466">
        <f>HEX2DEC(RIGHT(F466,2))</f>
        <v>24</v>
      </c>
      <c r="K466">
        <f>$G466*H466</f>
        <v>6.2869679999999999</v>
      </c>
      <c r="L466">
        <f>$G466*I466</f>
        <v>6.2869679999999999</v>
      </c>
      <c r="M466">
        <f>$G466*J466</f>
        <v>6.2869679999999999</v>
      </c>
    </row>
    <row r="467" spans="1:13" ht="15.75" thickBot="1" x14ac:dyDescent="0.3">
      <c r="A467" t="s">
        <v>162</v>
      </c>
      <c r="B467" s="1">
        <v>43009</v>
      </c>
      <c r="C467" s="2">
        <f>IF(MONTH(B467)&lt;=4,1,IF(MONTH(B467)&lt;=7,2,IF(MONTH(B467)&lt;=10,3,4)))</f>
        <v>3</v>
      </c>
      <c r="D467" t="s">
        <v>155</v>
      </c>
      <c r="E467" s="92"/>
      <c r="F467" s="4" t="s">
        <v>158</v>
      </c>
      <c r="G467" s="4">
        <v>9.5352000000000006E-2</v>
      </c>
      <c r="H467">
        <f>HEX2DEC(MID(F467,2,2))</f>
        <v>72</v>
      </c>
      <c r="I467">
        <f>HEX2DEC(MID(F467,4,2))</f>
        <v>72</v>
      </c>
      <c r="J467">
        <f>HEX2DEC(RIGHT(F467,2))</f>
        <v>72</v>
      </c>
      <c r="K467">
        <f>$G467*H467</f>
        <v>6.8653440000000003</v>
      </c>
      <c r="L467">
        <f>$G467*I467</f>
        <v>6.8653440000000003</v>
      </c>
      <c r="M467">
        <f>$G467*J467</f>
        <v>6.8653440000000003</v>
      </c>
    </row>
    <row r="468" spans="1:13" ht="15.75" thickBot="1" x14ac:dyDescent="0.3">
      <c r="A468" t="s">
        <v>162</v>
      </c>
      <c r="B468" s="1">
        <v>43009</v>
      </c>
      <c r="C468" s="2">
        <f>IF(MONTH(B468)&lt;=4,1,IF(MONTH(B468)&lt;=7,2,IF(MONTH(B468)&lt;=10,3,4)))</f>
        <v>3</v>
      </c>
      <c r="D468" t="s">
        <v>155</v>
      </c>
      <c r="E468" s="93"/>
      <c r="F468" s="4" t="s">
        <v>159</v>
      </c>
      <c r="G468" s="4">
        <v>4.4770999999999998E-2</v>
      </c>
      <c r="H468">
        <f>HEX2DEC(MID(F468,2,2))</f>
        <v>96</v>
      </c>
      <c r="I468">
        <f>HEX2DEC(MID(F468,4,2))</f>
        <v>96</v>
      </c>
      <c r="J468">
        <f>HEX2DEC(RIGHT(F468,2))</f>
        <v>96</v>
      </c>
      <c r="K468">
        <f>$G468*H468</f>
        <v>4.2980159999999996</v>
      </c>
      <c r="L468">
        <f>$G468*I468</f>
        <v>4.2980159999999996</v>
      </c>
      <c r="M468">
        <f>$G468*J468</f>
        <v>4.2980159999999996</v>
      </c>
    </row>
    <row r="469" spans="1:13" ht="15.75" thickBot="1" x14ac:dyDescent="0.3">
      <c r="A469" t="s">
        <v>162</v>
      </c>
      <c r="B469" s="1">
        <v>43009</v>
      </c>
      <c r="C469" s="2">
        <f>IF(MONTH(B469)&lt;=4,1,IF(MONTH(B469)&lt;=7,2,IF(MONTH(B469)&lt;=10,3,4)))</f>
        <v>3</v>
      </c>
      <c r="D469" t="s">
        <v>155</v>
      </c>
      <c r="E469" s="94"/>
      <c r="F469" s="4" t="s">
        <v>163</v>
      </c>
      <c r="G469" s="4">
        <v>2.3792000000000001E-2</v>
      </c>
      <c r="H469">
        <f>HEX2DEC(MID(F469,2,2))</f>
        <v>120</v>
      </c>
      <c r="I469">
        <f>HEX2DEC(MID(F469,4,2))</f>
        <v>120</v>
      </c>
      <c r="J469">
        <f>HEX2DEC(RIGHT(F469,2))</f>
        <v>120</v>
      </c>
      <c r="K469">
        <f>$G469*H469</f>
        <v>2.8550400000000002</v>
      </c>
      <c r="L469">
        <f>$G469*I469</f>
        <v>2.8550400000000002</v>
      </c>
      <c r="M469">
        <f>$G469*J469</f>
        <v>2.8550400000000002</v>
      </c>
    </row>
    <row r="470" spans="1:13" ht="15.75" thickBot="1" x14ac:dyDescent="0.3">
      <c r="A470" t="s">
        <v>162</v>
      </c>
      <c r="B470" s="1">
        <v>43009</v>
      </c>
      <c r="C470" s="2">
        <f>IF(MONTH(B470)&lt;=4,1,IF(MONTH(B470)&lt;=7,2,IF(MONTH(B470)&lt;=10,3,4)))</f>
        <v>3</v>
      </c>
      <c r="D470" t="s">
        <v>155</v>
      </c>
      <c r="E470" s="95"/>
      <c r="F470" s="4" t="s">
        <v>164</v>
      </c>
      <c r="G470" s="4">
        <v>1.1436999999999999E-2</v>
      </c>
      <c r="H470">
        <f>HEX2DEC(MID(F470,2,2))</f>
        <v>144</v>
      </c>
      <c r="I470">
        <f>HEX2DEC(MID(F470,4,2))</f>
        <v>144</v>
      </c>
      <c r="J470">
        <f>HEX2DEC(RIGHT(F470,2))</f>
        <v>144</v>
      </c>
      <c r="K470">
        <f>$G470*H470</f>
        <v>1.6469279999999999</v>
      </c>
      <c r="L470">
        <f>$G470*I470</f>
        <v>1.6469279999999999</v>
      </c>
      <c r="M470">
        <f>$G470*J470</f>
        <v>1.6469279999999999</v>
      </c>
    </row>
    <row r="471" spans="1:13" ht="15.75" thickBot="1" x14ac:dyDescent="0.3">
      <c r="A471" t="s">
        <v>162</v>
      </c>
      <c r="B471" s="1">
        <v>43009</v>
      </c>
      <c r="C471" s="2">
        <f>IF(MONTH(B471)&lt;=4,1,IF(MONTH(B471)&lt;=7,2,IF(MONTH(B471)&lt;=10,3,4)))</f>
        <v>3</v>
      </c>
      <c r="D471" t="s">
        <v>155</v>
      </c>
      <c r="E471" s="96"/>
      <c r="F471" s="4" t="s">
        <v>165</v>
      </c>
      <c r="G471" s="4">
        <v>5.0150000000000004E-3</v>
      </c>
      <c r="H471">
        <f>HEX2DEC(MID(F471,2,2))</f>
        <v>168</v>
      </c>
      <c r="I471">
        <f>HEX2DEC(MID(F471,4,2))</f>
        <v>168</v>
      </c>
      <c r="J471">
        <f>HEX2DEC(RIGHT(F471,2))</f>
        <v>168</v>
      </c>
      <c r="K471">
        <f>$G471*H471</f>
        <v>0.84252000000000005</v>
      </c>
      <c r="L471">
        <f>$G471*I471</f>
        <v>0.84252000000000005</v>
      </c>
      <c r="M471">
        <f>$G471*J471</f>
        <v>0.84252000000000005</v>
      </c>
    </row>
    <row r="472" spans="1:13" ht="15.75" thickBot="1" x14ac:dyDescent="0.3">
      <c r="A472" t="s">
        <v>162</v>
      </c>
      <c r="B472" s="1">
        <v>43009</v>
      </c>
      <c r="C472" s="2">
        <f>IF(MONTH(B472)&lt;=4,1,IF(MONTH(B472)&lt;=7,2,IF(MONTH(B472)&lt;=10,3,4)))</f>
        <v>3</v>
      </c>
      <c r="D472" t="s">
        <v>155</v>
      </c>
      <c r="E472" s="97"/>
      <c r="F472" s="4" t="s">
        <v>166</v>
      </c>
      <c r="G472" s="4">
        <v>4.8929999999999998E-3</v>
      </c>
      <c r="H472">
        <f>HEX2DEC(MID(F472,2,2))</f>
        <v>192</v>
      </c>
      <c r="I472">
        <f>HEX2DEC(MID(F472,4,2))</f>
        <v>192</v>
      </c>
      <c r="J472">
        <f>HEX2DEC(RIGHT(F472,2))</f>
        <v>192</v>
      </c>
      <c r="K472">
        <f>$G472*H472</f>
        <v>0.93945599999999996</v>
      </c>
      <c r="L472">
        <f>$G472*I472</f>
        <v>0.93945599999999996</v>
      </c>
      <c r="M472">
        <f>$G472*J472</f>
        <v>0.93945599999999996</v>
      </c>
    </row>
    <row r="473" spans="1:13" ht="15.75" thickBot="1" x14ac:dyDescent="0.3">
      <c r="A473" t="s">
        <v>162</v>
      </c>
      <c r="B473" s="1">
        <v>43009</v>
      </c>
      <c r="C473" s="2">
        <f>IF(MONTH(B473)&lt;=4,1,IF(MONTH(B473)&lt;=7,2,IF(MONTH(B473)&lt;=10,3,4)))</f>
        <v>3</v>
      </c>
      <c r="D473" t="s">
        <v>155</v>
      </c>
      <c r="E473" s="98"/>
      <c r="F473" s="4" t="s">
        <v>167</v>
      </c>
      <c r="G473" s="4">
        <v>3.7919999999999998E-3</v>
      </c>
      <c r="H473">
        <f>HEX2DEC(MID(F473,2,2))</f>
        <v>216</v>
      </c>
      <c r="I473">
        <f>HEX2DEC(MID(F473,4,2))</f>
        <v>216</v>
      </c>
      <c r="J473">
        <f>HEX2DEC(RIGHT(F473,2))</f>
        <v>216</v>
      </c>
      <c r="K473">
        <f>$G473*H473</f>
        <v>0.81907199999999991</v>
      </c>
      <c r="L473">
        <f>$G473*I473</f>
        <v>0.81907199999999991</v>
      </c>
      <c r="M473">
        <f>$G473*J473</f>
        <v>0.81907199999999991</v>
      </c>
    </row>
    <row r="474" spans="1:13" ht="15.75" thickBot="1" x14ac:dyDescent="0.3">
      <c r="A474" t="s">
        <v>162</v>
      </c>
      <c r="B474" s="1">
        <v>43009</v>
      </c>
      <c r="C474" s="2">
        <f>IF(MONTH(B474)&lt;=4,1,IF(MONTH(B474)&lt;=7,2,IF(MONTH(B474)&lt;=10,3,4)))</f>
        <v>3</v>
      </c>
      <c r="D474" t="s">
        <v>155</v>
      </c>
      <c r="E474" s="51"/>
      <c r="F474" s="4" t="s">
        <v>91</v>
      </c>
      <c r="G474" s="4">
        <v>3.4250000000000001E-3</v>
      </c>
      <c r="H474">
        <f>HEX2DEC(MID(F474,2,2))</f>
        <v>240</v>
      </c>
      <c r="I474">
        <f>HEX2DEC(MID(F474,4,2))</f>
        <v>240</v>
      </c>
      <c r="J474">
        <f>HEX2DEC(RIGHT(F474,2))</f>
        <v>240</v>
      </c>
      <c r="K474">
        <f>$G474*H474</f>
        <v>0.82200000000000006</v>
      </c>
      <c r="L474">
        <f>$G474*I474</f>
        <v>0.82200000000000006</v>
      </c>
      <c r="M474">
        <f>$G474*J474</f>
        <v>0.82200000000000006</v>
      </c>
    </row>
    <row r="475" spans="1:13" ht="15.75" thickBot="1" x14ac:dyDescent="0.3">
      <c r="A475" t="s">
        <v>168</v>
      </c>
      <c r="B475" s="1">
        <v>43097</v>
      </c>
      <c r="C475" s="2">
        <f>IF(MONTH(B475)&lt;=4,1,IF(MONTH(B475)&lt;=7,2,IF(MONTH(B475)&lt;=10,3,4)))</f>
        <v>4</v>
      </c>
      <c r="D475" t="s">
        <v>155</v>
      </c>
      <c r="E475" s="91"/>
      <c r="F475" s="4" t="s">
        <v>157</v>
      </c>
      <c r="G475" s="4">
        <v>0.236758</v>
      </c>
      <c r="H475">
        <f>HEX2DEC(MID(F475,2,2))</f>
        <v>48</v>
      </c>
      <c r="I475">
        <f>HEX2DEC(MID(F475,4,2))</f>
        <v>48</v>
      </c>
      <c r="J475">
        <f>HEX2DEC(RIGHT(F475,2))</f>
        <v>48</v>
      </c>
      <c r="K475">
        <f>$G475*H475</f>
        <v>11.364383999999999</v>
      </c>
      <c r="L475">
        <f>$G475*I475</f>
        <v>11.364383999999999</v>
      </c>
      <c r="M475">
        <f>$G475*J475</f>
        <v>11.364383999999999</v>
      </c>
    </row>
    <row r="476" spans="1:13" ht="15.75" thickBot="1" x14ac:dyDescent="0.3">
      <c r="A476" t="s">
        <v>168</v>
      </c>
      <c r="B476" s="1">
        <v>43097</v>
      </c>
      <c r="C476" s="2">
        <f>IF(MONTH(B476)&lt;=4,1,IF(MONTH(B476)&lt;=7,2,IF(MONTH(B476)&lt;=10,3,4)))</f>
        <v>4</v>
      </c>
      <c r="D476" t="s">
        <v>155</v>
      </c>
      <c r="E476" s="93"/>
      <c r="F476" s="4" t="s">
        <v>159</v>
      </c>
      <c r="G476" s="4">
        <v>0.22281300000000001</v>
      </c>
      <c r="H476">
        <f>HEX2DEC(MID(F476,2,2))</f>
        <v>96</v>
      </c>
      <c r="I476">
        <f>HEX2DEC(MID(F476,4,2))</f>
        <v>96</v>
      </c>
      <c r="J476">
        <f>HEX2DEC(RIGHT(F476,2))</f>
        <v>96</v>
      </c>
      <c r="K476">
        <f>$G476*H476</f>
        <v>21.390048</v>
      </c>
      <c r="L476">
        <f>$G476*I476</f>
        <v>21.390048</v>
      </c>
      <c r="M476">
        <f>$G476*J476</f>
        <v>21.390048</v>
      </c>
    </row>
    <row r="477" spans="1:13" ht="15.75" thickBot="1" x14ac:dyDescent="0.3">
      <c r="A477" t="s">
        <v>168</v>
      </c>
      <c r="B477" s="1">
        <v>43097</v>
      </c>
      <c r="C477" s="2">
        <f>IF(MONTH(B477)&lt;=4,1,IF(MONTH(B477)&lt;=7,2,IF(MONTH(B477)&lt;=10,3,4)))</f>
        <v>4</v>
      </c>
      <c r="D477" t="s">
        <v>155</v>
      </c>
      <c r="E477" s="94"/>
      <c r="F477" s="4" t="s">
        <v>163</v>
      </c>
      <c r="G477" s="4">
        <v>0.166606</v>
      </c>
      <c r="H477">
        <f>HEX2DEC(MID(F477,2,2))</f>
        <v>120</v>
      </c>
      <c r="I477">
        <f>HEX2DEC(MID(F477,4,2))</f>
        <v>120</v>
      </c>
      <c r="J477">
        <f>HEX2DEC(RIGHT(F477,2))</f>
        <v>120</v>
      </c>
      <c r="K477">
        <f>$G477*H477</f>
        <v>19.992720000000002</v>
      </c>
      <c r="L477">
        <f>$G477*I477</f>
        <v>19.992720000000002</v>
      </c>
      <c r="M477">
        <f>$G477*J477</f>
        <v>19.992720000000002</v>
      </c>
    </row>
    <row r="478" spans="1:13" ht="15.75" thickBot="1" x14ac:dyDescent="0.3">
      <c r="A478" t="s">
        <v>168</v>
      </c>
      <c r="B478" s="1">
        <v>43097</v>
      </c>
      <c r="C478" s="2">
        <f>IF(MONTH(B478)&lt;=4,1,IF(MONTH(B478)&lt;=7,2,IF(MONTH(B478)&lt;=10,3,4)))</f>
        <v>4</v>
      </c>
      <c r="D478" t="s">
        <v>155</v>
      </c>
      <c r="E478" s="92"/>
      <c r="F478" s="4" t="s">
        <v>158</v>
      </c>
      <c r="G478" s="4">
        <v>0.15467900000000001</v>
      </c>
      <c r="H478">
        <f>HEX2DEC(MID(F478,2,2))</f>
        <v>72</v>
      </c>
      <c r="I478">
        <f>HEX2DEC(MID(F478,4,2))</f>
        <v>72</v>
      </c>
      <c r="J478">
        <f>HEX2DEC(RIGHT(F478,2))</f>
        <v>72</v>
      </c>
      <c r="K478">
        <f>$G478*H478</f>
        <v>11.136888000000001</v>
      </c>
      <c r="L478">
        <f>$G478*I478</f>
        <v>11.136888000000001</v>
      </c>
      <c r="M478">
        <f>$G478*J478</f>
        <v>11.136888000000001</v>
      </c>
    </row>
    <row r="479" spans="1:13" ht="15.75" thickBot="1" x14ac:dyDescent="0.3">
      <c r="A479" t="s">
        <v>168</v>
      </c>
      <c r="B479" s="1">
        <v>43097</v>
      </c>
      <c r="C479" s="2">
        <f>IF(MONTH(B479)&lt;=4,1,IF(MONTH(B479)&lt;=7,2,IF(MONTH(B479)&lt;=10,3,4)))</f>
        <v>4</v>
      </c>
      <c r="D479" t="s">
        <v>155</v>
      </c>
      <c r="E479" s="90"/>
      <c r="F479" s="4" t="s">
        <v>156</v>
      </c>
      <c r="G479" s="4">
        <v>8.9908000000000002E-2</v>
      </c>
      <c r="H479">
        <f>HEX2DEC(MID(F479,2,2))</f>
        <v>24</v>
      </c>
      <c r="I479">
        <f>HEX2DEC(MID(F479,4,2))</f>
        <v>24</v>
      </c>
      <c r="J479">
        <f>HEX2DEC(RIGHT(F479,2))</f>
        <v>24</v>
      </c>
      <c r="K479">
        <f>$G479*H479</f>
        <v>2.1577920000000002</v>
      </c>
      <c r="L479">
        <f>$G479*I479</f>
        <v>2.1577920000000002</v>
      </c>
      <c r="M479">
        <f>$G479*J479</f>
        <v>2.1577920000000002</v>
      </c>
    </row>
    <row r="480" spans="1:13" ht="15.75" thickBot="1" x14ac:dyDescent="0.3">
      <c r="A480" t="s">
        <v>168</v>
      </c>
      <c r="B480" s="1">
        <v>43097</v>
      </c>
      <c r="C480" s="2">
        <f>IF(MONTH(B480)&lt;=4,1,IF(MONTH(B480)&lt;=7,2,IF(MONTH(B480)&lt;=10,3,4)))</f>
        <v>4</v>
      </c>
      <c r="D480" t="s">
        <v>155</v>
      </c>
      <c r="E480" s="95"/>
      <c r="F480" s="4" t="s">
        <v>164</v>
      </c>
      <c r="G480" s="4">
        <v>5.8042999999999997E-2</v>
      </c>
      <c r="H480">
        <f>HEX2DEC(MID(F480,2,2))</f>
        <v>144</v>
      </c>
      <c r="I480">
        <f>HEX2DEC(MID(F480,4,2))</f>
        <v>144</v>
      </c>
      <c r="J480">
        <f>HEX2DEC(RIGHT(F480,2))</f>
        <v>144</v>
      </c>
      <c r="K480">
        <f>$G480*H480</f>
        <v>8.358191999999999</v>
      </c>
      <c r="L480">
        <f>$G480*I480</f>
        <v>8.358191999999999</v>
      </c>
      <c r="M480">
        <f>$G480*J480</f>
        <v>8.358191999999999</v>
      </c>
    </row>
    <row r="481" spans="1:13" ht="15.75" thickBot="1" x14ac:dyDescent="0.3">
      <c r="A481" t="s">
        <v>168</v>
      </c>
      <c r="B481" s="1">
        <v>43097</v>
      </c>
      <c r="C481" s="2">
        <f>IF(MONTH(B481)&lt;=4,1,IF(MONTH(B481)&lt;=7,2,IF(MONTH(B481)&lt;=10,3,4)))</f>
        <v>4</v>
      </c>
      <c r="D481" t="s">
        <v>155</v>
      </c>
      <c r="E481" s="96"/>
      <c r="F481" s="4" t="s">
        <v>165</v>
      </c>
      <c r="G481" s="4">
        <v>1.8654E-2</v>
      </c>
      <c r="H481">
        <f>HEX2DEC(MID(F481,2,2))</f>
        <v>168</v>
      </c>
      <c r="I481">
        <f>HEX2DEC(MID(F481,4,2))</f>
        <v>168</v>
      </c>
      <c r="J481">
        <f>HEX2DEC(RIGHT(F481,2))</f>
        <v>168</v>
      </c>
      <c r="K481">
        <f>$G481*H481</f>
        <v>3.1338720000000002</v>
      </c>
      <c r="L481">
        <f>$G481*I481</f>
        <v>3.1338720000000002</v>
      </c>
      <c r="M481">
        <f>$G481*J481</f>
        <v>3.1338720000000002</v>
      </c>
    </row>
    <row r="482" spans="1:13" ht="15.75" thickBot="1" x14ac:dyDescent="0.3">
      <c r="A482" t="s">
        <v>168</v>
      </c>
      <c r="B482" s="1">
        <v>43097</v>
      </c>
      <c r="C482" s="2">
        <f>IF(MONTH(B482)&lt;=4,1,IF(MONTH(B482)&lt;=7,2,IF(MONTH(B482)&lt;=10,3,4)))</f>
        <v>4</v>
      </c>
      <c r="D482" t="s">
        <v>155</v>
      </c>
      <c r="E482" s="51"/>
      <c r="F482" s="4" t="s">
        <v>91</v>
      </c>
      <c r="G482" s="4">
        <v>1.7859E-2</v>
      </c>
      <c r="H482">
        <f>HEX2DEC(MID(F482,2,2))</f>
        <v>240</v>
      </c>
      <c r="I482">
        <f>HEX2DEC(MID(F482,4,2))</f>
        <v>240</v>
      </c>
      <c r="J482">
        <f>HEX2DEC(RIGHT(F482,2))</f>
        <v>240</v>
      </c>
      <c r="K482">
        <f>$G482*H482</f>
        <v>4.2861599999999997</v>
      </c>
      <c r="L482">
        <f>$G482*I482</f>
        <v>4.2861599999999997</v>
      </c>
      <c r="M482">
        <f>$G482*J482</f>
        <v>4.2861599999999997</v>
      </c>
    </row>
    <row r="483" spans="1:13" ht="15.75" thickBot="1" x14ac:dyDescent="0.3">
      <c r="A483" t="s">
        <v>168</v>
      </c>
      <c r="B483" s="1">
        <v>43097</v>
      </c>
      <c r="C483" s="2">
        <f>IF(MONTH(B483)&lt;=4,1,IF(MONTH(B483)&lt;=7,2,IF(MONTH(B483)&lt;=10,3,4)))</f>
        <v>4</v>
      </c>
      <c r="D483" t="s">
        <v>155</v>
      </c>
      <c r="E483" s="97"/>
      <c r="F483" s="4" t="s">
        <v>166</v>
      </c>
      <c r="G483" s="4">
        <v>1.3455999999999999E-2</v>
      </c>
      <c r="H483">
        <f>HEX2DEC(MID(F483,2,2))</f>
        <v>192</v>
      </c>
      <c r="I483">
        <f>HEX2DEC(MID(F483,4,2))</f>
        <v>192</v>
      </c>
      <c r="J483">
        <f>HEX2DEC(RIGHT(F483,2))</f>
        <v>192</v>
      </c>
      <c r="K483">
        <f>$G483*H483</f>
        <v>2.5835520000000001</v>
      </c>
      <c r="L483">
        <f>$G483*I483</f>
        <v>2.5835520000000001</v>
      </c>
      <c r="M483">
        <f>$G483*J483</f>
        <v>2.5835520000000001</v>
      </c>
    </row>
    <row r="484" spans="1:13" ht="15.75" thickBot="1" x14ac:dyDescent="0.3">
      <c r="A484" t="s">
        <v>168</v>
      </c>
      <c r="B484" s="1">
        <v>43097</v>
      </c>
      <c r="C484" s="2">
        <f>IF(MONTH(B484)&lt;=4,1,IF(MONTH(B484)&lt;=7,2,IF(MONTH(B484)&lt;=10,3,4)))</f>
        <v>4</v>
      </c>
      <c r="D484" t="s">
        <v>155</v>
      </c>
      <c r="E484" s="98"/>
      <c r="F484" s="4" t="s">
        <v>167</v>
      </c>
      <c r="G484" s="4">
        <v>9.9690000000000004E-3</v>
      </c>
      <c r="H484">
        <f>HEX2DEC(MID(F484,2,2))</f>
        <v>216</v>
      </c>
      <c r="I484">
        <f>HEX2DEC(MID(F484,4,2))</f>
        <v>216</v>
      </c>
      <c r="J484">
        <f>HEX2DEC(RIGHT(F484,2))</f>
        <v>216</v>
      </c>
      <c r="K484">
        <f>$G484*H484</f>
        <v>2.1533039999999999</v>
      </c>
      <c r="L484">
        <f>$G484*I484</f>
        <v>2.1533039999999999</v>
      </c>
      <c r="M484">
        <f>$G484*J484</f>
        <v>2.1533039999999999</v>
      </c>
    </row>
    <row r="485" spans="1:13" ht="15.75" thickBot="1" x14ac:dyDescent="0.3">
      <c r="A485" t="s">
        <v>169</v>
      </c>
      <c r="B485" s="1">
        <v>43186</v>
      </c>
      <c r="C485" s="2">
        <f>IF(MONTH(B485)&lt;=4,1,IF(MONTH(B485)&lt;=7,2,IF(MONTH(B485)&lt;=10,3,4)))</f>
        <v>1</v>
      </c>
      <c r="D485" t="s">
        <v>155</v>
      </c>
      <c r="E485" s="90"/>
      <c r="F485" s="4" t="s">
        <v>156</v>
      </c>
      <c r="G485" s="4">
        <v>0.37681999999999999</v>
      </c>
      <c r="H485">
        <f>HEX2DEC(MID(F485,2,2))</f>
        <v>24</v>
      </c>
      <c r="I485">
        <f>HEX2DEC(MID(F485,4,2))</f>
        <v>24</v>
      </c>
      <c r="J485">
        <f>HEX2DEC(RIGHT(F485,2))</f>
        <v>24</v>
      </c>
      <c r="K485">
        <f>$G485*H485</f>
        <v>9.0436800000000002</v>
      </c>
      <c r="L485">
        <f>$G485*I485</f>
        <v>9.0436800000000002</v>
      </c>
      <c r="M485">
        <f>$G485*J485</f>
        <v>9.0436800000000002</v>
      </c>
    </row>
    <row r="486" spans="1:13" ht="15.75" thickBot="1" x14ac:dyDescent="0.3">
      <c r="A486" t="s">
        <v>169</v>
      </c>
      <c r="B486" s="1">
        <v>43186</v>
      </c>
      <c r="C486" s="2">
        <f>IF(MONTH(B486)&lt;=4,1,IF(MONTH(B486)&lt;=7,2,IF(MONTH(B486)&lt;=10,3,4)))</f>
        <v>1</v>
      </c>
      <c r="D486" t="s">
        <v>155</v>
      </c>
      <c r="E486" s="91"/>
      <c r="F486" s="4" t="s">
        <v>157</v>
      </c>
      <c r="G486" s="4">
        <v>0.32067299999999999</v>
      </c>
      <c r="H486">
        <f>HEX2DEC(MID(F486,2,2))</f>
        <v>48</v>
      </c>
      <c r="I486">
        <f>HEX2DEC(MID(F486,4,2))</f>
        <v>48</v>
      </c>
      <c r="J486">
        <f>HEX2DEC(RIGHT(F486,2))</f>
        <v>48</v>
      </c>
      <c r="K486">
        <f>$G486*H486</f>
        <v>15.392303999999999</v>
      </c>
      <c r="L486">
        <f>$G486*I486</f>
        <v>15.392303999999999</v>
      </c>
      <c r="M486">
        <f>$G486*J486</f>
        <v>15.392303999999999</v>
      </c>
    </row>
    <row r="487" spans="1:13" ht="15.75" thickBot="1" x14ac:dyDescent="0.3">
      <c r="A487" t="s">
        <v>169</v>
      </c>
      <c r="B487" s="1">
        <v>43186</v>
      </c>
      <c r="C487" s="2">
        <f>IF(MONTH(B487)&lt;=4,1,IF(MONTH(B487)&lt;=7,2,IF(MONTH(B487)&lt;=10,3,4)))</f>
        <v>1</v>
      </c>
      <c r="D487" t="s">
        <v>155</v>
      </c>
      <c r="E487" s="92"/>
      <c r="F487" s="4" t="s">
        <v>158</v>
      </c>
      <c r="G487" s="4">
        <v>0.15492400000000001</v>
      </c>
      <c r="H487">
        <f>HEX2DEC(MID(F487,2,2))</f>
        <v>72</v>
      </c>
      <c r="I487">
        <f>HEX2DEC(MID(F487,4,2))</f>
        <v>72</v>
      </c>
      <c r="J487">
        <f>HEX2DEC(RIGHT(F487,2))</f>
        <v>72</v>
      </c>
      <c r="K487">
        <f>$G487*H487</f>
        <v>11.154528000000001</v>
      </c>
      <c r="L487">
        <f>$G487*I487</f>
        <v>11.154528000000001</v>
      </c>
      <c r="M487">
        <f>$G487*J487</f>
        <v>11.154528000000001</v>
      </c>
    </row>
    <row r="488" spans="1:13" ht="15.75" thickBot="1" x14ac:dyDescent="0.3">
      <c r="A488" t="s">
        <v>169</v>
      </c>
      <c r="B488" s="1">
        <v>43186</v>
      </c>
      <c r="C488" s="2">
        <f>IF(MONTH(B488)&lt;=4,1,IF(MONTH(B488)&lt;=7,2,IF(MONTH(B488)&lt;=10,3,4)))</f>
        <v>1</v>
      </c>
      <c r="D488" t="s">
        <v>155</v>
      </c>
      <c r="E488" s="93"/>
      <c r="F488" s="4" t="s">
        <v>159</v>
      </c>
      <c r="G488" s="4">
        <v>8.8806999999999997E-2</v>
      </c>
      <c r="H488">
        <f>HEX2DEC(MID(F488,2,2))</f>
        <v>96</v>
      </c>
      <c r="I488">
        <f>HEX2DEC(MID(F488,4,2))</f>
        <v>96</v>
      </c>
      <c r="J488">
        <f>HEX2DEC(RIGHT(F488,2))</f>
        <v>96</v>
      </c>
      <c r="K488">
        <f>$G488*H488</f>
        <v>8.5254720000000006</v>
      </c>
      <c r="L488">
        <f>$G488*I488</f>
        <v>8.5254720000000006</v>
      </c>
      <c r="M488">
        <f>$G488*J488</f>
        <v>8.5254720000000006</v>
      </c>
    </row>
    <row r="489" spans="1:13" ht="15.75" thickBot="1" x14ac:dyDescent="0.3">
      <c r="A489" t="s">
        <v>169</v>
      </c>
      <c r="B489" s="1">
        <v>43186</v>
      </c>
      <c r="C489" s="2">
        <f>IF(MONTH(B489)&lt;=4,1,IF(MONTH(B489)&lt;=7,2,IF(MONTH(B489)&lt;=10,3,4)))</f>
        <v>1</v>
      </c>
      <c r="D489" t="s">
        <v>155</v>
      </c>
      <c r="E489" s="94"/>
      <c r="F489" s="4" t="s">
        <v>163</v>
      </c>
      <c r="G489" s="4">
        <v>3.9021E-2</v>
      </c>
      <c r="H489">
        <f>HEX2DEC(MID(F489,2,2))</f>
        <v>120</v>
      </c>
      <c r="I489">
        <f>HEX2DEC(MID(F489,4,2))</f>
        <v>120</v>
      </c>
      <c r="J489">
        <f>HEX2DEC(RIGHT(F489,2))</f>
        <v>120</v>
      </c>
      <c r="K489">
        <f>$G489*H489</f>
        <v>4.6825200000000002</v>
      </c>
      <c r="L489">
        <f>$G489*I489</f>
        <v>4.6825200000000002</v>
      </c>
      <c r="M489">
        <f>$G489*J489</f>
        <v>4.6825200000000002</v>
      </c>
    </row>
    <row r="490" spans="1:13" ht="15.75" thickBot="1" x14ac:dyDescent="0.3">
      <c r="A490" t="s">
        <v>169</v>
      </c>
      <c r="B490" s="1">
        <v>43186</v>
      </c>
      <c r="C490" s="2">
        <f>IF(MONTH(B490)&lt;=4,1,IF(MONTH(B490)&lt;=7,2,IF(MONTH(B490)&lt;=10,3,4)))</f>
        <v>1</v>
      </c>
      <c r="D490" t="s">
        <v>155</v>
      </c>
      <c r="E490" s="95"/>
      <c r="F490" s="4" t="s">
        <v>164</v>
      </c>
      <c r="G490" s="4">
        <v>1.1804E-2</v>
      </c>
      <c r="H490">
        <f>HEX2DEC(MID(F490,2,2))</f>
        <v>144</v>
      </c>
      <c r="I490">
        <f>HEX2DEC(MID(F490,4,2))</f>
        <v>144</v>
      </c>
      <c r="J490">
        <f>HEX2DEC(RIGHT(F490,2))</f>
        <v>144</v>
      </c>
      <c r="K490">
        <f>$G490*H490</f>
        <v>1.699776</v>
      </c>
      <c r="L490">
        <f>$G490*I490</f>
        <v>1.699776</v>
      </c>
      <c r="M490">
        <f>$G490*J490</f>
        <v>1.699776</v>
      </c>
    </row>
    <row r="491" spans="1:13" ht="15.75" thickBot="1" x14ac:dyDescent="0.3">
      <c r="A491" t="s">
        <v>169</v>
      </c>
      <c r="B491" s="1">
        <v>43186</v>
      </c>
      <c r="C491" s="2">
        <f>IF(MONTH(B491)&lt;=4,1,IF(MONTH(B491)&lt;=7,2,IF(MONTH(B491)&lt;=10,3,4)))</f>
        <v>1</v>
      </c>
      <c r="D491" t="s">
        <v>155</v>
      </c>
      <c r="E491" s="96"/>
      <c r="F491" s="4" t="s">
        <v>165</v>
      </c>
      <c r="G491" s="4">
        <v>4.4039999999999999E-3</v>
      </c>
      <c r="H491">
        <f>HEX2DEC(MID(F491,2,2))</f>
        <v>168</v>
      </c>
      <c r="I491">
        <f>HEX2DEC(MID(F491,4,2))</f>
        <v>168</v>
      </c>
      <c r="J491">
        <f>HEX2DEC(RIGHT(F491,2))</f>
        <v>168</v>
      </c>
      <c r="K491">
        <f>$G491*H491</f>
        <v>0.73987199999999997</v>
      </c>
      <c r="L491">
        <f>$G491*I491</f>
        <v>0.73987199999999997</v>
      </c>
      <c r="M491">
        <f>$G491*J491</f>
        <v>0.73987199999999997</v>
      </c>
    </row>
    <row r="492" spans="1:13" ht="15.75" thickBot="1" x14ac:dyDescent="0.3">
      <c r="A492" t="s">
        <v>169</v>
      </c>
      <c r="B492" s="1">
        <v>43186</v>
      </c>
      <c r="C492" s="2">
        <f>IF(MONTH(B492)&lt;=4,1,IF(MONTH(B492)&lt;=7,2,IF(MONTH(B492)&lt;=10,3,4)))</f>
        <v>1</v>
      </c>
      <c r="D492" t="s">
        <v>155</v>
      </c>
      <c r="E492" s="97"/>
      <c r="F492" s="4" t="s">
        <v>166</v>
      </c>
      <c r="G492" s="4">
        <v>1.407E-3</v>
      </c>
      <c r="H492">
        <f>HEX2DEC(MID(F492,2,2))</f>
        <v>192</v>
      </c>
      <c r="I492">
        <f>HEX2DEC(MID(F492,4,2))</f>
        <v>192</v>
      </c>
      <c r="J492">
        <f>HEX2DEC(RIGHT(F492,2))</f>
        <v>192</v>
      </c>
      <c r="K492">
        <f>$G492*H492</f>
        <v>0.270144</v>
      </c>
      <c r="L492">
        <f>$G492*I492</f>
        <v>0.270144</v>
      </c>
      <c r="M492">
        <f>$G492*J492</f>
        <v>0.270144</v>
      </c>
    </row>
    <row r="493" spans="1:13" ht="15.75" thickBot="1" x14ac:dyDescent="0.3">
      <c r="A493" t="s">
        <v>169</v>
      </c>
      <c r="B493" s="1">
        <v>43186</v>
      </c>
      <c r="C493" s="2">
        <f>IF(MONTH(B493)&lt;=4,1,IF(MONTH(B493)&lt;=7,2,IF(MONTH(B493)&lt;=10,3,4)))</f>
        <v>1</v>
      </c>
      <c r="D493" t="s">
        <v>155</v>
      </c>
      <c r="E493" s="51"/>
      <c r="F493" s="4" t="s">
        <v>91</v>
      </c>
      <c r="G493" s="4">
        <v>1.0399999999999999E-3</v>
      </c>
      <c r="H493">
        <f>HEX2DEC(MID(F493,2,2))</f>
        <v>240</v>
      </c>
      <c r="I493">
        <f>HEX2DEC(MID(F493,4,2))</f>
        <v>240</v>
      </c>
      <c r="J493">
        <f>HEX2DEC(RIGHT(F493,2))</f>
        <v>240</v>
      </c>
      <c r="K493">
        <f>$G493*H493</f>
        <v>0.24959999999999999</v>
      </c>
      <c r="L493">
        <f>$G493*I493</f>
        <v>0.24959999999999999</v>
      </c>
      <c r="M493">
        <f>$G493*J493</f>
        <v>0.24959999999999999</v>
      </c>
    </row>
    <row r="494" spans="1:13" ht="15.75" thickBot="1" x14ac:dyDescent="0.3">
      <c r="A494" t="s">
        <v>169</v>
      </c>
      <c r="B494" s="1">
        <v>43186</v>
      </c>
      <c r="C494" s="2">
        <f>IF(MONTH(B494)&lt;=4,1,IF(MONTH(B494)&lt;=7,2,IF(MONTH(B494)&lt;=10,3,4)))</f>
        <v>1</v>
      </c>
      <c r="D494" t="s">
        <v>155</v>
      </c>
      <c r="E494" s="98"/>
      <c r="F494" s="4" t="s">
        <v>167</v>
      </c>
      <c r="G494" s="4">
        <v>7.3399999999999995E-4</v>
      </c>
      <c r="H494">
        <f>HEX2DEC(MID(F494,2,2))</f>
        <v>216</v>
      </c>
      <c r="I494">
        <f>HEX2DEC(MID(F494,4,2))</f>
        <v>216</v>
      </c>
      <c r="J494">
        <f>HEX2DEC(RIGHT(F494,2))</f>
        <v>216</v>
      </c>
      <c r="K494">
        <f>$G494*H494</f>
        <v>0.15854399999999999</v>
      </c>
      <c r="L494">
        <f>$G494*I494</f>
        <v>0.15854399999999999</v>
      </c>
      <c r="M494">
        <f>$G494*J494</f>
        <v>0.15854399999999999</v>
      </c>
    </row>
    <row r="495" spans="1:13" ht="15.75" thickBot="1" x14ac:dyDescent="0.3">
      <c r="A495" t="s">
        <v>170</v>
      </c>
      <c r="B495" s="1">
        <v>43282</v>
      </c>
      <c r="C495" s="2">
        <f>IF(MONTH(B495)&lt;=4,1,IF(MONTH(B495)&lt;=7,2,IF(MONTH(B495)&lt;=10,3,4)))</f>
        <v>2</v>
      </c>
      <c r="D495" t="s">
        <v>155</v>
      </c>
      <c r="E495" s="90"/>
      <c r="F495" s="4" t="s">
        <v>156</v>
      </c>
      <c r="G495" s="4">
        <v>0.63412800000000002</v>
      </c>
      <c r="H495">
        <f>HEX2DEC(MID(F495,2,2))</f>
        <v>24</v>
      </c>
      <c r="I495">
        <f>HEX2DEC(MID(F495,4,2))</f>
        <v>24</v>
      </c>
      <c r="J495">
        <f>HEX2DEC(RIGHT(F495,2))</f>
        <v>24</v>
      </c>
      <c r="K495">
        <f>$G495*H495</f>
        <v>15.219072000000001</v>
      </c>
      <c r="L495">
        <f>$G495*I495</f>
        <v>15.219072000000001</v>
      </c>
      <c r="M495">
        <f>$G495*J495</f>
        <v>15.219072000000001</v>
      </c>
    </row>
    <row r="496" spans="1:13" ht="15.75" thickBot="1" x14ac:dyDescent="0.3">
      <c r="A496" t="s">
        <v>170</v>
      </c>
      <c r="B496" s="1">
        <v>43282</v>
      </c>
      <c r="C496" s="2">
        <f>IF(MONTH(B496)&lt;=4,1,IF(MONTH(B496)&lt;=7,2,IF(MONTH(B496)&lt;=10,3,4)))</f>
        <v>2</v>
      </c>
      <c r="D496" t="s">
        <v>155</v>
      </c>
      <c r="E496" s="91"/>
      <c r="F496" s="4" t="s">
        <v>157</v>
      </c>
      <c r="G496" s="4">
        <v>0.186667</v>
      </c>
      <c r="H496">
        <f>HEX2DEC(MID(F496,2,2))</f>
        <v>48</v>
      </c>
      <c r="I496">
        <f>HEX2DEC(MID(F496,4,2))</f>
        <v>48</v>
      </c>
      <c r="J496">
        <f>HEX2DEC(RIGHT(F496,2))</f>
        <v>48</v>
      </c>
      <c r="K496">
        <f>$G496*H496</f>
        <v>8.9600159999999995</v>
      </c>
      <c r="L496">
        <f>$G496*I496</f>
        <v>8.9600159999999995</v>
      </c>
      <c r="M496">
        <f>$G496*J496</f>
        <v>8.9600159999999995</v>
      </c>
    </row>
    <row r="497" spans="1:13" ht="15.75" thickBot="1" x14ac:dyDescent="0.3">
      <c r="A497" t="s">
        <v>170</v>
      </c>
      <c r="B497" s="1">
        <v>43282</v>
      </c>
      <c r="C497" s="2">
        <f>IF(MONTH(B497)&lt;=4,1,IF(MONTH(B497)&lt;=7,2,IF(MONTH(B497)&lt;=10,3,4)))</f>
        <v>2</v>
      </c>
      <c r="D497" t="s">
        <v>155</v>
      </c>
      <c r="E497" s="8"/>
      <c r="F497" s="4" t="s">
        <v>20</v>
      </c>
      <c r="G497" s="4">
        <v>0.122018</v>
      </c>
      <c r="H497">
        <f>HEX2DEC(MID(F497,2,2))</f>
        <v>0</v>
      </c>
      <c r="I497">
        <f>HEX2DEC(MID(F497,4,2))</f>
        <v>0</v>
      </c>
      <c r="J497">
        <f>HEX2DEC(RIGHT(F497,2))</f>
        <v>0</v>
      </c>
      <c r="K497">
        <f>$G497*H497</f>
        <v>0</v>
      </c>
      <c r="L497">
        <f>$G497*I497</f>
        <v>0</v>
      </c>
      <c r="M497">
        <f>$G497*J497</f>
        <v>0</v>
      </c>
    </row>
    <row r="498" spans="1:13" ht="15.75" thickBot="1" x14ac:dyDescent="0.3">
      <c r="A498" t="s">
        <v>170</v>
      </c>
      <c r="B498" s="1">
        <v>43282</v>
      </c>
      <c r="C498" s="2">
        <f>IF(MONTH(B498)&lt;=4,1,IF(MONTH(B498)&lt;=7,2,IF(MONTH(B498)&lt;=10,3,4)))</f>
        <v>2</v>
      </c>
      <c r="D498" t="s">
        <v>155</v>
      </c>
      <c r="E498" s="92"/>
      <c r="F498" s="4" t="s">
        <v>158</v>
      </c>
      <c r="G498" s="4">
        <v>5.6575E-2</v>
      </c>
      <c r="H498">
        <f>HEX2DEC(MID(F498,2,2))</f>
        <v>72</v>
      </c>
      <c r="I498">
        <f>HEX2DEC(MID(F498,4,2))</f>
        <v>72</v>
      </c>
      <c r="J498">
        <f>HEX2DEC(RIGHT(F498,2))</f>
        <v>72</v>
      </c>
      <c r="K498">
        <f>$G498*H498</f>
        <v>4.0734000000000004</v>
      </c>
      <c r="L498">
        <f>$G498*I498</f>
        <v>4.0734000000000004</v>
      </c>
      <c r="M498">
        <f>$G498*J498</f>
        <v>4.0734000000000004</v>
      </c>
    </row>
    <row r="499" spans="1:13" ht="15.75" thickBot="1" x14ac:dyDescent="0.3">
      <c r="A499" t="s">
        <v>170</v>
      </c>
      <c r="B499" s="1">
        <v>43282</v>
      </c>
      <c r="C499" s="2">
        <f>IF(MONTH(B499)&lt;=4,1,IF(MONTH(B499)&lt;=7,2,IF(MONTH(B499)&lt;=10,3,4)))</f>
        <v>2</v>
      </c>
      <c r="D499" t="s">
        <v>155</v>
      </c>
      <c r="E499" s="51"/>
      <c r="F499" s="4" t="s">
        <v>91</v>
      </c>
      <c r="G499" s="4">
        <v>5.5000000000000003E-4</v>
      </c>
      <c r="H499">
        <f>HEX2DEC(MID(F499,2,2))</f>
        <v>240</v>
      </c>
      <c r="I499">
        <f>HEX2DEC(MID(F499,4,2))</f>
        <v>240</v>
      </c>
      <c r="J499">
        <f>HEX2DEC(RIGHT(F499,2))</f>
        <v>240</v>
      </c>
      <c r="K499">
        <f>$G499*H499</f>
        <v>0.13200000000000001</v>
      </c>
      <c r="L499">
        <f>$G499*I499</f>
        <v>0.13200000000000001</v>
      </c>
      <c r="M499">
        <f>$G499*J499</f>
        <v>0.13200000000000001</v>
      </c>
    </row>
    <row r="500" spans="1:13" ht="15.75" thickBot="1" x14ac:dyDescent="0.3">
      <c r="A500" t="s">
        <v>170</v>
      </c>
      <c r="B500" s="1">
        <v>43282</v>
      </c>
      <c r="C500" s="2">
        <f>IF(MONTH(B500)&lt;=4,1,IF(MONTH(B500)&lt;=7,2,IF(MONTH(B500)&lt;=10,3,4)))</f>
        <v>2</v>
      </c>
      <c r="D500" t="s">
        <v>155</v>
      </c>
      <c r="E500" s="4"/>
      <c r="F500" s="4" t="s">
        <v>160</v>
      </c>
      <c r="G500" s="4">
        <v>6.0999999999999999E-5</v>
      </c>
      <c r="H500">
        <f>HEX2DEC(MID(F500,2,2))</f>
        <v>255</v>
      </c>
      <c r="I500">
        <f>HEX2DEC(MID(F500,4,2))</f>
        <v>255</v>
      </c>
      <c r="J500">
        <f>HEX2DEC(RIGHT(F500,2))</f>
        <v>255</v>
      </c>
      <c r="K500">
        <f>$G500*H500</f>
        <v>1.5554999999999999E-2</v>
      </c>
      <c r="L500">
        <f>$G500*I500</f>
        <v>1.5554999999999999E-2</v>
      </c>
      <c r="M500">
        <f>$G500*J500</f>
        <v>1.5554999999999999E-2</v>
      </c>
    </row>
    <row r="501" spans="1:13" ht="15.75" thickBot="1" x14ac:dyDescent="0.3">
      <c r="A501" t="s">
        <v>171</v>
      </c>
      <c r="B501" s="1">
        <v>43373</v>
      </c>
      <c r="C501" s="2">
        <f>IF(MONTH(B501)&lt;=4,1,IF(MONTH(B501)&lt;=7,2,IF(MONTH(B501)&lt;=10,3,4)))</f>
        <v>3</v>
      </c>
      <c r="D501" t="s">
        <v>155</v>
      </c>
      <c r="E501" s="90"/>
      <c r="F501" s="4" t="s">
        <v>156</v>
      </c>
      <c r="G501" s="4">
        <v>0.46599400000000002</v>
      </c>
      <c r="H501">
        <f>HEX2DEC(MID(F501,2,2))</f>
        <v>24</v>
      </c>
      <c r="I501">
        <f>HEX2DEC(MID(F501,4,2))</f>
        <v>24</v>
      </c>
      <c r="J501">
        <f>HEX2DEC(RIGHT(F501,2))</f>
        <v>24</v>
      </c>
      <c r="K501">
        <f>$G501*H501</f>
        <v>11.183856</v>
      </c>
      <c r="L501">
        <f>$G501*I501</f>
        <v>11.183856</v>
      </c>
      <c r="M501">
        <f>$G501*J501</f>
        <v>11.183856</v>
      </c>
    </row>
    <row r="502" spans="1:13" ht="15.75" thickBot="1" x14ac:dyDescent="0.3">
      <c r="A502" t="s">
        <v>171</v>
      </c>
      <c r="B502" s="1">
        <v>43373</v>
      </c>
      <c r="C502" s="2">
        <f>IF(MONTH(B502)&lt;=4,1,IF(MONTH(B502)&lt;=7,2,IF(MONTH(B502)&lt;=10,3,4)))</f>
        <v>3</v>
      </c>
      <c r="D502" t="s">
        <v>155</v>
      </c>
      <c r="E502" s="91"/>
      <c r="F502" s="4" t="s">
        <v>157</v>
      </c>
      <c r="G502" s="4">
        <v>0.25437300000000002</v>
      </c>
      <c r="H502">
        <f>HEX2DEC(MID(F502,2,2))</f>
        <v>48</v>
      </c>
      <c r="I502">
        <f>HEX2DEC(MID(F502,4,2))</f>
        <v>48</v>
      </c>
      <c r="J502">
        <f>HEX2DEC(RIGHT(F502,2))</f>
        <v>48</v>
      </c>
      <c r="K502">
        <f>$G502*H502</f>
        <v>12.209904000000002</v>
      </c>
      <c r="L502">
        <f>$G502*I502</f>
        <v>12.209904000000002</v>
      </c>
      <c r="M502">
        <f>$G502*J502</f>
        <v>12.209904000000002</v>
      </c>
    </row>
    <row r="503" spans="1:13" ht="15.75" thickBot="1" x14ac:dyDescent="0.3">
      <c r="A503" t="s">
        <v>171</v>
      </c>
      <c r="B503" s="1">
        <v>43373</v>
      </c>
      <c r="C503" s="2">
        <f>IF(MONTH(B503)&lt;=4,1,IF(MONTH(B503)&lt;=7,2,IF(MONTH(B503)&lt;=10,3,4)))</f>
        <v>3</v>
      </c>
      <c r="D503" t="s">
        <v>155</v>
      </c>
      <c r="E503" s="92"/>
      <c r="F503" s="4" t="s">
        <v>158</v>
      </c>
      <c r="G503" s="4">
        <v>9.3332999999999999E-2</v>
      </c>
      <c r="H503">
        <f>HEX2DEC(MID(F503,2,2))</f>
        <v>72</v>
      </c>
      <c r="I503">
        <f>HEX2DEC(MID(F503,4,2))</f>
        <v>72</v>
      </c>
      <c r="J503">
        <f>HEX2DEC(RIGHT(F503,2))</f>
        <v>72</v>
      </c>
      <c r="K503">
        <f>$G503*H503</f>
        <v>6.7199759999999999</v>
      </c>
      <c r="L503">
        <f>$G503*I503</f>
        <v>6.7199759999999999</v>
      </c>
      <c r="M503">
        <f>$G503*J503</f>
        <v>6.7199759999999999</v>
      </c>
    </row>
    <row r="504" spans="1:13" ht="15.75" thickBot="1" x14ac:dyDescent="0.3">
      <c r="A504" t="s">
        <v>171</v>
      </c>
      <c r="B504" s="1">
        <v>43373</v>
      </c>
      <c r="C504" s="2">
        <f>IF(MONTH(B504)&lt;=4,1,IF(MONTH(B504)&lt;=7,2,IF(MONTH(B504)&lt;=10,3,4)))</f>
        <v>3</v>
      </c>
      <c r="D504" t="s">
        <v>155</v>
      </c>
      <c r="E504" s="93"/>
      <c r="F504" s="4" t="s">
        <v>159</v>
      </c>
      <c r="G504" s="4">
        <v>5.6575E-2</v>
      </c>
      <c r="H504">
        <f>HEX2DEC(MID(F504,2,2))</f>
        <v>96</v>
      </c>
      <c r="I504">
        <f>HEX2DEC(MID(F504,4,2))</f>
        <v>96</v>
      </c>
      <c r="J504">
        <f>HEX2DEC(RIGHT(F504,2))</f>
        <v>96</v>
      </c>
      <c r="K504">
        <f>$G504*H504</f>
        <v>5.4312000000000005</v>
      </c>
      <c r="L504">
        <f>$G504*I504</f>
        <v>5.4312000000000005</v>
      </c>
      <c r="M504">
        <f>$G504*J504</f>
        <v>5.4312000000000005</v>
      </c>
    </row>
    <row r="505" spans="1:13" ht="15.75" thickBot="1" x14ac:dyDescent="0.3">
      <c r="A505" t="s">
        <v>171</v>
      </c>
      <c r="B505" s="1">
        <v>43373</v>
      </c>
      <c r="C505" s="2">
        <f>IF(MONTH(B505)&lt;=4,1,IF(MONTH(B505)&lt;=7,2,IF(MONTH(B505)&lt;=10,3,4)))</f>
        <v>3</v>
      </c>
      <c r="D505" t="s">
        <v>155</v>
      </c>
      <c r="E505" s="94"/>
      <c r="F505" s="4" t="s">
        <v>163</v>
      </c>
      <c r="G505" s="4">
        <v>4.1223000000000003E-2</v>
      </c>
      <c r="H505">
        <f>HEX2DEC(MID(F505,2,2))</f>
        <v>120</v>
      </c>
      <c r="I505">
        <f>HEX2DEC(MID(F505,4,2))</f>
        <v>120</v>
      </c>
      <c r="J505">
        <f>HEX2DEC(RIGHT(F505,2))</f>
        <v>120</v>
      </c>
      <c r="K505">
        <f>$G505*H505</f>
        <v>4.9467600000000003</v>
      </c>
      <c r="L505">
        <f>$G505*I505</f>
        <v>4.9467600000000003</v>
      </c>
      <c r="M505">
        <f>$G505*J505</f>
        <v>4.9467600000000003</v>
      </c>
    </row>
    <row r="506" spans="1:13" ht="15.75" thickBot="1" x14ac:dyDescent="0.3">
      <c r="A506" t="s">
        <v>171</v>
      </c>
      <c r="B506" s="1">
        <v>43373</v>
      </c>
      <c r="C506" s="2">
        <f>IF(MONTH(B506)&lt;=4,1,IF(MONTH(B506)&lt;=7,2,IF(MONTH(B506)&lt;=10,3,4)))</f>
        <v>3</v>
      </c>
      <c r="D506" t="s">
        <v>155</v>
      </c>
      <c r="E506" s="95"/>
      <c r="F506" s="4" t="s">
        <v>164</v>
      </c>
      <c r="G506" s="4">
        <v>3.2231999999999997E-2</v>
      </c>
      <c r="H506">
        <f>HEX2DEC(MID(F506,2,2))</f>
        <v>144</v>
      </c>
      <c r="I506">
        <f>HEX2DEC(MID(F506,4,2))</f>
        <v>144</v>
      </c>
      <c r="J506">
        <f>HEX2DEC(RIGHT(F506,2))</f>
        <v>144</v>
      </c>
      <c r="K506">
        <f>$G506*H506</f>
        <v>4.6414079999999993</v>
      </c>
      <c r="L506">
        <f>$G506*I506</f>
        <v>4.6414079999999993</v>
      </c>
      <c r="M506">
        <f>$G506*J506</f>
        <v>4.6414079999999993</v>
      </c>
    </row>
    <row r="507" spans="1:13" ht="15.75" thickBot="1" x14ac:dyDescent="0.3">
      <c r="A507" t="s">
        <v>171</v>
      </c>
      <c r="B507" s="1">
        <v>43373</v>
      </c>
      <c r="C507" s="2">
        <f>IF(MONTH(B507)&lt;=4,1,IF(MONTH(B507)&lt;=7,2,IF(MONTH(B507)&lt;=10,3,4)))</f>
        <v>3</v>
      </c>
      <c r="D507" t="s">
        <v>155</v>
      </c>
      <c r="E507" s="96"/>
      <c r="F507" s="4" t="s">
        <v>165</v>
      </c>
      <c r="G507" s="4">
        <v>2.1835E-2</v>
      </c>
      <c r="H507">
        <f>HEX2DEC(MID(F507,2,2))</f>
        <v>168</v>
      </c>
      <c r="I507">
        <f>HEX2DEC(MID(F507,4,2))</f>
        <v>168</v>
      </c>
      <c r="J507">
        <f>HEX2DEC(RIGHT(F507,2))</f>
        <v>168</v>
      </c>
      <c r="K507">
        <f>$G507*H507</f>
        <v>3.6682800000000002</v>
      </c>
      <c r="L507">
        <f>$G507*I507</f>
        <v>3.6682800000000002</v>
      </c>
      <c r="M507">
        <f>$G507*J507</f>
        <v>3.6682800000000002</v>
      </c>
    </row>
    <row r="508" spans="1:13" ht="15.75" thickBot="1" x14ac:dyDescent="0.3">
      <c r="A508" t="s">
        <v>171</v>
      </c>
      <c r="B508" s="1">
        <v>43373</v>
      </c>
      <c r="C508" s="2">
        <f>IF(MONTH(B508)&lt;=4,1,IF(MONTH(B508)&lt;=7,2,IF(MONTH(B508)&lt;=10,3,4)))</f>
        <v>3</v>
      </c>
      <c r="D508" t="s">
        <v>155</v>
      </c>
      <c r="E508" s="97"/>
      <c r="F508" s="4" t="s">
        <v>166</v>
      </c>
      <c r="G508" s="4">
        <v>1.3884000000000001E-2</v>
      </c>
      <c r="H508">
        <f>HEX2DEC(MID(F508,2,2))</f>
        <v>192</v>
      </c>
      <c r="I508">
        <f>HEX2DEC(MID(F508,4,2))</f>
        <v>192</v>
      </c>
      <c r="J508">
        <f>HEX2DEC(RIGHT(F508,2))</f>
        <v>192</v>
      </c>
      <c r="K508">
        <f>$G508*H508</f>
        <v>2.6657280000000001</v>
      </c>
      <c r="L508">
        <f>$G508*I508</f>
        <v>2.6657280000000001</v>
      </c>
      <c r="M508">
        <f>$G508*J508</f>
        <v>2.6657280000000001</v>
      </c>
    </row>
    <row r="509" spans="1:13" ht="15.75" thickBot="1" x14ac:dyDescent="0.3">
      <c r="A509" t="s">
        <v>171</v>
      </c>
      <c r="B509" s="1">
        <v>43373</v>
      </c>
      <c r="C509" s="2">
        <f>IF(MONTH(B509)&lt;=4,1,IF(MONTH(B509)&lt;=7,2,IF(MONTH(B509)&lt;=10,3,4)))</f>
        <v>3</v>
      </c>
      <c r="D509" t="s">
        <v>155</v>
      </c>
      <c r="E509" s="98"/>
      <c r="F509" s="4" t="s">
        <v>167</v>
      </c>
      <c r="G509" s="4">
        <v>1.0826000000000001E-2</v>
      </c>
      <c r="H509">
        <f>HEX2DEC(MID(F509,2,2))</f>
        <v>216</v>
      </c>
      <c r="I509">
        <f>HEX2DEC(MID(F509,4,2))</f>
        <v>216</v>
      </c>
      <c r="J509">
        <f>HEX2DEC(RIGHT(F509,2))</f>
        <v>216</v>
      </c>
      <c r="K509">
        <f>$G509*H509</f>
        <v>2.3384160000000001</v>
      </c>
      <c r="L509">
        <f>$G509*I509</f>
        <v>2.3384160000000001</v>
      </c>
      <c r="M509">
        <f>$G509*J509</f>
        <v>2.3384160000000001</v>
      </c>
    </row>
    <row r="510" spans="1:13" ht="15.75" thickBot="1" x14ac:dyDescent="0.3">
      <c r="A510" t="s">
        <v>171</v>
      </c>
      <c r="B510" s="1">
        <v>43373</v>
      </c>
      <c r="C510" s="2">
        <f>IF(MONTH(B510)&lt;=4,1,IF(MONTH(B510)&lt;=7,2,IF(MONTH(B510)&lt;=10,3,4)))</f>
        <v>3</v>
      </c>
      <c r="D510" t="s">
        <v>155</v>
      </c>
      <c r="E510" s="51"/>
      <c r="F510" s="4" t="s">
        <v>91</v>
      </c>
      <c r="G510" s="4">
        <v>8.6239999999999997E-3</v>
      </c>
      <c r="H510">
        <f>HEX2DEC(MID(F510,2,2))</f>
        <v>240</v>
      </c>
      <c r="I510">
        <f>HEX2DEC(MID(F510,4,2))</f>
        <v>240</v>
      </c>
      <c r="J510">
        <f>HEX2DEC(RIGHT(F510,2))</f>
        <v>240</v>
      </c>
      <c r="K510">
        <f>$G510*H510</f>
        <v>2.06976</v>
      </c>
      <c r="L510">
        <f>$G510*I510</f>
        <v>2.06976</v>
      </c>
      <c r="M510">
        <f>$G510*J510</f>
        <v>2.06976</v>
      </c>
    </row>
    <row r="511" spans="1:13" ht="15.75" thickBot="1" x14ac:dyDescent="0.3">
      <c r="A511" t="s">
        <v>172</v>
      </c>
      <c r="B511" s="1">
        <v>43464</v>
      </c>
      <c r="C511" s="2">
        <f>IF(MONTH(B511)&lt;=4,1,IF(MONTH(B511)&lt;=7,2,IF(MONTH(B511)&lt;=10,3,4)))</f>
        <v>4</v>
      </c>
      <c r="D511" t="s">
        <v>155</v>
      </c>
      <c r="E511" s="93"/>
      <c r="F511" s="4" t="s">
        <v>159</v>
      </c>
      <c r="G511" s="4">
        <v>0.57369999999999999</v>
      </c>
      <c r="H511">
        <f>HEX2DEC(MID(F511,2,2))</f>
        <v>96</v>
      </c>
      <c r="I511">
        <f>HEX2DEC(MID(F511,4,2))</f>
        <v>96</v>
      </c>
      <c r="J511">
        <f>HEX2DEC(RIGHT(F511,2))</f>
        <v>96</v>
      </c>
      <c r="K511">
        <f>$G511*H511</f>
        <v>55.075199999999995</v>
      </c>
      <c r="L511">
        <f>$G511*I511</f>
        <v>55.075199999999995</v>
      </c>
      <c r="M511">
        <f>$G511*J511</f>
        <v>55.075199999999995</v>
      </c>
    </row>
    <row r="512" spans="1:13" ht="15.75" thickBot="1" x14ac:dyDescent="0.3">
      <c r="A512" t="s">
        <v>172</v>
      </c>
      <c r="B512" s="1">
        <v>43464</v>
      </c>
      <c r="C512" s="2">
        <f>IF(MONTH(B512)&lt;=4,1,IF(MONTH(B512)&lt;=7,2,IF(MONTH(B512)&lt;=10,3,4)))</f>
        <v>4</v>
      </c>
      <c r="D512" t="s">
        <v>155</v>
      </c>
      <c r="E512" s="92"/>
      <c r="F512" s="4" t="s">
        <v>158</v>
      </c>
      <c r="G512" s="4">
        <v>0.291437</v>
      </c>
      <c r="H512">
        <f>HEX2DEC(MID(F512,2,2))</f>
        <v>72</v>
      </c>
      <c r="I512">
        <f>HEX2DEC(MID(F512,4,2))</f>
        <v>72</v>
      </c>
      <c r="J512">
        <f>HEX2DEC(RIGHT(F512,2))</f>
        <v>72</v>
      </c>
      <c r="K512">
        <f>$G512*H512</f>
        <v>20.983464000000001</v>
      </c>
      <c r="L512">
        <f>$G512*I512</f>
        <v>20.983464000000001</v>
      </c>
      <c r="M512">
        <f>$G512*J512</f>
        <v>20.983464000000001</v>
      </c>
    </row>
    <row r="513" spans="1:13" ht="15.75" thickBot="1" x14ac:dyDescent="0.3">
      <c r="A513" t="s">
        <v>172</v>
      </c>
      <c r="B513" s="1">
        <v>43464</v>
      </c>
      <c r="C513" s="2">
        <f>IF(MONTH(B513)&lt;=4,1,IF(MONTH(B513)&lt;=7,2,IF(MONTH(B513)&lt;=10,3,4)))</f>
        <v>4</v>
      </c>
      <c r="D513" t="s">
        <v>155</v>
      </c>
      <c r="E513" s="94"/>
      <c r="F513" s="4" t="s">
        <v>163</v>
      </c>
      <c r="G513" s="4">
        <v>9.6942E-2</v>
      </c>
      <c r="H513">
        <f>HEX2DEC(MID(F513,2,2))</f>
        <v>120</v>
      </c>
      <c r="I513">
        <f>HEX2DEC(MID(F513,4,2))</f>
        <v>120</v>
      </c>
      <c r="J513">
        <f>HEX2DEC(RIGHT(F513,2))</f>
        <v>120</v>
      </c>
      <c r="K513">
        <f>$G513*H513</f>
        <v>11.633039999999999</v>
      </c>
      <c r="L513">
        <f>$G513*I513</f>
        <v>11.633039999999999</v>
      </c>
      <c r="M513">
        <f>$G513*J513</f>
        <v>11.633039999999999</v>
      </c>
    </row>
    <row r="514" spans="1:13" ht="15.75" thickBot="1" x14ac:dyDescent="0.3">
      <c r="A514" t="s">
        <v>172</v>
      </c>
      <c r="B514" s="1">
        <v>43464</v>
      </c>
      <c r="C514" s="2">
        <f>IF(MONTH(B514)&lt;=4,1,IF(MONTH(B514)&lt;=7,2,IF(MONTH(B514)&lt;=10,3,4)))</f>
        <v>4</v>
      </c>
      <c r="D514" t="s">
        <v>155</v>
      </c>
      <c r="E514" s="95"/>
      <c r="F514" s="4" t="s">
        <v>164</v>
      </c>
      <c r="G514" s="4">
        <v>1.1988E-2</v>
      </c>
      <c r="H514">
        <f>HEX2DEC(MID(F514,2,2))</f>
        <v>144</v>
      </c>
      <c r="I514">
        <f>HEX2DEC(MID(F514,4,2))</f>
        <v>144</v>
      </c>
      <c r="J514">
        <f>HEX2DEC(RIGHT(F514,2))</f>
        <v>144</v>
      </c>
      <c r="K514">
        <f>$G514*H514</f>
        <v>1.726272</v>
      </c>
      <c r="L514">
        <f>$G514*I514</f>
        <v>1.726272</v>
      </c>
      <c r="M514">
        <f>$G514*J514</f>
        <v>1.726272</v>
      </c>
    </row>
    <row r="515" spans="1:13" ht="15.75" thickBot="1" x14ac:dyDescent="0.3">
      <c r="A515" t="s">
        <v>172</v>
      </c>
      <c r="B515" s="1">
        <v>43464</v>
      </c>
      <c r="C515" s="2">
        <f>IF(MONTH(B515)&lt;=4,1,IF(MONTH(B515)&lt;=7,2,IF(MONTH(B515)&lt;=10,3,4)))</f>
        <v>4</v>
      </c>
      <c r="D515" t="s">
        <v>155</v>
      </c>
      <c r="E515" s="96"/>
      <c r="F515" s="4" t="s">
        <v>165</v>
      </c>
      <c r="G515" s="4">
        <v>5.5050000000000003E-3</v>
      </c>
      <c r="H515">
        <f>HEX2DEC(MID(F515,2,2))</f>
        <v>168</v>
      </c>
      <c r="I515">
        <f>HEX2DEC(MID(F515,4,2))</f>
        <v>168</v>
      </c>
      <c r="J515">
        <f>HEX2DEC(RIGHT(F515,2))</f>
        <v>168</v>
      </c>
      <c r="K515">
        <f>$G515*H515</f>
        <v>0.92484000000000011</v>
      </c>
      <c r="L515">
        <f>$G515*I515</f>
        <v>0.92484000000000011</v>
      </c>
      <c r="M515">
        <f>$G515*J515</f>
        <v>0.92484000000000011</v>
      </c>
    </row>
    <row r="516" spans="1:13" ht="15.75" thickBot="1" x14ac:dyDescent="0.3">
      <c r="A516" t="s">
        <v>172</v>
      </c>
      <c r="B516" s="1">
        <v>43464</v>
      </c>
      <c r="C516" s="2">
        <f>IF(MONTH(B516)&lt;=4,1,IF(MONTH(B516)&lt;=7,2,IF(MONTH(B516)&lt;=10,3,4)))</f>
        <v>4</v>
      </c>
      <c r="D516" t="s">
        <v>155</v>
      </c>
      <c r="E516" s="4"/>
      <c r="F516" s="4" t="s">
        <v>160</v>
      </c>
      <c r="G516" s="4">
        <v>5.5050000000000003E-3</v>
      </c>
      <c r="H516">
        <f>HEX2DEC(MID(F516,2,2))</f>
        <v>255</v>
      </c>
      <c r="I516">
        <f>HEX2DEC(MID(F516,4,2))</f>
        <v>255</v>
      </c>
      <c r="J516">
        <f>HEX2DEC(RIGHT(F516,2))</f>
        <v>255</v>
      </c>
      <c r="K516">
        <f>$G516*H516</f>
        <v>1.403775</v>
      </c>
      <c r="L516">
        <f>$G516*I516</f>
        <v>1.403775</v>
      </c>
      <c r="M516">
        <f>$G516*J516</f>
        <v>1.403775</v>
      </c>
    </row>
    <row r="517" spans="1:13" ht="15.75" thickBot="1" x14ac:dyDescent="0.3">
      <c r="A517" t="s">
        <v>172</v>
      </c>
      <c r="B517" s="1">
        <v>43464</v>
      </c>
      <c r="C517" s="2">
        <f>IF(MONTH(B517)&lt;=4,1,IF(MONTH(B517)&lt;=7,2,IF(MONTH(B517)&lt;=10,3,4)))</f>
        <v>4</v>
      </c>
      <c r="D517" t="s">
        <v>155</v>
      </c>
      <c r="E517" s="51"/>
      <c r="F517" s="4" t="s">
        <v>91</v>
      </c>
      <c r="G517" s="4">
        <v>5.0150000000000004E-3</v>
      </c>
      <c r="H517">
        <f>HEX2DEC(MID(F517,2,2))</f>
        <v>240</v>
      </c>
      <c r="I517">
        <f>HEX2DEC(MID(F517,4,2))</f>
        <v>240</v>
      </c>
      <c r="J517">
        <f>HEX2DEC(RIGHT(F517,2))</f>
        <v>240</v>
      </c>
      <c r="K517">
        <f>$G517*H517</f>
        <v>1.2036</v>
      </c>
      <c r="L517">
        <f>$G517*I517</f>
        <v>1.2036</v>
      </c>
      <c r="M517">
        <f>$G517*J517</f>
        <v>1.2036</v>
      </c>
    </row>
    <row r="518" spans="1:13" ht="15.75" thickBot="1" x14ac:dyDescent="0.3">
      <c r="A518" t="s">
        <v>172</v>
      </c>
      <c r="B518" s="1">
        <v>43464</v>
      </c>
      <c r="C518" s="2">
        <f>IF(MONTH(B518)&lt;=4,1,IF(MONTH(B518)&lt;=7,2,IF(MONTH(B518)&lt;=10,3,4)))</f>
        <v>4</v>
      </c>
      <c r="D518" t="s">
        <v>155</v>
      </c>
      <c r="E518" s="97"/>
      <c r="F518" s="4" t="s">
        <v>166</v>
      </c>
      <c r="G518" s="4">
        <v>3.9139999999999999E-3</v>
      </c>
      <c r="H518">
        <f>HEX2DEC(MID(F518,2,2))</f>
        <v>192</v>
      </c>
      <c r="I518">
        <f>HEX2DEC(MID(F518,4,2))</f>
        <v>192</v>
      </c>
      <c r="J518">
        <f>HEX2DEC(RIGHT(F518,2))</f>
        <v>192</v>
      </c>
      <c r="K518">
        <f>$G518*H518</f>
        <v>0.75148799999999993</v>
      </c>
      <c r="L518">
        <f>$G518*I518</f>
        <v>0.75148799999999993</v>
      </c>
      <c r="M518">
        <f>$G518*J518</f>
        <v>0.75148799999999993</v>
      </c>
    </row>
    <row r="519" spans="1:13" ht="15.75" thickBot="1" x14ac:dyDescent="0.3">
      <c r="A519" t="s">
        <v>172</v>
      </c>
      <c r="B519" s="1">
        <v>43464</v>
      </c>
      <c r="C519" s="2">
        <f>IF(MONTH(B519)&lt;=4,1,IF(MONTH(B519)&lt;=7,2,IF(MONTH(B519)&lt;=10,3,4)))</f>
        <v>4</v>
      </c>
      <c r="D519" t="s">
        <v>155</v>
      </c>
      <c r="E519" s="91"/>
      <c r="F519" s="4" t="s">
        <v>157</v>
      </c>
      <c r="G519" s="4">
        <v>3.058E-3</v>
      </c>
      <c r="H519">
        <f>HEX2DEC(MID(F519,2,2))</f>
        <v>48</v>
      </c>
      <c r="I519">
        <f>HEX2DEC(MID(F519,4,2))</f>
        <v>48</v>
      </c>
      <c r="J519">
        <f>HEX2DEC(RIGHT(F519,2))</f>
        <v>48</v>
      </c>
      <c r="K519">
        <f>$G519*H519</f>
        <v>0.146784</v>
      </c>
      <c r="L519">
        <f>$G519*I519</f>
        <v>0.146784</v>
      </c>
      <c r="M519">
        <f>$G519*J519</f>
        <v>0.146784</v>
      </c>
    </row>
    <row r="520" spans="1:13" ht="15.75" thickBot="1" x14ac:dyDescent="0.3">
      <c r="A520" t="s">
        <v>172</v>
      </c>
      <c r="B520" s="1">
        <v>43464</v>
      </c>
      <c r="C520" s="2">
        <f>IF(MONTH(B520)&lt;=4,1,IF(MONTH(B520)&lt;=7,2,IF(MONTH(B520)&lt;=10,3,4)))</f>
        <v>4</v>
      </c>
      <c r="D520" t="s">
        <v>155</v>
      </c>
      <c r="E520" s="98"/>
      <c r="F520" s="4" t="s">
        <v>167</v>
      </c>
      <c r="G520" s="4">
        <v>2.9359999999999998E-3</v>
      </c>
      <c r="H520">
        <f>HEX2DEC(MID(F520,2,2))</f>
        <v>216</v>
      </c>
      <c r="I520">
        <f>HEX2DEC(MID(F520,4,2))</f>
        <v>216</v>
      </c>
      <c r="J520">
        <f>HEX2DEC(RIGHT(F520,2))</f>
        <v>216</v>
      </c>
      <c r="K520">
        <f>$G520*H520</f>
        <v>0.63417599999999996</v>
      </c>
      <c r="L520">
        <f>$G520*I520</f>
        <v>0.63417599999999996</v>
      </c>
      <c r="M520">
        <f>$G520*J520</f>
        <v>0.63417599999999996</v>
      </c>
    </row>
    <row r="521" spans="1:13" ht="15.75" thickBot="1" x14ac:dyDescent="0.3">
      <c r="A521" t="s">
        <v>173</v>
      </c>
      <c r="B521" s="1">
        <v>43554</v>
      </c>
      <c r="C521" s="2">
        <f>IF(MONTH(B521)&lt;=4,1,IF(MONTH(B521)&lt;=7,2,IF(MONTH(B521)&lt;=10,3,4)))</f>
        <v>1</v>
      </c>
      <c r="D521" t="s">
        <v>155</v>
      </c>
      <c r="E521" s="93"/>
      <c r="F521" s="4" t="s">
        <v>159</v>
      </c>
      <c r="G521" s="4">
        <v>0.55210999999999999</v>
      </c>
      <c r="H521">
        <f>HEX2DEC(MID(F521,2,2))</f>
        <v>96</v>
      </c>
      <c r="I521">
        <f>HEX2DEC(MID(F521,4,2))</f>
        <v>96</v>
      </c>
      <c r="J521">
        <f>HEX2DEC(RIGHT(F521,2))</f>
        <v>96</v>
      </c>
      <c r="K521">
        <f>$G521*H521</f>
        <v>53.002560000000003</v>
      </c>
      <c r="L521">
        <f>$G521*I521</f>
        <v>53.002560000000003</v>
      </c>
      <c r="M521">
        <f>$G521*J521</f>
        <v>53.002560000000003</v>
      </c>
    </row>
    <row r="522" spans="1:13" ht="15.75" thickBot="1" x14ac:dyDescent="0.3">
      <c r="A522" t="s">
        <v>173</v>
      </c>
      <c r="B522" s="1">
        <v>43554</v>
      </c>
      <c r="C522" s="2">
        <f>IF(MONTH(B522)&lt;=4,1,IF(MONTH(B522)&lt;=7,2,IF(MONTH(B522)&lt;=10,3,4)))</f>
        <v>1</v>
      </c>
      <c r="D522" t="s">
        <v>155</v>
      </c>
      <c r="E522" s="94"/>
      <c r="F522" s="4" t="s">
        <v>163</v>
      </c>
      <c r="G522" s="4">
        <v>0.15584100000000001</v>
      </c>
      <c r="H522">
        <f>HEX2DEC(MID(F522,2,2))</f>
        <v>120</v>
      </c>
      <c r="I522">
        <f>HEX2DEC(MID(F522,4,2))</f>
        <v>120</v>
      </c>
      <c r="J522">
        <f>HEX2DEC(RIGHT(F522,2))</f>
        <v>120</v>
      </c>
      <c r="K522">
        <f>$G522*H522</f>
        <v>18.70092</v>
      </c>
      <c r="L522">
        <f>$G522*I522</f>
        <v>18.70092</v>
      </c>
      <c r="M522">
        <f>$G522*J522</f>
        <v>18.70092</v>
      </c>
    </row>
    <row r="523" spans="1:13" ht="15.75" thickBot="1" x14ac:dyDescent="0.3">
      <c r="A523" t="s">
        <v>173</v>
      </c>
      <c r="B523" s="1">
        <v>43554</v>
      </c>
      <c r="C523" s="2">
        <f>IF(MONTH(B523)&lt;=4,1,IF(MONTH(B523)&lt;=7,2,IF(MONTH(B523)&lt;=10,3,4)))</f>
        <v>1</v>
      </c>
      <c r="D523" t="s">
        <v>155</v>
      </c>
      <c r="E523" s="92"/>
      <c r="F523" s="4" t="s">
        <v>158</v>
      </c>
      <c r="G523" s="4">
        <v>0.111988</v>
      </c>
      <c r="H523">
        <f>HEX2DEC(MID(F523,2,2))</f>
        <v>72</v>
      </c>
      <c r="I523">
        <f>HEX2DEC(MID(F523,4,2))</f>
        <v>72</v>
      </c>
      <c r="J523">
        <f>HEX2DEC(RIGHT(F523,2))</f>
        <v>72</v>
      </c>
      <c r="K523">
        <f>$G523*H523</f>
        <v>8.0631360000000001</v>
      </c>
      <c r="L523">
        <f>$G523*I523</f>
        <v>8.0631360000000001</v>
      </c>
      <c r="M523">
        <f>$G523*J523</f>
        <v>8.0631360000000001</v>
      </c>
    </row>
    <row r="524" spans="1:13" ht="15.75" thickBot="1" x14ac:dyDescent="0.3">
      <c r="A524" t="s">
        <v>173</v>
      </c>
      <c r="B524" s="1">
        <v>43554</v>
      </c>
      <c r="C524" s="2">
        <f>IF(MONTH(B524)&lt;=4,1,IF(MONTH(B524)&lt;=7,2,IF(MONTH(B524)&lt;=10,3,4)))</f>
        <v>1</v>
      </c>
      <c r="D524" t="s">
        <v>155</v>
      </c>
      <c r="E524" s="95"/>
      <c r="F524" s="4" t="s">
        <v>164</v>
      </c>
      <c r="G524" s="4">
        <v>7.4861999999999998E-2</v>
      </c>
      <c r="H524">
        <f>HEX2DEC(MID(F524,2,2))</f>
        <v>144</v>
      </c>
      <c r="I524">
        <f>HEX2DEC(MID(F524,4,2))</f>
        <v>144</v>
      </c>
      <c r="J524">
        <f>HEX2DEC(RIGHT(F524,2))</f>
        <v>144</v>
      </c>
      <c r="K524">
        <f>$G524*H524</f>
        <v>10.780127999999999</v>
      </c>
      <c r="L524">
        <f>$G524*I524</f>
        <v>10.780127999999999</v>
      </c>
      <c r="M524">
        <f>$G524*J524</f>
        <v>10.780127999999999</v>
      </c>
    </row>
    <row r="525" spans="1:13" ht="15.75" thickBot="1" x14ac:dyDescent="0.3">
      <c r="A525" t="s">
        <v>173</v>
      </c>
      <c r="B525" s="1">
        <v>43554</v>
      </c>
      <c r="C525" s="2">
        <f>IF(MONTH(B525)&lt;=4,1,IF(MONTH(B525)&lt;=7,2,IF(MONTH(B525)&lt;=10,3,4)))</f>
        <v>1</v>
      </c>
      <c r="D525" t="s">
        <v>155</v>
      </c>
      <c r="E525" s="96"/>
      <c r="F525" s="4" t="s">
        <v>165</v>
      </c>
      <c r="G525" s="4">
        <v>3.0887000000000001E-2</v>
      </c>
      <c r="H525">
        <f>HEX2DEC(MID(F525,2,2))</f>
        <v>168</v>
      </c>
      <c r="I525">
        <f>HEX2DEC(MID(F525,4,2))</f>
        <v>168</v>
      </c>
      <c r="J525">
        <f>HEX2DEC(RIGHT(F525,2))</f>
        <v>168</v>
      </c>
      <c r="K525">
        <f>$G525*H525</f>
        <v>5.1890160000000005</v>
      </c>
      <c r="L525">
        <f>$G525*I525</f>
        <v>5.1890160000000005</v>
      </c>
      <c r="M525">
        <f>$G525*J525</f>
        <v>5.1890160000000005</v>
      </c>
    </row>
    <row r="526" spans="1:13" ht="15.75" thickBot="1" x14ac:dyDescent="0.3">
      <c r="A526" t="s">
        <v>173</v>
      </c>
      <c r="B526" s="1">
        <v>43554</v>
      </c>
      <c r="C526" s="2">
        <f>IF(MONTH(B526)&lt;=4,1,IF(MONTH(B526)&lt;=7,2,IF(MONTH(B526)&lt;=10,3,4)))</f>
        <v>1</v>
      </c>
      <c r="D526" t="s">
        <v>155</v>
      </c>
      <c r="E526" s="97"/>
      <c r="F526" s="4" t="s">
        <v>166</v>
      </c>
      <c r="G526" s="4">
        <v>2.104E-2</v>
      </c>
      <c r="H526">
        <f>HEX2DEC(MID(F526,2,2))</f>
        <v>192</v>
      </c>
      <c r="I526">
        <f>HEX2DEC(MID(F526,4,2))</f>
        <v>192</v>
      </c>
      <c r="J526">
        <f>HEX2DEC(RIGHT(F526,2))</f>
        <v>192</v>
      </c>
      <c r="K526">
        <f>$G526*H526</f>
        <v>4.0396799999999997</v>
      </c>
      <c r="L526">
        <f>$G526*I526</f>
        <v>4.0396799999999997</v>
      </c>
      <c r="M526">
        <f>$G526*J526</f>
        <v>4.0396799999999997</v>
      </c>
    </row>
    <row r="527" spans="1:13" ht="15.75" thickBot="1" x14ac:dyDescent="0.3">
      <c r="A527" t="s">
        <v>173</v>
      </c>
      <c r="B527" s="1">
        <v>43554</v>
      </c>
      <c r="C527" s="2">
        <f>IF(MONTH(B527)&lt;=4,1,IF(MONTH(B527)&lt;=7,2,IF(MONTH(B527)&lt;=10,3,4)))</f>
        <v>1</v>
      </c>
      <c r="D527" t="s">
        <v>155</v>
      </c>
      <c r="E527" s="51"/>
      <c r="F527" s="4" t="s">
        <v>91</v>
      </c>
      <c r="G527" s="4">
        <v>1.9694E-2</v>
      </c>
      <c r="H527">
        <f>HEX2DEC(MID(F527,2,2))</f>
        <v>240</v>
      </c>
      <c r="I527">
        <f>HEX2DEC(MID(F527,4,2))</f>
        <v>240</v>
      </c>
      <c r="J527">
        <f>HEX2DEC(RIGHT(F527,2))</f>
        <v>240</v>
      </c>
      <c r="K527">
        <f>$G527*H527</f>
        <v>4.7265600000000001</v>
      </c>
      <c r="L527">
        <f>$G527*I527</f>
        <v>4.7265600000000001</v>
      </c>
      <c r="M527">
        <f>$G527*J527</f>
        <v>4.7265600000000001</v>
      </c>
    </row>
    <row r="528" spans="1:13" ht="15.75" thickBot="1" x14ac:dyDescent="0.3">
      <c r="A528" t="s">
        <v>173</v>
      </c>
      <c r="B528" s="1">
        <v>43554</v>
      </c>
      <c r="C528" s="2">
        <f>IF(MONTH(B528)&lt;=4,1,IF(MONTH(B528)&lt;=7,2,IF(MONTH(B528)&lt;=10,3,4)))</f>
        <v>1</v>
      </c>
      <c r="D528" t="s">
        <v>155</v>
      </c>
      <c r="E528" s="4"/>
      <c r="F528" s="4" t="s">
        <v>160</v>
      </c>
      <c r="G528" s="4">
        <v>1.7492000000000001E-2</v>
      </c>
      <c r="H528">
        <f>HEX2DEC(MID(F528,2,2))</f>
        <v>255</v>
      </c>
      <c r="I528">
        <f>HEX2DEC(MID(F528,4,2))</f>
        <v>255</v>
      </c>
      <c r="J528">
        <f>HEX2DEC(RIGHT(F528,2))</f>
        <v>255</v>
      </c>
      <c r="K528">
        <f>$G528*H528</f>
        <v>4.4604600000000003</v>
      </c>
      <c r="L528">
        <f>$G528*I528</f>
        <v>4.4604600000000003</v>
      </c>
      <c r="M528">
        <f>$G528*J528</f>
        <v>4.4604600000000003</v>
      </c>
    </row>
    <row r="529" spans="1:13" ht="15.75" thickBot="1" x14ac:dyDescent="0.3">
      <c r="A529" t="s">
        <v>173</v>
      </c>
      <c r="B529" s="1">
        <v>43554</v>
      </c>
      <c r="C529" s="2">
        <f>IF(MONTH(B529)&lt;=4,1,IF(MONTH(B529)&lt;=7,2,IF(MONTH(B529)&lt;=10,3,4)))</f>
        <v>1</v>
      </c>
      <c r="D529" t="s">
        <v>155</v>
      </c>
      <c r="E529" s="98"/>
      <c r="F529" s="4" t="s">
        <v>167</v>
      </c>
      <c r="G529" s="4">
        <v>1.6086E-2</v>
      </c>
      <c r="H529">
        <f>HEX2DEC(MID(F529,2,2))</f>
        <v>216</v>
      </c>
      <c r="I529">
        <f>HEX2DEC(MID(F529,4,2))</f>
        <v>216</v>
      </c>
      <c r="J529">
        <f>HEX2DEC(RIGHT(F529,2))</f>
        <v>216</v>
      </c>
      <c r="K529">
        <f>$G529*H529</f>
        <v>3.4745759999999999</v>
      </c>
      <c r="L529">
        <f>$G529*I529</f>
        <v>3.4745759999999999</v>
      </c>
      <c r="M529">
        <f>$G529*J529</f>
        <v>3.4745759999999999</v>
      </c>
    </row>
    <row r="530" spans="1:13" ht="15.75" thickBot="1" x14ac:dyDescent="0.3">
      <c r="A530" t="s">
        <v>174</v>
      </c>
      <c r="B530" s="1">
        <v>43645</v>
      </c>
      <c r="C530" s="2">
        <f>IF(MONTH(B530)&lt;=4,1,IF(MONTH(B530)&lt;=7,2,IF(MONTH(B530)&lt;=10,3,4)))</f>
        <v>2</v>
      </c>
      <c r="D530" t="s">
        <v>155</v>
      </c>
      <c r="E530" s="92"/>
      <c r="F530" s="4" t="s">
        <v>158</v>
      </c>
      <c r="G530" s="4">
        <v>0.44342500000000001</v>
      </c>
      <c r="H530">
        <f>HEX2DEC(MID(F530,2,2))</f>
        <v>72</v>
      </c>
      <c r="I530">
        <f>HEX2DEC(MID(F530,4,2))</f>
        <v>72</v>
      </c>
      <c r="J530">
        <f>HEX2DEC(RIGHT(F530,2))</f>
        <v>72</v>
      </c>
      <c r="K530">
        <f>$G530*H530</f>
        <v>31.926600000000001</v>
      </c>
      <c r="L530">
        <f>$G530*I530</f>
        <v>31.926600000000001</v>
      </c>
      <c r="M530">
        <f>$G530*J530</f>
        <v>31.926600000000001</v>
      </c>
    </row>
    <row r="531" spans="1:13" ht="15.75" thickBot="1" x14ac:dyDescent="0.3">
      <c r="A531" t="s">
        <v>174</v>
      </c>
      <c r="B531" s="1">
        <v>43645</v>
      </c>
      <c r="C531" s="2">
        <f>IF(MONTH(B531)&lt;=4,1,IF(MONTH(B531)&lt;=7,2,IF(MONTH(B531)&lt;=10,3,4)))</f>
        <v>2</v>
      </c>
      <c r="D531" t="s">
        <v>155</v>
      </c>
      <c r="E531" s="93"/>
      <c r="F531" s="4" t="s">
        <v>159</v>
      </c>
      <c r="G531" s="4">
        <v>0.30538199999999999</v>
      </c>
      <c r="H531">
        <f>HEX2DEC(MID(F531,2,2))</f>
        <v>96</v>
      </c>
      <c r="I531">
        <f>HEX2DEC(MID(F531,4,2))</f>
        <v>96</v>
      </c>
      <c r="J531">
        <f>HEX2DEC(RIGHT(F531,2))</f>
        <v>96</v>
      </c>
      <c r="K531">
        <f>$G531*H531</f>
        <v>29.316671999999997</v>
      </c>
      <c r="L531">
        <f>$G531*I531</f>
        <v>29.316671999999997</v>
      </c>
      <c r="M531">
        <f>$G531*J531</f>
        <v>29.316671999999997</v>
      </c>
    </row>
    <row r="532" spans="1:13" ht="15.75" thickBot="1" x14ac:dyDescent="0.3">
      <c r="A532" t="s">
        <v>174</v>
      </c>
      <c r="B532" s="1">
        <v>43645</v>
      </c>
      <c r="C532" s="2">
        <f>IF(MONTH(B532)&lt;=4,1,IF(MONTH(B532)&lt;=7,2,IF(MONTH(B532)&lt;=10,3,4)))</f>
        <v>2</v>
      </c>
      <c r="D532" t="s">
        <v>155</v>
      </c>
      <c r="E532" s="94"/>
      <c r="F532" s="4" t="s">
        <v>163</v>
      </c>
      <c r="G532" s="4">
        <v>0.114495</v>
      </c>
      <c r="H532">
        <f>HEX2DEC(MID(F532,2,2))</f>
        <v>120</v>
      </c>
      <c r="I532">
        <f>HEX2DEC(MID(F532,4,2))</f>
        <v>120</v>
      </c>
      <c r="J532">
        <f>HEX2DEC(RIGHT(F532,2))</f>
        <v>120</v>
      </c>
      <c r="K532">
        <f>$G532*H532</f>
        <v>13.7394</v>
      </c>
      <c r="L532">
        <f>$G532*I532</f>
        <v>13.7394</v>
      </c>
      <c r="M532">
        <f>$G532*J532</f>
        <v>13.7394</v>
      </c>
    </row>
    <row r="533" spans="1:13" ht="15.75" thickBot="1" x14ac:dyDescent="0.3">
      <c r="A533" t="s">
        <v>174</v>
      </c>
      <c r="B533" s="1">
        <v>43645</v>
      </c>
      <c r="C533" s="2">
        <f>IF(MONTH(B533)&lt;=4,1,IF(MONTH(B533)&lt;=7,2,IF(MONTH(B533)&lt;=10,3,4)))</f>
        <v>2</v>
      </c>
      <c r="D533" t="s">
        <v>155</v>
      </c>
      <c r="E533" s="91"/>
      <c r="F533" s="4" t="s">
        <v>157</v>
      </c>
      <c r="G533" s="4">
        <v>5.7187000000000002E-2</v>
      </c>
      <c r="H533">
        <f>HEX2DEC(MID(F533,2,2))</f>
        <v>48</v>
      </c>
      <c r="I533">
        <f>HEX2DEC(MID(F533,4,2))</f>
        <v>48</v>
      </c>
      <c r="J533">
        <f>HEX2DEC(RIGHT(F533,2))</f>
        <v>48</v>
      </c>
      <c r="K533">
        <f>$G533*H533</f>
        <v>2.7449760000000003</v>
      </c>
      <c r="L533">
        <f>$G533*I533</f>
        <v>2.7449760000000003</v>
      </c>
      <c r="M533">
        <f>$G533*J533</f>
        <v>2.7449760000000003</v>
      </c>
    </row>
    <row r="534" spans="1:13" ht="15.75" thickBot="1" x14ac:dyDescent="0.3">
      <c r="A534" t="s">
        <v>174</v>
      </c>
      <c r="B534" s="1">
        <v>43645</v>
      </c>
      <c r="C534" s="2">
        <f>IF(MONTH(B534)&lt;=4,1,IF(MONTH(B534)&lt;=7,2,IF(MONTH(B534)&lt;=10,3,4)))</f>
        <v>2</v>
      </c>
      <c r="D534" t="s">
        <v>155</v>
      </c>
      <c r="E534" s="95"/>
      <c r="F534" s="4" t="s">
        <v>164</v>
      </c>
      <c r="G534" s="4">
        <v>2.3486E-2</v>
      </c>
      <c r="H534">
        <f>HEX2DEC(MID(F534,2,2))</f>
        <v>144</v>
      </c>
      <c r="I534">
        <f>HEX2DEC(MID(F534,4,2))</f>
        <v>144</v>
      </c>
      <c r="J534">
        <f>HEX2DEC(RIGHT(F534,2))</f>
        <v>144</v>
      </c>
      <c r="K534">
        <f>$G534*H534</f>
        <v>3.3819840000000001</v>
      </c>
      <c r="L534">
        <f>$G534*I534</f>
        <v>3.3819840000000001</v>
      </c>
      <c r="M534">
        <f>$G534*J534</f>
        <v>3.3819840000000001</v>
      </c>
    </row>
    <row r="535" spans="1:13" ht="15.75" thickBot="1" x14ac:dyDescent="0.3">
      <c r="A535" t="s">
        <v>174</v>
      </c>
      <c r="B535" s="1">
        <v>43645</v>
      </c>
      <c r="C535" s="2">
        <f>IF(MONTH(B535)&lt;=4,1,IF(MONTH(B535)&lt;=7,2,IF(MONTH(B535)&lt;=10,3,4)))</f>
        <v>2</v>
      </c>
      <c r="D535" t="s">
        <v>155</v>
      </c>
      <c r="E535" s="4"/>
      <c r="F535" s="4" t="s">
        <v>160</v>
      </c>
      <c r="G535" s="4">
        <v>1.4985E-2</v>
      </c>
      <c r="H535">
        <f>HEX2DEC(MID(F535,2,2))</f>
        <v>255</v>
      </c>
      <c r="I535">
        <f>HEX2DEC(MID(F535,4,2))</f>
        <v>255</v>
      </c>
      <c r="J535">
        <f>HEX2DEC(RIGHT(F535,2))</f>
        <v>255</v>
      </c>
      <c r="K535">
        <f>$G535*H535</f>
        <v>3.8211750000000002</v>
      </c>
      <c r="L535">
        <f>$G535*I535</f>
        <v>3.8211750000000002</v>
      </c>
      <c r="M535">
        <f>$G535*J535</f>
        <v>3.8211750000000002</v>
      </c>
    </row>
    <row r="536" spans="1:13" ht="15.75" thickBot="1" x14ac:dyDescent="0.3">
      <c r="A536" t="s">
        <v>174</v>
      </c>
      <c r="B536" s="1">
        <v>43645</v>
      </c>
      <c r="C536" s="2">
        <f>IF(MONTH(B536)&lt;=4,1,IF(MONTH(B536)&lt;=7,2,IF(MONTH(B536)&lt;=10,3,4)))</f>
        <v>2</v>
      </c>
      <c r="D536" t="s">
        <v>155</v>
      </c>
      <c r="E536" s="96"/>
      <c r="F536" s="4" t="s">
        <v>165</v>
      </c>
      <c r="G536" s="4">
        <v>1.3211000000000001E-2</v>
      </c>
      <c r="H536">
        <f>HEX2DEC(MID(F536,2,2))</f>
        <v>168</v>
      </c>
      <c r="I536">
        <f>HEX2DEC(MID(F536,4,2))</f>
        <v>168</v>
      </c>
      <c r="J536">
        <f>HEX2DEC(RIGHT(F536,2))</f>
        <v>168</v>
      </c>
      <c r="K536">
        <f>$G536*H536</f>
        <v>2.2194479999999999</v>
      </c>
      <c r="L536">
        <f>$G536*I536</f>
        <v>2.2194479999999999</v>
      </c>
      <c r="M536">
        <f>$G536*J536</f>
        <v>2.2194479999999999</v>
      </c>
    </row>
    <row r="537" spans="1:13" ht="15.75" thickBot="1" x14ac:dyDescent="0.3">
      <c r="A537" t="s">
        <v>174</v>
      </c>
      <c r="B537" s="1">
        <v>43645</v>
      </c>
      <c r="C537" s="2">
        <f>IF(MONTH(B537)&lt;=4,1,IF(MONTH(B537)&lt;=7,2,IF(MONTH(B537)&lt;=10,3,4)))</f>
        <v>2</v>
      </c>
      <c r="D537" t="s">
        <v>155</v>
      </c>
      <c r="E537" s="51"/>
      <c r="F537" s="4" t="s">
        <v>91</v>
      </c>
      <c r="G537" s="4">
        <v>1.0581E-2</v>
      </c>
      <c r="H537">
        <f>HEX2DEC(MID(F537,2,2))</f>
        <v>240</v>
      </c>
      <c r="I537">
        <f>HEX2DEC(MID(F537,4,2))</f>
        <v>240</v>
      </c>
      <c r="J537">
        <f>HEX2DEC(RIGHT(F537,2))</f>
        <v>240</v>
      </c>
      <c r="K537">
        <f>$G537*H537</f>
        <v>2.5394399999999999</v>
      </c>
      <c r="L537">
        <f>$G537*I537</f>
        <v>2.5394399999999999</v>
      </c>
      <c r="M537">
        <f>$G537*J537</f>
        <v>2.5394399999999999</v>
      </c>
    </row>
    <row r="538" spans="1:13" ht="15.75" thickBot="1" x14ac:dyDescent="0.3">
      <c r="A538" t="s">
        <v>174</v>
      </c>
      <c r="B538" s="1">
        <v>43645</v>
      </c>
      <c r="C538" s="2">
        <f>IF(MONTH(B538)&lt;=4,1,IF(MONTH(B538)&lt;=7,2,IF(MONTH(B538)&lt;=10,3,4)))</f>
        <v>2</v>
      </c>
      <c r="D538" t="s">
        <v>155</v>
      </c>
      <c r="E538" s="97"/>
      <c r="F538" s="4" t="s">
        <v>166</v>
      </c>
      <c r="G538" s="4">
        <v>8.9300000000000004E-3</v>
      </c>
      <c r="H538">
        <f>HEX2DEC(MID(F538,2,2))</f>
        <v>192</v>
      </c>
      <c r="I538">
        <f>HEX2DEC(MID(F538,4,2))</f>
        <v>192</v>
      </c>
      <c r="J538">
        <f>HEX2DEC(RIGHT(F538,2))</f>
        <v>192</v>
      </c>
      <c r="K538">
        <f>$G538*H538</f>
        <v>1.7145600000000001</v>
      </c>
      <c r="L538">
        <f>$G538*I538</f>
        <v>1.7145600000000001</v>
      </c>
      <c r="M538">
        <f>$G538*J538</f>
        <v>1.7145600000000001</v>
      </c>
    </row>
    <row r="539" spans="1:13" ht="15.75" thickBot="1" x14ac:dyDescent="0.3">
      <c r="A539" t="s">
        <v>174</v>
      </c>
      <c r="B539" s="1">
        <v>43645</v>
      </c>
      <c r="C539" s="2">
        <f>IF(MONTH(B539)&lt;=4,1,IF(MONTH(B539)&lt;=7,2,IF(MONTH(B539)&lt;=10,3,4)))</f>
        <v>2</v>
      </c>
      <c r="D539" t="s">
        <v>155</v>
      </c>
      <c r="E539" s="98"/>
      <c r="F539" s="4" t="s">
        <v>167</v>
      </c>
      <c r="G539" s="4">
        <v>8.3180000000000007E-3</v>
      </c>
      <c r="H539">
        <f>HEX2DEC(MID(F539,2,2))</f>
        <v>216</v>
      </c>
      <c r="I539">
        <f>HEX2DEC(MID(F539,4,2))</f>
        <v>216</v>
      </c>
      <c r="J539">
        <f>HEX2DEC(RIGHT(F539,2))</f>
        <v>216</v>
      </c>
      <c r="K539">
        <f>$G539*H539</f>
        <v>1.7966880000000001</v>
      </c>
      <c r="L539">
        <f>$G539*I539</f>
        <v>1.7966880000000001</v>
      </c>
      <c r="M539">
        <f>$G539*J539</f>
        <v>1.7966880000000001</v>
      </c>
    </row>
    <row r="540" spans="1:13" ht="15.75" thickBot="1" x14ac:dyDescent="0.3">
      <c r="A540" t="s">
        <v>175</v>
      </c>
      <c r="B540" s="1">
        <v>43736</v>
      </c>
      <c r="C540" s="2">
        <f>IF(MONTH(B540)&lt;=4,1,IF(MONTH(B540)&lt;=7,2,IF(MONTH(B540)&lt;=10,3,4)))</f>
        <v>3</v>
      </c>
      <c r="D540" t="s">
        <v>155</v>
      </c>
      <c r="E540" s="93"/>
      <c r="F540" s="4" t="s">
        <v>159</v>
      </c>
      <c r="G540" s="4">
        <v>0.44256899999999999</v>
      </c>
      <c r="H540">
        <f>HEX2DEC(MID(F540,2,2))</f>
        <v>96</v>
      </c>
      <c r="I540">
        <f>HEX2DEC(MID(F540,4,2))</f>
        <v>96</v>
      </c>
      <c r="J540">
        <f>HEX2DEC(RIGHT(F540,2))</f>
        <v>96</v>
      </c>
      <c r="K540">
        <f>$G540*H540</f>
        <v>42.486623999999999</v>
      </c>
      <c r="L540">
        <f>$G540*I540</f>
        <v>42.486623999999999</v>
      </c>
      <c r="M540">
        <f>$G540*J540</f>
        <v>42.486623999999999</v>
      </c>
    </row>
    <row r="541" spans="1:13" ht="15.75" thickBot="1" x14ac:dyDescent="0.3">
      <c r="A541" t="s">
        <v>175</v>
      </c>
      <c r="B541" s="1">
        <v>43736</v>
      </c>
      <c r="C541" s="2">
        <f>IF(MONTH(B541)&lt;=4,1,IF(MONTH(B541)&lt;=7,2,IF(MONTH(B541)&lt;=10,3,4)))</f>
        <v>3</v>
      </c>
      <c r="D541" t="s">
        <v>155</v>
      </c>
      <c r="E541" s="94"/>
      <c r="F541" s="4" t="s">
        <v>163</v>
      </c>
      <c r="G541" s="4">
        <v>0.28996899999999998</v>
      </c>
      <c r="H541">
        <f>HEX2DEC(MID(F541,2,2))</f>
        <v>120</v>
      </c>
      <c r="I541">
        <f>HEX2DEC(MID(F541,4,2))</f>
        <v>120</v>
      </c>
      <c r="J541">
        <f>HEX2DEC(RIGHT(F541,2))</f>
        <v>120</v>
      </c>
      <c r="K541">
        <f>$G541*H541</f>
        <v>34.796279999999996</v>
      </c>
      <c r="L541">
        <f>$G541*I541</f>
        <v>34.796279999999996</v>
      </c>
      <c r="M541">
        <f>$G541*J541</f>
        <v>34.796279999999996</v>
      </c>
    </row>
    <row r="542" spans="1:13" ht="15.75" thickBot="1" x14ac:dyDescent="0.3">
      <c r="A542" t="s">
        <v>175</v>
      </c>
      <c r="B542" s="1">
        <v>43736</v>
      </c>
      <c r="C542" s="2">
        <f>IF(MONTH(B542)&lt;=4,1,IF(MONTH(B542)&lt;=7,2,IF(MONTH(B542)&lt;=10,3,4)))</f>
        <v>3</v>
      </c>
      <c r="D542" t="s">
        <v>155</v>
      </c>
      <c r="E542" s="95"/>
      <c r="F542" s="4" t="s">
        <v>164</v>
      </c>
      <c r="G542" s="4">
        <v>9.2355000000000007E-2</v>
      </c>
      <c r="H542">
        <f>HEX2DEC(MID(F542,2,2))</f>
        <v>144</v>
      </c>
      <c r="I542">
        <f>HEX2DEC(MID(F542,4,2))</f>
        <v>144</v>
      </c>
      <c r="J542">
        <f>HEX2DEC(RIGHT(F542,2))</f>
        <v>144</v>
      </c>
      <c r="K542">
        <f>$G542*H542</f>
        <v>13.29912</v>
      </c>
      <c r="L542">
        <f>$G542*I542</f>
        <v>13.29912</v>
      </c>
      <c r="M542">
        <f>$G542*J542</f>
        <v>13.29912</v>
      </c>
    </row>
    <row r="543" spans="1:13" ht="15.75" thickBot="1" x14ac:dyDescent="0.3">
      <c r="A543" t="s">
        <v>175</v>
      </c>
      <c r="B543" s="1">
        <v>43736</v>
      </c>
      <c r="C543" s="2">
        <f>IF(MONTH(B543)&lt;=4,1,IF(MONTH(B543)&lt;=7,2,IF(MONTH(B543)&lt;=10,3,4)))</f>
        <v>3</v>
      </c>
      <c r="D543" t="s">
        <v>155</v>
      </c>
      <c r="E543" s="92"/>
      <c r="F543" s="4" t="s">
        <v>158</v>
      </c>
      <c r="G543" s="4">
        <v>6.5872E-2</v>
      </c>
      <c r="H543">
        <f>HEX2DEC(MID(F543,2,2))</f>
        <v>72</v>
      </c>
      <c r="I543">
        <f>HEX2DEC(MID(F543,4,2))</f>
        <v>72</v>
      </c>
      <c r="J543">
        <f>HEX2DEC(RIGHT(F543,2))</f>
        <v>72</v>
      </c>
      <c r="K543">
        <f>$G543*H543</f>
        <v>4.7427840000000003</v>
      </c>
      <c r="L543">
        <f>$G543*I543</f>
        <v>4.7427840000000003</v>
      </c>
      <c r="M543">
        <f>$G543*J543</f>
        <v>4.7427840000000003</v>
      </c>
    </row>
    <row r="544" spans="1:13" ht="15.75" thickBot="1" x14ac:dyDescent="0.3">
      <c r="A544" t="s">
        <v>175</v>
      </c>
      <c r="B544" s="1">
        <v>43736</v>
      </c>
      <c r="C544" s="2">
        <f>IF(MONTH(B544)&lt;=4,1,IF(MONTH(B544)&lt;=7,2,IF(MONTH(B544)&lt;=10,3,4)))</f>
        <v>3</v>
      </c>
      <c r="D544" t="s">
        <v>155</v>
      </c>
      <c r="E544" s="96"/>
      <c r="F544" s="4" t="s">
        <v>165</v>
      </c>
      <c r="G544" s="4">
        <v>3.0887000000000001E-2</v>
      </c>
      <c r="H544">
        <f>HEX2DEC(MID(F544,2,2))</f>
        <v>168</v>
      </c>
      <c r="I544">
        <f>HEX2DEC(MID(F544,4,2))</f>
        <v>168</v>
      </c>
      <c r="J544">
        <f>HEX2DEC(RIGHT(F544,2))</f>
        <v>168</v>
      </c>
      <c r="K544">
        <f>$G544*H544</f>
        <v>5.1890160000000005</v>
      </c>
      <c r="L544">
        <f>$G544*I544</f>
        <v>5.1890160000000005</v>
      </c>
      <c r="M544">
        <f>$G544*J544</f>
        <v>5.1890160000000005</v>
      </c>
    </row>
    <row r="545" spans="1:13" ht="15.75" thickBot="1" x14ac:dyDescent="0.3">
      <c r="A545" t="s">
        <v>175</v>
      </c>
      <c r="B545" s="1">
        <v>43736</v>
      </c>
      <c r="C545" s="2">
        <f>IF(MONTH(B545)&lt;=4,1,IF(MONTH(B545)&lt;=7,2,IF(MONTH(B545)&lt;=10,3,4)))</f>
        <v>3</v>
      </c>
      <c r="D545" t="s">
        <v>155</v>
      </c>
      <c r="E545" s="51"/>
      <c r="F545" s="4" t="s">
        <v>91</v>
      </c>
      <c r="G545" s="4">
        <v>2.1406999999999999E-2</v>
      </c>
      <c r="H545">
        <f>HEX2DEC(MID(F545,2,2))</f>
        <v>240</v>
      </c>
      <c r="I545">
        <f>HEX2DEC(MID(F545,4,2))</f>
        <v>240</v>
      </c>
      <c r="J545">
        <f>HEX2DEC(RIGHT(F545,2))</f>
        <v>240</v>
      </c>
      <c r="K545">
        <f>$G545*H545</f>
        <v>5.1376799999999996</v>
      </c>
      <c r="L545">
        <f>$G545*I545</f>
        <v>5.1376799999999996</v>
      </c>
      <c r="M545">
        <f>$G545*J545</f>
        <v>5.1376799999999996</v>
      </c>
    </row>
    <row r="546" spans="1:13" ht="15.75" thickBot="1" x14ac:dyDescent="0.3">
      <c r="A546" t="s">
        <v>175</v>
      </c>
      <c r="B546" s="1">
        <v>43736</v>
      </c>
      <c r="C546" s="2">
        <f>IF(MONTH(B546)&lt;=4,1,IF(MONTH(B546)&lt;=7,2,IF(MONTH(B546)&lt;=10,3,4)))</f>
        <v>3</v>
      </c>
      <c r="D546" t="s">
        <v>155</v>
      </c>
      <c r="E546" s="97"/>
      <c r="F546" s="4" t="s">
        <v>166</v>
      </c>
      <c r="G546" s="4">
        <v>2.1162E-2</v>
      </c>
      <c r="H546">
        <f>HEX2DEC(MID(F546,2,2))</f>
        <v>192</v>
      </c>
      <c r="I546">
        <f>HEX2DEC(MID(F546,4,2))</f>
        <v>192</v>
      </c>
      <c r="J546">
        <f>HEX2DEC(RIGHT(F546,2))</f>
        <v>192</v>
      </c>
      <c r="K546">
        <f>$G546*H546</f>
        <v>4.063104</v>
      </c>
      <c r="L546">
        <f>$G546*I546</f>
        <v>4.063104</v>
      </c>
      <c r="M546">
        <f>$G546*J546</f>
        <v>4.063104</v>
      </c>
    </row>
    <row r="547" spans="1:13" ht="15.75" thickBot="1" x14ac:dyDescent="0.3">
      <c r="A547" t="s">
        <v>175</v>
      </c>
      <c r="B547" s="1">
        <v>43736</v>
      </c>
      <c r="C547" s="2">
        <f>IF(MONTH(B547)&lt;=4,1,IF(MONTH(B547)&lt;=7,2,IF(MONTH(B547)&lt;=10,3,4)))</f>
        <v>3</v>
      </c>
      <c r="D547" t="s">
        <v>155</v>
      </c>
      <c r="E547" s="4"/>
      <c r="F547" s="4" t="s">
        <v>160</v>
      </c>
      <c r="G547" s="4">
        <v>2.1162E-2</v>
      </c>
      <c r="H547">
        <f>HEX2DEC(MID(F547,2,2))</f>
        <v>255</v>
      </c>
      <c r="I547">
        <f>HEX2DEC(MID(F547,4,2))</f>
        <v>255</v>
      </c>
      <c r="J547">
        <f>HEX2DEC(RIGHT(F547,2))</f>
        <v>255</v>
      </c>
      <c r="K547">
        <f>$G547*H547</f>
        <v>5.3963099999999997</v>
      </c>
      <c r="L547">
        <f>$G547*I547</f>
        <v>5.3963099999999997</v>
      </c>
      <c r="M547">
        <f>$G547*J547</f>
        <v>5.3963099999999997</v>
      </c>
    </row>
    <row r="548" spans="1:13" ht="15.75" thickBot="1" x14ac:dyDescent="0.3">
      <c r="A548" t="s">
        <v>175</v>
      </c>
      <c r="B548" s="1">
        <v>43736</v>
      </c>
      <c r="C548" s="2">
        <f>IF(MONTH(B548)&lt;=4,1,IF(MONTH(B548)&lt;=7,2,IF(MONTH(B548)&lt;=10,3,4)))</f>
        <v>3</v>
      </c>
      <c r="D548" t="s">
        <v>155</v>
      </c>
      <c r="E548" s="98"/>
      <c r="F548" s="4" t="s">
        <v>167</v>
      </c>
      <c r="G548" s="4">
        <v>1.4618000000000001E-2</v>
      </c>
      <c r="H548">
        <f>HEX2DEC(MID(F548,2,2))</f>
        <v>216</v>
      </c>
      <c r="I548">
        <f>HEX2DEC(MID(F548,4,2))</f>
        <v>216</v>
      </c>
      <c r="J548">
        <f>HEX2DEC(RIGHT(F548,2))</f>
        <v>216</v>
      </c>
      <c r="K548">
        <f>$G548*H548</f>
        <v>3.1574880000000003</v>
      </c>
      <c r="L548">
        <f>$G548*I548</f>
        <v>3.1574880000000003</v>
      </c>
      <c r="M548">
        <f>$G548*J548</f>
        <v>3.1574880000000003</v>
      </c>
    </row>
    <row r="549" spans="1:13" ht="15.75" thickBot="1" x14ac:dyDescent="0.3">
      <c r="A549" t="s">
        <v>176</v>
      </c>
      <c r="B549" s="1">
        <v>43830</v>
      </c>
      <c r="C549" s="2">
        <f>IF(MONTH(B549)&lt;=4,1,IF(MONTH(B549)&lt;=7,2,IF(MONTH(B549)&lt;=10,3,4)))</f>
        <v>4</v>
      </c>
      <c r="D549" t="s">
        <v>155</v>
      </c>
      <c r="E549" s="92"/>
      <c r="F549" s="4" t="s">
        <v>158</v>
      </c>
      <c r="G549" s="4">
        <v>0.38990799999999998</v>
      </c>
      <c r="H549">
        <f>HEX2DEC(MID(F549,2,2))</f>
        <v>72</v>
      </c>
      <c r="I549">
        <f>HEX2DEC(MID(F549,4,2))</f>
        <v>72</v>
      </c>
      <c r="J549">
        <f>HEX2DEC(RIGHT(F549,2))</f>
        <v>72</v>
      </c>
      <c r="K549">
        <f>$G549*H549</f>
        <v>28.073376</v>
      </c>
      <c r="L549">
        <f>$G549*I549</f>
        <v>28.073376</v>
      </c>
      <c r="M549">
        <f>$G549*J549</f>
        <v>28.073376</v>
      </c>
    </row>
    <row r="550" spans="1:13" ht="15.75" thickBot="1" x14ac:dyDescent="0.3">
      <c r="A550" t="s">
        <v>176</v>
      </c>
      <c r="B550" s="1">
        <v>43830</v>
      </c>
      <c r="C550" s="2">
        <f>IF(MONTH(B550)&lt;=4,1,IF(MONTH(B550)&lt;=7,2,IF(MONTH(B550)&lt;=10,3,4)))</f>
        <v>4</v>
      </c>
      <c r="D550" t="s">
        <v>155</v>
      </c>
      <c r="E550" s="93"/>
      <c r="F550" s="4" t="s">
        <v>159</v>
      </c>
      <c r="G550" s="4">
        <v>0.33070300000000002</v>
      </c>
      <c r="H550">
        <f>HEX2DEC(MID(F550,2,2))</f>
        <v>96</v>
      </c>
      <c r="I550">
        <f>HEX2DEC(MID(F550,4,2))</f>
        <v>96</v>
      </c>
      <c r="J550">
        <f>HEX2DEC(RIGHT(F550,2))</f>
        <v>96</v>
      </c>
      <c r="K550">
        <f>$G550*H550</f>
        <v>31.747488000000004</v>
      </c>
      <c r="L550">
        <f>$G550*I550</f>
        <v>31.747488000000004</v>
      </c>
      <c r="M550">
        <f>$G550*J550</f>
        <v>31.747488000000004</v>
      </c>
    </row>
    <row r="551" spans="1:13" ht="15.75" thickBot="1" x14ac:dyDescent="0.3">
      <c r="A551" t="s">
        <v>176</v>
      </c>
      <c r="B551" s="1">
        <v>43830</v>
      </c>
      <c r="C551" s="2">
        <f>IF(MONTH(B551)&lt;=4,1,IF(MONTH(B551)&lt;=7,2,IF(MONTH(B551)&lt;=10,3,4)))</f>
        <v>4</v>
      </c>
      <c r="D551" t="s">
        <v>155</v>
      </c>
      <c r="E551" s="91"/>
      <c r="F551" s="4" t="s">
        <v>157</v>
      </c>
      <c r="G551" s="4">
        <v>8.6543999999999996E-2</v>
      </c>
      <c r="H551">
        <f>HEX2DEC(MID(F551,2,2))</f>
        <v>48</v>
      </c>
      <c r="I551">
        <f>HEX2DEC(MID(F551,4,2))</f>
        <v>48</v>
      </c>
      <c r="J551">
        <f>HEX2DEC(RIGHT(F551,2))</f>
        <v>48</v>
      </c>
      <c r="K551">
        <f>$G551*H551</f>
        <v>4.1541119999999996</v>
      </c>
      <c r="L551">
        <f>$G551*I551</f>
        <v>4.1541119999999996</v>
      </c>
      <c r="M551">
        <f>$G551*J551</f>
        <v>4.1541119999999996</v>
      </c>
    </row>
    <row r="552" spans="1:13" ht="15.75" thickBot="1" x14ac:dyDescent="0.3">
      <c r="A552" t="s">
        <v>176</v>
      </c>
      <c r="B552" s="1">
        <v>43830</v>
      </c>
      <c r="C552" s="2">
        <f>IF(MONTH(B552)&lt;=4,1,IF(MONTH(B552)&lt;=7,2,IF(MONTH(B552)&lt;=10,3,4)))</f>
        <v>4</v>
      </c>
      <c r="D552" t="s">
        <v>155</v>
      </c>
      <c r="E552" s="94"/>
      <c r="F552" s="4" t="s">
        <v>163</v>
      </c>
      <c r="G552" s="4">
        <v>8.3609000000000003E-2</v>
      </c>
      <c r="H552">
        <f>HEX2DEC(MID(F552,2,2))</f>
        <v>120</v>
      </c>
      <c r="I552">
        <f>HEX2DEC(MID(F552,4,2))</f>
        <v>120</v>
      </c>
      <c r="J552">
        <f>HEX2DEC(RIGHT(F552,2))</f>
        <v>120</v>
      </c>
      <c r="K552">
        <f>$G552*H552</f>
        <v>10.03308</v>
      </c>
      <c r="L552">
        <f>$G552*I552</f>
        <v>10.03308</v>
      </c>
      <c r="M552">
        <f>$G552*J552</f>
        <v>10.03308</v>
      </c>
    </row>
    <row r="553" spans="1:13" ht="15.75" thickBot="1" x14ac:dyDescent="0.3">
      <c r="A553" t="s">
        <v>176</v>
      </c>
      <c r="B553" s="1">
        <v>43830</v>
      </c>
      <c r="C553" s="2">
        <f>IF(MONTH(B553)&lt;=4,1,IF(MONTH(B553)&lt;=7,2,IF(MONTH(B553)&lt;=10,3,4)))</f>
        <v>4</v>
      </c>
      <c r="D553" t="s">
        <v>155</v>
      </c>
      <c r="E553" s="95"/>
      <c r="F553" s="4" t="s">
        <v>164</v>
      </c>
      <c r="G553" s="4">
        <v>3.1376000000000001E-2</v>
      </c>
      <c r="H553">
        <f>HEX2DEC(MID(F553,2,2))</f>
        <v>144</v>
      </c>
      <c r="I553">
        <f>HEX2DEC(MID(F553,4,2))</f>
        <v>144</v>
      </c>
      <c r="J553">
        <f>HEX2DEC(RIGHT(F553,2))</f>
        <v>144</v>
      </c>
      <c r="K553">
        <f>$G553*H553</f>
        <v>4.5181440000000004</v>
      </c>
      <c r="L553">
        <f>$G553*I553</f>
        <v>4.5181440000000004</v>
      </c>
      <c r="M553">
        <f>$G553*J553</f>
        <v>4.5181440000000004</v>
      </c>
    </row>
    <row r="554" spans="1:13" ht="15.75" thickBot="1" x14ac:dyDescent="0.3">
      <c r="A554" t="s">
        <v>176</v>
      </c>
      <c r="B554" s="1">
        <v>43830</v>
      </c>
      <c r="C554" s="2">
        <f>IF(MONTH(B554)&lt;=4,1,IF(MONTH(B554)&lt;=7,2,IF(MONTH(B554)&lt;=10,3,4)))</f>
        <v>4</v>
      </c>
      <c r="D554" t="s">
        <v>155</v>
      </c>
      <c r="E554" s="51"/>
      <c r="F554" s="4" t="s">
        <v>91</v>
      </c>
      <c r="G554" s="4">
        <v>1.8165000000000001E-2</v>
      </c>
      <c r="H554">
        <f>HEX2DEC(MID(F554,2,2))</f>
        <v>240</v>
      </c>
      <c r="I554">
        <f>HEX2DEC(MID(F554,4,2))</f>
        <v>240</v>
      </c>
      <c r="J554">
        <f>HEX2DEC(RIGHT(F554,2))</f>
        <v>240</v>
      </c>
      <c r="K554">
        <f>$G554*H554</f>
        <v>4.3596000000000004</v>
      </c>
      <c r="L554">
        <f>$G554*I554</f>
        <v>4.3596000000000004</v>
      </c>
      <c r="M554">
        <f>$G554*J554</f>
        <v>4.3596000000000004</v>
      </c>
    </row>
    <row r="555" spans="1:13" ht="15.75" thickBot="1" x14ac:dyDescent="0.3">
      <c r="A555" t="s">
        <v>176</v>
      </c>
      <c r="B555" s="1">
        <v>43830</v>
      </c>
      <c r="C555" s="2">
        <f>IF(MONTH(B555)&lt;=4,1,IF(MONTH(B555)&lt;=7,2,IF(MONTH(B555)&lt;=10,3,4)))</f>
        <v>4</v>
      </c>
      <c r="D555" t="s">
        <v>155</v>
      </c>
      <c r="E555" s="96"/>
      <c r="F555" s="4" t="s">
        <v>165</v>
      </c>
      <c r="G555" s="4">
        <v>1.7063999999999999E-2</v>
      </c>
      <c r="H555">
        <f>HEX2DEC(MID(F555,2,2))</f>
        <v>168</v>
      </c>
      <c r="I555">
        <f>HEX2DEC(MID(F555,4,2))</f>
        <v>168</v>
      </c>
      <c r="J555">
        <f>HEX2DEC(RIGHT(F555,2))</f>
        <v>168</v>
      </c>
      <c r="K555">
        <f>$G555*H555</f>
        <v>2.866752</v>
      </c>
      <c r="L555">
        <f>$G555*I555</f>
        <v>2.866752</v>
      </c>
      <c r="M555">
        <f>$G555*J555</f>
        <v>2.866752</v>
      </c>
    </row>
    <row r="556" spans="1:13" ht="15.75" thickBot="1" x14ac:dyDescent="0.3">
      <c r="A556" t="s">
        <v>176</v>
      </c>
      <c r="B556" s="1">
        <v>43830</v>
      </c>
      <c r="C556" s="2">
        <f>IF(MONTH(B556)&lt;=4,1,IF(MONTH(B556)&lt;=7,2,IF(MONTH(B556)&lt;=10,3,4)))</f>
        <v>4</v>
      </c>
      <c r="D556" t="s">
        <v>155</v>
      </c>
      <c r="E556" s="4"/>
      <c r="F556" s="4" t="s">
        <v>160</v>
      </c>
      <c r="G556" s="4">
        <v>1.5291000000000001E-2</v>
      </c>
      <c r="H556">
        <f>HEX2DEC(MID(F556,2,2))</f>
        <v>255</v>
      </c>
      <c r="I556">
        <f>HEX2DEC(MID(F556,4,2))</f>
        <v>255</v>
      </c>
      <c r="J556">
        <f>HEX2DEC(RIGHT(F556,2))</f>
        <v>255</v>
      </c>
      <c r="K556">
        <f>$G556*H556</f>
        <v>3.8992050000000003</v>
      </c>
      <c r="L556">
        <f>$G556*I556</f>
        <v>3.8992050000000003</v>
      </c>
      <c r="M556">
        <f>$G556*J556</f>
        <v>3.8992050000000003</v>
      </c>
    </row>
    <row r="557" spans="1:13" ht="15.75" thickBot="1" x14ac:dyDescent="0.3">
      <c r="A557" t="s">
        <v>176</v>
      </c>
      <c r="B557" s="1">
        <v>43830</v>
      </c>
      <c r="C557" s="2">
        <f>IF(MONTH(B557)&lt;=4,1,IF(MONTH(B557)&lt;=7,2,IF(MONTH(B557)&lt;=10,3,4)))</f>
        <v>4</v>
      </c>
      <c r="D557" t="s">
        <v>155</v>
      </c>
      <c r="E557" s="97"/>
      <c r="F557" s="4" t="s">
        <v>166</v>
      </c>
      <c r="G557" s="4">
        <v>1.3823E-2</v>
      </c>
      <c r="H557">
        <f>HEX2DEC(MID(F557,2,2))</f>
        <v>192</v>
      </c>
      <c r="I557">
        <f>HEX2DEC(MID(F557,4,2))</f>
        <v>192</v>
      </c>
      <c r="J557">
        <f>HEX2DEC(RIGHT(F557,2))</f>
        <v>192</v>
      </c>
      <c r="K557">
        <f>$G557*H557</f>
        <v>2.6540159999999999</v>
      </c>
      <c r="L557">
        <f>$G557*I557</f>
        <v>2.6540159999999999</v>
      </c>
      <c r="M557">
        <f>$G557*J557</f>
        <v>2.6540159999999999</v>
      </c>
    </row>
    <row r="558" spans="1:13" ht="15.75" thickBot="1" x14ac:dyDescent="0.3">
      <c r="A558" t="s">
        <v>176</v>
      </c>
      <c r="B558" s="1">
        <v>43830</v>
      </c>
      <c r="C558" s="2">
        <f>IF(MONTH(B558)&lt;=4,1,IF(MONTH(B558)&lt;=7,2,IF(MONTH(B558)&lt;=10,3,4)))</f>
        <v>4</v>
      </c>
      <c r="D558" t="s">
        <v>155</v>
      </c>
      <c r="E558" s="98"/>
      <c r="F558" s="4" t="s">
        <v>167</v>
      </c>
      <c r="G558" s="4">
        <v>1.3394E-2</v>
      </c>
      <c r="H558">
        <f>HEX2DEC(MID(F558,2,2))</f>
        <v>216</v>
      </c>
      <c r="I558">
        <f>HEX2DEC(MID(F558,4,2))</f>
        <v>216</v>
      </c>
      <c r="J558">
        <f>HEX2DEC(RIGHT(F558,2))</f>
        <v>216</v>
      </c>
      <c r="K558">
        <f>$G558*H558</f>
        <v>2.8931040000000001</v>
      </c>
      <c r="L558">
        <f>$G558*I558</f>
        <v>2.8931040000000001</v>
      </c>
      <c r="M558">
        <f>$G558*J558</f>
        <v>2.8931040000000001</v>
      </c>
    </row>
    <row r="559" spans="1:13" ht="15.75" thickBot="1" x14ac:dyDescent="0.3">
      <c r="A559" t="s">
        <v>177</v>
      </c>
      <c r="B559" s="1">
        <v>43921</v>
      </c>
      <c r="C559" s="2">
        <f>IF(MONTH(B559)&lt;=4,1,IF(MONTH(B559)&lt;=7,2,IF(MONTH(B559)&lt;=10,3,4)))</f>
        <v>1</v>
      </c>
      <c r="D559" t="s">
        <v>155</v>
      </c>
      <c r="E559" s="92"/>
      <c r="F559" s="4" t="s">
        <v>158</v>
      </c>
      <c r="G559" s="4">
        <v>0.38605499999999998</v>
      </c>
      <c r="H559">
        <f>HEX2DEC(MID(F559,2,2))</f>
        <v>72</v>
      </c>
      <c r="I559">
        <f>HEX2DEC(MID(F559,4,2))</f>
        <v>72</v>
      </c>
      <c r="J559">
        <f>HEX2DEC(RIGHT(F559,2))</f>
        <v>72</v>
      </c>
      <c r="K559">
        <f>$G559*H559</f>
        <v>27.795959999999997</v>
      </c>
      <c r="L559">
        <f>$G559*I559</f>
        <v>27.795959999999997</v>
      </c>
      <c r="M559">
        <f>$G559*J559</f>
        <v>27.795959999999997</v>
      </c>
    </row>
    <row r="560" spans="1:13" ht="15.75" thickBot="1" x14ac:dyDescent="0.3">
      <c r="A560" t="s">
        <v>177</v>
      </c>
      <c r="B560" s="1">
        <v>43921</v>
      </c>
      <c r="C560" s="2">
        <f>IF(MONTH(B560)&lt;=4,1,IF(MONTH(B560)&lt;=7,2,IF(MONTH(B560)&lt;=10,3,4)))</f>
        <v>1</v>
      </c>
      <c r="D560" t="s">
        <v>155</v>
      </c>
      <c r="E560" s="93"/>
      <c r="F560" s="4" t="s">
        <v>159</v>
      </c>
      <c r="G560" s="4">
        <v>0.335229</v>
      </c>
      <c r="H560">
        <f>HEX2DEC(MID(F560,2,2))</f>
        <v>96</v>
      </c>
      <c r="I560">
        <f>HEX2DEC(MID(F560,4,2))</f>
        <v>96</v>
      </c>
      <c r="J560">
        <f>HEX2DEC(RIGHT(F560,2))</f>
        <v>96</v>
      </c>
      <c r="K560">
        <f>$G560*H560</f>
        <v>32.181984</v>
      </c>
      <c r="L560">
        <f>$G560*I560</f>
        <v>32.181984</v>
      </c>
      <c r="M560">
        <f>$G560*J560</f>
        <v>32.181984</v>
      </c>
    </row>
    <row r="561" spans="1:13" ht="15.75" thickBot="1" x14ac:dyDescent="0.3">
      <c r="A561" t="s">
        <v>177</v>
      </c>
      <c r="B561" s="1">
        <v>43921</v>
      </c>
      <c r="C561" s="2">
        <f>IF(MONTH(B561)&lt;=4,1,IF(MONTH(B561)&lt;=7,2,IF(MONTH(B561)&lt;=10,3,4)))</f>
        <v>1</v>
      </c>
      <c r="D561" t="s">
        <v>155</v>
      </c>
      <c r="E561" s="91"/>
      <c r="F561" s="4" t="s">
        <v>157</v>
      </c>
      <c r="G561" s="4">
        <v>9.0764999999999998E-2</v>
      </c>
      <c r="H561">
        <f>HEX2DEC(MID(F561,2,2))</f>
        <v>48</v>
      </c>
      <c r="I561">
        <f>HEX2DEC(MID(F561,4,2))</f>
        <v>48</v>
      </c>
      <c r="J561">
        <f>HEX2DEC(RIGHT(F561,2))</f>
        <v>48</v>
      </c>
      <c r="K561">
        <f>$G561*H561</f>
        <v>4.3567200000000001</v>
      </c>
      <c r="L561">
        <f>$G561*I561</f>
        <v>4.3567200000000001</v>
      </c>
      <c r="M561">
        <f>$G561*J561</f>
        <v>4.3567200000000001</v>
      </c>
    </row>
    <row r="562" spans="1:13" ht="15.75" thickBot="1" x14ac:dyDescent="0.3">
      <c r="A562" t="s">
        <v>177</v>
      </c>
      <c r="B562" s="1">
        <v>43921</v>
      </c>
      <c r="C562" s="2">
        <f>IF(MONTH(B562)&lt;=4,1,IF(MONTH(B562)&lt;=7,2,IF(MONTH(B562)&lt;=10,3,4)))</f>
        <v>1</v>
      </c>
      <c r="D562" t="s">
        <v>155</v>
      </c>
      <c r="E562" s="94"/>
      <c r="F562" s="4" t="s">
        <v>163</v>
      </c>
      <c r="G562" s="4">
        <v>7.8226000000000004E-2</v>
      </c>
      <c r="H562">
        <f>HEX2DEC(MID(F562,2,2))</f>
        <v>120</v>
      </c>
      <c r="I562">
        <f>HEX2DEC(MID(F562,4,2))</f>
        <v>120</v>
      </c>
      <c r="J562">
        <f>HEX2DEC(RIGHT(F562,2))</f>
        <v>120</v>
      </c>
      <c r="K562">
        <f>$G562*H562</f>
        <v>9.3871200000000012</v>
      </c>
      <c r="L562">
        <f>$G562*I562</f>
        <v>9.3871200000000012</v>
      </c>
      <c r="M562">
        <f>$G562*J562</f>
        <v>9.3871200000000012</v>
      </c>
    </row>
    <row r="563" spans="1:13" ht="15.75" thickBot="1" x14ac:dyDescent="0.3">
      <c r="A563" t="s">
        <v>177</v>
      </c>
      <c r="B563" s="1">
        <v>43921</v>
      </c>
      <c r="C563" s="2">
        <f>IF(MONTH(B563)&lt;=4,1,IF(MONTH(B563)&lt;=7,2,IF(MONTH(B563)&lt;=10,3,4)))</f>
        <v>1</v>
      </c>
      <c r="D563" t="s">
        <v>155</v>
      </c>
      <c r="E563" s="95"/>
      <c r="F563" s="4" t="s">
        <v>164</v>
      </c>
      <c r="G563" s="4">
        <v>3.2904999999999997E-2</v>
      </c>
      <c r="H563">
        <f>HEX2DEC(MID(F563,2,2))</f>
        <v>144</v>
      </c>
      <c r="I563">
        <f>HEX2DEC(MID(F563,4,2))</f>
        <v>144</v>
      </c>
      <c r="J563">
        <f>HEX2DEC(RIGHT(F563,2))</f>
        <v>144</v>
      </c>
      <c r="K563">
        <f>$G563*H563</f>
        <v>4.7383199999999999</v>
      </c>
      <c r="L563">
        <f>$G563*I563</f>
        <v>4.7383199999999999</v>
      </c>
      <c r="M563">
        <f>$G563*J563</f>
        <v>4.7383199999999999</v>
      </c>
    </row>
    <row r="564" spans="1:13" ht="15.75" thickBot="1" x14ac:dyDescent="0.3">
      <c r="A564" t="s">
        <v>177</v>
      </c>
      <c r="B564" s="1">
        <v>43921</v>
      </c>
      <c r="C564" s="2">
        <f>IF(MONTH(B564)&lt;=4,1,IF(MONTH(B564)&lt;=7,2,IF(MONTH(B564)&lt;=10,3,4)))</f>
        <v>1</v>
      </c>
      <c r="D564" t="s">
        <v>155</v>
      </c>
      <c r="E564" s="96"/>
      <c r="F564" s="4" t="s">
        <v>165</v>
      </c>
      <c r="G564" s="4">
        <v>2.1284000000000001E-2</v>
      </c>
      <c r="H564">
        <f>HEX2DEC(MID(F564,2,2))</f>
        <v>168</v>
      </c>
      <c r="I564">
        <f>HEX2DEC(MID(F564,4,2))</f>
        <v>168</v>
      </c>
      <c r="J564">
        <f>HEX2DEC(RIGHT(F564,2))</f>
        <v>168</v>
      </c>
      <c r="K564">
        <f>$G564*H564</f>
        <v>3.5757120000000002</v>
      </c>
      <c r="L564">
        <f>$G564*I564</f>
        <v>3.5757120000000002</v>
      </c>
      <c r="M564">
        <f>$G564*J564</f>
        <v>3.5757120000000002</v>
      </c>
    </row>
    <row r="565" spans="1:13" ht="15.75" thickBot="1" x14ac:dyDescent="0.3">
      <c r="A565" t="s">
        <v>177</v>
      </c>
      <c r="B565" s="1">
        <v>43921</v>
      </c>
      <c r="C565" s="2">
        <f>IF(MONTH(B565)&lt;=4,1,IF(MONTH(B565)&lt;=7,2,IF(MONTH(B565)&lt;=10,3,4)))</f>
        <v>1</v>
      </c>
      <c r="D565" t="s">
        <v>155</v>
      </c>
      <c r="E565" s="51"/>
      <c r="F565" s="4" t="s">
        <v>91</v>
      </c>
      <c r="G565" s="4">
        <v>1.6697E-2</v>
      </c>
      <c r="H565">
        <f>HEX2DEC(MID(F565,2,2))</f>
        <v>240</v>
      </c>
      <c r="I565">
        <f>HEX2DEC(MID(F565,4,2))</f>
        <v>240</v>
      </c>
      <c r="J565">
        <f>HEX2DEC(RIGHT(F565,2))</f>
        <v>240</v>
      </c>
      <c r="K565">
        <f>$G565*H565</f>
        <v>4.0072799999999997</v>
      </c>
      <c r="L565">
        <f>$G565*I565</f>
        <v>4.0072799999999997</v>
      </c>
      <c r="M565">
        <f>$G565*J565</f>
        <v>4.0072799999999997</v>
      </c>
    </row>
    <row r="566" spans="1:13" ht="15.75" thickBot="1" x14ac:dyDescent="0.3">
      <c r="A566" t="s">
        <v>177</v>
      </c>
      <c r="B566" s="1">
        <v>43921</v>
      </c>
      <c r="C566" s="2">
        <f>IF(MONTH(B566)&lt;=4,1,IF(MONTH(B566)&lt;=7,2,IF(MONTH(B566)&lt;=10,3,4)))</f>
        <v>1</v>
      </c>
      <c r="D566" t="s">
        <v>155</v>
      </c>
      <c r="E566" s="97"/>
      <c r="F566" s="4" t="s">
        <v>166</v>
      </c>
      <c r="G566" s="4">
        <v>1.6208E-2</v>
      </c>
      <c r="H566">
        <f>HEX2DEC(MID(F566,2,2))</f>
        <v>192</v>
      </c>
      <c r="I566">
        <f>HEX2DEC(MID(F566,4,2))</f>
        <v>192</v>
      </c>
      <c r="J566">
        <f>HEX2DEC(RIGHT(F566,2))</f>
        <v>192</v>
      </c>
      <c r="K566">
        <f>$G566*H566</f>
        <v>3.111936</v>
      </c>
      <c r="L566">
        <f>$G566*I566</f>
        <v>3.111936</v>
      </c>
      <c r="M566">
        <f>$G566*J566</f>
        <v>3.111936</v>
      </c>
    </row>
    <row r="567" spans="1:13" ht="15.75" thickBot="1" x14ac:dyDescent="0.3">
      <c r="A567" t="s">
        <v>177</v>
      </c>
      <c r="B567" s="1">
        <v>43921</v>
      </c>
      <c r="C567" s="2">
        <f>IF(MONTH(B567)&lt;=4,1,IF(MONTH(B567)&lt;=7,2,IF(MONTH(B567)&lt;=10,3,4)))</f>
        <v>1</v>
      </c>
      <c r="D567" t="s">
        <v>155</v>
      </c>
      <c r="E567" s="98"/>
      <c r="F567" s="4" t="s">
        <v>167</v>
      </c>
      <c r="G567" s="4">
        <v>1.2722000000000001E-2</v>
      </c>
      <c r="H567">
        <f>HEX2DEC(MID(F567,2,2))</f>
        <v>216</v>
      </c>
      <c r="I567">
        <f>HEX2DEC(MID(F567,4,2))</f>
        <v>216</v>
      </c>
      <c r="J567">
        <f>HEX2DEC(RIGHT(F567,2))</f>
        <v>216</v>
      </c>
      <c r="K567">
        <f>$G567*H567</f>
        <v>2.7479520000000002</v>
      </c>
      <c r="L567">
        <f>$G567*I567</f>
        <v>2.7479520000000002</v>
      </c>
      <c r="M567">
        <f>$G567*J567</f>
        <v>2.7479520000000002</v>
      </c>
    </row>
    <row r="568" spans="1:13" x14ac:dyDescent="0.25">
      <c r="A568" t="s">
        <v>177</v>
      </c>
      <c r="B568" s="1">
        <v>43921</v>
      </c>
      <c r="C568" s="2">
        <f>IF(MONTH(B568)&lt;=4,1,IF(MONTH(B568)&lt;=7,2,IF(MONTH(B568)&lt;=10,3,4)))</f>
        <v>1</v>
      </c>
      <c r="D568" t="s">
        <v>155</v>
      </c>
      <c r="E568" s="4"/>
      <c r="F568" s="4" t="s">
        <v>160</v>
      </c>
      <c r="G568" s="4">
        <v>9.0519999999999993E-3</v>
      </c>
      <c r="H568">
        <f>HEX2DEC(MID(F568,2,2))</f>
        <v>255</v>
      </c>
      <c r="I568">
        <f>HEX2DEC(MID(F568,4,2))</f>
        <v>255</v>
      </c>
      <c r="J568">
        <f>HEX2DEC(RIGHT(F568,2))</f>
        <v>255</v>
      </c>
      <c r="K568">
        <f>$G568*H568</f>
        <v>2.3082599999999998</v>
      </c>
      <c r="L568">
        <f>$G568*I568</f>
        <v>2.3082599999999998</v>
      </c>
      <c r="M568">
        <f>$G568*J568</f>
        <v>2.3082599999999998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"/>
  <sheetViews>
    <sheetView topLeftCell="Z20" zoomScaleNormal="100" workbookViewId="0">
      <selection activeCell="A6" sqref="A6:AF20"/>
    </sheetView>
  </sheetViews>
  <sheetFormatPr defaultRowHeight="15" x14ac:dyDescent="0.25"/>
  <cols>
    <col min="1" max="1" width="13.140625" bestFit="1" customWidth="1"/>
    <col min="2" max="2" width="9.140625" customWidth="1"/>
    <col min="3" max="6" width="19" customWidth="1"/>
    <col min="7" max="7" width="19" bestFit="1" customWidth="1"/>
    <col min="8" max="8" width="19" customWidth="1"/>
    <col min="9" max="32" width="19" bestFit="1" customWidth="1"/>
  </cols>
  <sheetData>
    <row r="2" spans="1:32" x14ac:dyDescent="0.25">
      <c r="A2" s="99" t="s">
        <v>183</v>
      </c>
      <c r="B2" t="s">
        <v>184</v>
      </c>
    </row>
    <row r="3" spans="1:32" x14ac:dyDescent="0.25">
      <c r="A3" s="99" t="s">
        <v>1</v>
      </c>
      <c r="B3" t="s">
        <v>184</v>
      </c>
    </row>
    <row r="5" spans="1:32" x14ac:dyDescent="0.25">
      <c r="C5" s="99" t="s">
        <v>3</v>
      </c>
      <c r="D5" s="99" t="s">
        <v>189</v>
      </c>
    </row>
    <row r="6" spans="1:32" x14ac:dyDescent="0.25">
      <c r="C6" t="s">
        <v>90</v>
      </c>
      <c r="D6" t="s">
        <v>90</v>
      </c>
      <c r="E6" t="s">
        <v>90</v>
      </c>
      <c r="F6" t="s">
        <v>90</v>
      </c>
      <c r="G6" t="s">
        <v>90</v>
      </c>
      <c r="H6" t="s">
        <v>90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56</v>
      </c>
      <c r="V6" t="s">
        <v>56</v>
      </c>
      <c r="W6" t="s">
        <v>56</v>
      </c>
      <c r="X6" t="s">
        <v>56</v>
      </c>
      <c r="Y6" t="s">
        <v>56</v>
      </c>
      <c r="Z6" t="s">
        <v>56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</row>
    <row r="7" spans="1:32" x14ac:dyDescent="0.25">
      <c r="A7" s="99" t="s">
        <v>185</v>
      </c>
      <c r="B7" s="99" t="s">
        <v>2</v>
      </c>
      <c r="C7" t="s">
        <v>188</v>
      </c>
      <c r="D7" t="s">
        <v>186</v>
      </c>
      <c r="E7" t="s">
        <v>187</v>
      </c>
      <c r="F7" t="s">
        <v>190</v>
      </c>
      <c r="G7" t="s">
        <v>191</v>
      </c>
      <c r="H7" t="s">
        <v>192</v>
      </c>
      <c r="I7" t="s">
        <v>188</v>
      </c>
      <c r="J7" t="s">
        <v>186</v>
      </c>
      <c r="K7" t="s">
        <v>187</v>
      </c>
      <c r="L7" t="s">
        <v>190</v>
      </c>
      <c r="M7" t="s">
        <v>191</v>
      </c>
      <c r="N7" t="s">
        <v>192</v>
      </c>
      <c r="O7" t="s">
        <v>188</v>
      </c>
      <c r="P7" t="s">
        <v>186</v>
      </c>
      <c r="Q7" t="s">
        <v>187</v>
      </c>
      <c r="R7" t="s">
        <v>190</v>
      </c>
      <c r="S7" t="s">
        <v>191</v>
      </c>
      <c r="T7" t="s">
        <v>192</v>
      </c>
      <c r="U7" t="s">
        <v>188</v>
      </c>
      <c r="V7" t="s">
        <v>186</v>
      </c>
      <c r="W7" t="s">
        <v>187</v>
      </c>
      <c r="X7" t="s">
        <v>190</v>
      </c>
      <c r="Y7" t="s">
        <v>191</v>
      </c>
      <c r="Z7" t="s">
        <v>192</v>
      </c>
      <c r="AA7" t="s">
        <v>188</v>
      </c>
      <c r="AB7" t="s">
        <v>186</v>
      </c>
      <c r="AC7" t="s">
        <v>187</v>
      </c>
      <c r="AD7" t="s">
        <v>190</v>
      </c>
      <c r="AE7" t="s">
        <v>191</v>
      </c>
      <c r="AF7" t="s">
        <v>192</v>
      </c>
    </row>
    <row r="8" spans="1:32" x14ac:dyDescent="0.25">
      <c r="A8" t="s">
        <v>179</v>
      </c>
      <c r="B8" s="100">
        <v>1</v>
      </c>
      <c r="C8" s="101">
        <v>128.22163200000003</v>
      </c>
      <c r="D8" s="101">
        <v>128.03522400000003</v>
      </c>
      <c r="E8" s="101">
        <v>121.77616799999998</v>
      </c>
      <c r="F8" s="101">
        <v>33.577392660916118</v>
      </c>
      <c r="G8" s="101">
        <v>33.585944440363257</v>
      </c>
      <c r="H8" s="101">
        <v>33.594657708632425</v>
      </c>
      <c r="I8" s="101">
        <v>244.79725500000001</v>
      </c>
      <c r="J8" s="101">
        <v>218.89027199999998</v>
      </c>
      <c r="K8" s="101">
        <v>122.89027200000001</v>
      </c>
      <c r="L8" s="101">
        <v>52.71925488827091</v>
      </c>
      <c r="M8" s="101">
        <v>46.124923327070476</v>
      </c>
      <c r="N8" s="101">
        <v>25.014888982500967</v>
      </c>
      <c r="O8" s="101">
        <v>37.158626999999996</v>
      </c>
      <c r="P8" s="101">
        <v>37.158626999999996</v>
      </c>
      <c r="Q8" s="101">
        <v>37.158626999999996</v>
      </c>
      <c r="R8" s="101">
        <v>5.0816014746325369</v>
      </c>
      <c r="S8" s="101">
        <v>5.0816014746325369</v>
      </c>
      <c r="T8" s="101">
        <v>5.0816014746325369</v>
      </c>
      <c r="U8" s="101">
        <v>14.928576</v>
      </c>
      <c r="V8" s="101">
        <v>37.968647999999995</v>
      </c>
      <c r="W8" s="101">
        <v>6.8463119999999993</v>
      </c>
      <c r="X8" s="101">
        <v>1.258605954370787</v>
      </c>
      <c r="Y8" s="101">
        <v>3.8049234607227524</v>
      </c>
      <c r="Z8" s="101">
        <v>0.52001132603665479</v>
      </c>
      <c r="AA8" s="101">
        <v>252.96421799999999</v>
      </c>
      <c r="AB8" s="101">
        <v>238.25596799999997</v>
      </c>
      <c r="AC8" s="101">
        <v>166.60536000000002</v>
      </c>
      <c r="AD8" s="101">
        <v>78.968870522995644</v>
      </c>
      <c r="AE8" s="101">
        <v>74.317834811115148</v>
      </c>
      <c r="AF8" s="101">
        <v>52.028338679745829</v>
      </c>
    </row>
    <row r="9" spans="1:32" x14ac:dyDescent="0.25">
      <c r="A9" t="s">
        <v>179</v>
      </c>
      <c r="B9" s="100">
        <v>2</v>
      </c>
      <c r="C9" s="101">
        <v>139.54044000000005</v>
      </c>
      <c r="D9" s="101">
        <v>139.54044000000005</v>
      </c>
      <c r="E9" s="101">
        <v>122.094576</v>
      </c>
      <c r="F9" s="101">
        <v>43.744705488444126</v>
      </c>
      <c r="G9" s="101">
        <v>43.744705488444126</v>
      </c>
      <c r="H9" s="101">
        <v>39.330890066504502</v>
      </c>
      <c r="I9" s="101">
        <v>245.21441999999999</v>
      </c>
      <c r="J9" s="101">
        <v>231.89424</v>
      </c>
      <c r="K9" s="101">
        <v>139.17206400000001</v>
      </c>
      <c r="L9" s="101">
        <v>91.180735804647142</v>
      </c>
      <c r="M9" s="101">
        <v>85.759816936808946</v>
      </c>
      <c r="N9" s="101">
        <v>51.452723385742331</v>
      </c>
      <c r="O9" s="101">
        <v>28.826214</v>
      </c>
      <c r="P9" s="101">
        <v>28.826214</v>
      </c>
      <c r="Q9" s="101">
        <v>28.826214</v>
      </c>
      <c r="R9" s="101">
        <v>6.2786280086814505</v>
      </c>
      <c r="S9" s="101">
        <v>6.2786280086814505</v>
      </c>
      <c r="T9" s="101">
        <v>6.2786280086814505</v>
      </c>
      <c r="U9" s="101">
        <v>10.445472000000001</v>
      </c>
      <c r="V9" s="101">
        <v>33.595583999999995</v>
      </c>
      <c r="W9" s="101">
        <v>3.8737439999999994</v>
      </c>
      <c r="X9" s="101">
        <v>1.2299779608978365</v>
      </c>
      <c r="Y9" s="101">
        <v>4.3466953823015491</v>
      </c>
      <c r="Z9" s="101">
        <v>0.43348058329018624</v>
      </c>
      <c r="AA9" s="101">
        <v>217.59943199999995</v>
      </c>
      <c r="AB9" s="101">
        <v>204.90053699999996</v>
      </c>
      <c r="AC9" s="101">
        <v>142.39999200000003</v>
      </c>
      <c r="AD9" s="101">
        <v>65.400164034804234</v>
      </c>
      <c r="AE9" s="101">
        <v>61.549710550554551</v>
      </c>
      <c r="AF9" s="101">
        <v>43.117534432378008</v>
      </c>
    </row>
    <row r="10" spans="1:32" x14ac:dyDescent="0.25">
      <c r="A10" t="s">
        <v>179</v>
      </c>
      <c r="B10" s="100">
        <v>3</v>
      </c>
      <c r="C10" s="101">
        <v>141.24996299999998</v>
      </c>
      <c r="D10" s="101">
        <v>141.26097299999995</v>
      </c>
      <c r="E10" s="101">
        <v>118.20916800000001</v>
      </c>
      <c r="F10" s="101">
        <v>30.398330822543418</v>
      </c>
      <c r="G10" s="101">
        <v>30.39777454823772</v>
      </c>
      <c r="H10" s="101">
        <v>26.983002664822735</v>
      </c>
      <c r="I10" s="101">
        <v>242.52855899999997</v>
      </c>
      <c r="J10" s="101">
        <v>231.85919999999999</v>
      </c>
      <c r="K10" s="101">
        <v>139.10171999999997</v>
      </c>
      <c r="L10" s="101">
        <v>68.544751523469159</v>
      </c>
      <c r="M10" s="101">
        <v>64.75315349527466</v>
      </c>
      <c r="N10" s="101">
        <v>38.853064712596208</v>
      </c>
      <c r="O10" s="101">
        <v>51.468576000000006</v>
      </c>
      <c r="P10" s="101">
        <v>51.468576000000006</v>
      </c>
      <c r="Q10" s="101">
        <v>51.468576000000006</v>
      </c>
      <c r="R10" s="101">
        <v>7.7092281410222654</v>
      </c>
      <c r="S10" s="101">
        <v>7.7092281410222654</v>
      </c>
      <c r="T10" s="101">
        <v>7.7092281410222654</v>
      </c>
      <c r="U10" s="101">
        <v>12.378671999999998</v>
      </c>
      <c r="V10" s="101">
        <v>33.651288000000001</v>
      </c>
      <c r="W10" s="101">
        <v>5.0025359999999992</v>
      </c>
      <c r="X10" s="101">
        <v>1.0361837351697816</v>
      </c>
      <c r="Y10" s="101">
        <v>3.3206685138999341</v>
      </c>
      <c r="Z10" s="101">
        <v>0.48711156523490601</v>
      </c>
      <c r="AA10" s="101">
        <v>154.50763500000002</v>
      </c>
      <c r="AB10" s="101">
        <v>145.81038000000001</v>
      </c>
      <c r="AC10" s="101">
        <v>101.727912</v>
      </c>
      <c r="AD10" s="101">
        <v>46.524959860177624</v>
      </c>
      <c r="AE10" s="101">
        <v>43.774862365440462</v>
      </c>
      <c r="AF10" s="101">
        <v>30.653981006590161</v>
      </c>
    </row>
    <row r="11" spans="1:32" x14ac:dyDescent="0.25">
      <c r="A11" t="s">
        <v>179</v>
      </c>
      <c r="B11" s="100">
        <v>4</v>
      </c>
      <c r="C11" s="101">
        <v>184.47916200000003</v>
      </c>
      <c r="D11" s="101">
        <v>184.47091200000003</v>
      </c>
      <c r="E11" s="101">
        <v>151.34815200000003</v>
      </c>
      <c r="F11" s="101">
        <v>37.271152587022797</v>
      </c>
      <c r="G11" s="101">
        <v>37.271602944146181</v>
      </c>
      <c r="H11" s="101">
        <v>32.855689500507133</v>
      </c>
      <c r="I11" s="101">
        <v>245.92293000000001</v>
      </c>
      <c r="J11" s="101">
        <v>217.09651200000002</v>
      </c>
      <c r="K11" s="101">
        <v>121.09651199999999</v>
      </c>
      <c r="L11" s="101">
        <v>63.746392127406693</v>
      </c>
      <c r="M11" s="101">
        <v>56.066691617792181</v>
      </c>
      <c r="N11" s="101">
        <v>30.881440956444511</v>
      </c>
      <c r="O11" s="101">
        <v>86.556911999999997</v>
      </c>
      <c r="P11" s="101">
        <v>86.556911999999997</v>
      </c>
      <c r="Q11" s="101">
        <v>86.556911999999997</v>
      </c>
      <c r="R11" s="101">
        <v>7.2666041518898217</v>
      </c>
      <c r="S11" s="101">
        <v>7.2666041518898217</v>
      </c>
      <c r="T11" s="101">
        <v>7.2666041518898217</v>
      </c>
      <c r="U11" s="101">
        <v>23.524511999999998</v>
      </c>
      <c r="V11" s="101">
        <v>39.722712000000008</v>
      </c>
      <c r="W11" s="101">
        <v>14.062440000000002</v>
      </c>
      <c r="X11" s="101">
        <v>1.128389325765891</v>
      </c>
      <c r="Y11" s="101">
        <v>3.1366106212468257</v>
      </c>
      <c r="Z11" s="101">
        <v>0.99750252638477033</v>
      </c>
      <c r="AA11" s="101">
        <v>187.70234399999998</v>
      </c>
      <c r="AB11" s="101">
        <v>177.04472399999995</v>
      </c>
      <c r="AC11" s="101">
        <v>123.77392799999998</v>
      </c>
      <c r="AD11" s="101">
        <v>56.431959072822927</v>
      </c>
      <c r="AE11" s="101">
        <v>53.099880226294161</v>
      </c>
      <c r="AF11" s="101">
        <v>37.174086872686658</v>
      </c>
    </row>
    <row r="12" spans="1:32" x14ac:dyDescent="0.25">
      <c r="A12" t="s">
        <v>180</v>
      </c>
      <c r="B12" s="100">
        <v>1</v>
      </c>
      <c r="C12" s="101">
        <v>63.925296000000003</v>
      </c>
      <c r="D12" s="101">
        <v>63.925296000000003</v>
      </c>
      <c r="E12" s="101">
        <v>54.398663999999997</v>
      </c>
      <c r="F12" s="101">
        <v>14.336304204645769</v>
      </c>
      <c r="G12" s="101">
        <v>14.336304204645769</v>
      </c>
      <c r="H12" s="101">
        <v>12.547051293617635</v>
      </c>
      <c r="I12" s="101">
        <v>245.97798</v>
      </c>
      <c r="J12" s="101">
        <v>178.46018399999997</v>
      </c>
      <c r="K12" s="101">
        <v>86.328071999999992</v>
      </c>
      <c r="L12" s="101">
        <v>18.662375805033513</v>
      </c>
      <c r="M12" s="101">
        <v>18.904590122916495</v>
      </c>
      <c r="N12" s="101">
        <v>9.7625749764807406</v>
      </c>
      <c r="O12" s="101">
        <v>51.916439999999994</v>
      </c>
      <c r="P12" s="101">
        <v>51.916439999999994</v>
      </c>
      <c r="Q12" s="101">
        <v>51.916439999999994</v>
      </c>
      <c r="R12" s="101">
        <v>5.4955509337266619</v>
      </c>
      <c r="S12" s="101">
        <v>5.4955509337266619</v>
      </c>
      <c r="T12" s="101">
        <v>5.4955509337266619</v>
      </c>
      <c r="U12" s="101">
        <v>18.325127999999999</v>
      </c>
      <c r="V12" s="101">
        <v>39.697607999999995</v>
      </c>
      <c r="W12" s="101">
        <v>7.4583359999999992</v>
      </c>
      <c r="X12" s="101">
        <v>1.622817020292306</v>
      </c>
      <c r="Y12" s="101">
        <v>3.4891407163515784</v>
      </c>
      <c r="Z12" s="101">
        <v>0.74515985078746716</v>
      </c>
      <c r="AA12" s="101">
        <v>144.35529300000002</v>
      </c>
      <c r="AB12" s="101">
        <v>136.44795300000001</v>
      </c>
      <c r="AC12" s="101">
        <v>95.001863999999998</v>
      </c>
      <c r="AD12" s="101">
        <v>42.195454848838217</v>
      </c>
      <c r="AE12" s="101">
        <v>39.697172456165447</v>
      </c>
      <c r="AF12" s="101">
        <v>27.79857994124437</v>
      </c>
    </row>
    <row r="13" spans="1:32" x14ac:dyDescent="0.25">
      <c r="A13" t="s">
        <v>180</v>
      </c>
      <c r="B13" s="100">
        <v>2</v>
      </c>
      <c r="C13" s="101">
        <v>196.30094399999999</v>
      </c>
      <c r="D13" s="101">
        <v>196.32443999999998</v>
      </c>
      <c r="E13" s="101">
        <v>126.689232</v>
      </c>
      <c r="F13" s="101">
        <v>41.144308675725064</v>
      </c>
      <c r="G13" s="101">
        <v>41.142760830288296</v>
      </c>
      <c r="H13" s="101">
        <v>26.985453287084578</v>
      </c>
      <c r="I13" s="101">
        <v>254.986245</v>
      </c>
      <c r="J13" s="101">
        <v>240</v>
      </c>
      <c r="K13" s="101">
        <v>167.977992</v>
      </c>
      <c r="L13" s="101">
        <v>179.99126282798733</v>
      </c>
      <c r="M13" s="101">
        <v>169.39438736396434</v>
      </c>
      <c r="N13" s="101">
        <v>118.59163316081539</v>
      </c>
      <c r="O13" s="101">
        <v>28.400043</v>
      </c>
      <c r="P13" s="101">
        <v>28.400043</v>
      </c>
      <c r="Q13" s="101">
        <v>28.400043</v>
      </c>
      <c r="R13" s="101">
        <v>6.2303325600777288</v>
      </c>
      <c r="S13" s="101">
        <v>6.2303325600777288</v>
      </c>
      <c r="T13" s="101">
        <v>6.2303325600777288</v>
      </c>
      <c r="U13" s="101">
        <v>15.956016000000002</v>
      </c>
      <c r="V13" s="101">
        <v>37.472423999999997</v>
      </c>
      <c r="W13" s="101">
        <v>7.2895679999999992</v>
      </c>
      <c r="X13" s="101">
        <v>1.405833033850606</v>
      </c>
      <c r="Y13" s="101">
        <v>3.5150060260809797</v>
      </c>
      <c r="Z13" s="101">
        <v>0.673271768561849</v>
      </c>
      <c r="AA13" s="101">
        <v>156.52008600000002</v>
      </c>
      <c r="AB13" s="101">
        <v>147.95036100000002</v>
      </c>
      <c r="AC13" s="101">
        <v>103.62415200000001</v>
      </c>
      <c r="AD13" s="101">
        <v>45.708639313012426</v>
      </c>
      <c r="AE13" s="101">
        <v>42.999888906535652</v>
      </c>
      <c r="AF13" s="101">
        <v>30.097721214164604</v>
      </c>
    </row>
    <row r="14" spans="1:32" x14ac:dyDescent="0.25">
      <c r="A14" t="s">
        <v>180</v>
      </c>
      <c r="B14" s="100">
        <v>3</v>
      </c>
      <c r="C14" s="101">
        <v>189.11856</v>
      </c>
      <c r="D14" s="101">
        <v>189.11856</v>
      </c>
      <c r="E14" s="101">
        <v>132.08371199999999</v>
      </c>
      <c r="F14" s="101">
        <v>36.591789468380796</v>
      </c>
      <c r="G14" s="101">
        <v>36.591789468380796</v>
      </c>
      <c r="H14" s="101">
        <v>26.480974097645397</v>
      </c>
      <c r="I14" s="101">
        <v>219.61043699999996</v>
      </c>
      <c r="J14" s="101">
        <v>193.88474399999998</v>
      </c>
      <c r="K14" s="101">
        <v>101.10676799999999</v>
      </c>
      <c r="L14" s="101">
        <v>53.699623648358227</v>
      </c>
      <c r="M14" s="101">
        <v>47.889540656682151</v>
      </c>
      <c r="N14" s="101">
        <v>25.947029372730416</v>
      </c>
      <c r="O14" s="101">
        <v>55.875288000000005</v>
      </c>
      <c r="P14" s="101">
        <v>55.875288000000005</v>
      </c>
      <c r="Q14" s="101">
        <v>55.875288000000005</v>
      </c>
      <c r="R14" s="101">
        <v>3.5424285954591097</v>
      </c>
      <c r="S14" s="101">
        <v>3.5424285954591097</v>
      </c>
      <c r="T14" s="101">
        <v>3.5424285954591097</v>
      </c>
      <c r="U14" s="101">
        <v>13.250663999999999</v>
      </c>
      <c r="V14" s="101">
        <v>36.763368000000007</v>
      </c>
      <c r="W14" s="101">
        <v>6.3471839999999995</v>
      </c>
      <c r="X14" s="101">
        <v>1.308172938069581</v>
      </c>
      <c r="Y14" s="101">
        <v>3.2810738047959838</v>
      </c>
      <c r="Z14" s="101">
        <v>0.65028855558867094</v>
      </c>
      <c r="AA14" s="101">
        <v>241.00556700000004</v>
      </c>
      <c r="AB14" s="101">
        <v>227.20556700000003</v>
      </c>
      <c r="AC14" s="101">
        <v>158.88873599999999</v>
      </c>
      <c r="AD14" s="101">
        <v>73.96677663186324</v>
      </c>
      <c r="AE14" s="101">
        <v>69.603135124705048</v>
      </c>
      <c r="AF14" s="101">
        <v>48.727358583846367</v>
      </c>
    </row>
    <row r="15" spans="1:32" x14ac:dyDescent="0.25">
      <c r="A15" t="s">
        <v>180</v>
      </c>
      <c r="B15" s="100">
        <v>4</v>
      </c>
      <c r="C15" s="101">
        <v>152.66954400000003</v>
      </c>
      <c r="D15" s="101">
        <v>152.72385600000004</v>
      </c>
      <c r="E15" s="101">
        <v>133.12749600000001</v>
      </c>
      <c r="F15" s="101">
        <v>37.531828172631855</v>
      </c>
      <c r="G15" s="101">
        <v>37.529436156566298</v>
      </c>
      <c r="H15" s="101">
        <v>33.651587264341543</v>
      </c>
      <c r="I15" s="101">
        <v>229.09247400000001</v>
      </c>
      <c r="J15" s="101">
        <v>183.18837599999998</v>
      </c>
      <c r="K15" s="101">
        <v>93.743904000000001</v>
      </c>
      <c r="L15" s="101">
        <v>39.125749183982578</v>
      </c>
      <c r="M15" s="101">
        <v>30.481386178767025</v>
      </c>
      <c r="N15" s="101">
        <v>15.259984069746649</v>
      </c>
      <c r="O15" s="101">
        <v>94.482638999999963</v>
      </c>
      <c r="P15" s="101">
        <v>94.482638999999963</v>
      </c>
      <c r="Q15" s="101">
        <v>94.482638999999963</v>
      </c>
      <c r="R15" s="101">
        <v>17.398777636152264</v>
      </c>
      <c r="S15" s="101">
        <v>17.398777636152264</v>
      </c>
      <c r="T15" s="101">
        <v>17.398777636152264</v>
      </c>
      <c r="U15" s="101">
        <v>24.595632000000002</v>
      </c>
      <c r="V15" s="101">
        <v>41.477735999999993</v>
      </c>
      <c r="W15" s="101">
        <v>14.354279999999999</v>
      </c>
      <c r="X15" s="101">
        <v>1.5534318922355108</v>
      </c>
      <c r="Y15" s="101">
        <v>3.284047633826527</v>
      </c>
      <c r="Z15" s="101">
        <v>1.0520479716666917</v>
      </c>
      <c r="AA15" s="101">
        <v>229.09247400000001</v>
      </c>
      <c r="AB15" s="101">
        <v>183.18837599999998</v>
      </c>
      <c r="AC15" s="101">
        <v>93.743904000000001</v>
      </c>
      <c r="AD15" s="101">
        <v>39.125749183982578</v>
      </c>
      <c r="AE15" s="101">
        <v>30.481386178767025</v>
      </c>
      <c r="AF15" s="101">
        <v>15.259984069746649</v>
      </c>
    </row>
    <row r="16" spans="1:32" x14ac:dyDescent="0.25">
      <c r="A16" t="s">
        <v>181</v>
      </c>
      <c r="B16" s="100">
        <v>1</v>
      </c>
      <c r="C16" s="101">
        <v>133.62248099999999</v>
      </c>
      <c r="D16" s="101">
        <v>133.62248099999999</v>
      </c>
      <c r="E16" s="101">
        <v>70.445400000000006</v>
      </c>
      <c r="F16" s="101">
        <v>13.15480449697859</v>
      </c>
      <c r="G16" s="101">
        <v>13.15480449697859</v>
      </c>
      <c r="H16" s="101">
        <v>10.649423642014812</v>
      </c>
      <c r="I16" s="101">
        <v>248.46697500000002</v>
      </c>
      <c r="J16" s="101">
        <v>225.38421600000001</v>
      </c>
      <c r="K16" s="101">
        <v>129.38421600000001</v>
      </c>
      <c r="L16" s="101">
        <v>19.669155884293946</v>
      </c>
      <c r="M16" s="101">
        <v>14.798730978282155</v>
      </c>
      <c r="N16" s="101">
        <v>7.6995178202825176</v>
      </c>
      <c r="O16" s="101">
        <v>112.43703600000001</v>
      </c>
      <c r="P16" s="101">
        <v>112.43703600000001</v>
      </c>
      <c r="Q16" s="101">
        <v>112.43703600000001</v>
      </c>
      <c r="R16" s="101">
        <v>15.941684390029053</v>
      </c>
      <c r="S16" s="101">
        <v>15.941684390029053</v>
      </c>
      <c r="T16" s="101">
        <v>15.941684390029053</v>
      </c>
      <c r="U16" s="101">
        <v>13.450320000000003</v>
      </c>
      <c r="V16" s="101">
        <v>37.585439999999998</v>
      </c>
      <c r="W16" s="101">
        <v>4.396344</v>
      </c>
      <c r="X16" s="101">
        <v>1.2528524162725629</v>
      </c>
      <c r="Y16" s="101">
        <v>3.1475095608000938</v>
      </c>
      <c r="Z16" s="101">
        <v>0.5038387428945893</v>
      </c>
      <c r="AA16" s="101">
        <v>192.70560600000002</v>
      </c>
      <c r="AB16" s="101">
        <v>181.716621</v>
      </c>
      <c r="AC16" s="101">
        <v>127.09413599999999</v>
      </c>
      <c r="AD16" s="101">
        <v>62.035772402628815</v>
      </c>
      <c r="AE16" s="101">
        <v>58.373429595534546</v>
      </c>
      <c r="AF16" s="101">
        <v>40.865856971763414</v>
      </c>
    </row>
    <row r="17" spans="1:32" x14ac:dyDescent="0.25">
      <c r="A17" t="s">
        <v>181</v>
      </c>
      <c r="B17" s="100">
        <v>2</v>
      </c>
      <c r="C17" s="101">
        <v>166.97234400000002</v>
      </c>
      <c r="D17" s="101">
        <v>166.96500000000003</v>
      </c>
      <c r="E17" s="101">
        <v>138.27803999999998</v>
      </c>
      <c r="F17" s="101">
        <v>43.240819750268045</v>
      </c>
      <c r="G17" s="101">
        <v>43.241326048904476</v>
      </c>
      <c r="H17" s="101">
        <v>38.598547182996491</v>
      </c>
      <c r="I17" s="101">
        <v>218.722857</v>
      </c>
      <c r="J17" s="101">
        <v>208.79421600000001</v>
      </c>
      <c r="K17" s="101">
        <v>125.206656</v>
      </c>
      <c r="L17" s="101">
        <v>57.183474551105817</v>
      </c>
      <c r="M17" s="101">
        <v>54.029914783483179</v>
      </c>
      <c r="N17" s="101">
        <v>32.421528857245001</v>
      </c>
      <c r="O17" s="101">
        <v>93.200942999999995</v>
      </c>
      <c r="P17" s="101">
        <v>93.200942999999995</v>
      </c>
      <c r="Q17" s="101">
        <v>93.200942999999995</v>
      </c>
      <c r="R17" s="101">
        <v>11.785212841925466</v>
      </c>
      <c r="S17" s="101">
        <v>11.785212841925466</v>
      </c>
      <c r="T17" s="101">
        <v>11.785212841925466</v>
      </c>
      <c r="U17" s="101">
        <v>20.30376</v>
      </c>
      <c r="V17" s="101">
        <v>40.111391999999988</v>
      </c>
      <c r="W17" s="101">
        <v>9.5133359999999989</v>
      </c>
      <c r="X17" s="101">
        <v>1.879959714291771</v>
      </c>
      <c r="Y17" s="101">
        <v>3.7352709754456122</v>
      </c>
      <c r="Z17" s="101">
        <v>0.9081677229727998</v>
      </c>
      <c r="AA17" s="101">
        <v>110.086551</v>
      </c>
      <c r="AB17" s="101">
        <v>103.383984</v>
      </c>
      <c r="AC17" s="101">
        <v>67.616975999999994</v>
      </c>
      <c r="AD17" s="101">
        <v>21.237828887509192</v>
      </c>
      <c r="AE17" s="101">
        <v>19.993637592170803</v>
      </c>
      <c r="AF17" s="101">
        <v>12.934308957518279</v>
      </c>
    </row>
    <row r="18" spans="1:32" x14ac:dyDescent="0.25">
      <c r="A18" t="s">
        <v>181</v>
      </c>
      <c r="B18" s="100">
        <v>3</v>
      </c>
      <c r="C18" s="101">
        <v>185.340192</v>
      </c>
      <c r="D18" s="101">
        <v>185.340192</v>
      </c>
      <c r="E18" s="101">
        <v>116.96145600000001</v>
      </c>
      <c r="F18" s="101">
        <v>30.753630822247285</v>
      </c>
      <c r="G18" s="101">
        <v>30.753630822247285</v>
      </c>
      <c r="H18" s="101">
        <v>20.769110011331961</v>
      </c>
      <c r="I18" s="101">
        <v>209.61385799999999</v>
      </c>
      <c r="J18" s="101">
        <v>200.86908</v>
      </c>
      <c r="K18" s="101">
        <v>120.54904799999997</v>
      </c>
      <c r="L18" s="101">
        <v>53.600690138090698</v>
      </c>
      <c r="M18" s="101">
        <v>50.787828811610261</v>
      </c>
      <c r="N18" s="101">
        <v>30.470772391637297</v>
      </c>
      <c r="O18" s="101">
        <v>118.268406</v>
      </c>
      <c r="P18" s="101">
        <v>118.268406</v>
      </c>
      <c r="Q18" s="101">
        <v>118.268406</v>
      </c>
      <c r="R18" s="101">
        <v>14.874550182700249</v>
      </c>
      <c r="S18" s="101">
        <v>14.874550182700249</v>
      </c>
      <c r="T18" s="101">
        <v>14.874550182700249</v>
      </c>
      <c r="U18" s="101">
        <v>14.598120000000002</v>
      </c>
      <c r="V18" s="101">
        <v>34.281071999999995</v>
      </c>
      <c r="W18" s="101">
        <v>7.0473119999999998</v>
      </c>
      <c r="X18" s="101">
        <v>1.099948811856261</v>
      </c>
      <c r="Y18" s="101">
        <v>3.9573349874124144</v>
      </c>
      <c r="Z18" s="101">
        <v>0.55818406057357106</v>
      </c>
      <c r="AA18" s="101">
        <v>143.88093000000006</v>
      </c>
      <c r="AB18" s="101">
        <v>135.86350500000006</v>
      </c>
      <c r="AC18" s="101">
        <v>94.944479999999999</v>
      </c>
      <c r="AD18" s="101">
        <v>42.840584402085376</v>
      </c>
      <c r="AE18" s="101">
        <v>40.305680986433551</v>
      </c>
      <c r="AF18" s="101">
        <v>28.219008481949189</v>
      </c>
    </row>
    <row r="19" spans="1:32" x14ac:dyDescent="0.25">
      <c r="A19" t="s">
        <v>181</v>
      </c>
      <c r="B19" s="100">
        <v>4</v>
      </c>
      <c r="C19" s="101">
        <v>198.26656799999998</v>
      </c>
      <c r="D19" s="101">
        <v>198.26656799999998</v>
      </c>
      <c r="E19" s="101">
        <v>158.91672000000003</v>
      </c>
      <c r="F19" s="101">
        <v>39.686682149818466</v>
      </c>
      <c r="G19" s="101">
        <v>39.686682149818466</v>
      </c>
      <c r="H19" s="101">
        <v>35.503361124071844</v>
      </c>
      <c r="I19" s="101">
        <v>247.255965</v>
      </c>
      <c r="J19" s="101">
        <v>234.963672</v>
      </c>
      <c r="K19" s="101">
        <v>138.96367199999997</v>
      </c>
      <c r="L19" s="101">
        <v>50.963036731924703</v>
      </c>
      <c r="M19" s="101">
        <v>49.22283090140234</v>
      </c>
      <c r="N19" s="101">
        <v>29.997527985386803</v>
      </c>
      <c r="O19" s="101">
        <v>95.198876999999996</v>
      </c>
      <c r="P19" s="101">
        <v>95.198876999999996</v>
      </c>
      <c r="Q19" s="101">
        <v>95.198876999999996</v>
      </c>
      <c r="R19" s="101">
        <v>10.984381905665922</v>
      </c>
      <c r="S19" s="101">
        <v>10.984381905665922</v>
      </c>
      <c r="T19" s="101">
        <v>10.984381905665922</v>
      </c>
      <c r="U19" s="101">
        <v>11.376144</v>
      </c>
      <c r="V19" s="101">
        <v>32.892431999999999</v>
      </c>
      <c r="W19" s="101">
        <v>5.0979840000000003</v>
      </c>
      <c r="X19" s="101">
        <v>1.0108765812034621</v>
      </c>
      <c r="Y19" s="101">
        <v>3.5229239192429915</v>
      </c>
      <c r="Z19" s="101">
        <v>0.46292667904280482</v>
      </c>
      <c r="AA19" s="101">
        <v>229.384029</v>
      </c>
      <c r="AB19" s="101">
        <v>216.30420899999999</v>
      </c>
      <c r="AC19" s="101">
        <v>151.19704800000002</v>
      </c>
      <c r="AD19" s="101">
        <v>70.074235255902238</v>
      </c>
      <c r="AE19" s="101">
        <v>65.938390775482659</v>
      </c>
      <c r="AF19" s="101">
        <v>46.164130399340372</v>
      </c>
    </row>
    <row r="20" spans="1:32" x14ac:dyDescent="0.25">
      <c r="A20" t="s">
        <v>182</v>
      </c>
      <c r="B20" s="100">
        <v>1</v>
      </c>
      <c r="C20" s="101">
        <v>206.97712799999996</v>
      </c>
      <c r="D20" s="101">
        <v>206.97712799999996</v>
      </c>
      <c r="E20" s="101">
        <v>171.19142399999998</v>
      </c>
      <c r="F20" s="101">
        <v>41.96446701848685</v>
      </c>
      <c r="G20" s="101">
        <v>41.96446701848685</v>
      </c>
      <c r="H20" s="101">
        <v>36.393339308423919</v>
      </c>
      <c r="I20" s="101">
        <v>244.93419</v>
      </c>
      <c r="J20" s="101">
        <v>197.67945599999999</v>
      </c>
      <c r="K20" s="101">
        <v>95.043023999999988</v>
      </c>
      <c r="L20" s="101">
        <v>24.910452980827532</v>
      </c>
      <c r="M20" s="101">
        <v>21.675543166345697</v>
      </c>
      <c r="N20" s="101">
        <v>10.757853451620694</v>
      </c>
      <c r="O20" s="101">
        <v>94.211243999999979</v>
      </c>
      <c r="P20" s="101">
        <v>94.211243999999979</v>
      </c>
      <c r="Q20" s="101">
        <v>94.211243999999979</v>
      </c>
      <c r="R20" s="101">
        <v>11.063844036448165</v>
      </c>
      <c r="S20" s="101">
        <v>11.063844036448165</v>
      </c>
      <c r="T20" s="101">
        <v>11.063844036448165</v>
      </c>
      <c r="U20" s="101">
        <v>12.726744</v>
      </c>
      <c r="V20" s="101">
        <v>35.738928000000001</v>
      </c>
      <c r="W20" s="101">
        <v>3.2558400000000001</v>
      </c>
      <c r="X20" s="101">
        <v>1.4951883486951065</v>
      </c>
      <c r="Y20" s="101">
        <v>3.702993633771249</v>
      </c>
      <c r="Z20" s="101">
        <v>0.41565055399939016</v>
      </c>
      <c r="AA20" s="101">
        <v>252.97537499999999</v>
      </c>
      <c r="AB20" s="101">
        <v>238.30087799999998</v>
      </c>
      <c r="AC20" s="101">
        <v>166.743336</v>
      </c>
      <c r="AD20" s="101">
        <v>78.711881282045226</v>
      </c>
      <c r="AE20" s="101">
        <v>74.074868440585803</v>
      </c>
      <c r="AF20" s="101">
        <v>51.854577758727011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0.64882046583383524</v>
      </c>
    </row>
    <row r="5" spans="1:9" x14ac:dyDescent="0.25">
      <c r="A5" s="102" t="s">
        <v>227</v>
      </c>
      <c r="B5" s="102">
        <v>0.42096799688483499</v>
      </c>
    </row>
    <row r="6" spans="1:9" x14ac:dyDescent="0.25">
      <c r="A6" s="102" t="s">
        <v>228</v>
      </c>
      <c r="B6" s="102">
        <v>-0.73709600934549502</v>
      </c>
    </row>
    <row r="7" spans="1:9" x14ac:dyDescent="0.25">
      <c r="A7" s="102" t="s">
        <v>229</v>
      </c>
      <c r="B7" s="102">
        <v>2.5105572476022308E-2</v>
      </c>
    </row>
    <row r="8" spans="1:9" ht="15.75" thickBot="1" x14ac:dyDescent="0.3">
      <c r="A8" s="103" t="s">
        <v>230</v>
      </c>
      <c r="B8" s="103">
        <v>13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1.8329337254749307E-3</v>
      </c>
      <c r="D12" s="102">
        <v>2.2911671568436634E-4</v>
      </c>
      <c r="E12" s="102">
        <v>0.3635101295092904</v>
      </c>
      <c r="F12" s="102">
        <v>0.89585759309917679</v>
      </c>
    </row>
    <row r="13" spans="1:9" x14ac:dyDescent="0.25">
      <c r="A13" s="102" t="s">
        <v>233</v>
      </c>
      <c r="B13" s="102">
        <v>4</v>
      </c>
      <c r="C13" s="102">
        <v>2.5211590773952359E-3</v>
      </c>
      <c r="D13" s="102">
        <v>6.3028976934880897E-4</v>
      </c>
      <c r="E13" s="102"/>
      <c r="F13" s="102"/>
    </row>
    <row r="14" spans="1:9" ht="15.75" thickBot="1" x14ac:dyDescent="0.3">
      <c r="A14" s="103" t="s">
        <v>234</v>
      </c>
      <c r="B14" s="103">
        <v>12</v>
      </c>
      <c r="C14" s="103">
        <v>4.3540928028701666E-3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0.10185366807893192</v>
      </c>
      <c r="C17" s="102">
        <v>0.12907566992660463</v>
      </c>
      <c r="D17" s="102">
        <v>0.78910044113540723</v>
      </c>
      <c r="E17" s="102">
        <v>0.47419422954112672</v>
      </c>
      <c r="F17" s="102">
        <v>-0.25651784388891552</v>
      </c>
      <c r="G17" s="102">
        <v>0.46022518004677937</v>
      </c>
      <c r="H17" s="102">
        <v>-0.25651784388891552</v>
      </c>
      <c r="I17" s="102">
        <v>0.46022518004677937</v>
      </c>
    </row>
    <row r="18" spans="1:9" x14ac:dyDescent="0.25">
      <c r="A18" s="102" t="s">
        <v>205</v>
      </c>
      <c r="B18" s="102">
        <v>-1.6069984811247482E-5</v>
      </c>
      <c r="C18" s="102">
        <v>5.3133435284988229E-4</v>
      </c>
      <c r="D18" s="102">
        <v>-3.0244580884059135E-2</v>
      </c>
      <c r="E18" s="102">
        <v>0.97732088607529688</v>
      </c>
      <c r="F18" s="102">
        <v>-1.4912906480047403E-3</v>
      </c>
      <c r="G18" s="102">
        <v>1.4591506783822455E-3</v>
      </c>
      <c r="H18" s="102">
        <v>-1.4912906480047403E-3</v>
      </c>
      <c r="I18" s="102">
        <v>1.4591506783822455E-3</v>
      </c>
    </row>
    <row r="19" spans="1:9" x14ac:dyDescent="0.25">
      <c r="A19" s="102" t="s">
        <v>208</v>
      </c>
      <c r="B19" s="102">
        <v>-1.7460850704961669E-3</v>
      </c>
      <c r="C19" s="102">
        <v>4.8471423673646019E-3</v>
      </c>
      <c r="D19" s="102">
        <v>-0.36022978863843769</v>
      </c>
      <c r="E19" s="102">
        <v>0.73689118663243702</v>
      </c>
      <c r="F19" s="102">
        <v>-1.5203909770562461E-2</v>
      </c>
      <c r="G19" s="102">
        <v>1.1711739629570126E-2</v>
      </c>
      <c r="H19" s="102">
        <v>-1.5203909770562461E-2</v>
      </c>
      <c r="I19" s="102">
        <v>1.1711739629570126E-2</v>
      </c>
    </row>
    <row r="20" spans="1:9" x14ac:dyDescent="0.25">
      <c r="A20" s="102" t="s">
        <v>217</v>
      </c>
      <c r="B20" s="102">
        <v>-3.081943230514448E-2</v>
      </c>
      <c r="C20" s="102">
        <v>9.5067149189014516E-2</v>
      </c>
      <c r="D20" s="102">
        <v>-0.32418593139748658</v>
      </c>
      <c r="E20" s="102">
        <v>0.76204127167912517</v>
      </c>
      <c r="F20" s="102">
        <v>-0.29476815333609224</v>
      </c>
      <c r="G20" s="102">
        <v>0.23312928872580327</v>
      </c>
      <c r="H20" s="102">
        <v>-0.29476815333609224</v>
      </c>
      <c r="I20" s="102">
        <v>0.23312928872580327</v>
      </c>
    </row>
    <row r="21" spans="1:9" x14ac:dyDescent="0.25">
      <c r="A21" s="102" t="s">
        <v>218</v>
      </c>
      <c r="B21" s="102">
        <v>5.1186933278175292E-2</v>
      </c>
      <c r="C21" s="102">
        <v>0.12427434005558359</v>
      </c>
      <c r="D21" s="102">
        <v>0.41188658298471881</v>
      </c>
      <c r="E21" s="102">
        <v>0.70153822181487624</v>
      </c>
      <c r="F21" s="102">
        <v>-0.29385394987083585</v>
      </c>
      <c r="G21" s="102">
        <v>0.39622781642718646</v>
      </c>
      <c r="H21" s="102">
        <v>-0.29385394987083585</v>
      </c>
      <c r="I21" s="102">
        <v>0.39622781642718646</v>
      </c>
    </row>
    <row r="22" spans="1:9" x14ac:dyDescent="0.25">
      <c r="A22" s="102" t="s">
        <v>219</v>
      </c>
      <c r="B22" s="102">
        <v>-2.8521934151401404E-2</v>
      </c>
      <c r="C22" s="102">
        <v>4.2532318359120476E-2</v>
      </c>
      <c r="D22" s="102">
        <v>-0.67059439155367051</v>
      </c>
      <c r="E22" s="102">
        <v>0.53920942889115342</v>
      </c>
      <c r="F22" s="102">
        <v>-0.1466105812722957</v>
      </c>
      <c r="G22" s="102">
        <v>8.9566712969492882E-2</v>
      </c>
      <c r="H22" s="102">
        <v>-0.1466105812722957</v>
      </c>
      <c r="I22" s="102">
        <v>8.9566712969492882E-2</v>
      </c>
    </row>
    <row r="23" spans="1:9" x14ac:dyDescent="0.25">
      <c r="A23" s="102" t="s">
        <v>220</v>
      </c>
      <c r="B23" s="102">
        <v>0.10070762356288994</v>
      </c>
      <c r="C23" s="102">
        <v>0.36202443994176936</v>
      </c>
      <c r="D23" s="102">
        <v>0.27817907426108712</v>
      </c>
      <c r="E23" s="102">
        <v>0.79466227328424988</v>
      </c>
      <c r="F23" s="102">
        <v>-0.90443336067540814</v>
      </c>
      <c r="G23" s="102">
        <v>1.105848607801188</v>
      </c>
      <c r="H23" s="102">
        <v>-0.90443336067540814</v>
      </c>
      <c r="I23" s="102">
        <v>1.105848607801188</v>
      </c>
    </row>
    <row r="24" spans="1:9" x14ac:dyDescent="0.25">
      <c r="A24" s="102" t="s">
        <v>221</v>
      </c>
      <c r="B24" s="102">
        <v>-0.15517647729880268</v>
      </c>
      <c r="C24" s="102">
        <v>0.40420377518768136</v>
      </c>
      <c r="D24" s="102">
        <v>-0.38390655116160305</v>
      </c>
      <c r="E24" s="102">
        <v>0.720581939991916</v>
      </c>
      <c r="F24" s="102">
        <v>-1.2774260704211098</v>
      </c>
      <c r="G24" s="102">
        <v>0.96707311582350441</v>
      </c>
      <c r="H24" s="102">
        <v>-1.2774260704211098</v>
      </c>
      <c r="I24" s="102">
        <v>0.96707311582350441</v>
      </c>
    </row>
    <row r="25" spans="1:9" ht="15.75" thickBot="1" x14ac:dyDescent="0.3">
      <c r="A25" s="103" t="s">
        <v>222</v>
      </c>
      <c r="B25" s="103">
        <v>7.4772793886151073E-2</v>
      </c>
      <c r="C25" s="103">
        <v>0.12482827720168418</v>
      </c>
      <c r="D25" s="103">
        <v>0.59900525395653093</v>
      </c>
      <c r="E25" s="103">
        <v>0.58144282421842075</v>
      </c>
      <c r="F25" s="103">
        <v>-0.27180606534073826</v>
      </c>
      <c r="G25" s="103">
        <v>0.42135165311304046</v>
      </c>
      <c r="H25" s="103">
        <v>-0.27180606534073826</v>
      </c>
      <c r="I25" s="103">
        <v>0.42135165311304046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0.34199902886291067</v>
      </c>
    </row>
    <row r="5" spans="1:9" x14ac:dyDescent="0.25">
      <c r="A5" s="102" t="s">
        <v>227</v>
      </c>
      <c r="B5" s="102">
        <v>0.116963335743174</v>
      </c>
    </row>
    <row r="6" spans="1:9" x14ac:dyDescent="0.25">
      <c r="A6" s="102" t="s">
        <v>228</v>
      </c>
      <c r="B6" s="102">
        <v>-2.2378011022750286</v>
      </c>
    </row>
    <row r="7" spans="1:9" x14ac:dyDescent="0.25">
      <c r="A7" s="102" t="s">
        <v>229</v>
      </c>
      <c r="B7" s="102">
        <v>3.5710686687174246E-2</v>
      </c>
    </row>
    <row r="8" spans="1:9" ht="15.75" thickBot="1" x14ac:dyDescent="0.3">
      <c r="A8" s="103" t="s">
        <v>230</v>
      </c>
      <c r="B8" s="103">
        <v>12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5.0674406048390862E-4</v>
      </c>
      <c r="D12" s="102">
        <v>6.3343007560488578E-5</v>
      </c>
      <c r="E12" s="102">
        <v>4.9670928376008477E-2</v>
      </c>
      <c r="F12" s="102">
        <v>0.99956152716558355</v>
      </c>
    </row>
    <row r="13" spans="1:9" x14ac:dyDescent="0.25">
      <c r="A13" s="102" t="s">
        <v>233</v>
      </c>
      <c r="B13" s="102">
        <v>3</v>
      </c>
      <c r="C13" s="102">
        <v>3.8257594310085723E-3</v>
      </c>
      <c r="D13" s="102">
        <v>1.275253143669524E-3</v>
      </c>
      <c r="E13" s="102"/>
      <c r="F13" s="102"/>
    </row>
    <row r="14" spans="1:9" ht="15.75" thickBot="1" x14ac:dyDescent="0.3">
      <c r="A14" s="103" t="s">
        <v>234</v>
      </c>
      <c r="B14" s="103">
        <v>11</v>
      </c>
      <c r="C14" s="103">
        <v>4.332503491492481E-3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5.6199618698061005E-2</v>
      </c>
      <c r="C17" s="102">
        <v>1.3332236431818386E-2</v>
      </c>
      <c r="D17" s="102">
        <v>4.2153181865224338</v>
      </c>
      <c r="E17" s="102">
        <v>2.4395661748815172E-2</v>
      </c>
      <c r="F17" s="102">
        <v>1.3770492124451722E-2</v>
      </c>
      <c r="G17" s="102">
        <v>9.8628745271670287E-2</v>
      </c>
      <c r="H17" s="102">
        <v>1.3770492124451722E-2</v>
      </c>
      <c r="I17" s="102">
        <v>9.8628745271670287E-2</v>
      </c>
    </row>
    <row r="18" spans="1:9" x14ac:dyDescent="0.25">
      <c r="A18" s="102" t="s">
        <v>205</v>
      </c>
      <c r="B18" s="102">
        <v>1.4229304503326278E-2</v>
      </c>
      <c r="C18" s="102">
        <v>2.8436007841544066E-2</v>
      </c>
      <c r="D18" s="102">
        <v>0.50039740397517174</v>
      </c>
      <c r="E18" s="102">
        <v>0.65119907661184029</v>
      </c>
      <c r="F18" s="102">
        <v>-7.6266763589014214E-2</v>
      </c>
      <c r="G18" s="102">
        <v>0.10472537259566678</v>
      </c>
      <c r="H18" s="102">
        <v>-7.6266763589014214E-2</v>
      </c>
      <c r="I18" s="102">
        <v>0.10472537259566678</v>
      </c>
    </row>
    <row r="19" spans="1:9" x14ac:dyDescent="0.25">
      <c r="A19" s="102" t="s">
        <v>208</v>
      </c>
      <c r="B19" s="102">
        <v>1.6083348126660336E-2</v>
      </c>
      <c r="C19" s="102">
        <v>0.10231601168772327</v>
      </c>
      <c r="D19" s="102">
        <v>0.15719287588875155</v>
      </c>
      <c r="E19" s="102">
        <v>0.88507653931995833</v>
      </c>
      <c r="F19" s="102">
        <v>-0.30953186524029935</v>
      </c>
      <c r="G19" s="102">
        <v>0.34169856149362005</v>
      </c>
      <c r="H19" s="102">
        <v>-0.30953186524029935</v>
      </c>
      <c r="I19" s="102">
        <v>0.34169856149362005</v>
      </c>
    </row>
    <row r="20" spans="1:9" x14ac:dyDescent="0.25">
      <c r="A20" s="102" t="s">
        <v>217</v>
      </c>
      <c r="B20" s="102">
        <v>-1.613113983904688</v>
      </c>
      <c r="C20" s="102">
        <v>8.5873578408858471</v>
      </c>
      <c r="D20" s="102">
        <v>-0.18784753282603206</v>
      </c>
      <c r="E20" s="102">
        <v>0.86298378025249733</v>
      </c>
      <c r="F20" s="102">
        <v>-28.941919216780942</v>
      </c>
      <c r="G20" s="102">
        <v>25.715691248971563</v>
      </c>
      <c r="H20" s="102">
        <v>-28.941919216780942</v>
      </c>
      <c r="I20" s="102">
        <v>25.715691248971563</v>
      </c>
    </row>
    <row r="21" spans="1:9" x14ac:dyDescent="0.25">
      <c r="A21" s="102" t="s">
        <v>218</v>
      </c>
      <c r="B21" s="102">
        <v>1.8854384725729552</v>
      </c>
      <c r="C21" s="102">
        <v>12.878663764801122</v>
      </c>
      <c r="D21" s="102">
        <v>0.14640016285898205</v>
      </c>
      <c r="E21" s="102">
        <v>0.8928897863268237</v>
      </c>
      <c r="F21" s="102">
        <v>-39.100217442709557</v>
      </c>
      <c r="G21" s="102">
        <v>42.871094387855472</v>
      </c>
      <c r="H21" s="102">
        <v>-39.100217442709557</v>
      </c>
      <c r="I21" s="102">
        <v>42.871094387855472</v>
      </c>
    </row>
    <row r="22" spans="1:9" x14ac:dyDescent="0.25">
      <c r="A22" s="102" t="s">
        <v>219</v>
      </c>
      <c r="B22" s="102">
        <v>2.0084574443487001E-2</v>
      </c>
      <c r="C22" s="102">
        <v>4.8570883358357229</v>
      </c>
      <c r="D22" s="102">
        <v>4.1351058607072251E-3</v>
      </c>
      <c r="E22" s="102">
        <v>0.99696027375482221</v>
      </c>
      <c r="F22" s="102">
        <v>-15.437338254373508</v>
      </c>
      <c r="G22" s="102">
        <v>15.477507403260482</v>
      </c>
      <c r="H22" s="102">
        <v>-15.437338254373508</v>
      </c>
      <c r="I22" s="102">
        <v>15.477507403260482</v>
      </c>
    </row>
    <row r="23" spans="1:9" x14ac:dyDescent="0.25">
      <c r="A23" s="102" t="s">
        <v>220</v>
      </c>
      <c r="B23" s="102">
        <v>2.1927840668784278</v>
      </c>
      <c r="C23" s="102">
        <v>4.3500770098924031</v>
      </c>
      <c r="D23" s="102">
        <v>0.50407936730588254</v>
      </c>
      <c r="E23" s="102">
        <v>0.6488960167978346</v>
      </c>
      <c r="F23" s="102">
        <v>-11.651102440953256</v>
      </c>
      <c r="G23" s="102">
        <v>16.036670574710111</v>
      </c>
      <c r="H23" s="102">
        <v>-11.651102440953256</v>
      </c>
      <c r="I23" s="102">
        <v>16.036670574710111</v>
      </c>
    </row>
    <row r="24" spans="1:9" x14ac:dyDescent="0.25">
      <c r="A24" s="102" t="s">
        <v>221</v>
      </c>
      <c r="B24" s="102">
        <v>-3.3792394488215716</v>
      </c>
      <c r="C24" s="102">
        <v>6.8886917418881106</v>
      </c>
      <c r="D24" s="102">
        <v>-0.49054879728082612</v>
      </c>
      <c r="E24" s="102">
        <v>0.65738499379067616</v>
      </c>
      <c r="F24" s="102">
        <v>-25.302131031031788</v>
      </c>
      <c r="G24" s="102">
        <v>18.543652133388644</v>
      </c>
      <c r="H24" s="102">
        <v>-25.302131031031788</v>
      </c>
      <c r="I24" s="102">
        <v>18.543652133388644</v>
      </c>
    </row>
    <row r="25" spans="1:9" ht="15.75" thickBot="1" x14ac:dyDescent="0.3">
      <c r="A25" s="103" t="s">
        <v>222</v>
      </c>
      <c r="B25" s="103">
        <v>0.92949844723886099</v>
      </c>
      <c r="C25" s="103">
        <v>1.971084999308566</v>
      </c>
      <c r="D25" s="103">
        <v>0.4715669022720575</v>
      </c>
      <c r="E25" s="103">
        <v>0.66941154338900355</v>
      </c>
      <c r="F25" s="103">
        <v>-5.3433737262108272</v>
      </c>
      <c r="G25" s="103">
        <v>7.2023706206885487</v>
      </c>
      <c r="H25" s="103">
        <v>-5.3433737262108272</v>
      </c>
      <c r="I25" s="103">
        <v>7.2023706206885487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8" zoomScale="115" zoomScaleNormal="115" workbookViewId="0">
      <selection activeCell="A16" sqref="A16:B25"/>
    </sheetView>
  </sheetViews>
  <sheetFormatPr defaultRowHeight="15" x14ac:dyDescent="0.25"/>
  <cols>
    <col min="1" max="1" width="26.28515625" bestFit="1" customWidth="1"/>
  </cols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0.96857480909387872</v>
      </c>
    </row>
    <row r="5" spans="1:9" x14ac:dyDescent="0.25">
      <c r="A5" s="102" t="s">
        <v>227</v>
      </c>
      <c r="B5" s="102">
        <v>0.93813716081124354</v>
      </c>
    </row>
    <row r="6" spans="1:9" x14ac:dyDescent="0.25">
      <c r="A6" s="102" t="s">
        <v>228</v>
      </c>
      <c r="B6" s="102">
        <v>0.69068580405621738</v>
      </c>
    </row>
    <row r="7" spans="1:9" x14ac:dyDescent="0.25">
      <c r="A7" s="102" t="s">
        <v>229</v>
      </c>
      <c r="B7" s="102">
        <v>3.2760851372601158E-3</v>
      </c>
    </row>
    <row r="8" spans="1:9" ht="15.75" thickBot="1" x14ac:dyDescent="0.3">
      <c r="A8" s="103" t="s">
        <v>230</v>
      </c>
      <c r="B8" s="103">
        <v>11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3.2551937712025942E-4</v>
      </c>
      <c r="D12" s="102">
        <v>4.0689922140032427E-5</v>
      </c>
      <c r="E12" s="102">
        <v>3.7911982909028401</v>
      </c>
      <c r="F12" s="102">
        <v>0.22542164454055896</v>
      </c>
    </row>
    <row r="13" spans="1:9" x14ac:dyDescent="0.25">
      <c r="A13" s="102" t="s">
        <v>233</v>
      </c>
      <c r="B13" s="102">
        <v>2</v>
      </c>
      <c r="C13" s="102">
        <v>2.1465467653153265E-5</v>
      </c>
      <c r="D13" s="102">
        <v>1.0732733826576632E-5</v>
      </c>
      <c r="E13" s="102"/>
      <c r="F13" s="102"/>
    </row>
    <row r="14" spans="1:9" ht="15.75" thickBot="1" x14ac:dyDescent="0.3">
      <c r="A14" s="103" t="s">
        <v>234</v>
      </c>
      <c r="B14" s="103">
        <v>10</v>
      </c>
      <c r="C14" s="103">
        <v>3.4698484477341268E-4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0.14435140596577622</v>
      </c>
      <c r="C17" s="102">
        <v>2.8692241613414968E-2</v>
      </c>
      <c r="D17" s="102">
        <v>5.0310257354826255</v>
      </c>
      <c r="E17" s="102">
        <v>3.731104539191147E-2</v>
      </c>
      <c r="F17" s="102">
        <v>2.0898654265185154E-2</v>
      </c>
      <c r="G17" s="102">
        <v>0.26780415766636728</v>
      </c>
      <c r="H17" s="102">
        <v>2.0898654265185154E-2</v>
      </c>
      <c r="I17" s="102">
        <v>0.26780415766636728</v>
      </c>
    </row>
    <row r="18" spans="1:9" x14ac:dyDescent="0.25">
      <c r="A18" s="102" t="s">
        <v>205</v>
      </c>
      <c r="B18" s="102">
        <v>-1.2241598363790489E-5</v>
      </c>
      <c r="C18" s="102">
        <v>6.9399624888363037E-5</v>
      </c>
      <c r="D18" s="102">
        <v>-0.17639286067442658</v>
      </c>
      <c r="E18" s="102">
        <v>0.87623045154973556</v>
      </c>
      <c r="F18" s="102">
        <v>-3.1084408383329453E-4</v>
      </c>
      <c r="G18" s="102">
        <v>2.8636088710571353E-4</v>
      </c>
      <c r="H18" s="102">
        <v>-3.1084408383329453E-4</v>
      </c>
      <c r="I18" s="102">
        <v>2.8636088710571353E-4</v>
      </c>
    </row>
    <row r="19" spans="1:9" x14ac:dyDescent="0.25">
      <c r="A19" s="102" t="s">
        <v>208</v>
      </c>
      <c r="B19" s="102">
        <v>-1.229882724625362E-3</v>
      </c>
      <c r="C19" s="102">
        <v>7.862075222871168E-4</v>
      </c>
      <c r="D19" s="102">
        <v>-1.5643232731322283</v>
      </c>
      <c r="E19" s="102">
        <v>0.25819850837707958</v>
      </c>
      <c r="F19" s="102">
        <v>-4.612660666543587E-3</v>
      </c>
      <c r="G19" s="102">
        <v>2.1528952172928635E-3</v>
      </c>
      <c r="H19" s="102">
        <v>-4.612660666543587E-3</v>
      </c>
      <c r="I19" s="102">
        <v>2.1528952172928635E-3</v>
      </c>
    </row>
    <row r="20" spans="1:9" x14ac:dyDescent="0.25">
      <c r="A20" s="102" t="s">
        <v>217</v>
      </c>
      <c r="B20" s="102">
        <v>4.6019404084061515E-2</v>
      </c>
      <c r="C20" s="102">
        <v>1.6304924848289052E-2</v>
      </c>
      <c r="D20" s="102">
        <v>2.8224235629574541</v>
      </c>
      <c r="E20" s="102">
        <v>0.10595347677177358</v>
      </c>
      <c r="F20" s="102">
        <v>-2.4135025322789237E-2</v>
      </c>
      <c r="G20" s="102">
        <v>0.11617383349091226</v>
      </c>
      <c r="H20" s="102">
        <v>-2.4135025322789237E-2</v>
      </c>
      <c r="I20" s="102">
        <v>0.11617383349091226</v>
      </c>
    </row>
    <row r="21" spans="1:9" x14ac:dyDescent="0.25">
      <c r="A21" s="102" t="s">
        <v>218</v>
      </c>
      <c r="B21" s="102">
        <v>-5.4290322000922334E-2</v>
      </c>
      <c r="C21" s="102">
        <v>2.112306993562894E-2</v>
      </c>
      <c r="D21" s="102">
        <v>-2.5701908939547256</v>
      </c>
      <c r="E21" s="102">
        <v>0.12387170463187613</v>
      </c>
      <c r="F21" s="102">
        <v>-0.14517555652014502</v>
      </c>
      <c r="G21" s="102">
        <v>3.6594912518300354E-2</v>
      </c>
      <c r="H21" s="102">
        <v>-0.14517555652014502</v>
      </c>
      <c r="I21" s="102">
        <v>3.6594912518300354E-2</v>
      </c>
    </row>
    <row r="22" spans="1:9" x14ac:dyDescent="0.25">
      <c r="A22" s="102" t="s">
        <v>219</v>
      </c>
      <c r="B22" s="102">
        <v>7.286140740059819E-3</v>
      </c>
      <c r="C22" s="102">
        <v>6.3551910523318676E-3</v>
      </c>
      <c r="D22" s="102">
        <v>1.1464864989993282</v>
      </c>
      <c r="E22" s="102">
        <v>0.37025542551470991</v>
      </c>
      <c r="F22" s="102">
        <v>-2.0058039389335258E-2</v>
      </c>
      <c r="G22" s="102">
        <v>3.4630320869454896E-2</v>
      </c>
      <c r="H22" s="102">
        <v>-2.0058039389335258E-2</v>
      </c>
      <c r="I22" s="102">
        <v>3.4630320869454896E-2</v>
      </c>
    </row>
    <row r="23" spans="1:9" x14ac:dyDescent="0.25">
      <c r="A23" s="102" t="s">
        <v>220</v>
      </c>
      <c r="B23" s="102">
        <v>-0.17845357163794828</v>
      </c>
      <c r="C23" s="102">
        <v>6.4791625122246538E-2</v>
      </c>
      <c r="D23" s="102">
        <v>-2.7542691096457053</v>
      </c>
      <c r="E23" s="102">
        <v>0.11041449701453276</v>
      </c>
      <c r="F23" s="102">
        <v>-0.45722943433508628</v>
      </c>
      <c r="G23" s="102">
        <v>0.10032229105918972</v>
      </c>
      <c r="H23" s="102">
        <v>-0.45722943433508628</v>
      </c>
      <c r="I23" s="102">
        <v>0.10032229105918972</v>
      </c>
    </row>
    <row r="24" spans="1:9" x14ac:dyDescent="0.25">
      <c r="A24" s="102" t="s">
        <v>221</v>
      </c>
      <c r="B24" s="102">
        <v>0.17366219462887059</v>
      </c>
      <c r="C24" s="102">
        <v>7.4892268973051873E-2</v>
      </c>
      <c r="D24" s="102">
        <v>2.3188267228404928</v>
      </c>
      <c r="E24" s="102">
        <v>0.1462520777294829</v>
      </c>
      <c r="F24" s="102">
        <v>-0.14857323090516214</v>
      </c>
      <c r="G24" s="102">
        <v>0.49589762016290329</v>
      </c>
      <c r="H24" s="102">
        <v>-0.14857323090516214</v>
      </c>
      <c r="I24" s="102">
        <v>0.49589762016290329</v>
      </c>
    </row>
    <row r="25" spans="1:9" ht="15.75" thickBot="1" x14ac:dyDescent="0.3">
      <c r="A25" s="103" t="s">
        <v>222</v>
      </c>
      <c r="B25" s="103">
        <v>2.2957660780504513E-2</v>
      </c>
      <c r="C25" s="103">
        <v>1.8026616487378869E-2</v>
      </c>
      <c r="D25" s="103">
        <v>1.2735424197091041</v>
      </c>
      <c r="E25" s="103">
        <v>0.33081750731301485</v>
      </c>
      <c r="F25" s="103">
        <v>-5.4604609857062864E-2</v>
      </c>
      <c r="G25" s="103">
        <v>0.10051993141807189</v>
      </c>
      <c r="H25" s="103">
        <v>-5.4604609857062864E-2</v>
      </c>
      <c r="I25" s="103">
        <v>0.10051993141807189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0" zoomScaleNormal="130" workbookViewId="0">
      <selection activeCell="A16" sqref="A16:B2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0.95113488083931252</v>
      </c>
    </row>
    <row r="5" spans="1:9" x14ac:dyDescent="0.25">
      <c r="A5" s="102" t="s">
        <v>227</v>
      </c>
      <c r="B5" s="102">
        <v>0.90465756154921328</v>
      </c>
    </row>
    <row r="6" spans="1:9" x14ac:dyDescent="0.25">
      <c r="A6" s="102" t="s">
        <v>228</v>
      </c>
      <c r="B6" s="102">
        <v>0.1419180539429199</v>
      </c>
    </row>
    <row r="7" spans="1:9" x14ac:dyDescent="0.25">
      <c r="A7" s="102" t="s">
        <v>229</v>
      </c>
      <c r="B7" s="102">
        <v>5.7502721267311341E-3</v>
      </c>
    </row>
    <row r="8" spans="1:9" ht="15.75" thickBot="1" x14ac:dyDescent="0.3">
      <c r="A8" s="103" t="s">
        <v>230</v>
      </c>
      <c r="B8" s="103">
        <v>10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3.137435151552319E-4</v>
      </c>
      <c r="D12" s="102">
        <v>3.9217939394403988E-5</v>
      </c>
      <c r="E12" s="102">
        <v>1.1860635938320558</v>
      </c>
      <c r="F12" s="102">
        <v>0.61464844470953783</v>
      </c>
    </row>
    <row r="13" spans="1:9" x14ac:dyDescent="0.25">
      <c r="A13" s="102" t="s">
        <v>233</v>
      </c>
      <c r="B13" s="102">
        <v>1</v>
      </c>
      <c r="C13" s="102">
        <v>3.3065629531461001E-5</v>
      </c>
      <c r="D13" s="102">
        <v>3.3065629531461001E-5</v>
      </c>
      <c r="E13" s="102"/>
      <c r="F13" s="102"/>
    </row>
    <row r="14" spans="1:9" ht="15.75" thickBot="1" x14ac:dyDescent="0.3">
      <c r="A14" s="103" t="s">
        <v>234</v>
      </c>
      <c r="B14" s="103">
        <v>9</v>
      </c>
      <c r="C14" s="103">
        <v>3.4680914468669292E-4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6.6827042905701919E-2</v>
      </c>
      <c r="C17" s="102">
        <v>2.6006483223919778E-3</v>
      </c>
      <c r="D17" s="102">
        <v>25.69630131468023</v>
      </c>
      <c r="E17" s="102">
        <v>2.476226742462832E-2</v>
      </c>
      <c r="F17" s="102">
        <v>3.3782672874600163E-2</v>
      </c>
      <c r="G17" s="102">
        <v>9.9871412936803683E-2</v>
      </c>
      <c r="H17" s="102">
        <v>3.3782672874600163E-2</v>
      </c>
      <c r="I17" s="102">
        <v>9.9871412936803683E-2</v>
      </c>
    </row>
    <row r="18" spans="1:9" x14ac:dyDescent="0.25">
      <c r="A18" s="102" t="s">
        <v>205</v>
      </c>
      <c r="B18" s="102">
        <v>1.9896406925142508E-3</v>
      </c>
      <c r="C18" s="102">
        <v>5.2296588646767355E-3</v>
      </c>
      <c r="D18" s="102">
        <v>0.38045324637771338</v>
      </c>
      <c r="E18" s="102">
        <v>0.76856133412639638</v>
      </c>
      <c r="F18" s="102">
        <v>-6.445947554241932E-2</v>
      </c>
      <c r="G18" s="102">
        <v>6.843875692744783E-2</v>
      </c>
      <c r="H18" s="102">
        <v>-6.445947554241932E-2</v>
      </c>
      <c r="I18" s="102">
        <v>6.843875692744783E-2</v>
      </c>
    </row>
    <row r="19" spans="1:9" x14ac:dyDescent="0.25">
      <c r="A19" s="102" t="s">
        <v>208</v>
      </c>
      <c r="B19" s="102">
        <v>2.1220180364449684E-2</v>
      </c>
      <c r="C19" s="102">
        <v>1.7469205789600973E-2</v>
      </c>
      <c r="D19" s="102">
        <v>1.2147192391013897</v>
      </c>
      <c r="E19" s="102">
        <v>0.43847137663490371</v>
      </c>
      <c r="F19" s="102">
        <v>-0.20074712497658881</v>
      </c>
      <c r="G19" s="102">
        <v>0.24318748570548815</v>
      </c>
      <c r="H19" s="102">
        <v>-0.20074712497658881</v>
      </c>
      <c r="I19" s="102">
        <v>0.24318748570548815</v>
      </c>
    </row>
    <row r="20" spans="1:9" x14ac:dyDescent="0.25">
      <c r="A20" s="102" t="s">
        <v>217</v>
      </c>
      <c r="B20" s="102">
        <v>-0.58112883281234762</v>
      </c>
      <c r="C20" s="102">
        <v>1.4821404368232003</v>
      </c>
      <c r="D20" s="102">
        <v>-0.39208756361706942</v>
      </c>
      <c r="E20" s="102">
        <v>0.76211635470901029</v>
      </c>
      <c r="F20" s="102">
        <v>-19.413508670851343</v>
      </c>
      <c r="G20" s="102">
        <v>18.251251005226649</v>
      </c>
      <c r="H20" s="102">
        <v>-19.413508670851343</v>
      </c>
      <c r="I20" s="102">
        <v>18.251251005226649</v>
      </c>
    </row>
    <row r="21" spans="1:9" x14ac:dyDescent="0.25">
      <c r="A21" s="102" t="s">
        <v>218</v>
      </c>
      <c r="B21" s="102">
        <v>0.63457371509265192</v>
      </c>
      <c r="C21" s="102">
        <v>2.2278341165943272</v>
      </c>
      <c r="D21" s="102">
        <v>0.28483885329071085</v>
      </c>
      <c r="E21" s="102">
        <v>0.82334430938547776</v>
      </c>
      <c r="F21" s="102">
        <v>-27.672742688589782</v>
      </c>
      <c r="G21" s="102">
        <v>28.941890118775088</v>
      </c>
      <c r="H21" s="102">
        <v>-27.672742688589782</v>
      </c>
      <c r="I21" s="102">
        <v>28.941890118775088</v>
      </c>
    </row>
    <row r="22" spans="1:9" x14ac:dyDescent="0.25">
      <c r="A22" s="102" t="s">
        <v>219</v>
      </c>
      <c r="B22" s="102">
        <v>-0.18261374418914242</v>
      </c>
      <c r="C22" s="102">
        <v>0.83314462139315437</v>
      </c>
      <c r="D22" s="102">
        <v>-0.21918612867449389</v>
      </c>
      <c r="E22" s="102">
        <v>0.8626340854196114</v>
      </c>
      <c r="F22" s="102">
        <v>-10.768719878453323</v>
      </c>
      <c r="G22" s="102">
        <v>10.403492390075039</v>
      </c>
      <c r="H22" s="102">
        <v>-10.768719878453323</v>
      </c>
      <c r="I22" s="102">
        <v>10.403492390075039</v>
      </c>
    </row>
    <row r="23" spans="1:9" x14ac:dyDescent="0.25">
      <c r="A23" s="102" t="s">
        <v>220</v>
      </c>
      <c r="B23" s="102">
        <v>-0.64498066264303133</v>
      </c>
      <c r="C23" s="102">
        <v>0.74985846052686767</v>
      </c>
      <c r="D23" s="102">
        <v>-0.86013654122119687</v>
      </c>
      <c r="E23" s="102">
        <v>0.54777746797511184</v>
      </c>
      <c r="F23" s="102">
        <v>-10.172835785250191</v>
      </c>
      <c r="G23" s="102">
        <v>8.8828744599641301</v>
      </c>
      <c r="H23" s="102">
        <v>-10.172835785250191</v>
      </c>
      <c r="I23" s="102">
        <v>8.8828744599641301</v>
      </c>
    </row>
    <row r="24" spans="1:9" x14ac:dyDescent="0.25">
      <c r="A24" s="102" t="s">
        <v>221</v>
      </c>
      <c r="B24" s="102">
        <v>1.224900966825665</v>
      </c>
      <c r="C24" s="102">
        <v>1.1906811655768166</v>
      </c>
      <c r="D24" s="102">
        <v>1.0287396846764354</v>
      </c>
      <c r="E24" s="102">
        <v>0.49098207232575691</v>
      </c>
      <c r="F24" s="102">
        <v>-13.904137698500502</v>
      </c>
      <c r="G24" s="102">
        <v>16.353939632151832</v>
      </c>
      <c r="H24" s="102">
        <v>-13.904137698500502</v>
      </c>
      <c r="I24" s="102">
        <v>16.353939632151832</v>
      </c>
    </row>
    <row r="25" spans="1:9" ht="15.75" thickBot="1" x14ac:dyDescent="0.3">
      <c r="A25" s="103" t="s">
        <v>222</v>
      </c>
      <c r="B25" s="103">
        <v>-0.46093714340143088</v>
      </c>
      <c r="C25" s="103">
        <v>0.34412819436414821</v>
      </c>
      <c r="D25" s="103">
        <v>-1.3394344054055571</v>
      </c>
      <c r="E25" s="103">
        <v>0.40827135178212925</v>
      </c>
      <c r="F25" s="103">
        <v>-4.8335004364824208</v>
      </c>
      <c r="G25" s="103">
        <v>3.9116261496795595</v>
      </c>
      <c r="H25" s="103">
        <v>-4.8335004364824208</v>
      </c>
      <c r="I25" s="103">
        <v>3.9116261496795595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0.85371319821581526</v>
      </c>
    </row>
    <row r="5" spans="1:9" x14ac:dyDescent="0.25">
      <c r="A5" s="102" t="s">
        <v>227</v>
      </c>
      <c r="B5" s="102">
        <v>0.72882622480787584</v>
      </c>
    </row>
    <row r="6" spans="1:9" x14ac:dyDescent="0.25">
      <c r="A6" s="102" t="s">
        <v>228</v>
      </c>
      <c r="B6" s="102">
        <v>5.696157628878022E-3</v>
      </c>
    </row>
    <row r="7" spans="1:9" x14ac:dyDescent="0.25">
      <c r="A7" s="102" t="s">
        <v>229</v>
      </c>
      <c r="B7" s="102">
        <v>5.643272098687222E-3</v>
      </c>
    </row>
    <row r="8" spans="1:9" ht="15.75" thickBot="1" x14ac:dyDescent="0.3">
      <c r="A8" s="103" t="s">
        <v>230</v>
      </c>
      <c r="B8" s="103">
        <v>12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2.5677902201698031E-4</v>
      </c>
      <c r="D12" s="102">
        <v>3.2097377752122539E-5</v>
      </c>
      <c r="E12" s="102">
        <v>1.0078770858624364</v>
      </c>
      <c r="F12" s="102">
        <v>0.55582341743633634</v>
      </c>
    </row>
    <row r="13" spans="1:9" x14ac:dyDescent="0.25">
      <c r="A13" s="102" t="s">
        <v>233</v>
      </c>
      <c r="B13" s="102">
        <v>3</v>
      </c>
      <c r="C13" s="102">
        <v>9.5539559939465055E-5</v>
      </c>
      <c r="D13" s="102">
        <v>3.1846519979821685E-5</v>
      </c>
      <c r="E13" s="102"/>
      <c r="F13" s="102"/>
    </row>
    <row r="14" spans="1:9" ht="15.75" thickBot="1" x14ac:dyDescent="0.3">
      <c r="A14" s="103" t="s">
        <v>234</v>
      </c>
      <c r="B14" s="103">
        <v>11</v>
      </c>
      <c r="C14" s="103">
        <v>3.5231858195644539E-4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8.3413788696577118E-2</v>
      </c>
      <c r="C17" s="102">
        <v>2.9090675144409554E-2</v>
      </c>
      <c r="D17" s="102">
        <v>2.8673720455954084</v>
      </c>
      <c r="E17" s="102">
        <v>6.4188198747460679E-2</v>
      </c>
      <c r="F17" s="102">
        <v>-9.1657229349576957E-3</v>
      </c>
      <c r="G17" s="102">
        <v>0.17599330032811195</v>
      </c>
      <c r="H17" s="102">
        <v>-9.1657229349576957E-3</v>
      </c>
      <c r="I17" s="102">
        <v>0.17599330032811195</v>
      </c>
    </row>
    <row r="18" spans="1:9" x14ac:dyDescent="0.25">
      <c r="A18" s="102" t="s">
        <v>205</v>
      </c>
      <c r="B18" s="102">
        <v>-2.0072578028177071E-5</v>
      </c>
      <c r="C18" s="102">
        <v>1.1943509507645486E-4</v>
      </c>
      <c r="D18" s="102">
        <v>-0.1680626453667397</v>
      </c>
      <c r="E18" s="102">
        <v>0.87722520835546991</v>
      </c>
      <c r="F18" s="102">
        <v>-4.0016835507544936E-4</v>
      </c>
      <c r="G18" s="102">
        <v>3.6002319901909521E-4</v>
      </c>
      <c r="H18" s="102">
        <v>-4.0016835507544936E-4</v>
      </c>
      <c r="I18" s="102">
        <v>3.6002319901909521E-4</v>
      </c>
    </row>
    <row r="19" spans="1:9" x14ac:dyDescent="0.25">
      <c r="A19" s="102" t="s">
        <v>208</v>
      </c>
      <c r="B19" s="102">
        <v>-3.9925248074804847E-5</v>
      </c>
      <c r="C19" s="102">
        <v>1.1069486291263736E-3</v>
      </c>
      <c r="D19" s="102">
        <v>-3.6067841835004277E-2</v>
      </c>
      <c r="E19" s="102">
        <v>0.97349400388476648</v>
      </c>
      <c r="F19" s="102">
        <v>-3.562729822976899E-3</v>
      </c>
      <c r="G19" s="102">
        <v>3.4828793268272895E-3</v>
      </c>
      <c r="H19" s="102">
        <v>-3.562729822976899E-3</v>
      </c>
      <c r="I19" s="102">
        <v>3.4828793268272895E-3</v>
      </c>
    </row>
    <row r="20" spans="1:9" x14ac:dyDescent="0.25">
      <c r="A20" s="102" t="s">
        <v>217</v>
      </c>
      <c r="B20" s="102">
        <v>1.965933934880347E-2</v>
      </c>
      <c r="C20" s="102">
        <v>2.2138289025749817E-2</v>
      </c>
      <c r="D20" s="102">
        <v>0.88802433313328799</v>
      </c>
      <c r="E20" s="102">
        <v>0.43994005359983318</v>
      </c>
      <c r="F20" s="102">
        <v>-5.0794576766496916E-2</v>
      </c>
      <c r="G20" s="102">
        <v>9.0113255464103856E-2</v>
      </c>
      <c r="H20" s="102">
        <v>-5.0794576766496916E-2</v>
      </c>
      <c r="I20" s="102">
        <v>9.0113255464103856E-2</v>
      </c>
    </row>
    <row r="21" spans="1:9" x14ac:dyDescent="0.25">
      <c r="A21" s="102" t="s">
        <v>218</v>
      </c>
      <c r="B21" s="102">
        <v>-2.1048332578807616E-2</v>
      </c>
      <c r="C21" s="102">
        <v>2.9135011070964174E-2</v>
      </c>
      <c r="D21" s="102">
        <v>-0.72244120750598562</v>
      </c>
      <c r="E21" s="102">
        <v>0.52224735964452629</v>
      </c>
      <c r="F21" s="102">
        <v>-0.11376894091599751</v>
      </c>
      <c r="G21" s="102">
        <v>7.1672275758382281E-2</v>
      </c>
      <c r="H21" s="102">
        <v>-0.11376894091599751</v>
      </c>
      <c r="I21" s="102">
        <v>7.1672275758382281E-2</v>
      </c>
    </row>
    <row r="22" spans="1:9" x14ac:dyDescent="0.25">
      <c r="A22" s="102" t="s">
        <v>219</v>
      </c>
      <c r="B22" s="102">
        <v>9.9837650339639752E-4</v>
      </c>
      <c r="C22" s="102">
        <v>1.0141219004516457E-2</v>
      </c>
      <c r="D22" s="102">
        <v>9.8447386152667071E-2</v>
      </c>
      <c r="E22" s="102">
        <v>0.92778622865335103</v>
      </c>
      <c r="F22" s="102">
        <v>-3.1275508448599935E-2</v>
      </c>
      <c r="G22" s="102">
        <v>3.3272261455392728E-2</v>
      </c>
      <c r="H22" s="102">
        <v>-3.1275508448599935E-2</v>
      </c>
      <c r="I22" s="102">
        <v>3.3272261455392728E-2</v>
      </c>
    </row>
    <row r="23" spans="1:9" x14ac:dyDescent="0.25">
      <c r="A23" s="102" t="s">
        <v>220</v>
      </c>
      <c r="B23" s="102">
        <v>-6.5648360521676552E-2</v>
      </c>
      <c r="C23" s="102">
        <v>8.3579120920634381E-2</v>
      </c>
      <c r="D23" s="102">
        <v>-0.78546363970512878</v>
      </c>
      <c r="E23" s="102">
        <v>0.48950381088384881</v>
      </c>
      <c r="F23" s="102">
        <v>-0.33163442509440977</v>
      </c>
      <c r="G23" s="102">
        <v>0.20033770405105666</v>
      </c>
      <c r="H23" s="102">
        <v>-0.33163442509440977</v>
      </c>
      <c r="I23" s="102">
        <v>0.20033770405105666</v>
      </c>
    </row>
    <row r="24" spans="1:9" x14ac:dyDescent="0.25">
      <c r="A24" s="102" t="s">
        <v>221</v>
      </c>
      <c r="B24" s="102">
        <v>3.8132451644069518E-2</v>
      </c>
      <c r="C24" s="102">
        <v>9.3518553348496625E-2</v>
      </c>
      <c r="D24" s="102">
        <v>0.40775279641002404</v>
      </c>
      <c r="E24" s="102">
        <v>0.71080867532964809</v>
      </c>
      <c r="F24" s="102">
        <v>-0.259485322935331</v>
      </c>
      <c r="G24" s="102">
        <v>0.33575022622347006</v>
      </c>
      <c r="H24" s="102">
        <v>-0.259485322935331</v>
      </c>
      <c r="I24" s="102">
        <v>0.33575022622347006</v>
      </c>
    </row>
    <row r="25" spans="1:9" ht="15.75" thickBot="1" x14ac:dyDescent="0.3">
      <c r="A25" s="103" t="s">
        <v>222</v>
      </c>
      <c r="B25" s="103">
        <v>4.2440360233291896E-2</v>
      </c>
      <c r="C25" s="103">
        <v>2.830262497158113E-2</v>
      </c>
      <c r="D25" s="103">
        <v>1.4995202839279596</v>
      </c>
      <c r="E25" s="103">
        <v>0.2306990451500423</v>
      </c>
      <c r="F25" s="103">
        <v>-4.7631224037346917E-2</v>
      </c>
      <c r="G25" s="103">
        <v>0.13251194450393072</v>
      </c>
      <c r="H25" s="103">
        <v>-4.7631224037346917E-2</v>
      </c>
      <c r="I25" s="103">
        <v>0.13251194450393072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224</v>
      </c>
    </row>
    <row r="2" spans="1:9" ht="15.75" thickBot="1" x14ac:dyDescent="0.3"/>
    <row r="3" spans="1:9" x14ac:dyDescent="0.25">
      <c r="A3" s="105" t="s">
        <v>225</v>
      </c>
      <c r="B3" s="105"/>
    </row>
    <row r="4" spans="1:9" x14ac:dyDescent="0.25">
      <c r="A4" s="102" t="s">
        <v>226</v>
      </c>
      <c r="B4" s="102">
        <v>0.91921604849789862</v>
      </c>
    </row>
    <row r="5" spans="1:9" x14ac:dyDescent="0.25">
      <c r="A5" s="102" t="s">
        <v>227</v>
      </c>
      <c r="B5" s="102">
        <v>0.84495814381609102</v>
      </c>
    </row>
    <row r="6" spans="1:9" x14ac:dyDescent="0.25">
      <c r="A6" s="102" t="s">
        <v>228</v>
      </c>
      <c r="B6" s="102">
        <v>0.22479071908045523</v>
      </c>
    </row>
    <row r="7" spans="1:9" x14ac:dyDescent="0.25">
      <c r="A7" s="102" t="s">
        <v>229</v>
      </c>
      <c r="B7" s="102">
        <v>5.2231743619474422E-3</v>
      </c>
    </row>
    <row r="8" spans="1:9" ht="15.75" thickBot="1" x14ac:dyDescent="0.3">
      <c r="A8" s="103" t="s">
        <v>230</v>
      </c>
      <c r="B8" s="103">
        <v>11</v>
      </c>
    </row>
    <row r="10" spans="1:9" ht="15.75" thickBot="1" x14ac:dyDescent="0.3">
      <c r="A10" t="s">
        <v>231</v>
      </c>
    </row>
    <row r="11" spans="1:9" x14ac:dyDescent="0.25">
      <c r="A11" s="104"/>
      <c r="B11" s="104" t="s">
        <v>236</v>
      </c>
      <c r="C11" s="104" t="s">
        <v>237</v>
      </c>
      <c r="D11" s="104" t="s">
        <v>238</v>
      </c>
      <c r="E11" s="104" t="s">
        <v>239</v>
      </c>
      <c r="F11" s="104" t="s">
        <v>240</v>
      </c>
    </row>
    <row r="12" spans="1:9" x14ac:dyDescent="0.25">
      <c r="A12" s="102" t="s">
        <v>232</v>
      </c>
      <c r="B12" s="102">
        <v>8</v>
      </c>
      <c r="C12" s="102">
        <v>2.9736187074537484E-4</v>
      </c>
      <c r="D12" s="102">
        <v>3.7170233843171855E-5</v>
      </c>
      <c r="E12" s="102">
        <v>1.3624677951704385</v>
      </c>
      <c r="F12" s="102">
        <v>0.49026930777227251</v>
      </c>
    </row>
    <row r="13" spans="1:9" x14ac:dyDescent="0.25">
      <c r="A13" s="102" t="s">
        <v>233</v>
      </c>
      <c r="B13" s="102">
        <v>2</v>
      </c>
      <c r="C13" s="102">
        <v>5.4563100830610137E-5</v>
      </c>
      <c r="D13" s="102">
        <v>2.7281550415305068E-5</v>
      </c>
      <c r="E13" s="102"/>
      <c r="F13" s="102"/>
    </row>
    <row r="14" spans="1:9" ht="15.75" thickBot="1" x14ac:dyDescent="0.3">
      <c r="A14" s="103" t="s">
        <v>234</v>
      </c>
      <c r="B14" s="103">
        <v>10</v>
      </c>
      <c r="C14" s="103">
        <v>3.5192497157598496E-4</v>
      </c>
      <c r="D14" s="103"/>
      <c r="E14" s="103"/>
      <c r="F14" s="103"/>
    </row>
    <row r="15" spans="1:9" ht="15.75" thickBot="1" x14ac:dyDescent="0.3"/>
    <row r="16" spans="1:9" x14ac:dyDescent="0.25">
      <c r="A16" s="104"/>
      <c r="B16" s="104" t="s">
        <v>241</v>
      </c>
      <c r="C16" s="104" t="s">
        <v>229</v>
      </c>
      <c r="D16" s="104" t="s">
        <v>242</v>
      </c>
      <c r="E16" s="104" t="s">
        <v>243</v>
      </c>
      <c r="F16" s="104" t="s">
        <v>244</v>
      </c>
      <c r="G16" s="104" t="s">
        <v>245</v>
      </c>
      <c r="H16" s="104" t="s">
        <v>246</v>
      </c>
      <c r="I16" s="104" t="s">
        <v>247</v>
      </c>
    </row>
    <row r="17" spans="1:9" x14ac:dyDescent="0.25">
      <c r="A17" s="102" t="s">
        <v>235</v>
      </c>
      <c r="B17" s="102">
        <v>6.7636468138420239E-2</v>
      </c>
      <c r="C17" s="102">
        <v>2.179180049597761E-3</v>
      </c>
      <c r="D17" s="102">
        <v>31.037576794494225</v>
      </c>
      <c r="E17" s="102">
        <v>1.0364510355769924E-3</v>
      </c>
      <c r="F17" s="102">
        <v>5.8260213149402863E-2</v>
      </c>
      <c r="G17" s="102">
        <v>7.7012723127437621E-2</v>
      </c>
      <c r="H17" s="102">
        <v>5.8260213149402863E-2</v>
      </c>
      <c r="I17" s="102">
        <v>7.7012723127437621E-2</v>
      </c>
    </row>
    <row r="18" spans="1:9" x14ac:dyDescent="0.25">
      <c r="A18" s="102" t="s">
        <v>205</v>
      </c>
      <c r="B18" s="102">
        <v>2.4733747096237764E-4</v>
      </c>
      <c r="C18" s="102">
        <v>4.3258303948998456E-3</v>
      </c>
      <c r="D18" s="102">
        <v>5.7176876664880007E-2</v>
      </c>
      <c r="E18" s="102">
        <v>0.95960284584788769</v>
      </c>
      <c r="F18" s="102">
        <v>-1.8365208486086644E-2</v>
      </c>
      <c r="G18" s="102">
        <v>1.8859883428011398E-2</v>
      </c>
      <c r="H18" s="102">
        <v>-1.8365208486086644E-2</v>
      </c>
      <c r="I18" s="102">
        <v>1.8859883428011398E-2</v>
      </c>
    </row>
    <row r="19" spans="1:9" x14ac:dyDescent="0.25">
      <c r="A19" s="102" t="s">
        <v>208</v>
      </c>
      <c r="B19" s="102">
        <v>2.5845197168482537E-2</v>
      </c>
      <c r="C19" s="102">
        <v>1.4988125375107549E-2</v>
      </c>
      <c r="D19" s="102">
        <v>1.7243782342124345</v>
      </c>
      <c r="E19" s="102">
        <v>0.2267813305075429</v>
      </c>
      <c r="F19" s="102">
        <v>-3.8643501390551172E-2</v>
      </c>
      <c r="G19" s="102">
        <v>9.0333895727516239E-2</v>
      </c>
      <c r="H19" s="102">
        <v>-3.8643501390551172E-2</v>
      </c>
      <c r="I19" s="102">
        <v>9.0333895727516239E-2</v>
      </c>
    </row>
    <row r="20" spans="1:9" x14ac:dyDescent="0.25">
      <c r="A20" s="102" t="s">
        <v>217</v>
      </c>
      <c r="B20" s="102">
        <v>-1.0089236641352981</v>
      </c>
      <c r="C20" s="102">
        <v>1.2570688809658066</v>
      </c>
      <c r="D20" s="102">
        <v>-0.80260014340673325</v>
      </c>
      <c r="E20" s="102">
        <v>0.5064231370378045</v>
      </c>
      <c r="F20" s="102">
        <v>-6.4176545163059293</v>
      </c>
      <c r="G20" s="102">
        <v>4.3998071880353331</v>
      </c>
      <c r="H20" s="102">
        <v>-6.4176545163059293</v>
      </c>
      <c r="I20" s="102">
        <v>4.3998071880353331</v>
      </c>
    </row>
    <row r="21" spans="1:9" x14ac:dyDescent="0.25">
      <c r="A21" s="102" t="s">
        <v>218</v>
      </c>
      <c r="B21" s="102">
        <v>1.2894294374147806</v>
      </c>
      <c r="C21" s="102">
        <v>1.8843619955258926</v>
      </c>
      <c r="D21" s="102">
        <v>0.68427905066877726</v>
      </c>
      <c r="E21" s="102">
        <v>0.56444827011095611</v>
      </c>
      <c r="F21" s="102">
        <v>-6.8183258464708487</v>
      </c>
      <c r="G21" s="102">
        <v>9.3971847213004089</v>
      </c>
      <c r="H21" s="102">
        <v>-6.8183258464708487</v>
      </c>
      <c r="I21" s="102">
        <v>9.3971847213004089</v>
      </c>
    </row>
    <row r="22" spans="1:9" x14ac:dyDescent="0.25">
      <c r="A22" s="102" t="s">
        <v>219</v>
      </c>
      <c r="B22" s="102">
        <v>-0.41181603917679793</v>
      </c>
      <c r="C22" s="102">
        <v>0.71136445898712597</v>
      </c>
      <c r="D22" s="102">
        <v>-0.57891005654564309</v>
      </c>
      <c r="E22" s="102">
        <v>0.62116078766060823</v>
      </c>
      <c r="F22" s="102">
        <v>-3.4725702704845056</v>
      </c>
      <c r="G22" s="102">
        <v>2.6489381921309101</v>
      </c>
      <c r="H22" s="102">
        <v>-3.4725702704845056</v>
      </c>
      <c r="I22" s="102">
        <v>2.6489381921309101</v>
      </c>
    </row>
    <row r="23" spans="1:9" x14ac:dyDescent="0.25">
      <c r="A23" s="102" t="s">
        <v>220</v>
      </c>
      <c r="B23" s="102">
        <v>-0.59851587244998794</v>
      </c>
      <c r="C23" s="102">
        <v>0.67910853984145714</v>
      </c>
      <c r="D23" s="102">
        <v>-0.88132579306058478</v>
      </c>
      <c r="E23" s="102">
        <v>0.47110525591903973</v>
      </c>
      <c r="F23" s="102">
        <v>-3.5204840851950063</v>
      </c>
      <c r="G23" s="102">
        <v>2.32345234029503</v>
      </c>
      <c r="H23" s="102">
        <v>-3.5204840851950063</v>
      </c>
      <c r="I23" s="102">
        <v>2.32345234029503</v>
      </c>
    </row>
    <row r="24" spans="1:9" x14ac:dyDescent="0.25">
      <c r="A24" s="102" t="s">
        <v>221</v>
      </c>
      <c r="B24" s="102">
        <v>1.1586840221000136</v>
      </c>
      <c r="C24" s="102">
        <v>1.0789620441406782</v>
      </c>
      <c r="D24" s="102">
        <v>1.0738876574873666</v>
      </c>
      <c r="E24" s="102">
        <v>0.39524328084015403</v>
      </c>
      <c r="F24" s="102">
        <v>-3.4837149624179373</v>
      </c>
      <c r="G24" s="102">
        <v>5.8010830066179642</v>
      </c>
      <c r="H24" s="102">
        <v>-3.4837149624179373</v>
      </c>
      <c r="I24" s="102">
        <v>5.8010830066179642</v>
      </c>
    </row>
    <row r="25" spans="1:9" ht="15.75" thickBot="1" x14ac:dyDescent="0.3">
      <c r="A25" s="103" t="s">
        <v>222</v>
      </c>
      <c r="B25" s="103">
        <v>-0.42986911804669647</v>
      </c>
      <c r="C25" s="103">
        <v>0.31061820683050073</v>
      </c>
      <c r="D25" s="103">
        <v>-1.3839147499852416</v>
      </c>
      <c r="E25" s="103">
        <v>0.30059094458124724</v>
      </c>
      <c r="F25" s="103">
        <v>-1.7663513935758339</v>
      </c>
      <c r="G25" s="103">
        <v>0.90661315748244098</v>
      </c>
      <c r="H25" s="103">
        <v>-1.7663513935758339</v>
      </c>
      <c r="I25" s="103">
        <v>0.90661315748244098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M1" zoomScale="70" zoomScaleNormal="70" workbookViewId="0">
      <selection activeCell="AC7" sqref="AC7"/>
    </sheetView>
  </sheetViews>
  <sheetFormatPr defaultRowHeight="15" x14ac:dyDescent="0.25"/>
  <cols>
    <col min="27" max="27" width="12.7109375" bestFit="1" customWidth="1"/>
  </cols>
  <sheetData>
    <row r="1" spans="1:34" x14ac:dyDescent="0.25">
      <c r="A1" t="s">
        <v>185</v>
      </c>
      <c r="B1" t="s">
        <v>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t="s">
        <v>222</v>
      </c>
      <c r="AG1" t="s">
        <v>178</v>
      </c>
    </row>
    <row r="2" spans="1:34" x14ac:dyDescent="0.25">
      <c r="A2" t="s">
        <v>179</v>
      </c>
      <c r="B2">
        <v>1</v>
      </c>
      <c r="C2">
        <v>128.22163200000003</v>
      </c>
      <c r="D2">
        <v>128.03522400000003</v>
      </c>
      <c r="E2">
        <v>121.77616799999998</v>
      </c>
      <c r="F2">
        <v>33.577392660916118</v>
      </c>
      <c r="G2">
        <v>33.585944440363257</v>
      </c>
      <c r="H2">
        <v>33.594657708632425</v>
      </c>
      <c r="I2">
        <v>244.79725500000001</v>
      </c>
      <c r="J2">
        <v>218.89027199999998</v>
      </c>
      <c r="K2">
        <v>122.89027200000001</v>
      </c>
      <c r="L2">
        <v>52.71925488827091</v>
      </c>
      <c r="M2">
        <v>46.124923327070476</v>
      </c>
      <c r="N2">
        <v>25.014888982500967</v>
      </c>
      <c r="O2">
        <v>37.158626999999996</v>
      </c>
      <c r="P2">
        <v>37.158626999999996</v>
      </c>
      <c r="Q2">
        <v>37.158626999999996</v>
      </c>
      <c r="R2">
        <v>5.0816014746325369</v>
      </c>
      <c r="S2">
        <v>5.0816014746325369</v>
      </c>
      <c r="T2">
        <v>5.0816014746325369</v>
      </c>
      <c r="U2">
        <v>14.928576</v>
      </c>
      <c r="V2">
        <v>37.968647999999995</v>
      </c>
      <c r="W2">
        <v>6.8463119999999993</v>
      </c>
      <c r="X2">
        <v>1.258605954370787</v>
      </c>
      <c r="Y2">
        <v>3.8049234607227524</v>
      </c>
      <c r="Z2">
        <v>0.52001132603665479</v>
      </c>
      <c r="AA2">
        <v>252.96421799999999</v>
      </c>
      <c r="AB2">
        <v>238.25596799999997</v>
      </c>
      <c r="AC2">
        <v>166.60536000000002</v>
      </c>
      <c r="AD2">
        <v>78.968870522995644</v>
      </c>
      <c r="AE2">
        <v>74.317834811115148</v>
      </c>
      <c r="AF2">
        <v>52.028338679745829</v>
      </c>
      <c r="AG2">
        <v>6.3741326354824546E-2</v>
      </c>
    </row>
    <row r="3" spans="1:34" x14ac:dyDescent="0.25">
      <c r="A3" t="s">
        <v>179</v>
      </c>
      <c r="B3">
        <v>2</v>
      </c>
      <c r="C3">
        <v>139.54044000000005</v>
      </c>
      <c r="D3">
        <v>139.54044000000005</v>
      </c>
      <c r="E3">
        <v>122.094576</v>
      </c>
      <c r="F3">
        <v>43.744705488444126</v>
      </c>
      <c r="G3">
        <v>43.744705488444126</v>
      </c>
      <c r="H3">
        <v>39.330890066504502</v>
      </c>
      <c r="I3">
        <v>245.21441999999999</v>
      </c>
      <c r="J3">
        <v>231.89424</v>
      </c>
      <c r="K3">
        <v>139.17206400000001</v>
      </c>
      <c r="L3">
        <v>91.180735804647142</v>
      </c>
      <c r="M3">
        <v>85.759816936808946</v>
      </c>
      <c r="N3">
        <v>51.452723385742331</v>
      </c>
      <c r="O3">
        <v>28.826214</v>
      </c>
      <c r="P3">
        <v>28.826214</v>
      </c>
      <c r="Q3">
        <v>28.826214</v>
      </c>
      <c r="R3">
        <v>6.2786280086814505</v>
      </c>
      <c r="S3">
        <v>6.2786280086814505</v>
      </c>
      <c r="T3">
        <v>6.2786280086814505</v>
      </c>
      <c r="U3">
        <v>10.445472000000001</v>
      </c>
      <c r="V3">
        <v>33.595583999999995</v>
      </c>
      <c r="W3">
        <v>3.8737439999999994</v>
      </c>
      <c r="X3">
        <v>1.2299779608978365</v>
      </c>
      <c r="Y3">
        <v>4.3466953823015491</v>
      </c>
      <c r="Z3">
        <v>0.43348058329018624</v>
      </c>
      <c r="AA3">
        <v>217.59943199999995</v>
      </c>
      <c r="AB3">
        <v>204.90053699999996</v>
      </c>
      <c r="AC3">
        <v>142.39999200000003</v>
      </c>
      <c r="AD3">
        <v>65.400164034804234</v>
      </c>
      <c r="AE3">
        <v>61.549710550554551</v>
      </c>
      <c r="AF3">
        <v>43.117534432378008</v>
      </c>
      <c r="AG3">
        <v>7.177099376456586E-2</v>
      </c>
    </row>
    <row r="4" spans="1:34" x14ac:dyDescent="0.25">
      <c r="A4" t="s">
        <v>179</v>
      </c>
      <c r="B4">
        <v>3</v>
      </c>
      <c r="C4">
        <v>141.24996299999998</v>
      </c>
      <c r="D4">
        <v>141.26097299999995</v>
      </c>
      <c r="E4">
        <v>118.20916800000001</v>
      </c>
      <c r="F4">
        <v>30.398330822543418</v>
      </c>
      <c r="G4">
        <v>30.39777454823772</v>
      </c>
      <c r="H4">
        <v>26.983002664822735</v>
      </c>
      <c r="I4">
        <v>242.52855899999997</v>
      </c>
      <c r="J4">
        <v>231.85919999999999</v>
      </c>
      <c r="K4">
        <v>139.10171999999997</v>
      </c>
      <c r="L4">
        <v>68.544751523469159</v>
      </c>
      <c r="M4">
        <v>64.75315349527466</v>
      </c>
      <c r="N4">
        <v>38.853064712596208</v>
      </c>
      <c r="O4">
        <v>51.468576000000006</v>
      </c>
      <c r="P4">
        <v>51.468576000000006</v>
      </c>
      <c r="Q4">
        <v>51.468576000000006</v>
      </c>
      <c r="R4">
        <v>7.7092281410222654</v>
      </c>
      <c r="S4">
        <v>7.7092281410222654</v>
      </c>
      <c r="T4">
        <v>7.7092281410222654</v>
      </c>
      <c r="U4">
        <v>12.378671999999998</v>
      </c>
      <c r="V4">
        <v>33.651288000000001</v>
      </c>
      <c r="W4">
        <v>5.0025359999999992</v>
      </c>
      <c r="X4">
        <v>1.0361837351697816</v>
      </c>
      <c r="Y4">
        <v>3.3206685138999341</v>
      </c>
      <c r="Z4">
        <v>0.48711156523490601</v>
      </c>
      <c r="AA4">
        <v>154.50763500000002</v>
      </c>
      <c r="AB4">
        <v>145.81038000000001</v>
      </c>
      <c r="AC4">
        <v>101.727912</v>
      </c>
      <c r="AD4">
        <v>46.524959860177624</v>
      </c>
      <c r="AE4">
        <v>43.774862365440462</v>
      </c>
      <c r="AF4">
        <v>30.653981006590161</v>
      </c>
      <c r="AG4">
        <v>7.5315963845681955E-2</v>
      </c>
    </row>
    <row r="5" spans="1:34" x14ac:dyDescent="0.25">
      <c r="A5" t="s">
        <v>179</v>
      </c>
      <c r="B5">
        <v>4</v>
      </c>
      <c r="C5">
        <v>184.47916200000003</v>
      </c>
      <c r="D5">
        <v>184.47091200000003</v>
      </c>
      <c r="E5">
        <v>151.34815200000003</v>
      </c>
      <c r="F5">
        <v>37.271152587022797</v>
      </c>
      <c r="G5">
        <v>37.271602944146181</v>
      </c>
      <c r="H5">
        <v>32.855689500507133</v>
      </c>
      <c r="I5">
        <v>245.92293000000001</v>
      </c>
      <c r="J5">
        <v>217.09651200000002</v>
      </c>
      <c r="K5">
        <v>121.09651199999999</v>
      </c>
      <c r="L5">
        <v>63.746392127406693</v>
      </c>
      <c r="M5">
        <v>56.066691617792181</v>
      </c>
      <c r="N5">
        <v>30.881440956444511</v>
      </c>
      <c r="O5">
        <v>86.556911999999997</v>
      </c>
      <c r="P5">
        <v>86.556911999999997</v>
      </c>
      <c r="Q5">
        <v>86.556911999999997</v>
      </c>
      <c r="R5">
        <v>7.2666041518898217</v>
      </c>
      <c r="S5">
        <v>7.2666041518898217</v>
      </c>
      <c r="T5">
        <v>7.2666041518898217</v>
      </c>
      <c r="U5">
        <v>23.524511999999998</v>
      </c>
      <c r="V5">
        <v>39.722712000000008</v>
      </c>
      <c r="W5">
        <v>14.062440000000002</v>
      </c>
      <c r="X5">
        <v>1.128389325765891</v>
      </c>
      <c r="Y5">
        <v>3.1366106212468257</v>
      </c>
      <c r="Z5">
        <v>0.99750252638477033</v>
      </c>
      <c r="AA5">
        <v>187.70234399999998</v>
      </c>
      <c r="AB5">
        <v>177.04472399999995</v>
      </c>
      <c r="AC5">
        <v>123.77392799999998</v>
      </c>
      <c r="AD5">
        <v>56.431959072822927</v>
      </c>
      <c r="AE5">
        <v>53.099880226294161</v>
      </c>
      <c r="AF5">
        <v>37.174086872686658</v>
      </c>
      <c r="AG5">
        <v>6.6412056992008806E-2</v>
      </c>
    </row>
    <row r="6" spans="1:34" x14ac:dyDescent="0.25">
      <c r="A6" t="s">
        <v>180</v>
      </c>
      <c r="B6">
        <v>1</v>
      </c>
      <c r="C6">
        <v>63.925296000000003</v>
      </c>
      <c r="D6">
        <v>63.925296000000003</v>
      </c>
      <c r="E6">
        <v>54.398663999999997</v>
      </c>
      <c r="F6">
        <v>14.336304204645769</v>
      </c>
      <c r="G6">
        <v>14.336304204645769</v>
      </c>
      <c r="H6">
        <v>12.547051293617635</v>
      </c>
      <c r="I6">
        <v>245.97798</v>
      </c>
      <c r="J6">
        <v>178.46018399999997</v>
      </c>
      <c r="K6">
        <v>86.328071999999992</v>
      </c>
      <c r="L6">
        <v>18.662375805033513</v>
      </c>
      <c r="M6">
        <v>18.904590122916495</v>
      </c>
      <c r="N6">
        <v>9.7625749764807406</v>
      </c>
      <c r="O6">
        <v>51.916439999999994</v>
      </c>
      <c r="P6">
        <v>51.916439999999994</v>
      </c>
      <c r="Q6">
        <v>51.916439999999994</v>
      </c>
      <c r="R6">
        <v>5.4955509337266619</v>
      </c>
      <c r="S6">
        <v>5.4955509337266619</v>
      </c>
      <c r="T6">
        <v>5.4955509337266619</v>
      </c>
      <c r="U6">
        <v>18.325127999999999</v>
      </c>
      <c r="V6">
        <v>39.697607999999995</v>
      </c>
      <c r="W6">
        <v>7.4583359999999992</v>
      </c>
      <c r="X6">
        <v>1.622817020292306</v>
      </c>
      <c r="Y6">
        <v>3.4891407163515784</v>
      </c>
      <c r="Z6">
        <v>0.74515985078746716</v>
      </c>
      <c r="AA6">
        <v>144.35529300000002</v>
      </c>
      <c r="AB6">
        <v>136.44795300000001</v>
      </c>
      <c r="AC6">
        <v>95.001863999999998</v>
      </c>
      <c r="AD6">
        <v>42.195454848838217</v>
      </c>
      <c r="AE6">
        <v>39.697172456165447</v>
      </c>
      <c r="AF6">
        <v>27.79857994124437</v>
      </c>
      <c r="AG6">
        <v>6.4545599084116612E-2</v>
      </c>
    </row>
    <row r="7" spans="1:34" x14ac:dyDescent="0.25">
      <c r="A7" t="s">
        <v>180</v>
      </c>
      <c r="B7">
        <v>2</v>
      </c>
      <c r="C7">
        <v>196.30094399999999</v>
      </c>
      <c r="D7">
        <v>196.32443999999998</v>
      </c>
      <c r="E7">
        <v>126.689232</v>
      </c>
      <c r="F7">
        <v>41.144308675725064</v>
      </c>
      <c r="G7">
        <v>41.142760830288296</v>
      </c>
      <c r="H7">
        <v>26.985453287084578</v>
      </c>
      <c r="I7">
        <v>254.986245</v>
      </c>
      <c r="J7">
        <v>240</v>
      </c>
      <c r="K7">
        <v>167.977992</v>
      </c>
      <c r="L7">
        <v>179.99126282798733</v>
      </c>
      <c r="M7">
        <v>169.39438736396434</v>
      </c>
      <c r="N7">
        <v>118.59163316081539</v>
      </c>
      <c r="O7">
        <v>28.400043</v>
      </c>
      <c r="P7">
        <v>28.400043</v>
      </c>
      <c r="Q7">
        <v>28.400043</v>
      </c>
      <c r="R7">
        <v>6.2303325600777288</v>
      </c>
      <c r="S7">
        <v>6.2303325600777288</v>
      </c>
      <c r="T7">
        <v>6.2303325600777288</v>
      </c>
      <c r="U7">
        <v>15.956016000000002</v>
      </c>
      <c r="V7">
        <v>37.472423999999997</v>
      </c>
      <c r="W7">
        <v>7.2895679999999992</v>
      </c>
      <c r="X7">
        <v>1.405833033850606</v>
      </c>
      <c r="Y7">
        <v>3.5150060260809797</v>
      </c>
      <c r="Z7">
        <v>0.673271768561849</v>
      </c>
      <c r="AA7">
        <v>156.52008600000002</v>
      </c>
      <c r="AB7">
        <v>147.95036100000002</v>
      </c>
      <c r="AC7">
        <v>103.62415200000001</v>
      </c>
      <c r="AD7">
        <v>45.708639313012426</v>
      </c>
      <c r="AE7">
        <v>42.999888906535652</v>
      </c>
      <c r="AF7">
        <v>30.097721214164604</v>
      </c>
      <c r="AG7">
        <v>6.3788950499763519E-2</v>
      </c>
    </row>
    <row r="8" spans="1:34" x14ac:dyDescent="0.25">
      <c r="A8" t="s">
        <v>180</v>
      </c>
      <c r="B8">
        <v>3</v>
      </c>
      <c r="C8">
        <v>189.11856</v>
      </c>
      <c r="D8">
        <v>189.11856</v>
      </c>
      <c r="E8">
        <v>132.08371199999999</v>
      </c>
      <c r="F8">
        <v>36.591789468380796</v>
      </c>
      <c r="G8">
        <v>36.591789468380796</v>
      </c>
      <c r="H8">
        <v>26.480974097645397</v>
      </c>
      <c r="I8">
        <v>219.61043699999996</v>
      </c>
      <c r="J8">
        <v>193.88474399999998</v>
      </c>
      <c r="K8">
        <v>101.10676799999999</v>
      </c>
      <c r="L8">
        <v>53.699623648358227</v>
      </c>
      <c r="M8">
        <v>47.889540656682151</v>
      </c>
      <c r="N8">
        <v>25.947029372730416</v>
      </c>
      <c r="O8">
        <v>55.875288000000005</v>
      </c>
      <c r="P8">
        <v>55.875288000000005</v>
      </c>
      <c r="Q8">
        <v>55.875288000000005</v>
      </c>
      <c r="R8">
        <v>3.5424285954591097</v>
      </c>
      <c r="S8">
        <v>3.5424285954591097</v>
      </c>
      <c r="T8">
        <v>3.5424285954591097</v>
      </c>
      <c r="U8">
        <v>13.250663999999999</v>
      </c>
      <c r="V8">
        <v>36.763368000000007</v>
      </c>
      <c r="W8">
        <v>6.3471839999999995</v>
      </c>
      <c r="X8">
        <v>1.308172938069581</v>
      </c>
      <c r="Y8">
        <v>3.2810738047959838</v>
      </c>
      <c r="Z8">
        <v>0.65028855558867094</v>
      </c>
      <c r="AA8">
        <v>241.00556700000004</v>
      </c>
      <c r="AB8">
        <v>227.20556700000003</v>
      </c>
      <c r="AC8">
        <v>158.88873599999999</v>
      </c>
      <c r="AD8">
        <v>73.96677663186324</v>
      </c>
      <c r="AE8">
        <v>69.603135124705048</v>
      </c>
      <c r="AF8">
        <v>48.727358583846367</v>
      </c>
      <c r="AG8">
        <v>6.1459711289266306E-2</v>
      </c>
    </row>
    <row r="9" spans="1:34" x14ac:dyDescent="0.25">
      <c r="A9" t="s">
        <v>180</v>
      </c>
      <c r="B9">
        <v>4</v>
      </c>
      <c r="C9">
        <v>152.66954400000003</v>
      </c>
      <c r="D9">
        <v>152.72385600000004</v>
      </c>
      <c r="E9">
        <v>133.12749600000001</v>
      </c>
      <c r="F9">
        <v>37.531828172631855</v>
      </c>
      <c r="G9">
        <v>37.529436156566298</v>
      </c>
      <c r="H9">
        <v>33.651587264341543</v>
      </c>
      <c r="I9">
        <v>229.09247400000001</v>
      </c>
      <c r="J9">
        <v>183.18837599999998</v>
      </c>
      <c r="K9">
        <v>93.743904000000001</v>
      </c>
      <c r="L9">
        <v>39.125749183982578</v>
      </c>
      <c r="M9">
        <v>30.481386178767025</v>
      </c>
      <c r="N9">
        <v>15.259984069746649</v>
      </c>
      <c r="O9">
        <v>94.482638999999963</v>
      </c>
      <c r="P9">
        <v>94.482638999999963</v>
      </c>
      <c r="Q9">
        <v>94.482638999999963</v>
      </c>
      <c r="R9">
        <v>17.398777636152264</v>
      </c>
      <c r="S9">
        <v>17.398777636152264</v>
      </c>
      <c r="T9">
        <v>17.398777636152264</v>
      </c>
      <c r="U9">
        <v>24.595632000000002</v>
      </c>
      <c r="V9">
        <v>41.477735999999993</v>
      </c>
      <c r="W9">
        <v>14.354279999999999</v>
      </c>
      <c r="X9">
        <v>1.5534318922355108</v>
      </c>
      <c r="Y9">
        <v>3.284047633826527</v>
      </c>
      <c r="Z9">
        <v>1.0520479716666917</v>
      </c>
      <c r="AA9">
        <v>229.09247400000001</v>
      </c>
      <c r="AB9">
        <v>183.18837599999998</v>
      </c>
      <c r="AC9">
        <v>93.743904000000001</v>
      </c>
      <c r="AD9">
        <v>39.125749183982578</v>
      </c>
      <c r="AE9">
        <v>30.481386178767025</v>
      </c>
      <c r="AF9">
        <v>15.259984069746649</v>
      </c>
      <c r="AG9">
        <v>6.3838008679015346E-2</v>
      </c>
    </row>
    <row r="10" spans="1:34" x14ac:dyDescent="0.25">
      <c r="A10" t="s">
        <v>181</v>
      </c>
      <c r="B10">
        <v>1</v>
      </c>
      <c r="C10">
        <v>133.62248099999999</v>
      </c>
      <c r="D10">
        <v>133.62248099999999</v>
      </c>
      <c r="E10">
        <v>70.445400000000006</v>
      </c>
      <c r="F10">
        <v>13.15480449697859</v>
      </c>
      <c r="G10">
        <v>13.15480449697859</v>
      </c>
      <c r="H10">
        <v>10.649423642014812</v>
      </c>
      <c r="I10">
        <v>248.46697500000002</v>
      </c>
      <c r="J10">
        <v>225.38421600000001</v>
      </c>
      <c r="K10">
        <v>129.38421600000001</v>
      </c>
      <c r="L10">
        <v>19.669155884293946</v>
      </c>
      <c r="M10">
        <v>14.798730978282155</v>
      </c>
      <c r="N10">
        <v>7.6995178202825176</v>
      </c>
      <c r="O10">
        <v>112.43703600000001</v>
      </c>
      <c r="P10">
        <v>112.43703600000001</v>
      </c>
      <c r="Q10">
        <v>112.43703600000001</v>
      </c>
      <c r="R10">
        <v>15.941684390029053</v>
      </c>
      <c r="S10">
        <v>15.941684390029053</v>
      </c>
      <c r="T10">
        <v>15.941684390029053</v>
      </c>
      <c r="U10">
        <v>13.450320000000003</v>
      </c>
      <c r="V10">
        <v>37.585439999999998</v>
      </c>
      <c r="W10">
        <v>4.396344</v>
      </c>
      <c r="X10">
        <v>1.2528524162725629</v>
      </c>
      <c r="Y10">
        <v>3.1475095608000938</v>
      </c>
      <c r="Z10">
        <v>0.5038387428945893</v>
      </c>
      <c r="AA10">
        <v>192.70560600000002</v>
      </c>
      <c r="AB10">
        <v>181.716621</v>
      </c>
      <c r="AC10">
        <v>127.09413599999999</v>
      </c>
      <c r="AD10">
        <v>62.035772402628815</v>
      </c>
      <c r="AE10">
        <v>58.373429595534546</v>
      </c>
      <c r="AF10">
        <v>40.865856971763414</v>
      </c>
      <c r="AG10">
        <v>5.7419025687026393E-2</v>
      </c>
    </row>
    <row r="11" spans="1:34" x14ac:dyDescent="0.25">
      <c r="A11" t="s">
        <v>181</v>
      </c>
      <c r="B11">
        <v>2</v>
      </c>
      <c r="C11">
        <v>166.97234400000002</v>
      </c>
      <c r="D11">
        <v>166.96500000000003</v>
      </c>
      <c r="E11">
        <v>138.27803999999998</v>
      </c>
      <c r="F11">
        <v>43.240819750268045</v>
      </c>
      <c r="G11">
        <v>43.241326048904476</v>
      </c>
      <c r="H11">
        <v>38.598547182996491</v>
      </c>
      <c r="I11">
        <v>218.722857</v>
      </c>
      <c r="J11">
        <v>208.79421600000001</v>
      </c>
      <c r="K11">
        <v>125.206656</v>
      </c>
      <c r="L11">
        <v>57.183474551105817</v>
      </c>
      <c r="M11">
        <v>54.029914783483179</v>
      </c>
      <c r="N11">
        <v>32.421528857245001</v>
      </c>
      <c r="O11">
        <v>93.200942999999995</v>
      </c>
      <c r="P11">
        <v>93.200942999999995</v>
      </c>
      <c r="Q11">
        <v>93.200942999999995</v>
      </c>
      <c r="R11">
        <v>11.785212841925466</v>
      </c>
      <c r="S11">
        <v>11.785212841925466</v>
      </c>
      <c r="T11">
        <v>11.785212841925466</v>
      </c>
      <c r="U11">
        <v>20.30376</v>
      </c>
      <c r="V11">
        <v>40.111391999999988</v>
      </c>
      <c r="W11">
        <v>9.5133359999999989</v>
      </c>
      <c r="X11">
        <v>1.879959714291771</v>
      </c>
      <c r="Y11">
        <v>3.7352709754456122</v>
      </c>
      <c r="Z11">
        <v>0.9081677229727998</v>
      </c>
      <c r="AA11">
        <v>110.086551</v>
      </c>
      <c r="AB11">
        <v>103.383984</v>
      </c>
      <c r="AC11">
        <v>67.616975999999994</v>
      </c>
      <c r="AD11">
        <v>21.237828887509192</v>
      </c>
      <c r="AE11">
        <v>19.993637592170803</v>
      </c>
      <c r="AF11">
        <v>12.934308957518279</v>
      </c>
      <c r="AG11">
        <v>5.3882704265469927E-2</v>
      </c>
    </row>
    <row r="12" spans="1:34" x14ac:dyDescent="0.25">
      <c r="A12" t="s">
        <v>181</v>
      </c>
      <c r="B12">
        <v>3</v>
      </c>
      <c r="C12">
        <v>185.340192</v>
      </c>
      <c r="D12">
        <v>185.340192</v>
      </c>
      <c r="E12">
        <v>116.96145600000001</v>
      </c>
      <c r="F12">
        <v>30.753630822247285</v>
      </c>
      <c r="G12">
        <v>30.753630822247285</v>
      </c>
      <c r="H12">
        <v>20.769110011331961</v>
      </c>
      <c r="I12">
        <v>209.61385799999999</v>
      </c>
      <c r="J12">
        <v>200.86908</v>
      </c>
      <c r="K12">
        <v>120.54904799999997</v>
      </c>
      <c r="L12">
        <v>53.600690138090698</v>
      </c>
      <c r="M12">
        <v>50.787828811610261</v>
      </c>
      <c r="N12">
        <v>30.470772391637297</v>
      </c>
      <c r="O12">
        <v>118.268406</v>
      </c>
      <c r="P12">
        <v>118.268406</v>
      </c>
      <c r="Q12">
        <v>118.268406</v>
      </c>
      <c r="R12">
        <v>14.874550182700249</v>
      </c>
      <c r="S12">
        <v>14.874550182700249</v>
      </c>
      <c r="T12">
        <v>14.874550182700249</v>
      </c>
      <c r="U12">
        <v>14.598120000000002</v>
      </c>
      <c r="V12">
        <v>34.281071999999995</v>
      </c>
      <c r="W12">
        <v>7.0473119999999998</v>
      </c>
      <c r="X12">
        <v>1.099948811856261</v>
      </c>
      <c r="Y12">
        <v>3.9573349874124144</v>
      </c>
      <c r="Z12">
        <v>0.55818406057357106</v>
      </c>
      <c r="AA12">
        <v>143.88093000000006</v>
      </c>
      <c r="AB12">
        <v>135.86350500000006</v>
      </c>
      <c r="AC12">
        <v>94.944479999999999</v>
      </c>
      <c r="AD12">
        <v>42.840584402085376</v>
      </c>
      <c r="AE12">
        <v>40.305680986433551</v>
      </c>
      <c r="AF12">
        <v>28.219008481949189</v>
      </c>
      <c r="AG12">
        <v>6.3376498926877467E-2</v>
      </c>
    </row>
    <row r="13" spans="1:34" x14ac:dyDescent="0.25">
      <c r="A13" t="s">
        <v>181</v>
      </c>
      <c r="B13">
        <v>4</v>
      </c>
      <c r="C13">
        <v>198.26656799999998</v>
      </c>
      <c r="D13">
        <v>198.26656799999998</v>
      </c>
      <c r="E13">
        <v>158.91672000000003</v>
      </c>
      <c r="F13">
        <v>39.686682149818466</v>
      </c>
      <c r="G13">
        <v>39.686682149818466</v>
      </c>
      <c r="H13">
        <v>35.503361124071844</v>
      </c>
      <c r="I13">
        <v>247.255965</v>
      </c>
      <c r="J13">
        <v>234.963672</v>
      </c>
      <c r="K13">
        <v>138.96367199999997</v>
      </c>
      <c r="L13">
        <v>50.963036731924703</v>
      </c>
      <c r="M13">
        <v>49.22283090140234</v>
      </c>
      <c r="N13">
        <v>29.997527985386803</v>
      </c>
      <c r="O13">
        <v>95.198876999999996</v>
      </c>
      <c r="P13">
        <v>95.198876999999996</v>
      </c>
      <c r="Q13">
        <v>95.198876999999996</v>
      </c>
      <c r="R13">
        <v>10.984381905665922</v>
      </c>
      <c r="S13">
        <v>10.984381905665922</v>
      </c>
      <c r="T13">
        <v>10.984381905665922</v>
      </c>
      <c r="U13">
        <v>11.376144</v>
      </c>
      <c r="V13">
        <v>32.892431999999999</v>
      </c>
      <c r="W13">
        <v>5.0979840000000003</v>
      </c>
      <c r="X13">
        <v>1.0108765812034621</v>
      </c>
      <c r="Y13">
        <v>3.5229239192429915</v>
      </c>
      <c r="Z13">
        <v>0.46292667904280482</v>
      </c>
      <c r="AA13">
        <v>229.384029</v>
      </c>
      <c r="AB13">
        <v>216.30420899999999</v>
      </c>
      <c r="AC13">
        <v>151.19704800000002</v>
      </c>
      <c r="AD13">
        <v>70.074235255902238</v>
      </c>
      <c r="AE13">
        <v>65.938390775482659</v>
      </c>
      <c r="AF13">
        <v>46.164130399340372</v>
      </c>
      <c r="AG13">
        <v>6.6553167477807929E-2</v>
      </c>
    </row>
    <row r="14" spans="1:34" x14ac:dyDescent="0.25">
      <c r="A14" t="s">
        <v>182</v>
      </c>
      <c r="B14">
        <v>1</v>
      </c>
      <c r="C14">
        <v>206.97712799999996</v>
      </c>
      <c r="D14">
        <v>206.97712799999996</v>
      </c>
      <c r="E14">
        <v>171.19142399999998</v>
      </c>
      <c r="F14">
        <v>41.96446701848685</v>
      </c>
      <c r="G14">
        <v>41.96446701848685</v>
      </c>
      <c r="H14">
        <v>36.393339308423919</v>
      </c>
      <c r="I14">
        <v>244.93419</v>
      </c>
      <c r="J14">
        <v>197.67945599999999</v>
      </c>
      <c r="K14">
        <v>95.043023999999988</v>
      </c>
      <c r="L14">
        <v>24.910452980827532</v>
      </c>
      <c r="M14">
        <v>21.675543166345697</v>
      </c>
      <c r="N14">
        <v>10.757853451620694</v>
      </c>
      <c r="O14">
        <v>94.211243999999979</v>
      </c>
      <c r="P14">
        <v>94.211243999999979</v>
      </c>
      <c r="Q14">
        <v>94.211243999999979</v>
      </c>
      <c r="R14">
        <v>11.063844036448165</v>
      </c>
      <c r="S14">
        <v>11.063844036448165</v>
      </c>
      <c r="T14">
        <v>11.063844036448165</v>
      </c>
      <c r="U14">
        <v>12.726744</v>
      </c>
      <c r="V14">
        <v>35.738928000000001</v>
      </c>
      <c r="W14">
        <v>3.2558400000000001</v>
      </c>
      <c r="X14">
        <v>1.4951883486951065</v>
      </c>
      <c r="Y14">
        <v>3.702993633771249</v>
      </c>
      <c r="Z14">
        <v>0.41565055399939016</v>
      </c>
      <c r="AA14">
        <v>252.97537499999999</v>
      </c>
      <c r="AB14">
        <v>238.30087799999998</v>
      </c>
      <c r="AC14">
        <v>166.743336</v>
      </c>
      <c r="AD14">
        <v>78.711881282045226</v>
      </c>
      <c r="AE14">
        <v>74.074868440585803</v>
      </c>
      <c r="AF14">
        <v>51.854577758727011</v>
      </c>
      <c r="AG14">
        <v>-1.5006558595509478E-3</v>
      </c>
    </row>
    <row r="16" spans="1:34" x14ac:dyDescent="0.25">
      <c r="O16" t="s">
        <v>235</v>
      </c>
      <c r="P16" t="s">
        <v>205</v>
      </c>
      <c r="Q16" t="s">
        <v>208</v>
      </c>
      <c r="R16" t="s">
        <v>217</v>
      </c>
      <c r="S16" t="s">
        <v>218</v>
      </c>
      <c r="T16" t="s">
        <v>219</v>
      </c>
      <c r="U16" t="s">
        <v>220</v>
      </c>
      <c r="V16" t="s">
        <v>221</v>
      </c>
      <c r="W16" t="s">
        <v>222</v>
      </c>
      <c r="Z16" t="s">
        <v>235</v>
      </c>
      <c r="AA16" t="s">
        <v>205</v>
      </c>
      <c r="AB16" t="s">
        <v>208</v>
      </c>
      <c r="AC16" t="s">
        <v>217</v>
      </c>
      <c r="AD16" t="s">
        <v>218</v>
      </c>
      <c r="AE16" t="s">
        <v>219</v>
      </c>
      <c r="AF16" t="s">
        <v>220</v>
      </c>
      <c r="AG16" t="s">
        <v>221</v>
      </c>
      <c r="AH16" t="s">
        <v>222</v>
      </c>
    </row>
    <row r="17" spans="1:34" x14ac:dyDescent="0.25">
      <c r="A17" t="s">
        <v>185</v>
      </c>
      <c r="B17" t="s">
        <v>2</v>
      </c>
      <c r="C17" t="s">
        <v>223</v>
      </c>
      <c r="D17" t="s">
        <v>205</v>
      </c>
      <c r="E17" t="s">
        <v>208</v>
      </c>
      <c r="F17" t="s">
        <v>217</v>
      </c>
      <c r="G17" t="s">
        <v>218</v>
      </c>
      <c r="H17" t="s">
        <v>219</v>
      </c>
      <c r="I17" t="s">
        <v>220</v>
      </c>
      <c r="J17" t="s">
        <v>221</v>
      </c>
      <c r="K17" t="s">
        <v>222</v>
      </c>
      <c r="L17" t="s">
        <v>178</v>
      </c>
      <c r="M17" t="s">
        <v>248</v>
      </c>
      <c r="N17" t="s">
        <v>241</v>
      </c>
      <c r="O17">
        <v>0.14435140596577622</v>
      </c>
      <c r="P17">
        <v>-1.2241598363790489E-5</v>
      </c>
      <c r="Q17">
        <v>-1.229882724625362E-3</v>
      </c>
      <c r="R17">
        <v>4.6019404084061515E-2</v>
      </c>
      <c r="S17">
        <v>-5.4290322000922334E-2</v>
      </c>
      <c r="T17">
        <v>7.286140740059819E-3</v>
      </c>
      <c r="U17">
        <v>-0.17845357163794828</v>
      </c>
      <c r="V17">
        <v>0.17366219462887059</v>
      </c>
      <c r="W17">
        <v>2.2957660780504513E-2</v>
      </c>
      <c r="X17" t="s">
        <v>248</v>
      </c>
      <c r="Y17" t="s">
        <v>241</v>
      </c>
      <c r="Z17">
        <v>8.3413788696577118E-2</v>
      </c>
      <c r="AA17">
        <v>-2.0072578028177071E-5</v>
      </c>
      <c r="AB17">
        <v>-3.9925248074804847E-5</v>
      </c>
      <c r="AC17">
        <v>1.965933934880347E-2</v>
      </c>
      <c r="AD17">
        <v>-2.1048332578807616E-2</v>
      </c>
      <c r="AE17">
        <v>9.9837650339639752E-4</v>
      </c>
      <c r="AF17">
        <v>-6.5648360521676552E-2</v>
      </c>
      <c r="AG17">
        <v>3.8132451644069518E-2</v>
      </c>
      <c r="AH17">
        <v>4.2440360233291896E-2</v>
      </c>
    </row>
    <row r="18" spans="1:34" x14ac:dyDescent="0.25">
      <c r="A18" t="s">
        <v>179</v>
      </c>
      <c r="B18">
        <v>1</v>
      </c>
      <c r="C18" t="str">
        <f>A18&amp;B18</f>
        <v>20171</v>
      </c>
      <c r="D18">
        <v>37.158626999999996</v>
      </c>
      <c r="E18">
        <v>5.0816014746325369</v>
      </c>
      <c r="F18">
        <v>252.96421799999999</v>
      </c>
      <c r="G18">
        <v>238.25596799999997</v>
      </c>
      <c r="H18">
        <v>166.60536000000002</v>
      </c>
      <c r="I18">
        <v>78.968870522995644</v>
      </c>
      <c r="J18">
        <v>74.317834811115148</v>
      </c>
      <c r="K18">
        <v>52.028338679745829</v>
      </c>
      <c r="L18">
        <v>6.3741326354824546E-2</v>
      </c>
      <c r="M18">
        <f>SUM(O18:W18)</f>
        <v>6.619644841239869E-2</v>
      </c>
      <c r="O18">
        <f>O$17</f>
        <v>0.14435140596577622</v>
      </c>
      <c r="P18">
        <f>P$17*D18</f>
        <v>-4.5488098748390103E-4</v>
      </c>
      <c r="Q18">
        <f t="shared" ref="Q18:W18" si="0">Q$17*E18</f>
        <v>-6.2497738670813218E-3</v>
      </c>
      <c r="R18">
        <f t="shared" si="0"/>
        <v>11.641262566950626</v>
      </c>
      <c r="S18">
        <f t="shared" si="0"/>
        <v>-12.934993221361445</v>
      </c>
      <c r="T18">
        <f t="shared" si="0"/>
        <v>1.2139101010083326</v>
      </c>
      <c r="U18">
        <f t="shared" si="0"/>
        <v>-14.092276993043265</v>
      </c>
      <c r="V18">
        <f t="shared" si="0"/>
        <v>12.906198293364133</v>
      </c>
      <c r="W18">
        <f t="shared" si="0"/>
        <v>1.1944489503828069</v>
      </c>
      <c r="X18">
        <f>SUM(Z18:AH18)</f>
        <v>6.4864259289767912E-2</v>
      </c>
      <c r="Z18">
        <f>Z$17</f>
        <v>8.3413788696577118E-2</v>
      </c>
      <c r="AA18">
        <f>AA$17*D18</f>
        <v>-7.4586943987742715E-4</v>
      </c>
      <c r="AB18">
        <f t="shared" ref="AB18:AB30" si="1">AB$17*E18</f>
        <v>-2.0288419949199816E-4</v>
      </c>
      <c r="AC18">
        <f t="shared" ref="AC18:AC30" si="2">AC$17*F18</f>
        <v>4.9731094047666984</v>
      </c>
      <c r="AD18">
        <f t="shared" ref="AD18:AD30" si="3">AD$17*G18</f>
        <v>-5.014890853349744</v>
      </c>
      <c r="AE18">
        <f t="shared" ref="AE18:AE30" si="4">AE$17*H18</f>
        <v>0.16633487676389805</v>
      </c>
      <c r="AF18">
        <f t="shared" ref="AF18:AF30" si="5">AF$17*I18</f>
        <v>-5.1841768820832144</v>
      </c>
      <c r="AG18">
        <f t="shared" ref="AG18:AG30" si="6">AG$17*J18</f>
        <v>2.8339212422267948</v>
      </c>
      <c r="AH18">
        <f t="shared" ref="AH18:AH30" si="7">AH$17*K18</f>
        <v>2.2081014359081275</v>
      </c>
    </row>
    <row r="19" spans="1:34" x14ac:dyDescent="0.25">
      <c r="A19" t="s">
        <v>179</v>
      </c>
      <c r="B19">
        <v>2</v>
      </c>
      <c r="C19" t="str">
        <f t="shared" ref="C19:C30" si="8">A19&amp;B19</f>
        <v>20172</v>
      </c>
      <c r="D19">
        <v>28.826214</v>
      </c>
      <c r="E19">
        <v>6.2786280086814505</v>
      </c>
      <c r="F19">
        <v>217.59943199999995</v>
      </c>
      <c r="G19">
        <v>204.90053699999996</v>
      </c>
      <c r="H19">
        <v>142.39999200000003</v>
      </c>
      <c r="I19">
        <v>65.400164034804234</v>
      </c>
      <c r="J19">
        <v>61.549710550554551</v>
      </c>
      <c r="K19">
        <v>43.117534432378008</v>
      </c>
      <c r="L19">
        <v>7.177099376456586E-2</v>
      </c>
      <c r="M19">
        <f t="shared" ref="M19:M30" si="9">SUM(O19:W19)</f>
        <v>7.1345676235973987E-2</v>
      </c>
      <c r="O19">
        <f t="shared" ref="O19:O30" si="10">O$17</f>
        <v>0.14435140596577622</v>
      </c>
      <c r="P19">
        <f t="shared" ref="P19:P30" si="11">P$17*D19</f>
        <v>-3.5287893413667447E-4</v>
      </c>
      <c r="Q19">
        <f t="shared" ref="Q19:Q30" si="12">Q$17*E19</f>
        <v>-7.7219761222262527E-3</v>
      </c>
      <c r="R19">
        <f t="shared" ref="R19:R30" si="13">R$17*F19</f>
        <v>10.013796189670263</v>
      </c>
      <c r="S19">
        <f t="shared" ref="S19:S30" si="14">S$17*G19</f>
        <v>-11.124116131891899</v>
      </c>
      <c r="T19">
        <f t="shared" ref="T19:T30" si="15">T$17*H19</f>
        <v>1.0375463830953924</v>
      </c>
      <c r="U19">
        <f t="shared" ref="U19:U30" si="16">U$17*I19</f>
        <v>-11.670892857718506</v>
      </c>
      <c r="V19">
        <f t="shared" ref="V19:V30" si="17">V$17*J19</f>
        <v>10.688857812981054</v>
      </c>
      <c r="W19">
        <f t="shared" ref="W19:W30" si="18">W$17*K19</f>
        <v>0.98987772919025752</v>
      </c>
      <c r="X19">
        <f t="shared" ref="X19:X30" si="19">SUM(Z19:AH19)</f>
        <v>7.3351238248606565E-2</v>
      </c>
      <c r="Z19">
        <f t="shared" ref="Z19:AH30" si="20">Z$17</f>
        <v>8.3413788696577118E-2</v>
      </c>
      <c r="AA19">
        <f t="shared" ref="AA19:AA30" si="21">AA$17*D19</f>
        <v>-5.7861642977193029E-4</v>
      </c>
      <c r="AB19">
        <f t="shared" si="1"/>
        <v>-2.5067578081602485E-4</v>
      </c>
      <c r="AC19">
        <f t="shared" si="2"/>
        <v>4.2778610757948838</v>
      </c>
      <c r="AD19">
        <f t="shared" si="3"/>
        <v>-4.3128146483522745</v>
      </c>
      <c r="AE19">
        <f t="shared" si="4"/>
        <v>0.14216880609663501</v>
      </c>
      <c r="AF19">
        <f t="shared" si="5"/>
        <v>-4.2934135467336132</v>
      </c>
      <c r="AG19">
        <f t="shared" si="6"/>
        <v>2.347041361275497</v>
      </c>
      <c r="AH19">
        <f t="shared" si="7"/>
        <v>1.8299236936814898</v>
      </c>
    </row>
    <row r="20" spans="1:34" x14ac:dyDescent="0.25">
      <c r="A20" t="s">
        <v>179</v>
      </c>
      <c r="B20">
        <v>3</v>
      </c>
      <c r="C20" t="str">
        <f t="shared" si="8"/>
        <v>20173</v>
      </c>
      <c r="D20">
        <v>51.468576000000006</v>
      </c>
      <c r="E20">
        <v>7.7092281410222654</v>
      </c>
      <c r="F20">
        <v>154.50763500000002</v>
      </c>
      <c r="G20">
        <v>145.81038000000001</v>
      </c>
      <c r="H20">
        <v>101.727912</v>
      </c>
      <c r="I20">
        <v>46.524959860177624</v>
      </c>
      <c r="J20">
        <v>43.774862365440462</v>
      </c>
      <c r="K20">
        <v>30.653981006590161</v>
      </c>
      <c r="L20">
        <v>7.5315963845681955E-2</v>
      </c>
      <c r="M20">
        <f t="shared" si="9"/>
        <v>7.2937701824041801E-2</v>
      </c>
      <c r="O20">
        <f t="shared" si="10"/>
        <v>0.14435140596577622</v>
      </c>
      <c r="P20">
        <f t="shared" si="11"/>
        <v>-6.3005763574822647E-4</v>
      </c>
      <c r="Q20">
        <f t="shared" si="12"/>
        <v>-9.481446510838978E-3</v>
      </c>
      <c r="R20">
        <f t="shared" si="13"/>
        <v>7.1103492891376865</v>
      </c>
      <c r="S20">
        <f t="shared" si="14"/>
        <v>-7.9160924812768467</v>
      </c>
      <c r="T20">
        <f t="shared" si="15"/>
        <v>0.74120388402442017</v>
      </c>
      <c r="U20">
        <f t="shared" si="16"/>
        <v>-8.302545257360876</v>
      </c>
      <c r="V20">
        <f t="shared" si="17"/>
        <v>7.6020386679591443</v>
      </c>
      <c r="W20">
        <f t="shared" si="18"/>
        <v>0.70374369752132515</v>
      </c>
      <c r="X20">
        <f t="shared" si="19"/>
        <v>6.8009783409605618E-2</v>
      </c>
      <c r="Z20">
        <f t="shared" si="20"/>
        <v>8.3413788696577118E-2</v>
      </c>
      <c r="AA20">
        <f t="shared" si="21"/>
        <v>-1.0331070077591619E-3</v>
      </c>
      <c r="AB20">
        <f t="shared" si="1"/>
        <v>-3.0779284599558054E-4</v>
      </c>
      <c r="AC20">
        <f t="shared" si="2"/>
        <v>3.0375180284460646</v>
      </c>
      <c r="AD20">
        <f t="shared" si="3"/>
        <v>-3.0690653716823184</v>
      </c>
      <c r="AE20">
        <f t="shared" si="4"/>
        <v>0.10156275708037643</v>
      </c>
      <c r="AF20">
        <f t="shared" si="5"/>
        <v>-3.0542873381574709</v>
      </c>
      <c r="AG20">
        <f t="shared" si="6"/>
        <v>1.669242822375957</v>
      </c>
      <c r="AH20">
        <f t="shared" si="7"/>
        <v>1.3009659965041742</v>
      </c>
    </row>
    <row r="21" spans="1:34" x14ac:dyDescent="0.25">
      <c r="A21" t="s">
        <v>179</v>
      </c>
      <c r="B21">
        <v>4</v>
      </c>
      <c r="C21" t="str">
        <f t="shared" si="8"/>
        <v>20174</v>
      </c>
      <c r="D21">
        <v>86.556911999999997</v>
      </c>
      <c r="E21">
        <v>7.2666041518898217</v>
      </c>
      <c r="F21">
        <v>187.70234399999998</v>
      </c>
      <c r="G21">
        <v>177.04472399999995</v>
      </c>
      <c r="H21">
        <v>123.77392799999998</v>
      </c>
      <c r="I21">
        <v>56.431959072822927</v>
      </c>
      <c r="J21">
        <v>53.099880226294161</v>
      </c>
      <c r="K21">
        <v>37.174086872686658</v>
      </c>
      <c r="L21">
        <v>6.6412056992008806E-2</v>
      </c>
      <c r="M21">
        <f t="shared" si="9"/>
        <v>6.6711100800280976E-2</v>
      </c>
      <c r="O21">
        <f t="shared" si="10"/>
        <v>0.14435140596577622</v>
      </c>
      <c r="P21">
        <f t="shared" si="11"/>
        <v>-1.0595949523139574E-3</v>
      </c>
      <c r="Q21">
        <f t="shared" si="12"/>
        <v>-8.9370709131002205E-3</v>
      </c>
      <c r="R21">
        <f t="shared" si="13"/>
        <v>8.6379500160615184</v>
      </c>
      <c r="S21">
        <f t="shared" si="14"/>
        <v>-9.6118150745244186</v>
      </c>
      <c r="T21">
        <f t="shared" si="15"/>
        <v>0.90183425935803063</v>
      </c>
      <c r="U21">
        <f t="shared" si="16"/>
        <v>-10.070484651071771</v>
      </c>
      <c r="V21">
        <f t="shared" si="17"/>
        <v>9.2214417346284137</v>
      </c>
      <c r="W21">
        <f t="shared" si="18"/>
        <v>0.85343007624814615</v>
      </c>
      <c r="X21">
        <f t="shared" si="19"/>
        <v>6.6411733086453095E-2</v>
      </c>
      <c r="Z21">
        <f t="shared" si="20"/>
        <v>8.3413788696577118E-2</v>
      </c>
      <c r="AA21">
        <f t="shared" si="21"/>
        <v>-1.7374203699980562E-3</v>
      </c>
      <c r="AB21">
        <f t="shared" si="1"/>
        <v>-2.9012097342560802E-4</v>
      </c>
      <c r="AC21">
        <f t="shared" si="2"/>
        <v>3.6901040772618448</v>
      </c>
      <c r="AD21">
        <f t="shared" si="3"/>
        <v>-3.7264962320752013</v>
      </c>
      <c r="AE21">
        <f t="shared" si="4"/>
        <v>0.12357298144827744</v>
      </c>
      <c r="AF21">
        <f t="shared" si="5"/>
        <v>-3.7046655941571758</v>
      </c>
      <c r="AG21">
        <f t="shared" si="6"/>
        <v>2.0248286150350454</v>
      </c>
      <c r="AH21">
        <f t="shared" si="7"/>
        <v>1.5776816382205092</v>
      </c>
    </row>
    <row r="22" spans="1:34" x14ac:dyDescent="0.25">
      <c r="A22" t="s">
        <v>180</v>
      </c>
      <c r="B22">
        <v>1</v>
      </c>
      <c r="C22" t="str">
        <f t="shared" si="8"/>
        <v>20181</v>
      </c>
      <c r="D22">
        <v>51.916439999999994</v>
      </c>
      <c r="E22">
        <v>5.4955509337266619</v>
      </c>
      <c r="F22">
        <v>144.35529300000002</v>
      </c>
      <c r="G22">
        <v>136.44795300000001</v>
      </c>
      <c r="H22">
        <v>95.001863999999998</v>
      </c>
      <c r="I22">
        <v>42.195454848838217</v>
      </c>
      <c r="J22">
        <v>39.697172456165447</v>
      </c>
      <c r="K22">
        <v>27.79857994124437</v>
      </c>
      <c r="L22">
        <v>6.4545599084116612E-2</v>
      </c>
      <c r="M22">
        <f t="shared" si="9"/>
        <v>6.6654022884837905E-2</v>
      </c>
      <c r="O22">
        <f t="shared" si="10"/>
        <v>0.14435140596577622</v>
      </c>
      <c r="P22">
        <f t="shared" si="11"/>
        <v>-6.3554020695782705E-4</v>
      </c>
      <c r="Q22">
        <f t="shared" si="12"/>
        <v>-6.7588831556891988E-3</v>
      </c>
      <c r="R22">
        <f t="shared" si="13"/>
        <v>6.6431445602400974</v>
      </c>
      <c r="S22">
        <f t="shared" si="14"/>
        <v>-7.4078033047367171</v>
      </c>
      <c r="T22">
        <f t="shared" si="15"/>
        <v>0.69219695167202222</v>
      </c>
      <c r="U22">
        <f t="shared" si="16"/>
        <v>-7.5299296246629632</v>
      </c>
      <c r="V22">
        <f t="shared" si="17"/>
        <v>6.8938980892984443</v>
      </c>
      <c r="W22">
        <f t="shared" si="18"/>
        <v>0.63819036847082533</v>
      </c>
      <c r="X22">
        <f t="shared" si="19"/>
        <v>6.6397530386033132E-2</v>
      </c>
      <c r="Z22">
        <f t="shared" si="20"/>
        <v>8.3413788696577118E-2</v>
      </c>
      <c r="AA22">
        <f t="shared" si="21"/>
        <v>-1.0420967928451731E-3</v>
      </c>
      <c r="AB22">
        <f t="shared" si="1"/>
        <v>-2.194112343367624E-4</v>
      </c>
      <c r="AC22">
        <f t="shared" si="2"/>
        <v>2.8379296918829544</v>
      </c>
      <c r="AD22">
        <f t="shared" si="3"/>
        <v>-2.8720018944415107</v>
      </c>
      <c r="AE22">
        <f t="shared" si="4"/>
        <v>9.4847628796460096E-2</v>
      </c>
      <c r="AF22">
        <f t="shared" si="5"/>
        <v>-2.7700624322926561</v>
      </c>
      <c r="AG22">
        <f t="shared" si="6"/>
        <v>1.5137505090910173</v>
      </c>
      <c r="AH22">
        <f t="shared" si="7"/>
        <v>1.1797817466803733</v>
      </c>
    </row>
    <row r="23" spans="1:34" x14ac:dyDescent="0.25">
      <c r="A23" t="s">
        <v>180</v>
      </c>
      <c r="B23">
        <v>2</v>
      </c>
      <c r="C23" t="str">
        <f t="shared" si="8"/>
        <v>20182</v>
      </c>
      <c r="D23">
        <v>28.400043</v>
      </c>
      <c r="E23">
        <v>6.2303325600777288</v>
      </c>
      <c r="F23">
        <v>156.52008600000002</v>
      </c>
      <c r="G23">
        <v>147.95036100000002</v>
      </c>
      <c r="H23">
        <v>103.62415200000001</v>
      </c>
      <c r="I23">
        <v>45.708639313012426</v>
      </c>
      <c r="J23">
        <v>42.999888906535652</v>
      </c>
      <c r="K23">
        <v>30.097721214164604</v>
      </c>
      <c r="L23">
        <v>6.3788950499763519E-2</v>
      </c>
      <c r="M23">
        <f t="shared" si="9"/>
        <v>6.3608077356044901E-2</v>
      </c>
      <c r="O23">
        <f t="shared" si="10"/>
        <v>0.14435140596577622</v>
      </c>
      <c r="P23">
        <f t="shared" si="11"/>
        <v>-3.4766191992037954E-4</v>
      </c>
      <c r="Q23">
        <f t="shared" si="12"/>
        <v>-7.6625783843105033E-3</v>
      </c>
      <c r="R23">
        <f t="shared" si="13"/>
        <v>7.2029610849060601</v>
      </c>
      <c r="S23">
        <f t="shared" si="14"/>
        <v>-8.0322727388427015</v>
      </c>
      <c r="T23">
        <f t="shared" si="15"/>
        <v>0.75502015554135127</v>
      </c>
      <c r="U23">
        <f t="shared" si="16"/>
        <v>-8.1568699401178026</v>
      </c>
      <c r="V23">
        <f t="shared" si="17"/>
        <v>7.4674550763066074</v>
      </c>
      <c r="W23">
        <f t="shared" si="18"/>
        <v>0.6909732739009854</v>
      </c>
      <c r="X23">
        <f t="shared" si="19"/>
        <v>6.5376062064089968E-2</v>
      </c>
      <c r="Z23">
        <f t="shared" si="20"/>
        <v>8.3413788696577118E-2</v>
      </c>
      <c r="AA23">
        <f t="shared" si="21"/>
        <v>-5.7006207912108401E-4</v>
      </c>
      <c r="AB23">
        <f t="shared" si="1"/>
        <v>-2.4874757304963732E-4</v>
      </c>
      <c r="AC23">
        <f t="shared" si="2"/>
        <v>3.0770814855779034</v>
      </c>
      <c r="AD23">
        <f t="shared" si="3"/>
        <v>-3.1141084034826481</v>
      </c>
      <c r="AE23">
        <f t="shared" si="4"/>
        <v>0.10345591854117682</v>
      </c>
      <c r="AF23">
        <f t="shared" si="5"/>
        <v>-3.0006972325759178</v>
      </c>
      <c r="AG23">
        <f t="shared" si="6"/>
        <v>1.639691184428832</v>
      </c>
      <c r="AH23">
        <f t="shared" si="7"/>
        <v>1.2773581305303374</v>
      </c>
    </row>
    <row r="24" spans="1:34" x14ac:dyDescent="0.25">
      <c r="A24" t="s">
        <v>180</v>
      </c>
      <c r="B24">
        <v>3</v>
      </c>
      <c r="C24" t="str">
        <f t="shared" si="8"/>
        <v>20183</v>
      </c>
      <c r="D24">
        <v>55.875288000000005</v>
      </c>
      <c r="E24">
        <v>3.5424285954591097</v>
      </c>
      <c r="F24">
        <v>241.00556700000004</v>
      </c>
      <c r="G24">
        <v>227.20556700000003</v>
      </c>
      <c r="H24">
        <v>158.88873599999999</v>
      </c>
      <c r="I24">
        <v>73.96677663186324</v>
      </c>
      <c r="J24">
        <v>69.603135124705048</v>
      </c>
      <c r="K24">
        <v>48.727358583846367</v>
      </c>
      <c r="L24">
        <v>6.1459711289266306E-2</v>
      </c>
      <c r="M24">
        <f t="shared" si="9"/>
        <v>5.9329400756011896E-2</v>
      </c>
      <c r="O24">
        <f t="shared" si="10"/>
        <v>0.14435140596577622</v>
      </c>
      <c r="P24">
        <f t="shared" si="11"/>
        <v>-6.8400283415712246E-4</v>
      </c>
      <c r="Q24">
        <f t="shared" si="12"/>
        <v>-4.3567717327740443E-3</v>
      </c>
      <c r="R24">
        <f t="shared" si="13"/>
        <v>11.090932574281362</v>
      </c>
      <c r="S24">
        <f t="shared" si="14"/>
        <v>-12.335063392832135</v>
      </c>
      <c r="T24">
        <f t="shared" si="15"/>
        <v>1.1576856925062091</v>
      </c>
      <c r="U24">
        <f t="shared" si="16"/>
        <v>-13.199635472502326</v>
      </c>
      <c r="V24">
        <f t="shared" si="17"/>
        <v>12.087433198806107</v>
      </c>
      <c r="W24">
        <f t="shared" si="18"/>
        <v>1.1186661690979496</v>
      </c>
      <c r="X24">
        <f t="shared" si="19"/>
        <v>6.2840681564678036E-2</v>
      </c>
      <c r="Z24">
        <f t="shared" si="20"/>
        <v>8.3413788696577118E-2</v>
      </c>
      <c r="AA24">
        <f t="shared" si="21"/>
        <v>-1.121561078226866E-3</v>
      </c>
      <c r="AB24">
        <f t="shared" si="1"/>
        <v>-1.4143234046098746E-4</v>
      </c>
      <c r="AC24">
        <f t="shared" si="2"/>
        <v>4.7380102266037918</v>
      </c>
      <c r="AD24">
        <f t="shared" si="3"/>
        <v>-4.7822983379725574</v>
      </c>
      <c r="AE24">
        <f t="shared" si="4"/>
        <v>0.15863078067675329</v>
      </c>
      <c r="AF24">
        <f t="shared" si="5"/>
        <v>-4.8557976189548784</v>
      </c>
      <c r="AG24">
        <f t="shared" si="6"/>
        <v>2.6541381844184517</v>
      </c>
      <c r="AH24">
        <f t="shared" si="7"/>
        <v>2.068006651515228</v>
      </c>
    </row>
    <row r="25" spans="1:34" x14ac:dyDescent="0.25">
      <c r="A25" t="s">
        <v>180</v>
      </c>
      <c r="B25">
        <v>4</v>
      </c>
      <c r="C25" t="str">
        <f t="shared" si="8"/>
        <v>20184</v>
      </c>
      <c r="D25">
        <v>94.482638999999963</v>
      </c>
      <c r="E25">
        <v>17.398777636152264</v>
      </c>
      <c r="F25">
        <v>229.09247400000001</v>
      </c>
      <c r="G25">
        <v>183.18837599999998</v>
      </c>
      <c r="H25">
        <v>93.743904000000001</v>
      </c>
      <c r="I25">
        <v>39.125749183982578</v>
      </c>
      <c r="J25">
        <v>30.481386178767025</v>
      </c>
      <c r="K25">
        <v>15.259984069746649</v>
      </c>
      <c r="L25">
        <v>6.3838008679015346E-2</v>
      </c>
      <c r="M25">
        <f t="shared" si="9"/>
        <v>6.3839095258187484E-2</v>
      </c>
      <c r="O25">
        <f t="shared" si="10"/>
        <v>0.14435140596577622</v>
      </c>
      <c r="P25">
        <f t="shared" si="11"/>
        <v>-1.156618518989007E-3</v>
      </c>
      <c r="Q25">
        <f t="shared" si="12"/>
        <v>-2.139845604430176E-2</v>
      </c>
      <c r="R25">
        <f t="shared" si="13"/>
        <v>10.542699133623357</v>
      </c>
      <c r="S25">
        <f t="shared" si="14"/>
        <v>-9.9453559198660315</v>
      </c>
      <c r="T25">
        <f t="shared" si="15"/>
        <v>0.68303127806665664</v>
      </c>
      <c r="U25">
        <f t="shared" si="16"/>
        <v>-6.9821296848922314</v>
      </c>
      <c r="V25">
        <f t="shared" si="17"/>
        <v>5.2934644191348053</v>
      </c>
      <c r="W25">
        <f t="shared" si="18"/>
        <v>0.35033353778914628</v>
      </c>
      <c r="X25">
        <f t="shared" si="19"/>
        <v>6.383908260275073E-2</v>
      </c>
      <c r="Z25">
        <f t="shared" si="20"/>
        <v>8.3413788696577118E-2</v>
      </c>
      <c r="AA25">
        <f t="shared" si="21"/>
        <v>-1.8965101436355853E-3</v>
      </c>
      <c r="AB25">
        <f t="shared" si="1"/>
        <v>-6.9465051332174579E-4</v>
      </c>
      <c r="AC25">
        <f t="shared" si="2"/>
        <v>4.5038066886229364</v>
      </c>
      <c r="AD25">
        <f t="shared" si="3"/>
        <v>-3.8558098626196586</v>
      </c>
      <c r="AE25">
        <f t="shared" si="4"/>
        <v>9.3591711090247567E-2</v>
      </c>
      <c r="AF25">
        <f t="shared" si="5"/>
        <v>-2.5685412881107803</v>
      </c>
      <c r="AG25">
        <f t="shared" si="6"/>
        <v>1.1623299845060424</v>
      </c>
      <c r="AH25">
        <f t="shared" si="7"/>
        <v>0.64763922107434346</v>
      </c>
    </row>
    <row r="26" spans="1:34" x14ac:dyDescent="0.25">
      <c r="A26" t="s">
        <v>181</v>
      </c>
      <c r="B26">
        <v>1</v>
      </c>
      <c r="C26" t="str">
        <f t="shared" si="8"/>
        <v>20191</v>
      </c>
      <c r="D26">
        <v>112.43703600000001</v>
      </c>
      <c r="E26">
        <v>15.941684390029053</v>
      </c>
      <c r="F26">
        <v>192.70560600000002</v>
      </c>
      <c r="G26">
        <v>181.716621</v>
      </c>
      <c r="H26">
        <v>127.09413599999999</v>
      </c>
      <c r="I26">
        <v>62.035772402628815</v>
      </c>
      <c r="J26">
        <v>58.373429595534546</v>
      </c>
      <c r="K26">
        <v>40.865856971763414</v>
      </c>
      <c r="L26">
        <v>5.7419025687026393E-2</v>
      </c>
      <c r="M26">
        <f t="shared" si="9"/>
        <v>5.707486046658905E-2</v>
      </c>
      <c r="O26">
        <f t="shared" si="10"/>
        <v>0.14435140596577622</v>
      </c>
      <c r="P26">
        <f t="shared" si="11"/>
        <v>-1.3764090359270524E-3</v>
      </c>
      <c r="Q26">
        <f t="shared" si="12"/>
        <v>-1.9606402232726534E-2</v>
      </c>
      <c r="R26">
        <f t="shared" si="13"/>
        <v>8.8681971517779505</v>
      </c>
      <c r="S26">
        <f t="shared" si="14"/>
        <v>-9.8654538670095651</v>
      </c>
      <c r="T26">
        <f t="shared" si="15"/>
        <v>0.92602576213230325</v>
      </c>
      <c r="U26">
        <f t="shared" si="16"/>
        <v>-11.070505154567977</v>
      </c>
      <c r="V26">
        <f t="shared" si="17"/>
        <v>10.137257891574395</v>
      </c>
      <c r="W26">
        <f t="shared" si="18"/>
        <v>0.93818448186235981</v>
      </c>
      <c r="X26">
        <f t="shared" si="19"/>
        <v>5.8778160327346729E-2</v>
      </c>
      <c r="Z26">
        <f t="shared" si="20"/>
        <v>8.3413788696577118E-2</v>
      </c>
      <c r="AA26">
        <f t="shared" si="21"/>
        <v>-2.2569011783669544E-3</v>
      </c>
      <c r="AB26">
        <f t="shared" si="1"/>
        <v>-6.3647570400215394E-4</v>
      </c>
      <c r="AC26">
        <f t="shared" si="2"/>
        <v>3.7884649027708184</v>
      </c>
      <c r="AD26">
        <f t="shared" si="3"/>
        <v>-3.8248318739051363</v>
      </c>
      <c r="AE26">
        <f t="shared" si="4"/>
        <v>0.12688779910186621</v>
      </c>
      <c r="AF26">
        <f t="shared" si="5"/>
        <v>-4.0725467519284493</v>
      </c>
      <c r="AG26">
        <f t="shared" si="6"/>
        <v>2.2259219813502176</v>
      </c>
      <c r="AH26">
        <f t="shared" si="7"/>
        <v>1.7343616911238224</v>
      </c>
    </row>
    <row r="27" spans="1:34" x14ac:dyDescent="0.25">
      <c r="A27" t="s">
        <v>181</v>
      </c>
      <c r="B27">
        <v>2</v>
      </c>
      <c r="C27" t="str">
        <f t="shared" si="8"/>
        <v>20192</v>
      </c>
      <c r="D27">
        <v>93.200942999999995</v>
      </c>
      <c r="E27">
        <v>11.785212841925466</v>
      </c>
      <c r="F27">
        <v>110.086551</v>
      </c>
      <c r="G27">
        <v>103.383984</v>
      </c>
      <c r="H27">
        <v>67.616975999999994</v>
      </c>
      <c r="I27">
        <v>21.237828887509192</v>
      </c>
      <c r="J27">
        <v>19.993637592170803</v>
      </c>
      <c r="K27">
        <v>12.934308957518279</v>
      </c>
      <c r="L27">
        <v>5.3882704265469927E-2</v>
      </c>
      <c r="M27">
        <f t="shared" si="9"/>
        <v>5.3864586454823449E-2</v>
      </c>
      <c r="O27">
        <f t="shared" si="10"/>
        <v>0.14435140596577622</v>
      </c>
      <c r="P27">
        <f t="shared" si="11"/>
        <v>-1.1409285113325306E-3</v>
      </c>
      <c r="Q27">
        <f t="shared" si="12"/>
        <v>-1.4494429680317097E-2</v>
      </c>
      <c r="R27">
        <f t="shared" si="13"/>
        <v>5.066117474689646</v>
      </c>
      <c r="S27">
        <f t="shared" si="14"/>
        <v>-5.6127497810982021</v>
      </c>
      <c r="T27">
        <f t="shared" si="15"/>
        <v>0.49266680355324699</v>
      </c>
      <c r="U27">
        <f t="shared" si="16"/>
        <v>-3.7899664188116091</v>
      </c>
      <c r="V27">
        <f t="shared" si="17"/>
        <v>3.4721389828706695</v>
      </c>
      <c r="W27">
        <f t="shared" si="18"/>
        <v>0.2969414774769456</v>
      </c>
      <c r="X27">
        <f t="shared" si="19"/>
        <v>5.3862566006327772E-2</v>
      </c>
      <c r="Z27">
        <f t="shared" si="20"/>
        <v>8.3413788696577118E-2</v>
      </c>
      <c r="AA27">
        <f t="shared" si="21"/>
        <v>-1.8707832006671834E-3</v>
      </c>
      <c r="AB27">
        <f t="shared" si="1"/>
        <v>-4.7052754632825004E-4</v>
      </c>
      <c r="AC27">
        <f t="shared" si="2"/>
        <v>2.16422886384836</v>
      </c>
      <c r="AD27">
        <f t="shared" si="3"/>
        <v>-2.1760604785541253</v>
      </c>
      <c r="AE27">
        <f t="shared" si="4"/>
        <v>6.7507200069118117E-2</v>
      </c>
      <c r="AF27">
        <f t="shared" si="5"/>
        <v>-1.3942286475048802</v>
      </c>
      <c r="AG27">
        <f t="shared" si="6"/>
        <v>0.76240641867250369</v>
      </c>
      <c r="AH27">
        <f t="shared" si="7"/>
        <v>0.54893673152576994</v>
      </c>
    </row>
    <row r="28" spans="1:34" x14ac:dyDescent="0.25">
      <c r="A28" t="s">
        <v>181</v>
      </c>
      <c r="B28">
        <v>3</v>
      </c>
      <c r="C28" t="str">
        <f t="shared" si="8"/>
        <v>20193</v>
      </c>
      <c r="D28">
        <v>118.268406</v>
      </c>
      <c r="E28">
        <v>14.874550182700249</v>
      </c>
      <c r="F28">
        <v>143.88093000000006</v>
      </c>
      <c r="G28">
        <v>135.86350500000006</v>
      </c>
      <c r="H28">
        <v>94.944479999999999</v>
      </c>
      <c r="I28">
        <v>42.840584402085376</v>
      </c>
      <c r="J28">
        <v>40.305680986433551</v>
      </c>
      <c r="K28">
        <v>28.219008481949189</v>
      </c>
      <c r="L28">
        <v>6.3376498926877467E-2</v>
      </c>
      <c r="M28">
        <f t="shared" si="9"/>
        <v>6.3989868939412831E-2</v>
      </c>
      <c r="O28">
        <f t="shared" si="10"/>
        <v>0.14435140596577622</v>
      </c>
      <c r="P28">
        <f t="shared" si="11"/>
        <v>-1.4477943253777092E-3</v>
      </c>
      <c r="Q28">
        <f t="shared" si="12"/>
        <v>-1.8293952306276059E-2</v>
      </c>
      <c r="R28">
        <f t="shared" si="13"/>
        <v>6.6213146576605721</v>
      </c>
      <c r="S28">
        <f t="shared" si="14"/>
        <v>-7.3760734346239252</v>
      </c>
      <c r="T28">
        <f t="shared" si="15"/>
        <v>0.69177884377179466</v>
      </c>
      <c r="U28">
        <f t="shared" si="16"/>
        <v>-7.6450552976091126</v>
      </c>
      <c r="V28">
        <f t="shared" si="17"/>
        <v>6.9995730161151917</v>
      </c>
      <c r="W28">
        <f t="shared" si="18"/>
        <v>0.6478424242907691</v>
      </c>
      <c r="X28">
        <f t="shared" si="19"/>
        <v>6.6305281680263173E-2</v>
      </c>
      <c r="Z28">
        <f t="shared" si="20"/>
        <v>8.3413788696577118E-2</v>
      </c>
      <c r="AA28">
        <f t="shared" si="21"/>
        <v>-2.3739518077031253E-3</v>
      </c>
      <c r="AB28">
        <f t="shared" si="1"/>
        <v>-5.9387010604544123E-4</v>
      </c>
      <c r="AC28">
        <f t="shared" si="2"/>
        <v>2.8286040286914389</v>
      </c>
      <c r="AD28">
        <f t="shared" si="3"/>
        <v>-2.8597002385624926</v>
      </c>
      <c r="AE28">
        <f t="shared" si="4"/>
        <v>9.4790337959189189E-2</v>
      </c>
      <c r="AF28">
        <f t="shared" si="5"/>
        <v>-2.8124141297874137</v>
      </c>
      <c r="AG28">
        <f t="shared" si="6"/>
        <v>1.5369544311964696</v>
      </c>
      <c r="AH28">
        <f t="shared" si="7"/>
        <v>1.1976248854002431</v>
      </c>
    </row>
    <row r="29" spans="1:34" x14ac:dyDescent="0.25">
      <c r="A29" t="s">
        <v>181</v>
      </c>
      <c r="B29">
        <v>4</v>
      </c>
      <c r="C29" t="str">
        <f t="shared" si="8"/>
        <v>20194</v>
      </c>
      <c r="D29">
        <v>95.198876999999996</v>
      </c>
      <c r="E29">
        <v>10.984381905665922</v>
      </c>
      <c r="F29">
        <v>229.384029</v>
      </c>
      <c r="G29">
        <v>216.30420899999999</v>
      </c>
      <c r="H29">
        <v>151.19704800000002</v>
      </c>
      <c r="I29">
        <v>70.074235255902238</v>
      </c>
      <c r="J29">
        <v>65.938390775482659</v>
      </c>
      <c r="K29">
        <v>46.164130399340372</v>
      </c>
      <c r="L29">
        <v>6.6553167477807929E-2</v>
      </c>
      <c r="M29">
        <f t="shared" si="9"/>
        <v>5.0039190516091292E-2</v>
      </c>
      <c r="O29">
        <f t="shared" si="10"/>
        <v>0.14435140596577622</v>
      </c>
      <c r="P29">
        <f t="shared" si="11"/>
        <v>-1.1653864169178919E-3</v>
      </c>
      <c r="Q29">
        <f t="shared" si="12"/>
        <v>-1.350950154646593E-2</v>
      </c>
      <c r="R29">
        <f t="shared" si="13"/>
        <v>10.556116320981085</v>
      </c>
      <c r="S29">
        <f t="shared" si="14"/>
        <v>-11.743225156764803</v>
      </c>
      <c r="T29">
        <f t="shared" si="15"/>
        <v>1.1016429712095801</v>
      </c>
      <c r="U29">
        <f t="shared" si="16"/>
        <v>-12.504997561213591</v>
      </c>
      <c r="V29">
        <f t="shared" si="17"/>
        <v>11.451005652366394</v>
      </c>
      <c r="W29">
        <f t="shared" si="18"/>
        <v>1.0598204459350327</v>
      </c>
      <c r="X29">
        <f t="shared" si="19"/>
        <v>6.2067628200501268E-2</v>
      </c>
      <c r="Z29">
        <f t="shared" si="20"/>
        <v>8.3413788696577118E-2</v>
      </c>
      <c r="AA29">
        <f t="shared" si="21"/>
        <v>-1.9108868867773313E-3</v>
      </c>
      <c r="AB29">
        <f t="shared" si="1"/>
        <v>-4.3855417253210955E-4</v>
      </c>
      <c r="AC29">
        <f t="shared" si="2"/>
        <v>4.5095384673067764</v>
      </c>
      <c r="AD29">
        <f t="shared" si="3"/>
        <v>-4.5528429292279116</v>
      </c>
      <c r="AE29">
        <f t="shared" si="4"/>
        <v>0.1509515801060973</v>
      </c>
      <c r="AF29">
        <f t="shared" si="5"/>
        <v>-4.6002586593602475</v>
      </c>
      <c r="AG29">
        <f t="shared" si="6"/>
        <v>2.5143924977338519</v>
      </c>
      <c r="AH29">
        <f t="shared" si="7"/>
        <v>1.9592223240046667</v>
      </c>
    </row>
    <row r="30" spans="1:34" x14ac:dyDescent="0.25">
      <c r="A30" t="s">
        <v>182</v>
      </c>
      <c r="B30">
        <v>1</v>
      </c>
      <c r="C30" t="str">
        <f t="shared" si="8"/>
        <v>20201</v>
      </c>
      <c r="D30">
        <v>94.211243999999979</v>
      </c>
      <c r="E30">
        <v>11.063844036448165</v>
      </c>
      <c r="F30">
        <v>252.97537499999999</v>
      </c>
      <c r="G30">
        <v>238.30087799999998</v>
      </c>
      <c r="H30">
        <v>166.743336</v>
      </c>
      <c r="I30">
        <v>78.711881282045226</v>
      </c>
      <c r="J30">
        <v>74.074868440585803</v>
      </c>
      <c r="K30">
        <v>51.854577758727011</v>
      </c>
      <c r="L30">
        <v>-1.5006558595509478E-3</v>
      </c>
      <c r="M30">
        <f t="shared" si="9"/>
        <v>5.689857960457223E-2</v>
      </c>
      <c r="O30">
        <f t="shared" si="10"/>
        <v>0.14435140596577622</v>
      </c>
      <c r="P30">
        <f t="shared" si="11"/>
        <v>-1.1532962104010662E-3</v>
      </c>
      <c r="Q30">
        <f t="shared" si="12"/>
        <v>-1.3607230648376932E-2</v>
      </c>
      <c r="R30">
        <f t="shared" si="13"/>
        <v>11.641776005441992</v>
      </c>
      <c r="S30">
        <f t="shared" si="14"/>
        <v>-12.937431399722508</v>
      </c>
      <c r="T30">
        <f t="shared" si="15"/>
        <v>1.2149154135630831</v>
      </c>
      <c r="U30">
        <f t="shared" si="16"/>
        <v>-14.046416345123138</v>
      </c>
      <c r="V30">
        <f t="shared" si="17"/>
        <v>12.864004220236994</v>
      </c>
      <c r="W30">
        <f t="shared" si="18"/>
        <v>1.1904598061011487</v>
      </c>
      <c r="X30">
        <f t="shared" si="19"/>
        <v>6.3123577176683376E-2</v>
      </c>
      <c r="Z30">
        <f t="shared" si="20"/>
        <v>8.3413788696577118E-2</v>
      </c>
      <c r="AA30">
        <f t="shared" si="21"/>
        <v>-1.8910625463216286E-3</v>
      </c>
      <c r="AB30">
        <f t="shared" si="1"/>
        <v>-4.417267178161432E-4</v>
      </c>
      <c r="AC30">
        <f t="shared" si="2"/>
        <v>4.9733287440158129</v>
      </c>
      <c r="AD30">
        <f t="shared" si="3"/>
        <v>-5.015836133965859</v>
      </c>
      <c r="AE30">
        <f t="shared" si="4"/>
        <v>0.16647262876033064</v>
      </c>
      <c r="AF30">
        <f t="shared" si="5"/>
        <v>-5.1673059597431097</v>
      </c>
      <c r="AG30">
        <f t="shared" si="6"/>
        <v>2.8246563388514492</v>
      </c>
      <c r="AH30">
        <f t="shared" si="7"/>
        <v>2.2007269598256203</v>
      </c>
    </row>
    <row r="31" spans="1:34" x14ac:dyDescent="0.25">
      <c r="O31" t="s">
        <v>235</v>
      </c>
      <c r="P31" t="s">
        <v>205</v>
      </c>
      <c r="Q31" t="s">
        <v>208</v>
      </c>
      <c r="R31" t="s">
        <v>217</v>
      </c>
      <c r="S31" t="s">
        <v>218</v>
      </c>
      <c r="T31" t="s">
        <v>219</v>
      </c>
      <c r="U31" t="s">
        <v>220</v>
      </c>
      <c r="V31" t="s">
        <v>221</v>
      </c>
      <c r="W31" t="s">
        <v>222</v>
      </c>
      <c r="Z31" t="s">
        <v>235</v>
      </c>
      <c r="AA31" t="s">
        <v>205</v>
      </c>
      <c r="AB31" t="s">
        <v>208</v>
      </c>
      <c r="AC31" t="s">
        <v>217</v>
      </c>
      <c r="AD31" t="s">
        <v>218</v>
      </c>
      <c r="AE31" t="s">
        <v>219</v>
      </c>
      <c r="AF31" t="s">
        <v>220</v>
      </c>
      <c r="AG31" t="s">
        <v>221</v>
      </c>
      <c r="AH31" t="s">
        <v>222</v>
      </c>
    </row>
    <row r="32" spans="1:34" x14ac:dyDescent="0.25">
      <c r="A32" t="s">
        <v>185</v>
      </c>
      <c r="B32" t="s">
        <v>2</v>
      </c>
      <c r="C32" t="s">
        <v>223</v>
      </c>
      <c r="D32" t="s">
        <v>205</v>
      </c>
      <c r="E32" t="s">
        <v>208</v>
      </c>
      <c r="F32" t="s">
        <v>217</v>
      </c>
      <c r="G32" t="s">
        <v>218</v>
      </c>
      <c r="H32" t="s">
        <v>219</v>
      </c>
      <c r="I32" t="s">
        <v>220</v>
      </c>
      <c r="J32" t="s">
        <v>221</v>
      </c>
      <c r="K32" t="s">
        <v>222</v>
      </c>
      <c r="L32" t="s">
        <v>178</v>
      </c>
      <c r="M32" t="s">
        <v>248</v>
      </c>
      <c r="N32" t="s">
        <v>241</v>
      </c>
      <c r="O32">
        <v>6.6827042905701919E-2</v>
      </c>
      <c r="P32">
        <v>1.9896406925142508E-3</v>
      </c>
      <c r="Q32">
        <v>2.1220180364449684E-2</v>
      </c>
      <c r="R32">
        <v>-0.58112883281234762</v>
      </c>
      <c r="S32">
        <v>0.63457371509265192</v>
      </c>
      <c r="T32">
        <v>-0.18261374418914242</v>
      </c>
      <c r="U32">
        <v>-0.64498066264303133</v>
      </c>
      <c r="V32">
        <v>1.224900966825665</v>
      </c>
      <c r="W32">
        <v>-0.46093714340143088</v>
      </c>
      <c r="X32" t="s">
        <v>248</v>
      </c>
      <c r="Y32" t="s">
        <v>241</v>
      </c>
      <c r="Z32">
        <v>6.7636468138420239E-2</v>
      </c>
      <c r="AA32">
        <v>2.4733747096237764E-4</v>
      </c>
      <c r="AB32">
        <v>2.5845197168482537E-2</v>
      </c>
      <c r="AC32">
        <v>-1.0089236641352981</v>
      </c>
      <c r="AD32">
        <v>1.2894294374147806</v>
      </c>
      <c r="AE32">
        <v>-0.41181603917679793</v>
      </c>
      <c r="AF32">
        <v>-0.59851587244998794</v>
      </c>
      <c r="AG32">
        <v>1.1586840221000136</v>
      </c>
      <c r="AH32">
        <v>-0.42986911804669647</v>
      </c>
    </row>
    <row r="33" spans="1:34" x14ac:dyDescent="0.25">
      <c r="A33" t="s">
        <v>179</v>
      </c>
      <c r="B33">
        <v>2</v>
      </c>
      <c r="C33" t="str">
        <f t="shared" ref="C33:C44" si="22">A33&amp;B33</f>
        <v>20172</v>
      </c>
      <c r="D33">
        <f>D19/D18-1</f>
        <v>-0.22423899031576155</v>
      </c>
      <c r="E33">
        <f t="shared" ref="E33:K33" si="23">E19/E18-1</f>
        <v>0.23556088371441475</v>
      </c>
      <c r="F33">
        <f t="shared" si="23"/>
        <v>-0.13980153509299897</v>
      </c>
      <c r="G33">
        <f t="shared" si="23"/>
        <v>-0.13999830216215203</v>
      </c>
      <c r="H33">
        <f t="shared" si="23"/>
        <v>-0.14528564987344939</v>
      </c>
      <c r="I33">
        <f t="shared" si="23"/>
        <v>-0.17182348434678718</v>
      </c>
      <c r="J33">
        <f t="shared" si="23"/>
        <v>-0.17180430906002342</v>
      </c>
      <c r="K33">
        <f t="shared" si="23"/>
        <v>-0.17126828327572019</v>
      </c>
      <c r="L33">
        <v>7.177099376456586E-2</v>
      </c>
      <c r="M33">
        <f>SUM(O33:W33)</f>
        <v>6.9637622797127097E-2</v>
      </c>
      <c r="O33">
        <f>O$32</f>
        <v>6.6827042905701919E-2</v>
      </c>
      <c r="P33">
        <f>P$32*D33</f>
        <v>-4.4615501998054819E-4</v>
      </c>
      <c r="Q33">
        <f t="shared" ref="Q33:W33" si="24">Q$32*E33</f>
        <v>4.9986444392290394E-3</v>
      </c>
      <c r="R33">
        <f t="shared" si="24"/>
        <v>8.1242702913968956E-2</v>
      </c>
      <c r="S33">
        <f t="shared" si="24"/>
        <v>-8.8839242709700464E-2</v>
      </c>
      <c r="T33">
        <f t="shared" si="24"/>
        <v>2.6531156500343399E-2</v>
      </c>
      <c r="U33">
        <f t="shared" si="24"/>
        <v>0.11082282479162532</v>
      </c>
      <c r="V33">
        <f t="shared" si="24"/>
        <v>-0.21044326427243804</v>
      </c>
      <c r="W33">
        <f t="shared" si="24"/>
        <v>7.8943913248377517E-2</v>
      </c>
      <c r="X33">
        <f>SUM(Z33:AH33)</f>
        <v>7.1426349526894237E-2</v>
      </c>
      <c r="Z33">
        <f>Z$32</f>
        <v>6.7636468138420239E-2</v>
      </c>
      <c r="AA33">
        <f>AA$32*D33</f>
        <v>-5.5462704755857553E-5</v>
      </c>
      <c r="AB33">
        <f t="shared" ref="AB33:AH33" si="25">AB$32*E33</f>
        <v>6.0881174847810362E-3</v>
      </c>
      <c r="AC33">
        <f t="shared" si="25"/>
        <v>0.14104907703776798</v>
      </c>
      <c r="AD33">
        <f t="shared" si="25"/>
        <v>-0.18051793199596816</v>
      </c>
      <c r="AE33">
        <f t="shared" si="25"/>
        <v>5.983096088011098E-2</v>
      </c>
      <c r="AF33">
        <f t="shared" si="25"/>
        <v>0.10283908264121418</v>
      </c>
      <c r="AG33">
        <f t="shared" si="25"/>
        <v>-0.19906690783578174</v>
      </c>
      <c r="AH33">
        <f t="shared" si="25"/>
        <v>7.3622945881105614E-2</v>
      </c>
    </row>
    <row r="34" spans="1:34" x14ac:dyDescent="0.25">
      <c r="A34" t="s">
        <v>179</v>
      </c>
      <c r="B34">
        <v>3</v>
      </c>
      <c r="C34" t="str">
        <f t="shared" si="22"/>
        <v>20173</v>
      </c>
      <c r="D34">
        <f t="shared" ref="D34:K44" si="26">D20/D19-1</f>
        <v>0.7854781762183547</v>
      </c>
      <c r="E34">
        <f t="shared" si="26"/>
        <v>0.22785234773627705</v>
      </c>
      <c r="F34">
        <f t="shared" si="26"/>
        <v>-0.28994467687764891</v>
      </c>
      <c r="G34">
        <f t="shared" si="26"/>
        <v>-0.2883845882746513</v>
      </c>
      <c r="H34">
        <f t="shared" si="26"/>
        <v>-0.28561855537182901</v>
      </c>
      <c r="I34">
        <f t="shared" si="26"/>
        <v>-0.28861096073981907</v>
      </c>
      <c r="J34">
        <f t="shared" si="26"/>
        <v>-0.28878849349769919</v>
      </c>
      <c r="K34">
        <f t="shared" si="26"/>
        <v>-0.28905997501630476</v>
      </c>
      <c r="L34">
        <v>7.5315963845681955E-2</v>
      </c>
      <c r="M34">
        <f t="shared" ref="M34:M44" si="27">SUM(O34:W34)</f>
        <v>7.6526399033365528E-2</v>
      </c>
      <c r="O34">
        <f t="shared" ref="O34:O44" si="28">O$32</f>
        <v>6.6827042905701919E-2</v>
      </c>
      <c r="P34">
        <f t="shared" ref="P34:P44" si="29">P$32*D34</f>
        <v>1.5628193424859179E-3</v>
      </c>
      <c r="Q34">
        <f t="shared" ref="Q34:Q44" si="30">Q$32*E34</f>
        <v>4.8350679154271076E-3</v>
      </c>
      <c r="R34">
        <f t="shared" ref="R34:R44" si="31">R$32*F34</f>
        <v>0.16849521165406139</v>
      </c>
      <c r="S34">
        <f t="shared" ref="S34:S44" si="32">S$32*G34</f>
        <v>-0.18300127955691031</v>
      </c>
      <c r="T34">
        <f t="shared" ref="T34:T44" si="33">T$32*H34</f>
        <v>5.215787380634359E-2</v>
      </c>
      <c r="U34">
        <f t="shared" ref="U34:U44" si="34">U$32*I34</f>
        <v>0.18614848870401041</v>
      </c>
      <c r="V34">
        <f t="shared" ref="V34:V44" si="35">V$32*J34</f>
        <v>-0.353737304893459</v>
      </c>
      <c r="W34">
        <f t="shared" ref="W34:W44" si="36">W$32*K34</f>
        <v>0.1332384791557045</v>
      </c>
      <c r="X34">
        <f t="shared" ref="X34:X44" si="37">SUM(Z34:AH34)</f>
        <v>7.4403990045602733E-2</v>
      </c>
      <c r="Z34">
        <f t="shared" ref="Z34:Z44" si="38">Z$32</f>
        <v>6.7636468138420239E-2</v>
      </c>
      <c r="AA34">
        <f t="shared" ref="AA34:AA44" si="39">AA$32*D34</f>
        <v>1.9427818560198865E-4</v>
      </c>
      <c r="AB34">
        <f t="shared" ref="AB34:AB44" si="40">AB$32*E34</f>
        <v>5.888888852545726E-3</v>
      </c>
      <c r="AC34">
        <f t="shared" ref="AC34:AC44" si="41">AC$32*F34</f>
        <v>0.2925320457919226</v>
      </c>
      <c r="AD34">
        <f t="shared" ref="AD34:AD44" si="42">AD$32*G34</f>
        <v>-0.37185157741807673</v>
      </c>
      <c r="AE34">
        <f t="shared" ref="AE34:AE44" si="43">AE$32*H34</f>
        <v>0.11762230218862556</v>
      </c>
      <c r="AF34">
        <f t="shared" ref="AF34:AF44" si="44">AF$32*I34</f>
        <v>0.17273824096582202</v>
      </c>
      <c r="AG34">
        <f t="shared" ref="AG34:AG44" si="45">AG$32*J34</f>
        <v>-0.33461461318211771</v>
      </c>
      <c r="AH34">
        <f t="shared" ref="AH34:AH44" si="46">AH$32*K34</f>
        <v>0.12425795652285905</v>
      </c>
    </row>
    <row r="35" spans="1:34" x14ac:dyDescent="0.25">
      <c r="A35" t="s">
        <v>179</v>
      </c>
      <c r="B35">
        <v>4</v>
      </c>
      <c r="C35" t="str">
        <f t="shared" si="22"/>
        <v>20174</v>
      </c>
      <c r="D35">
        <f t="shared" si="26"/>
        <v>0.6817428949267994</v>
      </c>
      <c r="E35">
        <f t="shared" si="26"/>
        <v>-5.7414825587682072E-2</v>
      </c>
      <c r="F35">
        <f t="shared" si="26"/>
        <v>0.21484186849407116</v>
      </c>
      <c r="G35">
        <f t="shared" si="26"/>
        <v>0.21421207461361758</v>
      </c>
      <c r="H35">
        <f t="shared" si="26"/>
        <v>0.2167155067529547</v>
      </c>
      <c r="I35">
        <f t="shared" si="26"/>
        <v>0.21293944674899246</v>
      </c>
      <c r="J35">
        <f t="shared" si="26"/>
        <v>0.21302220856816789</v>
      </c>
      <c r="K35">
        <f t="shared" si="26"/>
        <v>0.21270013394654241</v>
      </c>
      <c r="L35">
        <v>6.6412056992008806E-2</v>
      </c>
      <c r="M35">
        <f t="shared" si="27"/>
        <v>6.4020322593857162E-2</v>
      </c>
      <c r="O35">
        <f t="shared" si="28"/>
        <v>6.6827042905701919E-2</v>
      </c>
      <c r="P35">
        <f t="shared" si="29"/>
        <v>1.3564234055788273E-3</v>
      </c>
      <c r="Q35">
        <f t="shared" si="30"/>
        <v>-1.2183529545640344E-3</v>
      </c>
      <c r="R35">
        <f t="shared" si="31"/>
        <v>-0.12485080427718345</v>
      </c>
      <c r="S35">
        <f t="shared" si="32"/>
        <v>0.13593335200526765</v>
      </c>
      <c r="T35">
        <f t="shared" si="33"/>
        <v>-3.9575230112004436E-2</v>
      </c>
      <c r="U35">
        <f t="shared" si="34"/>
        <v>-0.13734182546700563</v>
      </c>
      <c r="V35">
        <f t="shared" si="35"/>
        <v>0.26093110923048729</v>
      </c>
      <c r="W35">
        <f t="shared" si="36"/>
        <v>-9.8041392142420983E-2</v>
      </c>
      <c r="X35">
        <f t="shared" si="37"/>
        <v>6.447115096316107E-2</v>
      </c>
      <c r="Z35">
        <f t="shared" si="38"/>
        <v>6.7636468138420239E-2</v>
      </c>
      <c r="AA35">
        <f t="shared" si="39"/>
        <v>1.6862056347776452E-4</v>
      </c>
      <c r="AB35">
        <f t="shared" si="40"/>
        <v>-1.4838974877076794E-3</v>
      </c>
      <c r="AC35">
        <f t="shared" si="41"/>
        <v>-0.21675904517071215</v>
      </c>
      <c r="AD35">
        <f t="shared" si="42"/>
        <v>0.2762113548564899</v>
      </c>
      <c r="AE35">
        <f t="shared" si="43"/>
        <v>-8.9246921619194411E-2</v>
      </c>
      <c r="AF35">
        <f t="shared" si="44"/>
        <v>-0.12744763874999096</v>
      </c>
      <c r="AG35">
        <f t="shared" si="45"/>
        <v>0.24682542942039276</v>
      </c>
      <c r="AH35">
        <f t="shared" si="46"/>
        <v>-9.1433218988014389E-2</v>
      </c>
    </row>
    <row r="36" spans="1:34" x14ac:dyDescent="0.25">
      <c r="A36" t="s">
        <v>180</v>
      </c>
      <c r="B36">
        <v>1</v>
      </c>
      <c r="C36" t="str">
        <f t="shared" si="22"/>
        <v>20181</v>
      </c>
      <c r="D36">
        <f t="shared" si="26"/>
        <v>-0.40020457291729639</v>
      </c>
      <c r="E36">
        <f t="shared" si="26"/>
        <v>-0.24372501668507196</v>
      </c>
      <c r="F36">
        <f t="shared" si="26"/>
        <v>-0.23093505427934335</v>
      </c>
      <c r="G36">
        <f t="shared" si="26"/>
        <v>-0.22930234848455544</v>
      </c>
      <c r="H36">
        <f t="shared" si="26"/>
        <v>-0.23245658003194336</v>
      </c>
      <c r="I36">
        <f t="shared" si="26"/>
        <v>-0.2522773346502668</v>
      </c>
      <c r="J36">
        <f t="shared" si="26"/>
        <v>-0.25240561208444912</v>
      </c>
      <c r="K36">
        <f t="shared" si="26"/>
        <v>-0.25220543986867539</v>
      </c>
      <c r="L36">
        <v>6.4545599084116612E-2</v>
      </c>
      <c r="M36">
        <f t="shared" si="27"/>
        <v>6.1795411822692506E-2</v>
      </c>
      <c r="O36">
        <f t="shared" si="28"/>
        <v>6.6827042905701919E-2</v>
      </c>
      <c r="P36">
        <f t="shared" si="29"/>
        <v>-7.9626330360653961E-4</v>
      </c>
      <c r="Q36">
        <f t="shared" si="30"/>
        <v>-5.1718888133857359E-3</v>
      </c>
      <c r="R36">
        <f t="shared" si="31"/>
        <v>0.13420301854881095</v>
      </c>
      <c r="S36">
        <f t="shared" si="32"/>
        <v>-0.14550924315731428</v>
      </c>
      <c r="T36">
        <f t="shared" si="33"/>
        <v>4.2449766441036214E-2</v>
      </c>
      <c r="U36">
        <f t="shared" si="34"/>
        <v>0.16271400247254686</v>
      </c>
      <c r="V36">
        <f t="shared" si="35"/>
        <v>-0.30917187827446546</v>
      </c>
      <c r="W36">
        <f t="shared" si="36"/>
        <v>0.11625085500336858</v>
      </c>
      <c r="X36">
        <f t="shared" si="37"/>
        <v>6.1243321686043239E-2</v>
      </c>
      <c r="Z36">
        <f t="shared" si="38"/>
        <v>6.7636468138420239E-2</v>
      </c>
      <c r="AA36">
        <f t="shared" si="39"/>
        <v>-9.8985586932942544E-5</v>
      </c>
      <c r="AB36">
        <f t="shared" si="40"/>
        <v>-6.2991211111173813E-3</v>
      </c>
      <c r="AC36">
        <f t="shared" si="41"/>
        <v>0.23299584114079905</v>
      </c>
      <c r="AD36">
        <f t="shared" si="42"/>
        <v>-0.2956691982043283</v>
      </c>
      <c r="AE36">
        <f t="shared" si="43"/>
        <v>9.5729348069339248E-2</v>
      </c>
      <c r="AF36">
        <f t="shared" si="44"/>
        <v>0.150991989047562</v>
      </c>
      <c r="AG36">
        <f t="shared" si="45"/>
        <v>-0.2924583498106253</v>
      </c>
      <c r="AH36">
        <f t="shared" si="46"/>
        <v>0.10841533000292664</v>
      </c>
    </row>
    <row r="37" spans="1:34" x14ac:dyDescent="0.25">
      <c r="A37" t="s">
        <v>180</v>
      </c>
      <c r="B37">
        <v>2</v>
      </c>
      <c r="C37" t="str">
        <f t="shared" si="22"/>
        <v>20182</v>
      </c>
      <c r="D37">
        <f t="shared" si="26"/>
        <v>-0.45296628582391241</v>
      </c>
      <c r="E37">
        <f t="shared" si="26"/>
        <v>0.1337048159888119</v>
      </c>
      <c r="F37">
        <f t="shared" si="26"/>
        <v>8.4269809213022739E-2</v>
      </c>
      <c r="G37">
        <f t="shared" si="26"/>
        <v>8.4298868155244566E-2</v>
      </c>
      <c r="H37">
        <f t="shared" si="26"/>
        <v>9.0759145525818541E-2</v>
      </c>
      <c r="I37">
        <f t="shared" si="26"/>
        <v>8.3259784181967111E-2</v>
      </c>
      <c r="J37">
        <f t="shared" si="26"/>
        <v>8.3197775711031818E-2</v>
      </c>
      <c r="K37">
        <f t="shared" si="26"/>
        <v>8.2707148270873665E-2</v>
      </c>
      <c r="L37">
        <v>6.3788950499763519E-2</v>
      </c>
      <c r="M37">
        <f t="shared" si="27"/>
        <v>6.6796694222318542E-2</v>
      </c>
      <c r="O37">
        <f t="shared" si="28"/>
        <v>6.6827042905701919E-2</v>
      </c>
      <c r="P37">
        <f t="shared" si="29"/>
        <v>-9.0124015461229712E-4</v>
      </c>
      <c r="Q37">
        <f t="shared" si="30"/>
        <v>2.8372403108781444E-3</v>
      </c>
      <c r="R37">
        <f t="shared" si="31"/>
        <v>-4.8971615869283121E-2</v>
      </c>
      <c r="S37">
        <f t="shared" si="32"/>
        <v>5.3493845943379192E-2</v>
      </c>
      <c r="T37">
        <f t="shared" si="33"/>
        <v>-1.6573867383876978E-2</v>
      </c>
      <c r="U37">
        <f t="shared" si="34"/>
        <v>-5.3700950773200924E-2</v>
      </c>
      <c r="V37">
        <f t="shared" si="35"/>
        <v>0.1019090359061877</v>
      </c>
      <c r="W37">
        <f t="shared" si="36"/>
        <v>-3.8122796662855098E-2</v>
      </c>
      <c r="X37">
        <f t="shared" si="37"/>
        <v>6.8294007695488629E-2</v>
      </c>
      <c r="Z37">
        <f t="shared" si="38"/>
        <v>6.7636468138420239E-2</v>
      </c>
      <c r="AA37">
        <f t="shared" si="39"/>
        <v>-1.1203553556690798E-4</v>
      </c>
      <c r="AB37">
        <f t="shared" si="40"/>
        <v>3.4556273316065198E-3</v>
      </c>
      <c r="AC37">
        <f t="shared" si="41"/>
        <v>-8.5021804687185398E-2</v>
      </c>
      <c r="AD37">
        <f t="shared" si="42"/>
        <v>0.10869744214011975</v>
      </c>
      <c r="AE37">
        <f t="shared" si="43"/>
        <v>-3.7376071829513191E-2</v>
      </c>
      <c r="AF37">
        <f t="shared" si="44"/>
        <v>-4.983230236966775E-2</v>
      </c>
      <c r="AG37">
        <f t="shared" si="45"/>
        <v>9.6399933390633172E-2</v>
      </c>
      <c r="AH37">
        <f t="shared" si="46"/>
        <v>-3.555324888335782E-2</v>
      </c>
    </row>
    <row r="38" spans="1:34" x14ac:dyDescent="0.25">
      <c r="A38" t="s">
        <v>180</v>
      </c>
      <c r="B38">
        <v>3</v>
      </c>
      <c r="C38" t="str">
        <f t="shared" si="22"/>
        <v>20183</v>
      </c>
      <c r="D38">
        <f t="shared" si="26"/>
        <v>0.96743673944437347</v>
      </c>
      <c r="E38">
        <f t="shared" si="26"/>
        <v>-0.4314222296642678</v>
      </c>
      <c r="F38">
        <f t="shared" si="26"/>
        <v>0.53977405174694337</v>
      </c>
      <c r="G38">
        <f t="shared" si="26"/>
        <v>0.5356878176187756</v>
      </c>
      <c r="H38">
        <f t="shared" si="26"/>
        <v>0.53331759954957203</v>
      </c>
      <c r="I38">
        <f t="shared" si="26"/>
        <v>0.61822311369496896</v>
      </c>
      <c r="J38">
        <f t="shared" si="26"/>
        <v>0.61868174301552448</v>
      </c>
      <c r="K38">
        <f t="shared" si="26"/>
        <v>0.61897169015288345</v>
      </c>
      <c r="L38">
        <v>6.1459711289266306E-2</v>
      </c>
      <c r="M38">
        <f t="shared" si="27"/>
        <v>6.2235926009099052E-2</v>
      </c>
      <c r="O38">
        <f t="shared" si="28"/>
        <v>6.6827042905701919E-2</v>
      </c>
      <c r="P38">
        <f t="shared" si="29"/>
        <v>1.9248515042318321E-3</v>
      </c>
      <c r="Q38">
        <f t="shared" si="30"/>
        <v>-9.154857526708797E-3</v>
      </c>
      <c r="R38">
        <f t="shared" si="31"/>
        <v>-0.31367826467409293</v>
      </c>
      <c r="S38">
        <f t="shared" si="32"/>
        <v>0.33993340855622139</v>
      </c>
      <c r="T38">
        <f t="shared" si="33"/>
        <v>-9.7391123695713039E-2</v>
      </c>
      <c r="U38">
        <f t="shared" si="34"/>
        <v>-0.3987419535322192</v>
      </c>
      <c r="V38">
        <f t="shared" si="35"/>
        <v>0.75782386517710354</v>
      </c>
      <c r="W38">
        <f t="shared" si="36"/>
        <v>-0.28530704270542567</v>
      </c>
      <c r="X38">
        <f t="shared" si="37"/>
        <v>6.4001134238285351E-2</v>
      </c>
      <c r="Z38">
        <f t="shared" si="38"/>
        <v>6.7636468138420239E-2</v>
      </c>
      <c r="AA38">
        <f t="shared" si="39"/>
        <v>2.3928335645026003E-4</v>
      </c>
      <c r="AB38">
        <f t="shared" si="40"/>
        <v>-1.1150192588539358E-2</v>
      </c>
      <c r="AC38">
        <f t="shared" si="41"/>
        <v>-0.54459081409368215</v>
      </c>
      <c r="AD38">
        <f t="shared" si="42"/>
        <v>0.69073164130212938</v>
      </c>
      <c r="AE38">
        <f t="shared" si="43"/>
        <v>-0.2196287414697824</v>
      </c>
      <c r="AF38">
        <f t="shared" si="44"/>
        <v>-0.37001634626189245</v>
      </c>
      <c r="AG38">
        <f t="shared" si="45"/>
        <v>0.71685665039707491</v>
      </c>
      <c r="AH38">
        <f t="shared" si="46"/>
        <v>-0.26607681454189308</v>
      </c>
    </row>
    <row r="39" spans="1:34" x14ac:dyDescent="0.25">
      <c r="A39" t="s">
        <v>180</v>
      </c>
      <c r="B39">
        <v>4</v>
      </c>
      <c r="C39" t="str">
        <f t="shared" si="22"/>
        <v>20184</v>
      </c>
      <c r="D39">
        <f t="shared" si="26"/>
        <v>0.69095574057712161</v>
      </c>
      <c r="E39">
        <f t="shared" si="26"/>
        <v>3.9115394050440493</v>
      </c>
      <c r="F39">
        <f t="shared" si="26"/>
        <v>-4.9430779331333996E-2</v>
      </c>
      <c r="G39">
        <f t="shared" si="26"/>
        <v>-0.19373288947625145</v>
      </c>
      <c r="H39">
        <f t="shared" si="26"/>
        <v>-0.41000283368104828</v>
      </c>
      <c r="I39">
        <f t="shared" si="26"/>
        <v>-0.47103617373089535</v>
      </c>
      <c r="J39">
        <f t="shared" si="26"/>
        <v>-0.56206877572174307</v>
      </c>
      <c r="K39">
        <f t="shared" si="26"/>
        <v>-0.68682923693701925</v>
      </c>
      <c r="L39">
        <v>6.3838008679015346E-2</v>
      </c>
      <c r="M39">
        <f t="shared" si="27"/>
        <v>6.3781115651509901E-2</v>
      </c>
      <c r="O39">
        <f t="shared" si="28"/>
        <v>6.6827042905701919E-2</v>
      </c>
      <c r="P39">
        <f t="shared" si="29"/>
        <v>1.3747536581785612E-3</v>
      </c>
      <c r="Q39">
        <f t="shared" si="30"/>
        <v>8.3003571677686933E-2</v>
      </c>
      <c r="R39">
        <f t="shared" si="31"/>
        <v>2.8725651097822841E-2</v>
      </c>
      <c r="S39">
        <f t="shared" si="32"/>
        <v>-0.12293779941057902</v>
      </c>
      <c r="T39">
        <f t="shared" si="33"/>
        <v>7.4872152586654458E-2</v>
      </c>
      <c r="U39">
        <f t="shared" si="34"/>
        <v>0.3038092234617909</v>
      </c>
      <c r="V39">
        <f t="shared" si="35"/>
        <v>-0.68847858680408092</v>
      </c>
      <c r="W39">
        <f t="shared" si="36"/>
        <v>0.31658510647833421</v>
      </c>
      <c r="X39">
        <f t="shared" si="37"/>
        <v>6.3723804931969885E-2</v>
      </c>
      <c r="Z39">
        <f t="shared" si="38"/>
        <v>6.7636468138420239E-2</v>
      </c>
      <c r="AA39">
        <f t="shared" si="39"/>
        <v>1.7089924542128195E-4</v>
      </c>
      <c r="AB39">
        <f t="shared" si="40"/>
        <v>0.10109450715565232</v>
      </c>
      <c r="AC39">
        <f t="shared" si="41"/>
        <v>4.9871883004032856E-2</v>
      </c>
      <c r="AD39">
        <f t="shared" si="42"/>
        <v>-0.24980489068610276</v>
      </c>
      <c r="AE39">
        <f t="shared" si="43"/>
        <v>0.16884574301779276</v>
      </c>
      <c r="AF39">
        <f t="shared" si="44"/>
        <v>0.28192262647605093</v>
      </c>
      <c r="AG39">
        <f t="shared" si="45"/>
        <v>-0.65126010975009974</v>
      </c>
      <c r="AH39">
        <f t="shared" si="46"/>
        <v>0.29524667833080198</v>
      </c>
    </row>
    <row r="40" spans="1:34" x14ac:dyDescent="0.25">
      <c r="A40" t="s">
        <v>181</v>
      </c>
      <c r="B40">
        <v>1</v>
      </c>
      <c r="C40" t="str">
        <f t="shared" si="22"/>
        <v>20191</v>
      </c>
      <c r="D40">
        <f t="shared" si="26"/>
        <v>0.19002853000327447</v>
      </c>
      <c r="E40">
        <f t="shared" si="26"/>
        <v>-8.3746874441085528E-2</v>
      </c>
      <c r="F40">
        <f t="shared" si="26"/>
        <v>-0.15883048170320946</v>
      </c>
      <c r="G40">
        <f t="shared" si="26"/>
        <v>-8.0341069239020513E-3</v>
      </c>
      <c r="H40">
        <f t="shared" si="26"/>
        <v>0.3557589408693711</v>
      </c>
      <c r="I40">
        <f t="shared" si="26"/>
        <v>0.58554848652010527</v>
      </c>
      <c r="J40">
        <f t="shared" si="26"/>
        <v>0.91505167295169776</v>
      </c>
      <c r="K40">
        <f t="shared" si="26"/>
        <v>1.6779750742191886</v>
      </c>
      <c r="L40">
        <v>5.7419025687026393E-2</v>
      </c>
      <c r="M40">
        <f t="shared" si="27"/>
        <v>5.740346540849206E-2</v>
      </c>
      <c r="O40">
        <f t="shared" si="28"/>
        <v>6.6827042905701919E-2</v>
      </c>
      <c r="P40">
        <f t="shared" si="29"/>
        <v>3.7808849603318008E-4</v>
      </c>
      <c r="Q40">
        <f t="shared" si="30"/>
        <v>-1.7771237805987562E-3</v>
      </c>
      <c r="R40">
        <f t="shared" si="31"/>
        <v>9.2300972447209043E-2</v>
      </c>
      <c r="S40">
        <f t="shared" si="32"/>
        <v>-5.0982330781521226E-3</v>
      </c>
      <c r="T40">
        <f t="shared" si="33"/>
        <v>-6.4966472220919572E-2</v>
      </c>
      <c r="U40">
        <f t="shared" si="34"/>
        <v>-0.37766745084536157</v>
      </c>
      <c r="V40">
        <f t="shared" si="35"/>
        <v>1.1208476788939767</v>
      </c>
      <c r="W40">
        <f t="shared" si="36"/>
        <v>-0.77344103740939674</v>
      </c>
      <c r="X40">
        <f t="shared" si="37"/>
        <v>5.7386218821796064E-2</v>
      </c>
      <c r="Z40">
        <f t="shared" si="38"/>
        <v>6.7636468138420239E-2</v>
      </c>
      <c r="AA40">
        <f t="shared" si="39"/>
        <v>4.7001176021708209E-5</v>
      </c>
      <c r="AB40">
        <f t="shared" si="40"/>
        <v>-2.1644544821740061E-3</v>
      </c>
      <c r="AC40">
        <f t="shared" si="41"/>
        <v>0.16024783157637651</v>
      </c>
      <c r="AD40">
        <f t="shared" si="42"/>
        <v>-1.0359413971017216E-2</v>
      </c>
      <c r="AE40">
        <f t="shared" si="43"/>
        <v>-0.14650723793055706</v>
      </c>
      <c r="AF40">
        <f t="shared" si="44"/>
        <v>-0.35046006327135082</v>
      </c>
      <c r="AG40">
        <f t="shared" si="45"/>
        <v>1.0602557528450194</v>
      </c>
      <c r="AH40">
        <f t="shared" si="46"/>
        <v>-0.72130966525894269</v>
      </c>
    </row>
    <row r="41" spans="1:34" x14ac:dyDescent="0.25">
      <c r="A41" t="s">
        <v>181</v>
      </c>
      <c r="B41">
        <v>2</v>
      </c>
      <c r="C41" t="str">
        <f t="shared" si="22"/>
        <v>20192</v>
      </c>
      <c r="D41">
        <f t="shared" si="26"/>
        <v>-0.17108324520400919</v>
      </c>
      <c r="E41">
        <f t="shared" si="26"/>
        <v>-0.26072976019418059</v>
      </c>
      <c r="F41">
        <f t="shared" si="26"/>
        <v>-0.42873197472002977</v>
      </c>
      <c r="G41">
        <f t="shared" si="26"/>
        <v>-0.43107029268390373</v>
      </c>
      <c r="H41">
        <f t="shared" si="26"/>
        <v>-0.46797721650981605</v>
      </c>
      <c r="I41">
        <f t="shared" si="26"/>
        <v>-0.65765189881621877</v>
      </c>
      <c r="J41">
        <f t="shared" si="26"/>
        <v>-0.65748735802050118</v>
      </c>
      <c r="K41">
        <f t="shared" si="26"/>
        <v>-0.68349350983988066</v>
      </c>
      <c r="L41">
        <v>5.3882704265469927E-2</v>
      </c>
      <c r="M41">
        <f t="shared" si="27"/>
        <v>5.5879025778470037E-2</v>
      </c>
      <c r="O41">
        <f t="shared" si="28"/>
        <v>6.6827042905701919E-2</v>
      </c>
      <c r="P41">
        <f t="shared" si="29"/>
        <v>-3.4039418646529025E-4</v>
      </c>
      <c r="Q41">
        <f t="shared" si="30"/>
        <v>-5.5327325377002258E-3</v>
      </c>
      <c r="R41">
        <f t="shared" si="31"/>
        <v>0.24914851205838381</v>
      </c>
      <c r="S41">
        <f t="shared" si="32"/>
        <v>-0.27354587709450162</v>
      </c>
      <c r="T41">
        <f t="shared" si="33"/>
        <v>8.5459071702070469E-2</v>
      </c>
      <c r="U41">
        <f t="shared" si="34"/>
        <v>0.42417275748693256</v>
      </c>
      <c r="V41">
        <f t="shared" si="35"/>
        <v>-0.805356900514964</v>
      </c>
      <c r="W41">
        <f t="shared" si="36"/>
        <v>0.31504754595901241</v>
      </c>
      <c r="X41">
        <f t="shared" si="37"/>
        <v>5.5906930177021585E-2</v>
      </c>
      <c r="Z41">
        <f t="shared" si="38"/>
        <v>6.7636468138420239E-2</v>
      </c>
      <c r="AA41">
        <f t="shared" si="39"/>
        <v>-4.2315297192795957E-5</v>
      </c>
      <c r="AB41">
        <f t="shared" si="40"/>
        <v>-6.738612059909767E-3</v>
      </c>
      <c r="AC41">
        <f t="shared" si="41"/>
        <v>0.43255783486649446</v>
      </c>
      <c r="AD41">
        <f t="shared" si="42"/>
        <v>-0.55583472498163078</v>
      </c>
      <c r="AE41">
        <f t="shared" si="43"/>
        <v>0.19272052372805526</v>
      </c>
      <c r="AF41">
        <f t="shared" si="44"/>
        <v>0.39361509998838035</v>
      </c>
      <c r="AG41">
        <f t="shared" si="45"/>
        <v>-0.76182009647110593</v>
      </c>
      <c r="AH41">
        <f t="shared" si="46"/>
        <v>0.29381275226551057</v>
      </c>
    </row>
    <row r="42" spans="1:34" x14ac:dyDescent="0.25">
      <c r="A42" t="s">
        <v>181</v>
      </c>
      <c r="B42">
        <v>3</v>
      </c>
      <c r="C42" t="str">
        <f t="shared" si="22"/>
        <v>20193</v>
      </c>
      <c r="D42">
        <f t="shared" si="26"/>
        <v>0.26896147391985092</v>
      </c>
      <c r="E42">
        <f t="shared" si="26"/>
        <v>0.26213674561604683</v>
      </c>
      <c r="F42">
        <f t="shared" si="26"/>
        <v>0.30698008696811718</v>
      </c>
      <c r="G42">
        <f t="shared" si="26"/>
        <v>0.31416395212627957</v>
      </c>
      <c r="H42">
        <f t="shared" si="26"/>
        <v>0.40415152549856725</v>
      </c>
      <c r="I42">
        <f t="shared" si="26"/>
        <v>1.017182859368531</v>
      </c>
      <c r="J42">
        <f t="shared" si="26"/>
        <v>1.0159253562851727</v>
      </c>
      <c r="K42">
        <f t="shared" si="26"/>
        <v>1.1817175215647238</v>
      </c>
      <c r="L42">
        <v>6.3376498926877467E-2</v>
      </c>
      <c r="M42">
        <f t="shared" si="27"/>
        <v>6.3733529716860193E-2</v>
      </c>
      <c r="O42">
        <f t="shared" si="28"/>
        <v>6.6827042905701919E-2</v>
      </c>
      <c r="P42">
        <f t="shared" si="29"/>
        <v>5.3513669322954578E-4</v>
      </c>
      <c r="Q42">
        <f t="shared" si="30"/>
        <v>5.5625890221223783E-3</v>
      </c>
      <c r="R42">
        <f t="shared" si="31"/>
        <v>-0.1783949796364149</v>
      </c>
      <c r="S42">
        <f t="shared" si="32"/>
        <v>0.19936018624896326</v>
      </c>
      <c r="T42">
        <f t="shared" si="33"/>
        <v>-7.3803623291047032E-2</v>
      </c>
      <c r="U42">
        <f t="shared" si="34"/>
        <v>-0.65606327466464853</v>
      </c>
      <c r="V42">
        <f t="shared" si="35"/>
        <v>1.2444079511364161</v>
      </c>
      <c r="W42">
        <f t="shared" si="36"/>
        <v>-0.54469749869746253</v>
      </c>
      <c r="X42">
        <f t="shared" si="37"/>
        <v>6.3767184374791563E-2</v>
      </c>
      <c r="Z42">
        <f t="shared" si="38"/>
        <v>6.7636468138420239E-2</v>
      </c>
      <c r="AA42">
        <f t="shared" si="39"/>
        <v>6.6524250745649425E-5</v>
      </c>
      <c r="AB42">
        <f t="shared" si="40"/>
        <v>6.7749758755510803E-3</v>
      </c>
      <c r="AC42">
        <f t="shared" si="41"/>
        <v>-0.30971947416044526</v>
      </c>
      <c r="AD42">
        <f t="shared" si="42"/>
        <v>0.4050922480461927</v>
      </c>
      <c r="AE42">
        <f t="shared" si="43"/>
        <v>-0.16643608045808062</v>
      </c>
      <c r="AF42">
        <f t="shared" si="44"/>
        <v>-0.60880008651612971</v>
      </c>
      <c r="AG42">
        <f t="shared" si="45"/>
        <v>1.1771364779738933</v>
      </c>
      <c r="AH42">
        <f t="shared" si="46"/>
        <v>-0.50798386877535584</v>
      </c>
    </row>
    <row r="43" spans="1:34" x14ac:dyDescent="0.25">
      <c r="A43" t="s">
        <v>181</v>
      </c>
      <c r="B43">
        <v>4</v>
      </c>
      <c r="C43" t="str">
        <f t="shared" si="22"/>
        <v>20194</v>
      </c>
      <c r="D43">
        <f t="shared" si="26"/>
        <v>-0.19506079248248265</v>
      </c>
      <c r="E43">
        <f t="shared" si="26"/>
        <v>-0.26153182645877671</v>
      </c>
      <c r="F43">
        <f t="shared" si="26"/>
        <v>0.59426290197039933</v>
      </c>
      <c r="G43">
        <f t="shared" si="26"/>
        <v>0.59206998965616187</v>
      </c>
      <c r="H43">
        <f t="shared" si="26"/>
        <v>0.59247855167567431</v>
      </c>
      <c r="I43">
        <f t="shared" si="26"/>
        <v>0.63569746383971348</v>
      </c>
      <c r="J43">
        <f t="shared" si="26"/>
        <v>0.63595773999394267</v>
      </c>
      <c r="K43">
        <f t="shared" si="26"/>
        <v>0.63592319088284466</v>
      </c>
      <c r="L43">
        <v>6.6553167477807929E-2</v>
      </c>
      <c r="M43">
        <f t="shared" si="27"/>
        <v>5.891526922170337E-2</v>
      </c>
      <c r="O43">
        <f t="shared" si="28"/>
        <v>6.6827042905701919E-2</v>
      </c>
      <c r="P43">
        <f t="shared" si="29"/>
        <v>-3.8810089023722536E-4</v>
      </c>
      <c r="Q43">
        <f t="shared" si="30"/>
        <v>-5.5497525284991956E-3</v>
      </c>
      <c r="R43">
        <f t="shared" si="31"/>
        <v>-0.3453433066057367</v>
      </c>
      <c r="S43">
        <f t="shared" si="32"/>
        <v>0.37571205293097865</v>
      </c>
      <c r="T43">
        <f t="shared" si="33"/>
        <v>-0.10819472667325519</v>
      </c>
      <c r="U43">
        <f t="shared" si="34"/>
        <v>-0.41001257146783288</v>
      </c>
      <c r="V43">
        <f t="shared" si="35"/>
        <v>0.77898525057884527</v>
      </c>
      <c r="W43">
        <f t="shared" si="36"/>
        <v>-0.29312061902826125</v>
      </c>
      <c r="X43">
        <f t="shared" si="37"/>
        <v>6.373858805054633E-2</v>
      </c>
      <c r="Z43">
        <f t="shared" si="38"/>
        <v>6.7636468138420239E-2</v>
      </c>
      <c r="AA43">
        <f t="shared" si="39"/>
        <v>-4.8245843096534423E-5</v>
      </c>
      <c r="AB43">
        <f t="shared" si="40"/>
        <v>-6.7593416206604418E-3</v>
      </c>
      <c r="AC43">
        <f t="shared" si="41"/>
        <v>-0.59956590451565073</v>
      </c>
      <c r="AD43">
        <f t="shared" si="42"/>
        <v>0.76343247367251976</v>
      </c>
      <c r="AE43">
        <f t="shared" si="43"/>
        <v>-0.243992170448282</v>
      </c>
      <c r="AF43">
        <f t="shared" si="44"/>
        <v>-0.38047502218427076</v>
      </c>
      <c r="AG43">
        <f t="shared" si="45"/>
        <v>0.73687407206181621</v>
      </c>
      <c r="AH43">
        <f t="shared" si="46"/>
        <v>-0.27336374121024942</v>
      </c>
    </row>
    <row r="44" spans="1:34" x14ac:dyDescent="0.25">
      <c r="A44" t="s">
        <v>182</v>
      </c>
      <c r="B44">
        <v>1</v>
      </c>
      <c r="C44" t="str">
        <f t="shared" si="22"/>
        <v>20201</v>
      </c>
      <c r="D44">
        <f t="shared" si="26"/>
        <v>-1.0374418597396073E-2</v>
      </c>
      <c r="E44">
        <f t="shared" si="26"/>
        <v>7.2341012416232697E-3</v>
      </c>
      <c r="F44">
        <f t="shared" si="26"/>
        <v>0.10284650637119985</v>
      </c>
      <c r="G44">
        <f t="shared" si="26"/>
        <v>0.10169320838319895</v>
      </c>
      <c r="H44">
        <f t="shared" si="26"/>
        <v>0.10282137254425749</v>
      </c>
      <c r="I44">
        <f t="shared" si="26"/>
        <v>0.12326422107354285</v>
      </c>
      <c r="J44">
        <f t="shared" si="26"/>
        <v>0.12339515067644724</v>
      </c>
      <c r="K44">
        <f t="shared" si="26"/>
        <v>0.12326555943243656</v>
      </c>
      <c r="L44">
        <v>-1.5006558595509478E-3</v>
      </c>
      <c r="M44">
        <f t="shared" si="27"/>
        <v>6.7774207019963936E-2</v>
      </c>
      <c r="O44">
        <f t="shared" si="28"/>
        <v>6.6827042905701919E-2</v>
      </c>
      <c r="P44">
        <f t="shared" si="29"/>
        <v>-2.0641365402555847E-5</v>
      </c>
      <c r="Q44">
        <f t="shared" si="30"/>
        <v>1.535089331219352E-4</v>
      </c>
      <c r="R44">
        <f t="shared" si="31"/>
        <v>-5.9767070206323041E-2</v>
      </c>
      <c r="S44">
        <f t="shared" si="32"/>
        <v>6.4531837043417778E-2</v>
      </c>
      <c r="T44">
        <f t="shared" si="33"/>
        <v>-1.8776595822973551E-2</v>
      </c>
      <c r="U44">
        <f t="shared" si="34"/>
        <v>-7.9503038988190777E-2</v>
      </c>
      <c r="V44">
        <f t="shared" si="35"/>
        <v>0.15114683936517884</v>
      </c>
      <c r="W44">
        <f t="shared" si="36"/>
        <v>-5.681767484456661E-2</v>
      </c>
      <c r="X44">
        <f t="shared" si="37"/>
        <v>6.9051660324866398E-2</v>
      </c>
      <c r="Z44">
        <f t="shared" si="38"/>
        <v>6.7636468138420239E-2</v>
      </c>
      <c r="AA44">
        <f t="shared" si="39"/>
        <v>-2.5659824585850018E-6</v>
      </c>
      <c r="AB44">
        <f t="shared" si="40"/>
        <v>1.8696677292651774E-4</v>
      </c>
      <c r="AC44">
        <f t="shared" si="41"/>
        <v>-0.10376427405154523</v>
      </c>
      <c r="AD44">
        <f t="shared" si="42"/>
        <v>0.13112621647445227</v>
      </c>
      <c r="AE44">
        <f t="shared" si="43"/>
        <v>-4.2343490383898078E-2</v>
      </c>
      <c r="AF44">
        <f t="shared" si="44"/>
        <v>-7.3775592817699687E-2</v>
      </c>
      <c r="AG44">
        <f t="shared" si="45"/>
        <v>0.14297598949342311</v>
      </c>
      <c r="AH44">
        <f t="shared" si="46"/>
        <v>-5.2988057318754153E-2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Sheet1</vt:lpstr>
      <vt:lpstr>All_reg_1</vt:lpstr>
      <vt:lpstr>All_reg_2</vt:lpstr>
      <vt:lpstr>All_reg_3</vt:lpstr>
      <vt:lpstr>All_reg_4</vt:lpstr>
      <vt:lpstr>All_reg_5</vt:lpstr>
      <vt:lpstr>All_reg_6</vt:lpstr>
      <vt:lpstr>Sheet2</vt:lpstr>
      <vt:lpstr>All_reg_7</vt:lpstr>
      <vt:lpstr>All_reg_8</vt:lpstr>
      <vt:lpstr>Sheet12</vt:lpstr>
      <vt:lpstr>All_reg_12</vt:lpstr>
      <vt:lpstr>All_reg_13</vt:lpstr>
      <vt:lpstr>All_reg_9</vt:lpstr>
      <vt:lpstr>All_reg_10</vt:lpstr>
      <vt:lpstr>All_reg_11</vt:lpstr>
      <vt:lpstr>Sheet19</vt:lpstr>
      <vt:lpstr>Sheet15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2020-05-30T09:18:15Z</dcterms:created>
  <dcterms:modified xsi:type="dcterms:W3CDTF">2020-05-30T11:52:26Z</dcterms:modified>
</cp:coreProperties>
</file>