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Abyss Web Server\htdocs\gqueers_space_apps\"/>
    </mc:Choice>
  </mc:AlternateContent>
  <xr:revisionPtr revIDLastSave="0" documentId="13_ncr:1_{C2137148-9194-42CF-B4DC-87A508A9C128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H_RGB" sheetId="1" r:id="rId1"/>
    <sheet name="RU_RGB" sheetId="2" r:id="rId2"/>
    <sheet name="SG_RGB" sheetId="4" r:id="rId3"/>
    <sheet name="SW_RGB" sheetId="3" r:id="rId4"/>
    <sheet name="JP_RGB" sheetId="5" r:id="rId5"/>
    <sheet name="IT_RG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2" l="1"/>
  <c r="W9" i="2"/>
  <c r="AA9" i="2" s="1"/>
  <c r="V9" i="2"/>
  <c r="AD9" i="2" s="1"/>
  <c r="U9" i="2"/>
  <c r="AC9" i="2" s="1"/>
  <c r="AA8" i="2"/>
  <c r="W8" i="2"/>
  <c r="AI8" i="2" s="1"/>
  <c r="V8" i="2"/>
  <c r="AH8" i="2" s="1"/>
  <c r="U8" i="2"/>
  <c r="Y8" i="2" s="1"/>
  <c r="AE7" i="2"/>
  <c r="AA7" i="2"/>
  <c r="W7" i="2"/>
  <c r="AI7" i="2" s="1"/>
  <c r="V7" i="2"/>
  <c r="AD7" i="2" s="1"/>
  <c r="U7" i="2"/>
  <c r="AC7" i="2" s="1"/>
  <c r="AA6" i="2"/>
  <c r="Z6" i="2"/>
  <c r="W6" i="2"/>
  <c r="AI6" i="2" s="1"/>
  <c r="V6" i="2"/>
  <c r="AH6" i="2" s="1"/>
  <c r="U6" i="2"/>
  <c r="Y6" i="2" s="1"/>
  <c r="AE5" i="2"/>
  <c r="W5" i="2"/>
  <c r="AA5" i="2" s="1"/>
  <c r="V5" i="2"/>
  <c r="AD5" i="2" s="1"/>
  <c r="U5" i="2"/>
  <c r="AC5" i="2" s="1"/>
  <c r="AA4" i="2"/>
  <c r="AA12" i="2" s="1"/>
  <c r="Z4" i="2"/>
  <c r="W4" i="2"/>
  <c r="AI4" i="2" s="1"/>
  <c r="V4" i="2"/>
  <c r="AH4" i="2" s="1"/>
  <c r="U4" i="2"/>
  <c r="Y4" i="2" s="1"/>
  <c r="AE3" i="2"/>
  <c r="AA3" i="2"/>
  <c r="W3" i="2"/>
  <c r="AI3" i="2" s="1"/>
  <c r="V3" i="2"/>
  <c r="AD3" i="2" s="1"/>
  <c r="U3" i="2"/>
  <c r="AC3" i="2" s="1"/>
  <c r="W2" i="2"/>
  <c r="W12" i="2" s="1"/>
  <c r="V2" i="2"/>
  <c r="V12" i="2" s="1"/>
  <c r="U2" i="2"/>
  <c r="U1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Z12" i="6"/>
  <c r="Y12" i="6"/>
  <c r="AI9" i="6"/>
  <c r="AH9" i="6"/>
  <c r="AG9" i="6"/>
  <c r="AE9" i="6"/>
  <c r="AD9" i="6"/>
  <c r="AC9" i="6"/>
  <c r="AA9" i="6"/>
  <c r="Z9" i="6"/>
  <c r="Y9" i="6"/>
  <c r="AI8" i="6"/>
  <c r="AH8" i="6"/>
  <c r="AG8" i="6"/>
  <c r="AE8" i="6"/>
  <c r="AD8" i="6"/>
  <c r="AC8" i="6"/>
  <c r="AA8" i="6"/>
  <c r="AA12" i="6" s="1"/>
  <c r="Z8" i="6"/>
  <c r="Y8" i="6"/>
  <c r="AI7" i="6"/>
  <c r="AH7" i="6"/>
  <c r="AG7" i="6"/>
  <c r="AE7" i="6"/>
  <c r="AD7" i="6"/>
  <c r="AC7" i="6"/>
  <c r="AC12" i="6" s="1"/>
  <c r="AA7" i="6"/>
  <c r="Z7" i="6"/>
  <c r="Y7" i="6"/>
  <c r="AI6" i="6"/>
  <c r="AH6" i="6"/>
  <c r="AG6" i="6"/>
  <c r="AE6" i="6"/>
  <c r="AD6" i="6"/>
  <c r="AD12" i="6" s="1"/>
  <c r="AC6" i="6"/>
  <c r="AA6" i="6"/>
  <c r="Z6" i="6"/>
  <c r="Y6" i="6"/>
  <c r="AI5" i="6"/>
  <c r="AH5" i="6"/>
  <c r="AG5" i="6"/>
  <c r="AE5" i="6"/>
  <c r="AD5" i="6"/>
  <c r="AC5" i="6"/>
  <c r="AA5" i="6"/>
  <c r="Z5" i="6"/>
  <c r="Y5" i="6"/>
  <c r="AI4" i="6"/>
  <c r="AH4" i="6"/>
  <c r="AG4" i="6"/>
  <c r="AE4" i="6"/>
  <c r="AD4" i="6"/>
  <c r="AC4" i="6"/>
  <c r="AA4" i="6"/>
  <c r="Z4" i="6"/>
  <c r="Y4" i="6"/>
  <c r="AI3" i="6"/>
  <c r="AI12" i="6" s="1"/>
  <c r="AH3" i="6"/>
  <c r="AH12" i="6" s="1"/>
  <c r="AG3" i="6"/>
  <c r="AG12" i="6" s="1"/>
  <c r="AE3" i="6"/>
  <c r="AE12" i="6" s="1"/>
  <c r="AD3" i="6"/>
  <c r="AC3" i="6"/>
  <c r="AA3" i="6"/>
  <c r="Z3" i="6"/>
  <c r="Y3" i="6"/>
  <c r="AA12" i="1"/>
  <c r="Z12" i="1"/>
  <c r="AI9" i="1"/>
  <c r="AH9" i="1"/>
  <c r="AG9" i="1"/>
  <c r="AE9" i="1"/>
  <c r="AD9" i="1"/>
  <c r="AC9" i="1"/>
  <c r="AA9" i="1"/>
  <c r="Z9" i="1"/>
  <c r="Y9" i="1"/>
  <c r="AI8" i="1"/>
  <c r="AH8" i="1"/>
  <c r="AG8" i="1"/>
  <c r="AE8" i="1"/>
  <c r="AD8" i="1"/>
  <c r="AC8" i="1"/>
  <c r="AC12" i="1" s="1"/>
  <c r="AA8" i="1"/>
  <c r="Z8" i="1"/>
  <c r="Y8" i="1"/>
  <c r="AI7" i="1"/>
  <c r="AH7" i="1"/>
  <c r="AG7" i="1"/>
  <c r="AE7" i="1"/>
  <c r="AD7" i="1"/>
  <c r="AD12" i="1" s="1"/>
  <c r="AC7" i="1"/>
  <c r="AA7" i="1"/>
  <c r="Z7" i="1"/>
  <c r="Y7" i="1"/>
  <c r="AI6" i="1"/>
  <c r="AH6" i="1"/>
  <c r="AG6" i="1"/>
  <c r="AE6" i="1"/>
  <c r="AD6" i="1"/>
  <c r="AC6" i="1"/>
  <c r="AA6" i="1"/>
  <c r="Z6" i="1"/>
  <c r="Y6" i="1"/>
  <c r="AI5" i="1"/>
  <c r="AH5" i="1"/>
  <c r="AG5" i="1"/>
  <c r="AE5" i="1"/>
  <c r="AD5" i="1"/>
  <c r="AC5" i="1"/>
  <c r="AA5" i="1"/>
  <c r="Z5" i="1"/>
  <c r="Y5" i="1"/>
  <c r="AI4" i="1"/>
  <c r="AH4" i="1"/>
  <c r="AG4" i="1"/>
  <c r="AE4" i="1"/>
  <c r="AD4" i="1"/>
  <c r="AC4" i="1"/>
  <c r="AA4" i="1"/>
  <c r="Z4" i="1"/>
  <c r="Y4" i="1"/>
  <c r="AI3" i="1"/>
  <c r="AI12" i="1" s="1"/>
  <c r="AH3" i="1"/>
  <c r="AH12" i="1" s="1"/>
  <c r="AG3" i="1"/>
  <c r="AG12" i="1" s="1"/>
  <c r="AE3" i="1"/>
  <c r="AE12" i="1" s="1"/>
  <c r="AD3" i="1"/>
  <c r="AC3" i="1"/>
  <c r="AA3" i="1"/>
  <c r="Z3" i="1"/>
  <c r="Y3" i="1"/>
  <c r="Y12" i="1" s="1"/>
  <c r="Z12" i="4"/>
  <c r="AI9" i="4"/>
  <c r="AH9" i="4"/>
  <c r="AG9" i="4"/>
  <c r="AE9" i="4"/>
  <c r="AD9" i="4"/>
  <c r="AC9" i="4"/>
  <c r="AA9" i="4"/>
  <c r="Z9" i="4"/>
  <c r="Y9" i="4"/>
  <c r="AI8" i="4"/>
  <c r="AH8" i="4"/>
  <c r="AG8" i="4"/>
  <c r="AE8" i="4"/>
  <c r="AD8" i="4"/>
  <c r="AC8" i="4"/>
  <c r="AA8" i="4"/>
  <c r="Z8" i="4"/>
  <c r="Y8" i="4"/>
  <c r="AI7" i="4"/>
  <c r="AH7" i="4"/>
  <c r="AG7" i="4"/>
  <c r="AE7" i="4"/>
  <c r="AD7" i="4"/>
  <c r="AC7" i="4"/>
  <c r="AA7" i="4"/>
  <c r="Z7" i="4"/>
  <c r="Y7" i="4"/>
  <c r="AI6" i="4"/>
  <c r="AH6" i="4"/>
  <c r="AG6" i="4"/>
  <c r="AE6" i="4"/>
  <c r="AD6" i="4"/>
  <c r="AC6" i="4"/>
  <c r="AA6" i="4"/>
  <c r="Z6" i="4"/>
  <c r="Y6" i="4"/>
  <c r="AI5" i="4"/>
  <c r="AH5" i="4"/>
  <c r="AG5" i="4"/>
  <c r="AE5" i="4"/>
  <c r="AD5" i="4"/>
  <c r="AC5" i="4"/>
  <c r="AA5" i="4"/>
  <c r="Z5" i="4"/>
  <c r="Y5" i="4"/>
  <c r="AI4" i="4"/>
  <c r="AH4" i="4"/>
  <c r="AG4" i="4"/>
  <c r="AE4" i="4"/>
  <c r="AD4" i="4"/>
  <c r="AC4" i="4"/>
  <c r="AA4" i="4"/>
  <c r="Z4" i="4"/>
  <c r="Y4" i="4"/>
  <c r="AI3" i="4"/>
  <c r="AI12" i="4" s="1"/>
  <c r="AH3" i="4"/>
  <c r="AH12" i="4" s="1"/>
  <c r="AG3" i="4"/>
  <c r="AG12" i="4" s="1"/>
  <c r="AE3" i="4"/>
  <c r="AE12" i="4" s="1"/>
  <c r="AD3" i="4"/>
  <c r="AD12" i="4" s="1"/>
  <c r="AC3" i="4"/>
  <c r="AC12" i="4" s="1"/>
  <c r="AA3" i="4"/>
  <c r="AA12" i="4" s="1"/>
  <c r="Z3" i="4"/>
  <c r="Y3" i="4"/>
  <c r="Y12" i="4" s="1"/>
  <c r="Z12" i="3"/>
  <c r="AI9" i="3"/>
  <c r="AH9" i="3"/>
  <c r="AG9" i="3"/>
  <c r="AE9" i="3"/>
  <c r="AD9" i="3"/>
  <c r="AC9" i="3"/>
  <c r="AA9" i="3"/>
  <c r="Z9" i="3"/>
  <c r="Y9" i="3"/>
  <c r="AI8" i="3"/>
  <c r="AH8" i="3"/>
  <c r="AG8" i="3"/>
  <c r="AE8" i="3"/>
  <c r="AD8" i="3"/>
  <c r="AC8" i="3"/>
  <c r="AC12" i="3" s="1"/>
  <c r="AA8" i="3"/>
  <c r="Z8" i="3"/>
  <c r="Y8" i="3"/>
  <c r="AI7" i="3"/>
  <c r="AH7" i="3"/>
  <c r="AG7" i="3"/>
  <c r="AE7" i="3"/>
  <c r="AD7" i="3"/>
  <c r="AD12" i="3" s="1"/>
  <c r="AC7" i="3"/>
  <c r="AA7" i="3"/>
  <c r="Z7" i="3"/>
  <c r="Y7" i="3"/>
  <c r="AI6" i="3"/>
  <c r="AH6" i="3"/>
  <c r="AG6" i="3"/>
  <c r="AE6" i="3"/>
  <c r="AE12" i="3" s="1"/>
  <c r="AD6" i="3"/>
  <c r="AC6" i="3"/>
  <c r="AA6" i="3"/>
  <c r="Z6" i="3"/>
  <c r="Y6" i="3"/>
  <c r="AI5" i="3"/>
  <c r="AH5" i="3"/>
  <c r="AG5" i="3"/>
  <c r="AE5" i="3"/>
  <c r="AD5" i="3"/>
  <c r="AC5" i="3"/>
  <c r="AA5" i="3"/>
  <c r="Z5" i="3"/>
  <c r="Y5" i="3"/>
  <c r="AI4" i="3"/>
  <c r="AH4" i="3"/>
  <c r="AG4" i="3"/>
  <c r="AE4" i="3"/>
  <c r="AD4" i="3"/>
  <c r="AC4" i="3"/>
  <c r="AA4" i="3"/>
  <c r="Z4" i="3"/>
  <c r="Y4" i="3"/>
  <c r="AI3" i="3"/>
  <c r="AI12" i="3" s="1"/>
  <c r="AH3" i="3"/>
  <c r="AH12" i="3" s="1"/>
  <c r="AG3" i="3"/>
  <c r="AG12" i="3" s="1"/>
  <c r="AE3" i="3"/>
  <c r="AD3" i="3"/>
  <c r="AC3" i="3"/>
  <c r="AA3" i="3"/>
  <c r="AA12" i="3" s="1"/>
  <c r="Z3" i="3"/>
  <c r="Y3" i="3"/>
  <c r="Y12" i="3" s="1"/>
  <c r="AI12" i="5"/>
  <c r="AH12" i="5"/>
  <c r="AG12" i="5"/>
  <c r="AI9" i="5"/>
  <c r="AH9" i="5"/>
  <c r="AI8" i="5"/>
  <c r="AH8" i="5"/>
  <c r="AI7" i="5"/>
  <c r="AH7" i="5"/>
  <c r="AI6" i="5"/>
  <c r="AH6" i="5"/>
  <c r="AI5" i="5"/>
  <c r="AH5" i="5"/>
  <c r="AI4" i="5"/>
  <c r="AH4" i="5"/>
  <c r="AI3" i="5"/>
  <c r="AH3" i="5"/>
  <c r="AG4" i="5"/>
  <c r="AG5" i="5"/>
  <c r="AG6" i="5"/>
  <c r="AG7" i="5"/>
  <c r="AG8" i="5"/>
  <c r="AG9" i="5"/>
  <c r="AG3" i="5"/>
  <c r="AE12" i="5"/>
  <c r="AD12" i="5"/>
  <c r="AC12" i="5"/>
  <c r="AE9" i="5"/>
  <c r="AD9" i="5"/>
  <c r="AE8" i="5"/>
  <c r="AD8" i="5"/>
  <c r="AE7" i="5"/>
  <c r="AD7" i="5"/>
  <c r="AE6" i="5"/>
  <c r="AD6" i="5"/>
  <c r="AE5" i="5"/>
  <c r="AD5" i="5"/>
  <c r="AE4" i="5"/>
  <c r="AD4" i="5"/>
  <c r="AE3" i="5"/>
  <c r="AD3" i="5"/>
  <c r="AC4" i="5"/>
  <c r="AC5" i="5"/>
  <c r="AC6" i="5"/>
  <c r="AC7" i="5"/>
  <c r="AC8" i="5"/>
  <c r="AC9" i="5"/>
  <c r="AC3" i="5"/>
  <c r="AA12" i="5"/>
  <c r="Z12" i="5"/>
  <c r="Y12" i="5"/>
  <c r="AA9" i="5"/>
  <c r="Z9" i="5"/>
  <c r="Y9" i="5"/>
  <c r="AA8" i="5"/>
  <c r="Z8" i="5"/>
  <c r="Y8" i="5"/>
  <c r="AA7" i="5"/>
  <c r="Z7" i="5"/>
  <c r="Y7" i="5"/>
  <c r="AA6" i="5"/>
  <c r="Z6" i="5"/>
  <c r="Y6" i="5"/>
  <c r="AA5" i="5"/>
  <c r="Z5" i="5"/>
  <c r="Y5" i="5"/>
  <c r="AA4" i="5"/>
  <c r="Z4" i="5"/>
  <c r="Y4" i="5"/>
  <c r="AA3" i="5"/>
  <c r="Z3" i="5"/>
  <c r="Y3" i="5"/>
  <c r="W9" i="6"/>
  <c r="V9" i="6"/>
  <c r="U9" i="6"/>
  <c r="W8" i="6"/>
  <c r="V8" i="6"/>
  <c r="U8" i="6"/>
  <c r="W7" i="6"/>
  <c r="V7" i="6"/>
  <c r="U7" i="6"/>
  <c r="W6" i="6"/>
  <c r="V6" i="6"/>
  <c r="U6" i="6"/>
  <c r="W5" i="6"/>
  <c r="V5" i="6"/>
  <c r="U5" i="6"/>
  <c r="W4" i="6"/>
  <c r="V4" i="6"/>
  <c r="U4" i="6"/>
  <c r="W3" i="6"/>
  <c r="V3" i="6"/>
  <c r="U3" i="6"/>
  <c r="W2" i="6"/>
  <c r="W12" i="6" s="1"/>
  <c r="V2" i="6"/>
  <c r="V12" i="6" s="1"/>
  <c r="U2" i="6"/>
  <c r="U12" i="6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AG9" i="2" l="1"/>
  <c r="AH3" i="2"/>
  <c r="AC4" i="2"/>
  <c r="AC12" i="2" s="1"/>
  <c r="AH7" i="2"/>
  <c r="AC8" i="2"/>
  <c r="AH5" i="2"/>
  <c r="AC6" i="2"/>
  <c r="AH9" i="2"/>
  <c r="Y3" i="2"/>
  <c r="AD4" i="2"/>
  <c r="AD12" i="2" s="1"/>
  <c r="Y5" i="2"/>
  <c r="AI5" i="2"/>
  <c r="AI12" i="2" s="1"/>
  <c r="AD6" i="2"/>
  <c r="Y7" i="2"/>
  <c r="AD8" i="2"/>
  <c r="Y9" i="2"/>
  <c r="AI9" i="2"/>
  <c r="AG3" i="2"/>
  <c r="AG5" i="2"/>
  <c r="AG7" i="2"/>
  <c r="Z3" i="2"/>
  <c r="AE4" i="2"/>
  <c r="AE12" i="2" s="1"/>
  <c r="Z5" i="2"/>
  <c r="AE6" i="2"/>
  <c r="Z7" i="2"/>
  <c r="AE8" i="2"/>
  <c r="Z9" i="2"/>
  <c r="AG8" i="2"/>
  <c r="Z8" i="2"/>
  <c r="AG4" i="2"/>
  <c r="AG6" i="2"/>
  <c r="O2" i="6"/>
  <c r="N3" i="6"/>
  <c r="N7" i="6"/>
  <c r="O8" i="6"/>
  <c r="P9" i="6"/>
  <c r="O10" i="6"/>
  <c r="N11" i="6"/>
  <c r="O12" i="6"/>
  <c r="N15" i="6"/>
  <c r="O16" i="6"/>
  <c r="P17" i="6"/>
  <c r="O18" i="6"/>
  <c r="N19" i="6"/>
  <c r="O20" i="6"/>
  <c r="N21" i="6"/>
  <c r="N23" i="6"/>
  <c r="O24" i="6"/>
  <c r="P25" i="6"/>
  <c r="N27" i="6"/>
  <c r="O28" i="6"/>
  <c r="N31" i="6"/>
  <c r="P33" i="6"/>
  <c r="O36" i="6"/>
  <c r="N39" i="6"/>
  <c r="P41" i="6"/>
  <c r="O45" i="6"/>
  <c r="N48" i="6"/>
  <c r="P50" i="6"/>
  <c r="O53" i="6"/>
  <c r="N57" i="6"/>
  <c r="P59" i="6"/>
  <c r="O62" i="6"/>
  <c r="P67" i="6"/>
  <c r="H54" i="6"/>
  <c r="H2" i="6"/>
  <c r="I2" i="6"/>
  <c r="L2" i="6" s="1"/>
  <c r="J2" i="6"/>
  <c r="M2" i="6" s="1"/>
  <c r="P2" i="6" s="1"/>
  <c r="K2" i="6"/>
  <c r="N2" i="6" s="1"/>
  <c r="H3" i="6"/>
  <c r="K3" i="6" s="1"/>
  <c r="I3" i="6"/>
  <c r="L3" i="6" s="1"/>
  <c r="O3" i="6" s="1"/>
  <c r="J3" i="6"/>
  <c r="M3" i="6"/>
  <c r="P3" i="6" s="1"/>
  <c r="H4" i="6"/>
  <c r="K4" i="6" s="1"/>
  <c r="N4" i="6" s="1"/>
  <c r="I4" i="6"/>
  <c r="J4" i="6"/>
  <c r="M4" i="6" s="1"/>
  <c r="P4" i="6" s="1"/>
  <c r="L4" i="6"/>
  <c r="O4" i="6" s="1"/>
  <c r="H5" i="6"/>
  <c r="K5" i="6" s="1"/>
  <c r="N5" i="6" s="1"/>
  <c r="I5" i="6"/>
  <c r="J5" i="6"/>
  <c r="M5" i="6" s="1"/>
  <c r="P5" i="6" s="1"/>
  <c r="L5" i="6"/>
  <c r="O5" i="6" s="1"/>
  <c r="H6" i="6"/>
  <c r="K6" i="6" s="1"/>
  <c r="N6" i="6" s="1"/>
  <c r="I6" i="6"/>
  <c r="L6" i="6" s="1"/>
  <c r="O6" i="6" s="1"/>
  <c r="J6" i="6"/>
  <c r="M6" i="6" s="1"/>
  <c r="P6" i="6" s="1"/>
  <c r="H7" i="6"/>
  <c r="K7" i="6" s="1"/>
  <c r="I7" i="6"/>
  <c r="L7" i="6" s="1"/>
  <c r="O7" i="6" s="1"/>
  <c r="J7" i="6"/>
  <c r="M7" i="6" s="1"/>
  <c r="P7" i="6" s="1"/>
  <c r="H8" i="6"/>
  <c r="K8" i="6" s="1"/>
  <c r="N8" i="6" s="1"/>
  <c r="I8" i="6"/>
  <c r="L8" i="6" s="1"/>
  <c r="J8" i="6"/>
  <c r="M8" i="6" s="1"/>
  <c r="P8" i="6" s="1"/>
  <c r="H9" i="6"/>
  <c r="K9" i="6" s="1"/>
  <c r="N9" i="6" s="1"/>
  <c r="I9" i="6"/>
  <c r="L9" i="6" s="1"/>
  <c r="O9" i="6" s="1"/>
  <c r="J9" i="6"/>
  <c r="M9" i="6" s="1"/>
  <c r="H10" i="6"/>
  <c r="K10" i="6" s="1"/>
  <c r="N10" i="6" s="1"/>
  <c r="I10" i="6"/>
  <c r="L10" i="6" s="1"/>
  <c r="J10" i="6"/>
  <c r="M10" i="6" s="1"/>
  <c r="P10" i="6" s="1"/>
  <c r="H11" i="6"/>
  <c r="K11" i="6" s="1"/>
  <c r="I11" i="6"/>
  <c r="L11" i="6" s="1"/>
  <c r="O11" i="6" s="1"/>
  <c r="J11" i="6"/>
  <c r="M11" i="6" s="1"/>
  <c r="P11" i="6" s="1"/>
  <c r="H12" i="6"/>
  <c r="K12" i="6" s="1"/>
  <c r="N12" i="6" s="1"/>
  <c r="I12" i="6"/>
  <c r="L12" i="6" s="1"/>
  <c r="J12" i="6"/>
  <c r="M12" i="6" s="1"/>
  <c r="P12" i="6" s="1"/>
  <c r="H13" i="6"/>
  <c r="K13" i="6" s="1"/>
  <c r="N13" i="6" s="1"/>
  <c r="I13" i="6"/>
  <c r="J13" i="6"/>
  <c r="M13" i="6" s="1"/>
  <c r="P13" i="6" s="1"/>
  <c r="L13" i="6"/>
  <c r="O13" i="6" s="1"/>
  <c r="H14" i="6"/>
  <c r="K14" i="6" s="1"/>
  <c r="N14" i="6" s="1"/>
  <c r="I14" i="6"/>
  <c r="L14" i="6" s="1"/>
  <c r="O14" i="6" s="1"/>
  <c r="J14" i="6"/>
  <c r="M14" i="6" s="1"/>
  <c r="P14" i="6" s="1"/>
  <c r="H15" i="6"/>
  <c r="K15" i="6" s="1"/>
  <c r="I15" i="6"/>
  <c r="L15" i="6" s="1"/>
  <c r="O15" i="6" s="1"/>
  <c r="J15" i="6"/>
  <c r="M15" i="6" s="1"/>
  <c r="P15" i="6" s="1"/>
  <c r="H16" i="6"/>
  <c r="K16" i="6" s="1"/>
  <c r="N16" i="6" s="1"/>
  <c r="I16" i="6"/>
  <c r="L16" i="6" s="1"/>
  <c r="J16" i="6"/>
  <c r="M16" i="6" s="1"/>
  <c r="P16" i="6" s="1"/>
  <c r="H17" i="6"/>
  <c r="K17" i="6" s="1"/>
  <c r="N17" i="6" s="1"/>
  <c r="I17" i="6"/>
  <c r="L17" i="6" s="1"/>
  <c r="O17" i="6" s="1"/>
  <c r="J17" i="6"/>
  <c r="M17" i="6" s="1"/>
  <c r="H18" i="6"/>
  <c r="K18" i="6" s="1"/>
  <c r="N18" i="6" s="1"/>
  <c r="I18" i="6"/>
  <c r="L18" i="6" s="1"/>
  <c r="J18" i="6"/>
  <c r="M18" i="6" s="1"/>
  <c r="P18" i="6" s="1"/>
  <c r="H19" i="6"/>
  <c r="K19" i="6" s="1"/>
  <c r="I19" i="6"/>
  <c r="J19" i="6"/>
  <c r="M19" i="6" s="1"/>
  <c r="P19" i="6" s="1"/>
  <c r="L19" i="6"/>
  <c r="O19" i="6" s="1"/>
  <c r="H20" i="6"/>
  <c r="K20" i="6" s="1"/>
  <c r="N20" i="6" s="1"/>
  <c r="I20" i="6"/>
  <c r="L20" i="6" s="1"/>
  <c r="J20" i="6"/>
  <c r="M20" i="6" s="1"/>
  <c r="P20" i="6" s="1"/>
  <c r="H21" i="6"/>
  <c r="K21" i="6" s="1"/>
  <c r="I21" i="6"/>
  <c r="L21" i="6" s="1"/>
  <c r="O21" i="6" s="1"/>
  <c r="J21" i="6"/>
  <c r="M21" i="6" s="1"/>
  <c r="P21" i="6" s="1"/>
  <c r="H22" i="6"/>
  <c r="K22" i="6" s="1"/>
  <c r="N22" i="6" s="1"/>
  <c r="I22" i="6"/>
  <c r="L22" i="6" s="1"/>
  <c r="O22" i="6" s="1"/>
  <c r="J22" i="6"/>
  <c r="M22" i="6" s="1"/>
  <c r="P22" i="6" s="1"/>
  <c r="H23" i="6"/>
  <c r="K23" i="6" s="1"/>
  <c r="I23" i="6"/>
  <c r="L23" i="6" s="1"/>
  <c r="O23" i="6" s="1"/>
  <c r="J23" i="6"/>
  <c r="M23" i="6" s="1"/>
  <c r="P23" i="6" s="1"/>
  <c r="H24" i="6"/>
  <c r="K24" i="6" s="1"/>
  <c r="N24" i="6" s="1"/>
  <c r="I24" i="6"/>
  <c r="L24" i="6" s="1"/>
  <c r="J24" i="6"/>
  <c r="M24" i="6" s="1"/>
  <c r="P24" i="6" s="1"/>
  <c r="H25" i="6"/>
  <c r="K25" i="6" s="1"/>
  <c r="N25" i="6" s="1"/>
  <c r="I25" i="6"/>
  <c r="L25" i="6" s="1"/>
  <c r="O25" i="6" s="1"/>
  <c r="J25" i="6"/>
  <c r="M25" i="6" s="1"/>
  <c r="H26" i="6"/>
  <c r="K26" i="6" s="1"/>
  <c r="N26" i="6" s="1"/>
  <c r="I26" i="6"/>
  <c r="L26" i="6" s="1"/>
  <c r="O26" i="6" s="1"/>
  <c r="J26" i="6"/>
  <c r="M26" i="6" s="1"/>
  <c r="P26" i="6" s="1"/>
  <c r="H27" i="6"/>
  <c r="K27" i="6" s="1"/>
  <c r="I27" i="6"/>
  <c r="L27" i="6" s="1"/>
  <c r="O27" i="6" s="1"/>
  <c r="J27" i="6"/>
  <c r="M27" i="6" s="1"/>
  <c r="P27" i="6" s="1"/>
  <c r="H28" i="6"/>
  <c r="I28" i="6"/>
  <c r="L28" i="6" s="1"/>
  <c r="J28" i="6"/>
  <c r="M28" i="6" s="1"/>
  <c r="P28" i="6" s="1"/>
  <c r="K28" i="6"/>
  <c r="N28" i="6" s="1"/>
  <c r="H29" i="6"/>
  <c r="I29" i="6"/>
  <c r="J29" i="6"/>
  <c r="M29" i="6" s="1"/>
  <c r="P29" i="6" s="1"/>
  <c r="K29" i="6"/>
  <c r="N29" i="6" s="1"/>
  <c r="L29" i="6"/>
  <c r="O29" i="6" s="1"/>
  <c r="H30" i="6"/>
  <c r="K30" i="6" s="1"/>
  <c r="N30" i="6" s="1"/>
  <c r="I30" i="6"/>
  <c r="L30" i="6" s="1"/>
  <c r="O30" i="6" s="1"/>
  <c r="J30" i="6"/>
  <c r="M30" i="6" s="1"/>
  <c r="P30" i="6" s="1"/>
  <c r="H31" i="6"/>
  <c r="K31" i="6" s="1"/>
  <c r="I31" i="6"/>
  <c r="L31" i="6" s="1"/>
  <c r="O31" i="6" s="1"/>
  <c r="J31" i="6"/>
  <c r="M31" i="6"/>
  <c r="P31" i="6" s="1"/>
  <c r="H32" i="6"/>
  <c r="I32" i="6"/>
  <c r="L32" i="6" s="1"/>
  <c r="O32" i="6" s="1"/>
  <c r="J32" i="6"/>
  <c r="M32" i="6" s="1"/>
  <c r="P32" i="6" s="1"/>
  <c r="K32" i="6"/>
  <c r="N32" i="6" s="1"/>
  <c r="H33" i="6"/>
  <c r="I33" i="6"/>
  <c r="J33" i="6"/>
  <c r="M33" i="6" s="1"/>
  <c r="K33" i="6"/>
  <c r="N33" i="6" s="1"/>
  <c r="L33" i="6"/>
  <c r="O33" i="6" s="1"/>
  <c r="H34" i="6"/>
  <c r="K34" i="6" s="1"/>
  <c r="N34" i="6" s="1"/>
  <c r="I34" i="6"/>
  <c r="L34" i="6" s="1"/>
  <c r="O34" i="6" s="1"/>
  <c r="J34" i="6"/>
  <c r="M34" i="6" s="1"/>
  <c r="P34" i="6" s="1"/>
  <c r="H35" i="6"/>
  <c r="K35" i="6" s="1"/>
  <c r="N35" i="6" s="1"/>
  <c r="I35" i="6"/>
  <c r="L35" i="6" s="1"/>
  <c r="O35" i="6" s="1"/>
  <c r="J35" i="6"/>
  <c r="M35" i="6" s="1"/>
  <c r="P35" i="6" s="1"/>
  <c r="H36" i="6"/>
  <c r="K36" i="6" s="1"/>
  <c r="N36" i="6" s="1"/>
  <c r="I36" i="6"/>
  <c r="L36" i="6" s="1"/>
  <c r="J36" i="6"/>
  <c r="M36" i="6" s="1"/>
  <c r="P36" i="6" s="1"/>
  <c r="H37" i="6"/>
  <c r="K37" i="6" s="1"/>
  <c r="N37" i="6" s="1"/>
  <c r="I37" i="6"/>
  <c r="L37" i="6" s="1"/>
  <c r="O37" i="6" s="1"/>
  <c r="J37" i="6"/>
  <c r="M37" i="6" s="1"/>
  <c r="P37" i="6" s="1"/>
  <c r="H38" i="6"/>
  <c r="K38" i="6" s="1"/>
  <c r="N38" i="6" s="1"/>
  <c r="I38" i="6"/>
  <c r="L38" i="6" s="1"/>
  <c r="O38" i="6" s="1"/>
  <c r="J38" i="6"/>
  <c r="M38" i="6" s="1"/>
  <c r="P38" i="6" s="1"/>
  <c r="H39" i="6"/>
  <c r="K39" i="6" s="1"/>
  <c r="I39" i="6"/>
  <c r="L39" i="6" s="1"/>
  <c r="O39" i="6" s="1"/>
  <c r="J39" i="6"/>
  <c r="M39" i="6"/>
  <c r="P39" i="6" s="1"/>
  <c r="H40" i="6"/>
  <c r="I40" i="6"/>
  <c r="L40" i="6" s="1"/>
  <c r="O40" i="6" s="1"/>
  <c r="J40" i="6"/>
  <c r="K40" i="6"/>
  <c r="N40" i="6" s="1"/>
  <c r="M40" i="6"/>
  <c r="P40" i="6" s="1"/>
  <c r="H41" i="6"/>
  <c r="K41" i="6" s="1"/>
  <c r="N41" i="6" s="1"/>
  <c r="I41" i="6"/>
  <c r="J41" i="6"/>
  <c r="M41" i="6" s="1"/>
  <c r="L41" i="6"/>
  <c r="O41" i="6" s="1"/>
  <c r="H42" i="6"/>
  <c r="K42" i="6" s="1"/>
  <c r="N42" i="6" s="1"/>
  <c r="I42" i="6"/>
  <c r="L42" i="6" s="1"/>
  <c r="O42" i="6" s="1"/>
  <c r="J42" i="6"/>
  <c r="M42" i="6" s="1"/>
  <c r="P42" i="6" s="1"/>
  <c r="H43" i="6"/>
  <c r="I43" i="6"/>
  <c r="J43" i="6"/>
  <c r="H44" i="6"/>
  <c r="I44" i="6"/>
  <c r="L44" i="6" s="1"/>
  <c r="O44" i="6" s="1"/>
  <c r="J44" i="6"/>
  <c r="M44" i="6" s="1"/>
  <c r="P44" i="6" s="1"/>
  <c r="K44" i="6"/>
  <c r="N44" i="6" s="1"/>
  <c r="H45" i="6"/>
  <c r="K45" i="6" s="1"/>
  <c r="N45" i="6" s="1"/>
  <c r="I45" i="6"/>
  <c r="L45" i="6" s="1"/>
  <c r="J45" i="6"/>
  <c r="M45" i="6" s="1"/>
  <c r="P45" i="6" s="1"/>
  <c r="H46" i="6"/>
  <c r="K46" i="6" s="1"/>
  <c r="N46" i="6" s="1"/>
  <c r="I46" i="6"/>
  <c r="L46" i="6" s="1"/>
  <c r="O46" i="6" s="1"/>
  <c r="J46" i="6"/>
  <c r="M46" i="6" s="1"/>
  <c r="P46" i="6" s="1"/>
  <c r="H47" i="6"/>
  <c r="K47" i="6" s="1"/>
  <c r="N47" i="6" s="1"/>
  <c r="I47" i="6"/>
  <c r="L47" i="6" s="1"/>
  <c r="O47" i="6" s="1"/>
  <c r="J47" i="6"/>
  <c r="M47" i="6" s="1"/>
  <c r="P47" i="6" s="1"/>
  <c r="H48" i="6"/>
  <c r="K48" i="6" s="1"/>
  <c r="I48" i="6"/>
  <c r="L48" i="6" s="1"/>
  <c r="O48" i="6" s="1"/>
  <c r="J48" i="6"/>
  <c r="M48" i="6" s="1"/>
  <c r="P48" i="6" s="1"/>
  <c r="H49" i="6"/>
  <c r="K49" i="6" s="1"/>
  <c r="N49" i="6" s="1"/>
  <c r="I49" i="6"/>
  <c r="J49" i="6"/>
  <c r="M49" i="6" s="1"/>
  <c r="P49" i="6" s="1"/>
  <c r="L49" i="6"/>
  <c r="O49" i="6" s="1"/>
  <c r="H50" i="6"/>
  <c r="K50" i="6" s="1"/>
  <c r="N50" i="6" s="1"/>
  <c r="I50" i="6"/>
  <c r="L50" i="6" s="1"/>
  <c r="O50" i="6" s="1"/>
  <c r="J50" i="6"/>
  <c r="M50" i="6" s="1"/>
  <c r="H51" i="6"/>
  <c r="K51" i="6" s="1"/>
  <c r="N51" i="6" s="1"/>
  <c r="I51" i="6"/>
  <c r="L51" i="6" s="1"/>
  <c r="O51" i="6" s="1"/>
  <c r="J51" i="6"/>
  <c r="M51" i="6" s="1"/>
  <c r="P51" i="6" s="1"/>
  <c r="H52" i="6"/>
  <c r="K52" i="6" s="1"/>
  <c r="N52" i="6" s="1"/>
  <c r="I52" i="6"/>
  <c r="L52" i="6" s="1"/>
  <c r="O52" i="6" s="1"/>
  <c r="J52" i="6"/>
  <c r="M52" i="6" s="1"/>
  <c r="P52" i="6" s="1"/>
  <c r="H53" i="6"/>
  <c r="K53" i="6" s="1"/>
  <c r="N53" i="6" s="1"/>
  <c r="I53" i="6"/>
  <c r="J53" i="6"/>
  <c r="M53" i="6" s="1"/>
  <c r="P53" i="6" s="1"/>
  <c r="L53" i="6"/>
  <c r="I54" i="6"/>
  <c r="J54" i="6"/>
  <c r="H55" i="6"/>
  <c r="K55" i="6" s="1"/>
  <c r="N55" i="6" s="1"/>
  <c r="I55" i="6"/>
  <c r="L55" i="6" s="1"/>
  <c r="O55" i="6" s="1"/>
  <c r="J55" i="6"/>
  <c r="M55" i="6"/>
  <c r="P55" i="6" s="1"/>
  <c r="H56" i="6"/>
  <c r="K56" i="6" s="1"/>
  <c r="N56" i="6" s="1"/>
  <c r="I56" i="6"/>
  <c r="L56" i="6" s="1"/>
  <c r="O56" i="6" s="1"/>
  <c r="J56" i="6"/>
  <c r="M56" i="6"/>
  <c r="P56" i="6" s="1"/>
  <c r="H57" i="6"/>
  <c r="K57" i="6" s="1"/>
  <c r="I57" i="6"/>
  <c r="J57" i="6"/>
  <c r="M57" i="6" s="1"/>
  <c r="P57" i="6" s="1"/>
  <c r="L57" i="6"/>
  <c r="O57" i="6" s="1"/>
  <c r="H58" i="6"/>
  <c r="I58" i="6"/>
  <c r="L58" i="6" s="1"/>
  <c r="O58" i="6" s="1"/>
  <c r="J58" i="6"/>
  <c r="M58" i="6" s="1"/>
  <c r="P58" i="6" s="1"/>
  <c r="K58" i="6"/>
  <c r="N58" i="6" s="1"/>
  <c r="H59" i="6"/>
  <c r="I59" i="6"/>
  <c r="L59" i="6" s="1"/>
  <c r="O59" i="6" s="1"/>
  <c r="J59" i="6"/>
  <c r="M59" i="6" s="1"/>
  <c r="K59" i="6"/>
  <c r="N59" i="6" s="1"/>
  <c r="H60" i="6"/>
  <c r="K60" i="6" s="1"/>
  <c r="N60" i="6" s="1"/>
  <c r="I60" i="6"/>
  <c r="J60" i="6"/>
  <c r="M60" i="6" s="1"/>
  <c r="P60" i="6" s="1"/>
  <c r="L60" i="6"/>
  <c r="O60" i="6" s="1"/>
  <c r="H61" i="6"/>
  <c r="I61" i="6"/>
  <c r="L61" i="6" s="1"/>
  <c r="O61" i="6" s="1"/>
  <c r="J61" i="6"/>
  <c r="M61" i="6" s="1"/>
  <c r="P61" i="6" s="1"/>
  <c r="K61" i="6"/>
  <c r="N61" i="6" s="1"/>
  <c r="H62" i="6"/>
  <c r="K62" i="6" s="1"/>
  <c r="N62" i="6" s="1"/>
  <c r="I62" i="6"/>
  <c r="J62" i="6"/>
  <c r="M62" i="6" s="1"/>
  <c r="P62" i="6" s="1"/>
  <c r="L62" i="6"/>
  <c r="H63" i="6"/>
  <c r="I63" i="6"/>
  <c r="L63" i="6" s="1"/>
  <c r="O63" i="6" s="1"/>
  <c r="J63" i="6"/>
  <c r="M63" i="6" s="1"/>
  <c r="P63" i="6" s="1"/>
  <c r="K63" i="6"/>
  <c r="N63" i="6" s="1"/>
  <c r="H64" i="6"/>
  <c r="K64" i="6" s="1"/>
  <c r="N64" i="6" s="1"/>
  <c r="I64" i="6"/>
  <c r="L64" i="6" s="1"/>
  <c r="O64" i="6" s="1"/>
  <c r="J64" i="6"/>
  <c r="M64" i="6" s="1"/>
  <c r="P64" i="6" s="1"/>
  <c r="H65" i="6"/>
  <c r="I65" i="6"/>
  <c r="L65" i="6" s="1"/>
  <c r="O65" i="6" s="1"/>
  <c r="J65" i="6"/>
  <c r="M65" i="6" s="1"/>
  <c r="P65" i="6" s="1"/>
  <c r="K65" i="6"/>
  <c r="N65" i="6" s="1"/>
  <c r="H66" i="6"/>
  <c r="K66" i="6" s="1"/>
  <c r="N66" i="6" s="1"/>
  <c r="I66" i="6"/>
  <c r="J66" i="6"/>
  <c r="M66" i="6" s="1"/>
  <c r="P66" i="6" s="1"/>
  <c r="L66" i="6"/>
  <c r="O66" i="6" s="1"/>
  <c r="H67" i="6"/>
  <c r="I67" i="6"/>
  <c r="L67" i="6" s="1"/>
  <c r="O67" i="6" s="1"/>
  <c r="J67" i="6"/>
  <c r="M67" i="6" s="1"/>
  <c r="K67" i="6"/>
  <c r="N67" i="6" s="1"/>
  <c r="H68" i="6"/>
  <c r="K68" i="6" s="1"/>
  <c r="N68" i="6" s="1"/>
  <c r="I68" i="6"/>
  <c r="J68" i="6"/>
  <c r="M68" i="6" s="1"/>
  <c r="P68" i="6" s="1"/>
  <c r="L68" i="6"/>
  <c r="O68" i="6" s="1"/>
  <c r="H51" i="1"/>
  <c r="I51" i="1"/>
  <c r="J51" i="1"/>
  <c r="M51" i="1" s="1"/>
  <c r="P51" i="1" s="1"/>
  <c r="K51" i="1"/>
  <c r="N51" i="1" s="1"/>
  <c r="L51" i="1"/>
  <c r="O51" i="1"/>
  <c r="H52" i="1"/>
  <c r="I52" i="1"/>
  <c r="L52" i="1" s="1"/>
  <c r="O52" i="1" s="1"/>
  <c r="J52" i="1"/>
  <c r="M52" i="1" s="1"/>
  <c r="P52" i="1" s="1"/>
  <c r="K52" i="1"/>
  <c r="N52" i="1"/>
  <c r="H53" i="1"/>
  <c r="K53" i="1" s="1"/>
  <c r="N53" i="1" s="1"/>
  <c r="I53" i="1"/>
  <c r="L53" i="1" s="1"/>
  <c r="O53" i="1" s="1"/>
  <c r="J53" i="1"/>
  <c r="M53" i="1"/>
  <c r="P53" i="1" s="1"/>
  <c r="H54" i="1"/>
  <c r="K54" i="1" s="1"/>
  <c r="N54" i="1" s="1"/>
  <c r="I54" i="1"/>
  <c r="J54" i="1"/>
  <c r="L54" i="1"/>
  <c r="O54" i="1" s="1"/>
  <c r="M54" i="1"/>
  <c r="P54" i="1"/>
  <c r="H55" i="1"/>
  <c r="I55" i="1"/>
  <c r="J55" i="1"/>
  <c r="M55" i="1" s="1"/>
  <c r="P55" i="1" s="1"/>
  <c r="K55" i="1"/>
  <c r="N55" i="1" s="1"/>
  <c r="L55" i="1"/>
  <c r="O55" i="1"/>
  <c r="H56" i="1"/>
  <c r="I56" i="1"/>
  <c r="L56" i="1" s="1"/>
  <c r="O56" i="1" s="1"/>
  <c r="J56" i="1"/>
  <c r="M56" i="1" s="1"/>
  <c r="P56" i="1" s="1"/>
  <c r="K56" i="1"/>
  <c r="N56" i="1"/>
  <c r="H57" i="1"/>
  <c r="K57" i="1" s="1"/>
  <c r="N57" i="1" s="1"/>
  <c r="I57" i="1"/>
  <c r="L57" i="1" s="1"/>
  <c r="O57" i="1" s="1"/>
  <c r="J57" i="1"/>
  <c r="M57" i="1"/>
  <c r="P57" i="1" s="1"/>
  <c r="H58" i="1"/>
  <c r="K58" i="1" s="1"/>
  <c r="N58" i="1" s="1"/>
  <c r="I58" i="1"/>
  <c r="J58" i="1"/>
  <c r="L58" i="1"/>
  <c r="O58" i="1" s="1"/>
  <c r="M58" i="1"/>
  <c r="P58" i="1"/>
  <c r="H59" i="1"/>
  <c r="I59" i="1"/>
  <c r="J59" i="1"/>
  <c r="M59" i="1" s="1"/>
  <c r="P59" i="1" s="1"/>
  <c r="K59" i="1"/>
  <c r="N59" i="1" s="1"/>
  <c r="L59" i="1"/>
  <c r="O59" i="1"/>
  <c r="H60" i="1"/>
  <c r="I60" i="1"/>
  <c r="L60" i="1" s="1"/>
  <c r="O60" i="1" s="1"/>
  <c r="J60" i="1"/>
  <c r="M60" i="1" s="1"/>
  <c r="P60" i="1" s="1"/>
  <c r="K60" i="1"/>
  <c r="N60" i="1"/>
  <c r="D61" i="1"/>
  <c r="H61" i="1"/>
  <c r="K61" i="1" s="1"/>
  <c r="N61" i="1" s="1"/>
  <c r="I61" i="1"/>
  <c r="L61" i="1" s="1"/>
  <c r="O61" i="1" s="1"/>
  <c r="J61" i="1"/>
  <c r="M61" i="1" s="1"/>
  <c r="P61" i="1" s="1"/>
  <c r="AG12" i="2" l="1"/>
  <c r="AH12" i="2"/>
  <c r="Y12" i="2"/>
  <c r="Z1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1" i="1"/>
  <c r="D68" i="1"/>
  <c r="C33" i="1"/>
  <c r="C34" i="1" s="1"/>
  <c r="C35" i="1" s="1"/>
  <c r="C36" i="1" s="1"/>
  <c r="C37" i="1" s="1"/>
  <c r="C38" i="1" s="1"/>
  <c r="C39" i="1" s="1"/>
  <c r="C40" i="1" s="1"/>
  <c r="D40" i="1" s="1"/>
  <c r="C42" i="1"/>
  <c r="C43" i="1" s="1"/>
  <c r="C44" i="1" s="1"/>
  <c r="C45" i="1" s="1"/>
  <c r="C46" i="1" s="1"/>
  <c r="C47" i="1" s="1"/>
  <c r="C48" i="1" s="1"/>
  <c r="C49" i="1" s="1"/>
  <c r="C50" i="1" s="1"/>
  <c r="D50" i="1" s="1"/>
  <c r="C62" i="1"/>
  <c r="C63" i="1" s="1"/>
  <c r="C64" i="1" s="1"/>
  <c r="C65" i="1" s="1"/>
  <c r="C66" i="1" s="1"/>
  <c r="C67" i="1" s="1"/>
  <c r="D67" i="1" s="1"/>
  <c r="C69" i="1"/>
  <c r="C70" i="1" s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D12" i="5"/>
  <c r="D22" i="5"/>
  <c r="D32" i="5"/>
  <c r="D42" i="5"/>
  <c r="D43" i="5"/>
  <c r="D48" i="5"/>
  <c r="D51" i="5"/>
  <c r="D52" i="5"/>
  <c r="D62" i="5"/>
  <c r="D72" i="5"/>
  <c r="D80" i="5"/>
  <c r="D2" i="5"/>
  <c r="B3" i="5"/>
  <c r="B4" i="5" s="1"/>
  <c r="B5" i="5" s="1"/>
  <c r="C3" i="5"/>
  <c r="C4" i="5" s="1"/>
  <c r="C5" i="5" s="1"/>
  <c r="C6" i="5" s="1"/>
  <c r="C7" i="5" s="1"/>
  <c r="C8" i="5" s="1"/>
  <c r="C9" i="5" s="1"/>
  <c r="C10" i="5" s="1"/>
  <c r="C11" i="5" s="1"/>
  <c r="B13" i="5"/>
  <c r="D13" i="5" s="1"/>
  <c r="C13" i="5"/>
  <c r="C14" i="5" s="1"/>
  <c r="B14" i="5"/>
  <c r="C15" i="5"/>
  <c r="C16" i="5" s="1"/>
  <c r="C17" i="5" s="1"/>
  <c r="C18" i="5" s="1"/>
  <c r="C19" i="5" s="1"/>
  <c r="C20" i="5" s="1"/>
  <c r="C21" i="5" s="1"/>
  <c r="B23" i="5"/>
  <c r="B24" i="5" s="1"/>
  <c r="B25" i="5" s="1"/>
  <c r="C23" i="5"/>
  <c r="C24" i="5"/>
  <c r="C25" i="5" s="1"/>
  <c r="C26" i="5" s="1"/>
  <c r="C27" i="5" s="1"/>
  <c r="C28" i="5" s="1"/>
  <c r="C29" i="5" s="1"/>
  <c r="C30" i="5" s="1"/>
  <c r="C31" i="5" s="1"/>
  <c r="B33" i="5"/>
  <c r="C33" i="5"/>
  <c r="C34" i="5" s="1"/>
  <c r="C35" i="5" s="1"/>
  <c r="C36" i="5" s="1"/>
  <c r="C37" i="5" s="1"/>
  <c r="C38" i="5" s="1"/>
  <c r="C39" i="5" s="1"/>
  <c r="C40" i="5" s="1"/>
  <c r="C41" i="5" s="1"/>
  <c r="B43" i="5"/>
  <c r="B44" i="5" s="1"/>
  <c r="B45" i="5" s="1"/>
  <c r="B46" i="5" s="1"/>
  <c r="B47" i="5" s="1"/>
  <c r="B48" i="5" s="1"/>
  <c r="B49" i="5" s="1"/>
  <c r="B50" i="5" s="1"/>
  <c r="B51" i="5" s="1"/>
  <c r="C43" i="5"/>
  <c r="C44" i="5" s="1"/>
  <c r="C45" i="5" s="1"/>
  <c r="C46" i="5" s="1"/>
  <c r="C47" i="5" s="1"/>
  <c r="C48" i="5" s="1"/>
  <c r="C49" i="5" s="1"/>
  <c r="C50" i="5" s="1"/>
  <c r="C51" i="5" s="1"/>
  <c r="B53" i="5"/>
  <c r="C53" i="5"/>
  <c r="C54" i="5"/>
  <c r="C55" i="5" s="1"/>
  <c r="C56" i="5" s="1"/>
  <c r="C57" i="5" s="1"/>
  <c r="C58" i="5" s="1"/>
  <c r="C59" i="5" s="1"/>
  <c r="C60" i="5" s="1"/>
  <c r="C61" i="5" s="1"/>
  <c r="B63" i="5"/>
  <c r="C63" i="5"/>
  <c r="C64" i="5" s="1"/>
  <c r="C65" i="5" s="1"/>
  <c r="C66" i="5" s="1"/>
  <c r="C67" i="5" s="1"/>
  <c r="C68" i="5" s="1"/>
  <c r="C69" i="5" s="1"/>
  <c r="C70" i="5" s="1"/>
  <c r="C71" i="5" s="1"/>
  <c r="B64" i="5"/>
  <c r="B65" i="5" s="1"/>
  <c r="B73" i="5"/>
  <c r="B74" i="5" s="1"/>
  <c r="B75" i="5" s="1"/>
  <c r="B76" i="5" s="1"/>
  <c r="B77" i="5" s="1"/>
  <c r="B78" i="5" s="1"/>
  <c r="B79" i="5" s="1"/>
  <c r="B80" i="5" s="1"/>
  <c r="B81" i="5" s="1"/>
  <c r="C73" i="5"/>
  <c r="C74" i="5" s="1"/>
  <c r="C75" i="5" s="1"/>
  <c r="C76" i="5" s="1"/>
  <c r="C77" i="5" s="1"/>
  <c r="C78" i="5" s="1"/>
  <c r="C79" i="5" s="1"/>
  <c r="C80" i="5" s="1"/>
  <c r="C81" i="5" s="1"/>
  <c r="A3" i="5"/>
  <c r="A4" i="5" s="1"/>
  <c r="A5" i="5" s="1"/>
  <c r="A6" i="5" s="1"/>
  <c r="A7" i="5" s="1"/>
  <c r="A8" i="5" s="1"/>
  <c r="A9" i="5" s="1"/>
  <c r="A10" i="5" s="1"/>
  <c r="A11" i="5" s="1"/>
  <c r="A13" i="5"/>
  <c r="A14" i="5" s="1"/>
  <c r="A15" i="5" s="1"/>
  <c r="A16" i="5" s="1"/>
  <c r="A17" i="5" s="1"/>
  <c r="A18" i="5" s="1"/>
  <c r="A19" i="5" s="1"/>
  <c r="A20" i="5" s="1"/>
  <c r="A21" i="5" s="1"/>
  <c r="A23" i="5"/>
  <c r="A24" i="5"/>
  <c r="A25" i="5" s="1"/>
  <c r="A26" i="5" s="1"/>
  <c r="A27" i="5" s="1"/>
  <c r="A28" i="5" s="1"/>
  <c r="A29" i="5" s="1"/>
  <c r="A30" i="5" s="1"/>
  <c r="A31" i="5" s="1"/>
  <c r="A33" i="5"/>
  <c r="A34" i="5" s="1"/>
  <c r="A35" i="5" s="1"/>
  <c r="A36" i="5" s="1"/>
  <c r="A37" i="5" s="1"/>
  <c r="A38" i="5" s="1"/>
  <c r="A39" i="5" s="1"/>
  <c r="A40" i="5" s="1"/>
  <c r="A41" i="5" s="1"/>
  <c r="A43" i="5"/>
  <c r="A44" i="5" s="1"/>
  <c r="A45" i="5" s="1"/>
  <c r="A46" i="5" s="1"/>
  <c r="A47" i="5" s="1"/>
  <c r="A48" i="5" s="1"/>
  <c r="A49" i="5" s="1"/>
  <c r="A50" i="5" s="1"/>
  <c r="A51" i="5" s="1"/>
  <c r="A53" i="5"/>
  <c r="A54" i="5" s="1"/>
  <c r="A55" i="5" s="1"/>
  <c r="A56" i="5" s="1"/>
  <c r="A57" i="5" s="1"/>
  <c r="A58" i="5" s="1"/>
  <c r="A59" i="5" s="1"/>
  <c r="A60" i="5" s="1"/>
  <c r="A61" i="5" s="1"/>
  <c r="A63" i="5"/>
  <c r="A64" i="5" s="1"/>
  <c r="A65" i="5" s="1"/>
  <c r="A66" i="5"/>
  <c r="A67" i="5" s="1"/>
  <c r="A68" i="5" s="1"/>
  <c r="A69" i="5" s="1"/>
  <c r="A70" i="5" s="1"/>
  <c r="A71" i="5" s="1"/>
  <c r="A73" i="5"/>
  <c r="A74" i="5" s="1"/>
  <c r="A75" i="5" s="1"/>
  <c r="A76" i="5" s="1"/>
  <c r="A77" i="5" s="1"/>
  <c r="A78" i="5" s="1"/>
  <c r="A79" i="5" s="1"/>
  <c r="A80" i="5" s="1"/>
  <c r="A81" i="5" s="1"/>
  <c r="D63" i="1" l="1"/>
  <c r="D66" i="1"/>
  <c r="D65" i="1"/>
  <c r="D43" i="1"/>
  <c r="D62" i="1"/>
  <c r="D47" i="1"/>
  <c r="D35" i="1"/>
  <c r="D33" i="1"/>
  <c r="D39" i="1"/>
  <c r="D37" i="1"/>
  <c r="B26" i="5"/>
  <c r="D25" i="5"/>
  <c r="D64" i="5"/>
  <c r="D53" i="5"/>
  <c r="B54" i="5"/>
  <c r="B34" i="5"/>
  <c r="D33" i="5"/>
  <c r="D79" i="5"/>
  <c r="D63" i="5"/>
  <c r="D4" i="5"/>
  <c r="C71" i="1"/>
  <c r="D70" i="1"/>
  <c r="D81" i="5"/>
  <c r="D14" i="5"/>
  <c r="B15" i="5"/>
  <c r="B6" i="5"/>
  <c r="D5" i="5"/>
  <c r="D76" i="5"/>
  <c r="D47" i="5"/>
  <c r="D24" i="5"/>
  <c r="D3" i="5"/>
  <c r="D69" i="1"/>
  <c r="B66" i="5"/>
  <c r="D65" i="5"/>
  <c r="D75" i="5"/>
  <c r="D44" i="5"/>
  <c r="D23" i="5"/>
  <c r="D64" i="1"/>
  <c r="D46" i="1"/>
  <c r="D42" i="1"/>
  <c r="D38" i="1"/>
  <c r="D34" i="1"/>
  <c r="D49" i="1"/>
  <c r="D45" i="1"/>
  <c r="D78" i="5"/>
  <c r="D74" i="5"/>
  <c r="D50" i="5"/>
  <c r="D46" i="5"/>
  <c r="D77" i="5"/>
  <c r="D73" i="5"/>
  <c r="D49" i="5"/>
  <c r="D45" i="5"/>
  <c r="D48" i="1"/>
  <c r="D44" i="1"/>
  <c r="D36" i="1"/>
  <c r="H2" i="5"/>
  <c r="K2" i="5" s="1"/>
  <c r="N2" i="5" s="1"/>
  <c r="I2" i="5"/>
  <c r="L2" i="5" s="1"/>
  <c r="O2" i="5" s="1"/>
  <c r="J2" i="5"/>
  <c r="M2" i="5" s="1"/>
  <c r="P2" i="5" s="1"/>
  <c r="H3" i="5"/>
  <c r="K3" i="5" s="1"/>
  <c r="N3" i="5" s="1"/>
  <c r="I3" i="5"/>
  <c r="L3" i="5" s="1"/>
  <c r="O3" i="5" s="1"/>
  <c r="J3" i="5"/>
  <c r="M3" i="5" s="1"/>
  <c r="P3" i="5" s="1"/>
  <c r="H4" i="5"/>
  <c r="K4" i="5" s="1"/>
  <c r="N4" i="5" s="1"/>
  <c r="I4" i="5"/>
  <c r="L4" i="5" s="1"/>
  <c r="O4" i="5" s="1"/>
  <c r="J4" i="5"/>
  <c r="M4" i="5" s="1"/>
  <c r="P4" i="5" s="1"/>
  <c r="H5" i="5"/>
  <c r="K5" i="5" s="1"/>
  <c r="N5" i="5" s="1"/>
  <c r="I5" i="5"/>
  <c r="L5" i="5" s="1"/>
  <c r="O5" i="5" s="1"/>
  <c r="J5" i="5"/>
  <c r="M5" i="5" s="1"/>
  <c r="P5" i="5" s="1"/>
  <c r="H6" i="5"/>
  <c r="K6" i="5" s="1"/>
  <c r="N6" i="5" s="1"/>
  <c r="I6" i="5"/>
  <c r="L6" i="5" s="1"/>
  <c r="O6" i="5" s="1"/>
  <c r="J6" i="5"/>
  <c r="M6" i="5" s="1"/>
  <c r="P6" i="5" s="1"/>
  <c r="H7" i="5"/>
  <c r="K7" i="5" s="1"/>
  <c r="N7" i="5" s="1"/>
  <c r="I7" i="5"/>
  <c r="L7" i="5" s="1"/>
  <c r="O7" i="5" s="1"/>
  <c r="J7" i="5"/>
  <c r="M7" i="5" s="1"/>
  <c r="P7" i="5" s="1"/>
  <c r="H8" i="5"/>
  <c r="K8" i="5" s="1"/>
  <c r="N8" i="5" s="1"/>
  <c r="I8" i="5"/>
  <c r="L8" i="5" s="1"/>
  <c r="O8" i="5" s="1"/>
  <c r="J8" i="5"/>
  <c r="M8" i="5" s="1"/>
  <c r="P8" i="5" s="1"/>
  <c r="H9" i="5"/>
  <c r="K9" i="5" s="1"/>
  <c r="N9" i="5" s="1"/>
  <c r="I9" i="5"/>
  <c r="L9" i="5" s="1"/>
  <c r="O9" i="5" s="1"/>
  <c r="J9" i="5"/>
  <c r="M9" i="5" s="1"/>
  <c r="P9" i="5" s="1"/>
  <c r="H10" i="5"/>
  <c r="K10" i="5" s="1"/>
  <c r="N10" i="5" s="1"/>
  <c r="I10" i="5"/>
  <c r="L10" i="5" s="1"/>
  <c r="O10" i="5" s="1"/>
  <c r="J10" i="5"/>
  <c r="M10" i="5" s="1"/>
  <c r="P10" i="5" s="1"/>
  <c r="H11" i="5"/>
  <c r="K11" i="5" s="1"/>
  <c r="N11" i="5" s="1"/>
  <c r="I11" i="5"/>
  <c r="L11" i="5" s="1"/>
  <c r="O11" i="5" s="1"/>
  <c r="J11" i="5"/>
  <c r="M11" i="5" s="1"/>
  <c r="P11" i="5" s="1"/>
  <c r="H12" i="5"/>
  <c r="I12" i="5"/>
  <c r="L12" i="5" s="1"/>
  <c r="O12" i="5" s="1"/>
  <c r="J12" i="5"/>
  <c r="M12" i="5" s="1"/>
  <c r="P12" i="5" s="1"/>
  <c r="K12" i="5"/>
  <c r="N12" i="5" s="1"/>
  <c r="H13" i="5"/>
  <c r="K13" i="5" s="1"/>
  <c r="N13" i="5" s="1"/>
  <c r="I13" i="5"/>
  <c r="L13" i="5" s="1"/>
  <c r="O13" i="5" s="1"/>
  <c r="J13" i="5"/>
  <c r="M13" i="5" s="1"/>
  <c r="P13" i="5" s="1"/>
  <c r="H14" i="5"/>
  <c r="K14" i="5" s="1"/>
  <c r="N14" i="5" s="1"/>
  <c r="I14" i="5"/>
  <c r="L14" i="5" s="1"/>
  <c r="J14" i="5"/>
  <c r="M14" i="5" s="1"/>
  <c r="P14" i="5" s="1"/>
  <c r="O14" i="5"/>
  <c r="H15" i="5"/>
  <c r="K15" i="5" s="1"/>
  <c r="N15" i="5" s="1"/>
  <c r="I15" i="5"/>
  <c r="J15" i="5"/>
  <c r="M15" i="5" s="1"/>
  <c r="P15" i="5" s="1"/>
  <c r="L15" i="5"/>
  <c r="O15" i="5" s="1"/>
  <c r="H16" i="5"/>
  <c r="K16" i="5" s="1"/>
  <c r="N16" i="5" s="1"/>
  <c r="I16" i="5"/>
  <c r="L16" i="5" s="1"/>
  <c r="O16" i="5" s="1"/>
  <c r="J16" i="5"/>
  <c r="M16" i="5" s="1"/>
  <c r="P16" i="5" s="1"/>
  <c r="H17" i="5"/>
  <c r="K17" i="5" s="1"/>
  <c r="N17" i="5" s="1"/>
  <c r="I17" i="5"/>
  <c r="L17" i="5" s="1"/>
  <c r="O17" i="5" s="1"/>
  <c r="J17" i="5"/>
  <c r="M17" i="5" s="1"/>
  <c r="P17" i="5" s="1"/>
  <c r="H18" i="5"/>
  <c r="K18" i="5" s="1"/>
  <c r="N18" i="5" s="1"/>
  <c r="I18" i="5"/>
  <c r="L18" i="5" s="1"/>
  <c r="O18" i="5" s="1"/>
  <c r="J18" i="5"/>
  <c r="M18" i="5"/>
  <c r="P18" i="5" s="1"/>
  <c r="H19" i="5"/>
  <c r="K19" i="5" s="1"/>
  <c r="I19" i="5"/>
  <c r="J19" i="5"/>
  <c r="M19" i="5" s="1"/>
  <c r="P19" i="5" s="1"/>
  <c r="L19" i="5"/>
  <c r="O19" i="5" s="1"/>
  <c r="N19" i="5"/>
  <c r="H20" i="5"/>
  <c r="K20" i="5" s="1"/>
  <c r="N20" i="5" s="1"/>
  <c r="I20" i="5"/>
  <c r="L20" i="5" s="1"/>
  <c r="O20" i="5" s="1"/>
  <c r="J20" i="5"/>
  <c r="M20" i="5" s="1"/>
  <c r="P20" i="5" s="1"/>
  <c r="H21" i="5"/>
  <c r="K21" i="5" s="1"/>
  <c r="N21" i="5" s="1"/>
  <c r="I21" i="5"/>
  <c r="L21" i="5" s="1"/>
  <c r="O21" i="5" s="1"/>
  <c r="J21" i="5"/>
  <c r="M21" i="5" s="1"/>
  <c r="P21" i="5"/>
  <c r="H22" i="5"/>
  <c r="K22" i="5" s="1"/>
  <c r="N22" i="5" s="1"/>
  <c r="I22" i="5"/>
  <c r="L22" i="5" s="1"/>
  <c r="O22" i="5" s="1"/>
  <c r="J22" i="5"/>
  <c r="M22" i="5"/>
  <c r="P22" i="5" s="1"/>
  <c r="H23" i="5"/>
  <c r="K23" i="5" s="1"/>
  <c r="N23" i="5" s="1"/>
  <c r="I23" i="5"/>
  <c r="L23" i="5" s="1"/>
  <c r="O23" i="5" s="1"/>
  <c r="J23" i="5"/>
  <c r="M23" i="5" s="1"/>
  <c r="P23" i="5" s="1"/>
  <c r="H24" i="5"/>
  <c r="K24" i="5" s="1"/>
  <c r="N24" i="5" s="1"/>
  <c r="I24" i="5"/>
  <c r="L24" i="5" s="1"/>
  <c r="O24" i="5" s="1"/>
  <c r="J24" i="5"/>
  <c r="M24" i="5" s="1"/>
  <c r="P24" i="5" s="1"/>
  <c r="H25" i="5"/>
  <c r="K25" i="5" s="1"/>
  <c r="N25" i="5" s="1"/>
  <c r="I25" i="5"/>
  <c r="L25" i="5" s="1"/>
  <c r="O25" i="5" s="1"/>
  <c r="J25" i="5"/>
  <c r="M25" i="5" s="1"/>
  <c r="P25" i="5" s="1"/>
  <c r="H26" i="5"/>
  <c r="K26" i="5" s="1"/>
  <c r="N26" i="5" s="1"/>
  <c r="I26" i="5"/>
  <c r="L26" i="5" s="1"/>
  <c r="O26" i="5" s="1"/>
  <c r="J26" i="5"/>
  <c r="M26" i="5"/>
  <c r="P26" i="5" s="1"/>
  <c r="H27" i="5"/>
  <c r="K27" i="5" s="1"/>
  <c r="I27" i="5"/>
  <c r="L27" i="5" s="1"/>
  <c r="O27" i="5" s="1"/>
  <c r="J27" i="5"/>
  <c r="M27" i="5" s="1"/>
  <c r="P27" i="5" s="1"/>
  <c r="N27" i="5"/>
  <c r="H28" i="5"/>
  <c r="K28" i="5" s="1"/>
  <c r="N28" i="5" s="1"/>
  <c r="I28" i="5"/>
  <c r="L28" i="5" s="1"/>
  <c r="O28" i="5" s="1"/>
  <c r="J28" i="5"/>
  <c r="M28" i="5" s="1"/>
  <c r="P28" i="5" s="1"/>
  <c r="H29" i="5"/>
  <c r="K29" i="5" s="1"/>
  <c r="N29" i="5" s="1"/>
  <c r="I29" i="5"/>
  <c r="L29" i="5" s="1"/>
  <c r="O29" i="5" s="1"/>
  <c r="J29" i="5"/>
  <c r="M29" i="5" s="1"/>
  <c r="P29" i="5" s="1"/>
  <c r="H30" i="5"/>
  <c r="K30" i="5" s="1"/>
  <c r="N30" i="5" s="1"/>
  <c r="I30" i="5"/>
  <c r="L30" i="5" s="1"/>
  <c r="O30" i="5" s="1"/>
  <c r="J30" i="5"/>
  <c r="M30" i="5" s="1"/>
  <c r="P30" i="5" s="1"/>
  <c r="H31" i="5"/>
  <c r="K31" i="5" s="1"/>
  <c r="I31" i="5"/>
  <c r="J31" i="5"/>
  <c r="M31" i="5" s="1"/>
  <c r="P31" i="5" s="1"/>
  <c r="L31" i="5"/>
  <c r="O31" i="5" s="1"/>
  <c r="N31" i="5"/>
  <c r="H32" i="5"/>
  <c r="K32" i="5" s="1"/>
  <c r="N32" i="5" s="1"/>
  <c r="I32" i="5"/>
  <c r="L32" i="5" s="1"/>
  <c r="O32" i="5" s="1"/>
  <c r="J32" i="5"/>
  <c r="M32" i="5" s="1"/>
  <c r="P32" i="5" s="1"/>
  <c r="H33" i="5"/>
  <c r="K33" i="5" s="1"/>
  <c r="N33" i="5" s="1"/>
  <c r="I33" i="5"/>
  <c r="L33" i="5" s="1"/>
  <c r="O33" i="5" s="1"/>
  <c r="J33" i="5"/>
  <c r="M33" i="5" s="1"/>
  <c r="P33" i="5" s="1"/>
  <c r="H34" i="5"/>
  <c r="K34" i="5" s="1"/>
  <c r="N34" i="5" s="1"/>
  <c r="I34" i="5"/>
  <c r="L34" i="5" s="1"/>
  <c r="J34" i="5"/>
  <c r="M34" i="5" s="1"/>
  <c r="P34" i="5" s="1"/>
  <c r="O34" i="5"/>
  <c r="H35" i="5"/>
  <c r="K35" i="5" s="1"/>
  <c r="I35" i="5"/>
  <c r="L35" i="5" s="1"/>
  <c r="O35" i="5" s="1"/>
  <c r="J35" i="5"/>
  <c r="M35" i="5" s="1"/>
  <c r="P35" i="5" s="1"/>
  <c r="N35" i="5"/>
  <c r="H36" i="5"/>
  <c r="K36" i="5" s="1"/>
  <c r="N36" i="5" s="1"/>
  <c r="I36" i="5"/>
  <c r="L36" i="5" s="1"/>
  <c r="O36" i="5" s="1"/>
  <c r="J36" i="5"/>
  <c r="M36" i="5"/>
  <c r="P36" i="5" s="1"/>
  <c r="H37" i="5"/>
  <c r="K37" i="5" s="1"/>
  <c r="N37" i="5" s="1"/>
  <c r="I37" i="5"/>
  <c r="L37" i="5" s="1"/>
  <c r="O37" i="5" s="1"/>
  <c r="J37" i="5"/>
  <c r="M37" i="5" s="1"/>
  <c r="P37" i="5" s="1"/>
  <c r="H38" i="5"/>
  <c r="K38" i="5" s="1"/>
  <c r="N38" i="5" s="1"/>
  <c r="I38" i="5"/>
  <c r="L38" i="5" s="1"/>
  <c r="J38" i="5"/>
  <c r="M38" i="5" s="1"/>
  <c r="P38" i="5" s="1"/>
  <c r="O38" i="5"/>
  <c r="H39" i="5"/>
  <c r="K39" i="5" s="1"/>
  <c r="N39" i="5" s="1"/>
  <c r="I39" i="5"/>
  <c r="L39" i="5" s="1"/>
  <c r="O39" i="5" s="1"/>
  <c r="J39" i="5"/>
  <c r="M39" i="5" s="1"/>
  <c r="P39" i="5" s="1"/>
  <c r="H40" i="5"/>
  <c r="K40" i="5" s="1"/>
  <c r="N40" i="5" s="1"/>
  <c r="I40" i="5"/>
  <c r="L40" i="5" s="1"/>
  <c r="J40" i="5"/>
  <c r="M40" i="5" s="1"/>
  <c r="P40" i="5" s="1"/>
  <c r="O40" i="5"/>
  <c r="H41" i="5"/>
  <c r="K41" i="5" s="1"/>
  <c r="N41" i="5" s="1"/>
  <c r="I41" i="5"/>
  <c r="J41" i="5"/>
  <c r="M41" i="5" s="1"/>
  <c r="P41" i="5" s="1"/>
  <c r="L41" i="5"/>
  <c r="O41" i="5" s="1"/>
  <c r="H42" i="5"/>
  <c r="I42" i="5"/>
  <c r="L42" i="5" s="1"/>
  <c r="O42" i="5" s="1"/>
  <c r="J42" i="5"/>
  <c r="M42" i="5" s="1"/>
  <c r="P42" i="5" s="1"/>
  <c r="K42" i="5"/>
  <c r="N42" i="5" s="1"/>
  <c r="H43" i="5"/>
  <c r="K43" i="5" s="1"/>
  <c r="N43" i="5" s="1"/>
  <c r="I43" i="5"/>
  <c r="L43" i="5" s="1"/>
  <c r="O43" i="5" s="1"/>
  <c r="J43" i="5"/>
  <c r="M43" i="5" s="1"/>
  <c r="P43" i="5" s="1"/>
  <c r="H44" i="5"/>
  <c r="K44" i="5" s="1"/>
  <c r="N44" i="5" s="1"/>
  <c r="I44" i="5"/>
  <c r="L44" i="5" s="1"/>
  <c r="O44" i="5" s="1"/>
  <c r="J44" i="5"/>
  <c r="M44" i="5"/>
  <c r="P44" i="5" s="1"/>
  <c r="H45" i="5"/>
  <c r="K45" i="5" s="1"/>
  <c r="N45" i="5" s="1"/>
  <c r="I45" i="5"/>
  <c r="J45" i="5"/>
  <c r="M45" i="5" s="1"/>
  <c r="P45" i="5" s="1"/>
  <c r="L45" i="5"/>
  <c r="O45" i="5" s="1"/>
  <c r="H46" i="5"/>
  <c r="I46" i="5"/>
  <c r="L46" i="5" s="1"/>
  <c r="O46" i="5" s="1"/>
  <c r="J46" i="5"/>
  <c r="M46" i="5" s="1"/>
  <c r="P46" i="5" s="1"/>
  <c r="K46" i="5"/>
  <c r="N46" i="5" s="1"/>
  <c r="H47" i="5"/>
  <c r="K47" i="5" s="1"/>
  <c r="N47" i="5" s="1"/>
  <c r="I47" i="5"/>
  <c r="L47" i="5" s="1"/>
  <c r="O47" i="5" s="1"/>
  <c r="J47" i="5"/>
  <c r="M47" i="5" s="1"/>
  <c r="P47" i="5" s="1"/>
  <c r="H48" i="5"/>
  <c r="K48" i="5" s="1"/>
  <c r="N48" i="5" s="1"/>
  <c r="I48" i="5"/>
  <c r="L48" i="5" s="1"/>
  <c r="O48" i="5" s="1"/>
  <c r="J48" i="5"/>
  <c r="M48" i="5"/>
  <c r="P48" i="5" s="1"/>
  <c r="H49" i="5"/>
  <c r="K49" i="5" s="1"/>
  <c r="N49" i="5" s="1"/>
  <c r="I49" i="5"/>
  <c r="J49" i="5"/>
  <c r="M49" i="5" s="1"/>
  <c r="P49" i="5" s="1"/>
  <c r="L49" i="5"/>
  <c r="O49" i="5" s="1"/>
  <c r="H50" i="5"/>
  <c r="I50" i="5"/>
  <c r="L50" i="5" s="1"/>
  <c r="O50" i="5" s="1"/>
  <c r="J50" i="5"/>
  <c r="M50" i="5" s="1"/>
  <c r="P50" i="5" s="1"/>
  <c r="K50" i="5"/>
  <c r="N50" i="5" s="1"/>
  <c r="H51" i="5"/>
  <c r="K51" i="5" s="1"/>
  <c r="N51" i="5" s="1"/>
  <c r="I51" i="5"/>
  <c r="L51" i="5" s="1"/>
  <c r="O51" i="5" s="1"/>
  <c r="J51" i="5"/>
  <c r="M51" i="5" s="1"/>
  <c r="P51" i="5" s="1"/>
  <c r="H52" i="5"/>
  <c r="K52" i="5" s="1"/>
  <c r="N52" i="5" s="1"/>
  <c r="I52" i="5"/>
  <c r="L52" i="5" s="1"/>
  <c r="O52" i="5" s="1"/>
  <c r="J52" i="5"/>
  <c r="M52" i="5"/>
  <c r="P52" i="5" s="1"/>
  <c r="H53" i="5"/>
  <c r="K53" i="5" s="1"/>
  <c r="N53" i="5" s="1"/>
  <c r="I53" i="5"/>
  <c r="J53" i="5"/>
  <c r="M53" i="5" s="1"/>
  <c r="P53" i="5" s="1"/>
  <c r="L53" i="5"/>
  <c r="O53" i="5" s="1"/>
  <c r="H54" i="5"/>
  <c r="I54" i="5"/>
  <c r="L54" i="5" s="1"/>
  <c r="O54" i="5" s="1"/>
  <c r="J54" i="5"/>
  <c r="M54" i="5" s="1"/>
  <c r="P54" i="5" s="1"/>
  <c r="K54" i="5"/>
  <c r="N54" i="5" s="1"/>
  <c r="H55" i="5"/>
  <c r="K55" i="5" s="1"/>
  <c r="N55" i="5" s="1"/>
  <c r="I55" i="5"/>
  <c r="L55" i="5" s="1"/>
  <c r="O55" i="5" s="1"/>
  <c r="J55" i="5"/>
  <c r="M55" i="5" s="1"/>
  <c r="P55" i="5" s="1"/>
  <c r="H56" i="5"/>
  <c r="K56" i="5" s="1"/>
  <c r="N56" i="5" s="1"/>
  <c r="I56" i="5"/>
  <c r="L56" i="5" s="1"/>
  <c r="O56" i="5" s="1"/>
  <c r="J56" i="5"/>
  <c r="M56" i="5"/>
  <c r="P56" i="5" s="1"/>
  <c r="H57" i="5"/>
  <c r="K57" i="5" s="1"/>
  <c r="N57" i="5" s="1"/>
  <c r="I57" i="5"/>
  <c r="J57" i="5"/>
  <c r="M57" i="5" s="1"/>
  <c r="P57" i="5" s="1"/>
  <c r="L57" i="5"/>
  <c r="O57" i="5" s="1"/>
  <c r="H58" i="5"/>
  <c r="I58" i="5"/>
  <c r="L58" i="5" s="1"/>
  <c r="O58" i="5" s="1"/>
  <c r="J58" i="5"/>
  <c r="M58" i="5" s="1"/>
  <c r="P58" i="5" s="1"/>
  <c r="K58" i="5"/>
  <c r="N58" i="5" s="1"/>
  <c r="H59" i="5"/>
  <c r="K59" i="5" s="1"/>
  <c r="N59" i="5" s="1"/>
  <c r="I59" i="5"/>
  <c r="L59" i="5" s="1"/>
  <c r="O59" i="5" s="1"/>
  <c r="J59" i="5"/>
  <c r="M59" i="5" s="1"/>
  <c r="P59" i="5" s="1"/>
  <c r="H60" i="5"/>
  <c r="K60" i="5" s="1"/>
  <c r="N60" i="5" s="1"/>
  <c r="I60" i="5"/>
  <c r="L60" i="5" s="1"/>
  <c r="O60" i="5" s="1"/>
  <c r="J60" i="5"/>
  <c r="M60" i="5" s="1"/>
  <c r="P60" i="5" s="1"/>
  <c r="H61" i="5"/>
  <c r="K61" i="5" s="1"/>
  <c r="N61" i="5" s="1"/>
  <c r="I61" i="5"/>
  <c r="L61" i="5" s="1"/>
  <c r="O61" i="5" s="1"/>
  <c r="J61" i="5"/>
  <c r="M61" i="5" s="1"/>
  <c r="P61" i="5" s="1"/>
  <c r="H62" i="5"/>
  <c r="K62" i="5" s="1"/>
  <c r="N62" i="5" s="1"/>
  <c r="I62" i="5"/>
  <c r="L62" i="5" s="1"/>
  <c r="O62" i="5" s="1"/>
  <c r="J62" i="5"/>
  <c r="M62" i="5" s="1"/>
  <c r="P62" i="5" s="1"/>
  <c r="H63" i="5"/>
  <c r="K63" i="5" s="1"/>
  <c r="N63" i="5" s="1"/>
  <c r="I63" i="5"/>
  <c r="L63" i="5" s="1"/>
  <c r="O63" i="5" s="1"/>
  <c r="J63" i="5"/>
  <c r="M63" i="5" s="1"/>
  <c r="P63" i="5" s="1"/>
  <c r="H64" i="5"/>
  <c r="K64" i="5" s="1"/>
  <c r="N64" i="5" s="1"/>
  <c r="I64" i="5"/>
  <c r="L64" i="5" s="1"/>
  <c r="O64" i="5" s="1"/>
  <c r="J64" i="5"/>
  <c r="M64" i="5" s="1"/>
  <c r="P64" i="5" s="1"/>
  <c r="H65" i="5"/>
  <c r="K65" i="5" s="1"/>
  <c r="N65" i="5" s="1"/>
  <c r="I65" i="5"/>
  <c r="L65" i="5" s="1"/>
  <c r="O65" i="5" s="1"/>
  <c r="J65" i="5"/>
  <c r="M65" i="5"/>
  <c r="P65" i="5" s="1"/>
  <c r="H66" i="5"/>
  <c r="K66" i="5" s="1"/>
  <c r="N66" i="5" s="1"/>
  <c r="I66" i="5"/>
  <c r="L66" i="5" s="1"/>
  <c r="O66" i="5" s="1"/>
  <c r="J66" i="5"/>
  <c r="M66" i="5" s="1"/>
  <c r="P66" i="5" s="1"/>
  <c r="H67" i="5"/>
  <c r="K67" i="5" s="1"/>
  <c r="N67" i="5" s="1"/>
  <c r="I67" i="5"/>
  <c r="L67" i="5" s="1"/>
  <c r="O67" i="5" s="1"/>
  <c r="J67" i="5"/>
  <c r="M67" i="5"/>
  <c r="P67" i="5" s="1"/>
  <c r="H68" i="5"/>
  <c r="K68" i="5" s="1"/>
  <c r="N68" i="5" s="1"/>
  <c r="I68" i="5"/>
  <c r="L68" i="5" s="1"/>
  <c r="O68" i="5" s="1"/>
  <c r="J68" i="5"/>
  <c r="M68" i="5" s="1"/>
  <c r="P68" i="5" s="1"/>
  <c r="H69" i="5"/>
  <c r="I69" i="5"/>
  <c r="L69" i="5" s="1"/>
  <c r="O69" i="5" s="1"/>
  <c r="J69" i="5"/>
  <c r="M69" i="5" s="1"/>
  <c r="P69" i="5" s="1"/>
  <c r="K69" i="5"/>
  <c r="N69" i="5" s="1"/>
  <c r="H70" i="5"/>
  <c r="K70" i="5" s="1"/>
  <c r="N70" i="5" s="1"/>
  <c r="I70" i="5"/>
  <c r="L70" i="5" s="1"/>
  <c r="O70" i="5" s="1"/>
  <c r="J70" i="5"/>
  <c r="M70" i="5" s="1"/>
  <c r="P70" i="5" s="1"/>
  <c r="H71" i="5"/>
  <c r="K71" i="5" s="1"/>
  <c r="N71" i="5" s="1"/>
  <c r="I71" i="5"/>
  <c r="L71" i="5" s="1"/>
  <c r="O71" i="5" s="1"/>
  <c r="J71" i="5"/>
  <c r="M71" i="5" s="1"/>
  <c r="P71" i="5" s="1"/>
  <c r="H72" i="5"/>
  <c r="K72" i="5" s="1"/>
  <c r="N72" i="5" s="1"/>
  <c r="I72" i="5"/>
  <c r="L72" i="5" s="1"/>
  <c r="O72" i="5" s="1"/>
  <c r="J72" i="5"/>
  <c r="M72" i="5" s="1"/>
  <c r="P72" i="5" s="1"/>
  <c r="H73" i="5"/>
  <c r="K73" i="5" s="1"/>
  <c r="N73" i="5" s="1"/>
  <c r="I73" i="5"/>
  <c r="L73" i="5" s="1"/>
  <c r="O73" i="5" s="1"/>
  <c r="J73" i="5"/>
  <c r="M73" i="5" s="1"/>
  <c r="P73" i="5" s="1"/>
  <c r="H74" i="5"/>
  <c r="K74" i="5" s="1"/>
  <c r="N74" i="5" s="1"/>
  <c r="I74" i="5"/>
  <c r="J74" i="5"/>
  <c r="M74" i="5" s="1"/>
  <c r="P74" i="5" s="1"/>
  <c r="L74" i="5"/>
  <c r="O74" i="5" s="1"/>
  <c r="H75" i="5"/>
  <c r="K75" i="5" s="1"/>
  <c r="N75" i="5" s="1"/>
  <c r="I75" i="5"/>
  <c r="L75" i="5" s="1"/>
  <c r="O75" i="5" s="1"/>
  <c r="J75" i="5"/>
  <c r="M75" i="5" s="1"/>
  <c r="P75" i="5" s="1"/>
  <c r="H76" i="5"/>
  <c r="K76" i="5" s="1"/>
  <c r="N76" i="5" s="1"/>
  <c r="I76" i="5"/>
  <c r="J76" i="5"/>
  <c r="M76" i="5" s="1"/>
  <c r="P76" i="5" s="1"/>
  <c r="L76" i="5"/>
  <c r="O76" i="5" s="1"/>
  <c r="H77" i="5"/>
  <c r="K77" i="5" s="1"/>
  <c r="N77" i="5" s="1"/>
  <c r="I77" i="5"/>
  <c r="L77" i="5" s="1"/>
  <c r="O77" i="5" s="1"/>
  <c r="J77" i="5"/>
  <c r="M77" i="5" s="1"/>
  <c r="P77" i="5" s="1"/>
  <c r="H78" i="5"/>
  <c r="K78" i="5" s="1"/>
  <c r="N78" i="5" s="1"/>
  <c r="I78" i="5"/>
  <c r="L78" i="5" s="1"/>
  <c r="O78" i="5" s="1"/>
  <c r="J78" i="5"/>
  <c r="M78" i="5" s="1"/>
  <c r="P78" i="5" s="1"/>
  <c r="H79" i="5"/>
  <c r="K79" i="5" s="1"/>
  <c r="N79" i="5" s="1"/>
  <c r="I79" i="5"/>
  <c r="L79" i="5" s="1"/>
  <c r="O79" i="5" s="1"/>
  <c r="J79" i="5"/>
  <c r="M79" i="5" s="1"/>
  <c r="P79" i="5" s="1"/>
  <c r="H80" i="5"/>
  <c r="K80" i="5" s="1"/>
  <c r="N80" i="5" s="1"/>
  <c r="I80" i="5"/>
  <c r="L80" i="5" s="1"/>
  <c r="O80" i="5" s="1"/>
  <c r="J80" i="5"/>
  <c r="M80" i="5" s="1"/>
  <c r="P80" i="5" s="1"/>
  <c r="H81" i="5"/>
  <c r="K81" i="5" s="1"/>
  <c r="N81" i="5" s="1"/>
  <c r="I81" i="5"/>
  <c r="L81" i="5" s="1"/>
  <c r="O81" i="5" s="1"/>
  <c r="J81" i="5"/>
  <c r="M81" i="5"/>
  <c r="P81" i="5" s="1"/>
  <c r="H2" i="4"/>
  <c r="I2" i="4"/>
  <c r="L2" i="4" s="1"/>
  <c r="J2" i="4"/>
  <c r="K2" i="4"/>
  <c r="N2" i="4" s="1"/>
  <c r="M2" i="4"/>
  <c r="P2" i="4" s="1"/>
  <c r="O2" i="4"/>
  <c r="H3" i="4"/>
  <c r="K3" i="4" s="1"/>
  <c r="I3" i="4"/>
  <c r="L3" i="4" s="1"/>
  <c r="O3" i="4" s="1"/>
  <c r="J3" i="4"/>
  <c r="M3" i="4" s="1"/>
  <c r="P3" i="4" s="1"/>
  <c r="N3" i="4"/>
  <c r="H4" i="4"/>
  <c r="K4" i="4" s="1"/>
  <c r="N4" i="4" s="1"/>
  <c r="I4" i="4"/>
  <c r="L4" i="4" s="1"/>
  <c r="O4" i="4" s="1"/>
  <c r="J4" i="4"/>
  <c r="M4" i="4"/>
  <c r="P4" i="4" s="1"/>
  <c r="H5" i="4"/>
  <c r="K5" i="4" s="1"/>
  <c r="N5" i="4" s="1"/>
  <c r="I5" i="4"/>
  <c r="L5" i="4" s="1"/>
  <c r="O5" i="4" s="1"/>
  <c r="J5" i="4"/>
  <c r="M5" i="4" s="1"/>
  <c r="P5" i="4" s="1"/>
  <c r="H6" i="4"/>
  <c r="K6" i="4" s="1"/>
  <c r="N6" i="4" s="1"/>
  <c r="I6" i="4"/>
  <c r="L6" i="4" s="1"/>
  <c r="J6" i="4"/>
  <c r="M6" i="4" s="1"/>
  <c r="P6" i="4" s="1"/>
  <c r="O6" i="4"/>
  <c r="H7" i="4"/>
  <c r="K7" i="4" s="1"/>
  <c r="I7" i="4"/>
  <c r="L7" i="4" s="1"/>
  <c r="O7" i="4" s="1"/>
  <c r="J7" i="4"/>
  <c r="M7" i="4" s="1"/>
  <c r="P7" i="4" s="1"/>
  <c r="N7" i="4"/>
  <c r="H8" i="4"/>
  <c r="I8" i="4"/>
  <c r="L8" i="4" s="1"/>
  <c r="O8" i="4" s="1"/>
  <c r="J8" i="4"/>
  <c r="K8" i="4"/>
  <c r="N8" i="4" s="1"/>
  <c r="M8" i="4"/>
  <c r="P8" i="4" s="1"/>
  <c r="H9" i="4"/>
  <c r="K9" i="4" s="1"/>
  <c r="N9" i="4" s="1"/>
  <c r="I9" i="4"/>
  <c r="J9" i="4"/>
  <c r="M9" i="4" s="1"/>
  <c r="P9" i="4" s="1"/>
  <c r="L9" i="4"/>
  <c r="O9" i="4" s="1"/>
  <c r="H10" i="4"/>
  <c r="K10" i="4" s="1"/>
  <c r="N10" i="4" s="1"/>
  <c r="I10" i="4"/>
  <c r="L10" i="4" s="1"/>
  <c r="J10" i="4"/>
  <c r="M10" i="4" s="1"/>
  <c r="P10" i="4" s="1"/>
  <c r="O10" i="4"/>
  <c r="H11" i="4"/>
  <c r="K11" i="4" s="1"/>
  <c r="I11" i="4"/>
  <c r="L11" i="4" s="1"/>
  <c r="O11" i="4" s="1"/>
  <c r="J11" i="4"/>
  <c r="M11" i="4" s="1"/>
  <c r="N11" i="4"/>
  <c r="P11" i="4"/>
  <c r="H12" i="4"/>
  <c r="I12" i="4"/>
  <c r="L12" i="4" s="1"/>
  <c r="O12" i="4" s="1"/>
  <c r="J12" i="4"/>
  <c r="M12" i="4" s="1"/>
  <c r="P12" i="4" s="1"/>
  <c r="K12" i="4"/>
  <c r="N12" i="4" s="1"/>
  <c r="H13" i="4"/>
  <c r="K13" i="4" s="1"/>
  <c r="I13" i="4"/>
  <c r="J13" i="4"/>
  <c r="M13" i="4" s="1"/>
  <c r="P13" i="4" s="1"/>
  <c r="L13" i="4"/>
  <c r="O13" i="4" s="1"/>
  <c r="N13" i="4"/>
  <c r="H14" i="4"/>
  <c r="K14" i="4" s="1"/>
  <c r="N14" i="4" s="1"/>
  <c r="I14" i="4"/>
  <c r="L14" i="4" s="1"/>
  <c r="J14" i="4"/>
  <c r="M14" i="4" s="1"/>
  <c r="P14" i="4" s="1"/>
  <c r="O14" i="4"/>
  <c r="H15" i="4"/>
  <c r="K15" i="4" s="1"/>
  <c r="I15" i="4"/>
  <c r="J15" i="4"/>
  <c r="M15" i="4" s="1"/>
  <c r="L15" i="4"/>
  <c r="O15" i="4" s="1"/>
  <c r="N15" i="4"/>
  <c r="P15" i="4"/>
  <c r="H16" i="4"/>
  <c r="I16" i="4"/>
  <c r="L16" i="4" s="1"/>
  <c r="O16" i="4" s="1"/>
  <c r="J16" i="4"/>
  <c r="M16" i="4" s="1"/>
  <c r="P16" i="4" s="1"/>
  <c r="K16" i="4"/>
  <c r="N16" i="4" s="1"/>
  <c r="H17" i="4"/>
  <c r="K17" i="4" s="1"/>
  <c r="N17" i="4" s="1"/>
  <c r="I17" i="4"/>
  <c r="L17" i="4" s="1"/>
  <c r="O17" i="4" s="1"/>
  <c r="J17" i="4"/>
  <c r="M17" i="4" s="1"/>
  <c r="P17" i="4" s="1"/>
  <c r="H18" i="4"/>
  <c r="K18" i="4" s="1"/>
  <c r="N18" i="4" s="1"/>
  <c r="I18" i="4"/>
  <c r="L18" i="4" s="1"/>
  <c r="J18" i="4"/>
  <c r="M18" i="4" s="1"/>
  <c r="P18" i="4" s="1"/>
  <c r="O18" i="4"/>
  <c r="H19" i="4"/>
  <c r="K19" i="4" s="1"/>
  <c r="I19" i="4"/>
  <c r="L19" i="4" s="1"/>
  <c r="O19" i="4" s="1"/>
  <c r="J19" i="4"/>
  <c r="M19" i="4" s="1"/>
  <c r="N19" i="4"/>
  <c r="P19" i="4"/>
  <c r="H20" i="4"/>
  <c r="I20" i="4"/>
  <c r="L20" i="4" s="1"/>
  <c r="O20" i="4" s="1"/>
  <c r="J20" i="4"/>
  <c r="M20" i="4" s="1"/>
  <c r="P20" i="4" s="1"/>
  <c r="K20" i="4"/>
  <c r="N20" i="4" s="1"/>
  <c r="H21" i="4"/>
  <c r="K21" i="4" s="1"/>
  <c r="I21" i="4"/>
  <c r="J21" i="4"/>
  <c r="M21" i="4" s="1"/>
  <c r="P21" i="4" s="1"/>
  <c r="L21" i="4"/>
  <c r="O21" i="4" s="1"/>
  <c r="N21" i="4"/>
  <c r="H22" i="4"/>
  <c r="K22" i="4" s="1"/>
  <c r="N22" i="4" s="1"/>
  <c r="I22" i="4"/>
  <c r="L22" i="4" s="1"/>
  <c r="J22" i="4"/>
  <c r="M22" i="4" s="1"/>
  <c r="P22" i="4" s="1"/>
  <c r="W4" i="4" s="1"/>
  <c r="O22" i="4"/>
  <c r="H23" i="4"/>
  <c r="K23" i="4" s="1"/>
  <c r="I23" i="4"/>
  <c r="J23" i="4"/>
  <c r="M23" i="4" s="1"/>
  <c r="L23" i="4"/>
  <c r="O23" i="4" s="1"/>
  <c r="N23" i="4"/>
  <c r="P23" i="4"/>
  <c r="H24" i="4"/>
  <c r="I24" i="4"/>
  <c r="L24" i="4" s="1"/>
  <c r="O24" i="4" s="1"/>
  <c r="J24" i="4"/>
  <c r="M24" i="4" s="1"/>
  <c r="P24" i="4" s="1"/>
  <c r="K24" i="4"/>
  <c r="N24" i="4" s="1"/>
  <c r="H25" i="4"/>
  <c r="K25" i="4" s="1"/>
  <c r="N25" i="4" s="1"/>
  <c r="I25" i="4"/>
  <c r="L25" i="4" s="1"/>
  <c r="O25" i="4" s="1"/>
  <c r="J25" i="4"/>
  <c r="M25" i="4" s="1"/>
  <c r="P25" i="4" s="1"/>
  <c r="H26" i="4"/>
  <c r="K26" i="4" s="1"/>
  <c r="N26" i="4" s="1"/>
  <c r="I26" i="4"/>
  <c r="L26" i="4" s="1"/>
  <c r="J26" i="4"/>
  <c r="M26" i="4" s="1"/>
  <c r="P26" i="4" s="1"/>
  <c r="O26" i="4"/>
  <c r="H27" i="4"/>
  <c r="K27" i="4" s="1"/>
  <c r="N27" i="4" s="1"/>
  <c r="I27" i="4"/>
  <c r="L27" i="4" s="1"/>
  <c r="O27" i="4" s="1"/>
  <c r="J27" i="4"/>
  <c r="M27" i="4" s="1"/>
  <c r="P27" i="4" s="1"/>
  <c r="H28" i="4"/>
  <c r="K28" i="4" s="1"/>
  <c r="N28" i="4" s="1"/>
  <c r="I28" i="4"/>
  <c r="L28" i="4" s="1"/>
  <c r="O28" i="4" s="1"/>
  <c r="J28" i="4"/>
  <c r="M28" i="4" s="1"/>
  <c r="P28" i="4" s="1"/>
  <c r="H29" i="4"/>
  <c r="K29" i="4" s="1"/>
  <c r="N29" i="4" s="1"/>
  <c r="I29" i="4"/>
  <c r="L29" i="4" s="1"/>
  <c r="O29" i="4" s="1"/>
  <c r="J29" i="4"/>
  <c r="M29" i="4" s="1"/>
  <c r="P29" i="4" s="1"/>
  <c r="H30" i="4"/>
  <c r="K30" i="4" s="1"/>
  <c r="N30" i="4" s="1"/>
  <c r="I30" i="4"/>
  <c r="L30" i="4" s="1"/>
  <c r="O30" i="4" s="1"/>
  <c r="J30" i="4"/>
  <c r="M30" i="4"/>
  <c r="P30" i="4" s="1"/>
  <c r="H31" i="4"/>
  <c r="I31" i="4"/>
  <c r="L31" i="4" s="1"/>
  <c r="O31" i="4" s="1"/>
  <c r="J31" i="4"/>
  <c r="M31" i="4" s="1"/>
  <c r="K31" i="4"/>
  <c r="N31" i="4" s="1"/>
  <c r="P31" i="4"/>
  <c r="H32" i="4"/>
  <c r="I32" i="4"/>
  <c r="L32" i="4" s="1"/>
  <c r="O32" i="4" s="1"/>
  <c r="J32" i="4"/>
  <c r="M32" i="4" s="1"/>
  <c r="P32" i="4" s="1"/>
  <c r="K32" i="4"/>
  <c r="N32" i="4" s="1"/>
  <c r="H33" i="4"/>
  <c r="K33" i="4" s="1"/>
  <c r="N33" i="4" s="1"/>
  <c r="I33" i="4"/>
  <c r="J33" i="4"/>
  <c r="M33" i="4" s="1"/>
  <c r="P33" i="4" s="1"/>
  <c r="L33" i="4"/>
  <c r="O33" i="4" s="1"/>
  <c r="H34" i="4"/>
  <c r="K34" i="4" s="1"/>
  <c r="N34" i="4" s="1"/>
  <c r="I34" i="4"/>
  <c r="L34" i="4" s="1"/>
  <c r="O34" i="4" s="1"/>
  <c r="J34" i="4"/>
  <c r="M34" i="4" s="1"/>
  <c r="P34" i="4" s="1"/>
  <c r="H35" i="4"/>
  <c r="K35" i="4" s="1"/>
  <c r="N35" i="4" s="1"/>
  <c r="I35" i="4"/>
  <c r="L35" i="4" s="1"/>
  <c r="O35" i="4" s="1"/>
  <c r="J35" i="4"/>
  <c r="M35" i="4" s="1"/>
  <c r="P35" i="4" s="1"/>
  <c r="H36" i="4"/>
  <c r="K36" i="4" s="1"/>
  <c r="N36" i="4" s="1"/>
  <c r="I36" i="4"/>
  <c r="L36" i="4" s="1"/>
  <c r="O36" i="4" s="1"/>
  <c r="J36" i="4"/>
  <c r="M36" i="4" s="1"/>
  <c r="P36" i="4" s="1"/>
  <c r="H37" i="4"/>
  <c r="K37" i="4" s="1"/>
  <c r="N37" i="4" s="1"/>
  <c r="I37" i="4"/>
  <c r="L37" i="4" s="1"/>
  <c r="O37" i="4" s="1"/>
  <c r="J37" i="4"/>
  <c r="M37" i="4" s="1"/>
  <c r="P37" i="4" s="1"/>
  <c r="H38" i="4"/>
  <c r="K38" i="4" s="1"/>
  <c r="N38" i="4" s="1"/>
  <c r="I38" i="4"/>
  <c r="L38" i="4" s="1"/>
  <c r="O38" i="4" s="1"/>
  <c r="J38" i="4"/>
  <c r="M38" i="4" s="1"/>
  <c r="P38" i="4" s="1"/>
  <c r="H39" i="4"/>
  <c r="K39" i="4" s="1"/>
  <c r="N39" i="4" s="1"/>
  <c r="I39" i="4"/>
  <c r="L39" i="4" s="1"/>
  <c r="O39" i="4" s="1"/>
  <c r="J39" i="4"/>
  <c r="M39" i="4" s="1"/>
  <c r="P39" i="4"/>
  <c r="H40" i="4"/>
  <c r="I40" i="4"/>
  <c r="L40" i="4" s="1"/>
  <c r="O40" i="4" s="1"/>
  <c r="J40" i="4"/>
  <c r="M40" i="4" s="1"/>
  <c r="P40" i="4" s="1"/>
  <c r="K40" i="4"/>
  <c r="N40" i="4" s="1"/>
  <c r="H41" i="4"/>
  <c r="K41" i="4" s="1"/>
  <c r="N41" i="4" s="1"/>
  <c r="I41" i="4"/>
  <c r="L41" i="4" s="1"/>
  <c r="O41" i="4" s="1"/>
  <c r="J41" i="4"/>
  <c r="M41" i="4"/>
  <c r="P41" i="4" s="1"/>
  <c r="H42" i="4"/>
  <c r="K42" i="4" s="1"/>
  <c r="N42" i="4" s="1"/>
  <c r="I42" i="4"/>
  <c r="L42" i="4" s="1"/>
  <c r="O42" i="4" s="1"/>
  <c r="J42" i="4"/>
  <c r="M42" i="4"/>
  <c r="P42" i="4" s="1"/>
  <c r="H43" i="4"/>
  <c r="K43" i="4" s="1"/>
  <c r="N43" i="4" s="1"/>
  <c r="I43" i="4"/>
  <c r="J43" i="4"/>
  <c r="M43" i="4" s="1"/>
  <c r="L43" i="4"/>
  <c r="O43" i="4" s="1"/>
  <c r="P43" i="4"/>
  <c r="H44" i="4"/>
  <c r="K44" i="4" s="1"/>
  <c r="N44" i="4" s="1"/>
  <c r="I44" i="4"/>
  <c r="L44" i="4" s="1"/>
  <c r="O44" i="4" s="1"/>
  <c r="J44" i="4"/>
  <c r="M44" i="4" s="1"/>
  <c r="P44" i="4" s="1"/>
  <c r="H45" i="4"/>
  <c r="K45" i="4" s="1"/>
  <c r="N45" i="4" s="1"/>
  <c r="I45" i="4"/>
  <c r="L45" i="4" s="1"/>
  <c r="O45" i="4" s="1"/>
  <c r="J45" i="4"/>
  <c r="M45" i="4" s="1"/>
  <c r="P45" i="4" s="1"/>
  <c r="H46" i="4"/>
  <c r="K46" i="4" s="1"/>
  <c r="N46" i="4" s="1"/>
  <c r="I46" i="4"/>
  <c r="L46" i="4" s="1"/>
  <c r="O46" i="4" s="1"/>
  <c r="J46" i="4"/>
  <c r="M46" i="4"/>
  <c r="P46" i="4" s="1"/>
  <c r="H47" i="4"/>
  <c r="I47" i="4"/>
  <c r="L47" i="4" s="1"/>
  <c r="O47" i="4" s="1"/>
  <c r="J47" i="4"/>
  <c r="M47" i="4" s="1"/>
  <c r="K47" i="4"/>
  <c r="N47" i="4" s="1"/>
  <c r="P47" i="4"/>
  <c r="H48" i="4"/>
  <c r="I48" i="4"/>
  <c r="L48" i="4" s="1"/>
  <c r="O48" i="4" s="1"/>
  <c r="J48" i="4"/>
  <c r="M48" i="4" s="1"/>
  <c r="P48" i="4" s="1"/>
  <c r="K48" i="4"/>
  <c r="N48" i="4" s="1"/>
  <c r="H49" i="4"/>
  <c r="K49" i="4" s="1"/>
  <c r="N49" i="4" s="1"/>
  <c r="I49" i="4"/>
  <c r="L49" i="4" s="1"/>
  <c r="O49" i="4" s="1"/>
  <c r="J49" i="4"/>
  <c r="M49" i="4" s="1"/>
  <c r="P49" i="4" s="1"/>
  <c r="H50" i="4"/>
  <c r="K50" i="4" s="1"/>
  <c r="N50" i="4" s="1"/>
  <c r="I50" i="4"/>
  <c r="L50" i="4" s="1"/>
  <c r="O50" i="4" s="1"/>
  <c r="J50" i="4"/>
  <c r="M50" i="4" s="1"/>
  <c r="P50" i="4" s="1"/>
  <c r="H51" i="4"/>
  <c r="K51" i="4" s="1"/>
  <c r="N51" i="4" s="1"/>
  <c r="I51" i="4"/>
  <c r="L51" i="4" s="1"/>
  <c r="O51" i="4" s="1"/>
  <c r="J51" i="4"/>
  <c r="M51" i="4" s="1"/>
  <c r="P51" i="4" s="1"/>
  <c r="H52" i="4"/>
  <c r="K52" i="4" s="1"/>
  <c r="N52" i="4" s="1"/>
  <c r="I52" i="4"/>
  <c r="L52" i="4" s="1"/>
  <c r="O52" i="4" s="1"/>
  <c r="J52" i="4"/>
  <c r="M52" i="4" s="1"/>
  <c r="P52" i="4" s="1"/>
  <c r="W7" i="4" s="1"/>
  <c r="H53" i="4"/>
  <c r="K53" i="4" s="1"/>
  <c r="N53" i="4" s="1"/>
  <c r="I53" i="4"/>
  <c r="L53" i="4" s="1"/>
  <c r="O53" i="4" s="1"/>
  <c r="J53" i="4"/>
  <c r="M53" i="4" s="1"/>
  <c r="P53" i="4" s="1"/>
  <c r="H54" i="4"/>
  <c r="K54" i="4" s="1"/>
  <c r="N54" i="4" s="1"/>
  <c r="I54" i="4"/>
  <c r="L54" i="4" s="1"/>
  <c r="O54" i="4" s="1"/>
  <c r="J54" i="4"/>
  <c r="M54" i="4" s="1"/>
  <c r="P54" i="4" s="1"/>
  <c r="H55" i="4"/>
  <c r="K55" i="4" s="1"/>
  <c r="N55" i="4" s="1"/>
  <c r="I55" i="4"/>
  <c r="J55" i="4"/>
  <c r="M55" i="4" s="1"/>
  <c r="P55" i="4" s="1"/>
  <c r="L55" i="4"/>
  <c r="O55" i="4" s="1"/>
  <c r="H56" i="4"/>
  <c r="I56" i="4"/>
  <c r="L56" i="4" s="1"/>
  <c r="O56" i="4" s="1"/>
  <c r="J56" i="4"/>
  <c r="M56" i="4" s="1"/>
  <c r="P56" i="4" s="1"/>
  <c r="K56" i="4"/>
  <c r="N56" i="4" s="1"/>
  <c r="H57" i="4"/>
  <c r="K57" i="4" s="1"/>
  <c r="N57" i="4" s="1"/>
  <c r="I57" i="4"/>
  <c r="L57" i="4" s="1"/>
  <c r="O57" i="4" s="1"/>
  <c r="J57" i="4"/>
  <c r="M57" i="4"/>
  <c r="P57" i="4" s="1"/>
  <c r="H58" i="4"/>
  <c r="K58" i="4" s="1"/>
  <c r="N58" i="4" s="1"/>
  <c r="I58" i="4"/>
  <c r="L58" i="4" s="1"/>
  <c r="O58" i="4" s="1"/>
  <c r="J58" i="4"/>
  <c r="M58" i="4"/>
  <c r="P58" i="4" s="1"/>
  <c r="H59" i="4"/>
  <c r="K59" i="4" s="1"/>
  <c r="N59" i="4" s="1"/>
  <c r="I59" i="4"/>
  <c r="L59" i="4" s="1"/>
  <c r="O59" i="4" s="1"/>
  <c r="J59" i="4"/>
  <c r="M59" i="4"/>
  <c r="P59" i="4" s="1"/>
  <c r="H60" i="4"/>
  <c r="K60" i="4" s="1"/>
  <c r="N60" i="4" s="1"/>
  <c r="I60" i="4"/>
  <c r="L60" i="4" s="1"/>
  <c r="O60" i="4" s="1"/>
  <c r="J60" i="4"/>
  <c r="M60" i="4" s="1"/>
  <c r="P60" i="4" s="1"/>
  <c r="H61" i="4"/>
  <c r="I61" i="4"/>
  <c r="L61" i="4" s="1"/>
  <c r="O61" i="4" s="1"/>
  <c r="J61" i="4"/>
  <c r="M61" i="4" s="1"/>
  <c r="P61" i="4" s="1"/>
  <c r="K61" i="4"/>
  <c r="N61" i="4" s="1"/>
  <c r="H62" i="4"/>
  <c r="K62" i="4" s="1"/>
  <c r="N62" i="4" s="1"/>
  <c r="I62" i="4"/>
  <c r="L62" i="4" s="1"/>
  <c r="O62" i="4" s="1"/>
  <c r="J62" i="4"/>
  <c r="M62" i="4" s="1"/>
  <c r="P62" i="4" s="1"/>
  <c r="W8" i="4" s="1"/>
  <c r="H63" i="4"/>
  <c r="K63" i="4" s="1"/>
  <c r="N63" i="4" s="1"/>
  <c r="I63" i="4"/>
  <c r="L63" i="4" s="1"/>
  <c r="O63" i="4" s="1"/>
  <c r="J63" i="4"/>
  <c r="M63" i="4" s="1"/>
  <c r="P63" i="4" s="1"/>
  <c r="H64" i="4"/>
  <c r="K64" i="4" s="1"/>
  <c r="N64" i="4" s="1"/>
  <c r="I64" i="4"/>
  <c r="L64" i="4" s="1"/>
  <c r="O64" i="4" s="1"/>
  <c r="J64" i="4"/>
  <c r="M64" i="4" s="1"/>
  <c r="P64" i="4" s="1"/>
  <c r="H65" i="4"/>
  <c r="K65" i="4" s="1"/>
  <c r="N65" i="4" s="1"/>
  <c r="I65" i="4"/>
  <c r="L65" i="4" s="1"/>
  <c r="O65" i="4" s="1"/>
  <c r="J65" i="4"/>
  <c r="M65" i="4" s="1"/>
  <c r="P65" i="4" s="1"/>
  <c r="H66" i="4"/>
  <c r="K66" i="4" s="1"/>
  <c r="N66" i="4" s="1"/>
  <c r="I66" i="4"/>
  <c r="L66" i="4" s="1"/>
  <c r="O66" i="4" s="1"/>
  <c r="J66" i="4"/>
  <c r="M66" i="4" s="1"/>
  <c r="P66" i="4" s="1"/>
  <c r="H67" i="4"/>
  <c r="K67" i="4" s="1"/>
  <c r="N67" i="4" s="1"/>
  <c r="I67" i="4"/>
  <c r="L67" i="4" s="1"/>
  <c r="O67" i="4" s="1"/>
  <c r="J67" i="4"/>
  <c r="M67" i="4" s="1"/>
  <c r="P67" i="4" s="1"/>
  <c r="H68" i="4"/>
  <c r="K68" i="4" s="1"/>
  <c r="N68" i="4" s="1"/>
  <c r="I68" i="4"/>
  <c r="L68" i="4" s="1"/>
  <c r="O68" i="4" s="1"/>
  <c r="J68" i="4"/>
  <c r="M68" i="4" s="1"/>
  <c r="P68" i="4" s="1"/>
  <c r="H69" i="4"/>
  <c r="K69" i="4" s="1"/>
  <c r="N69" i="4" s="1"/>
  <c r="I69" i="4"/>
  <c r="L69" i="4" s="1"/>
  <c r="O69" i="4" s="1"/>
  <c r="J69" i="4"/>
  <c r="M69" i="4" s="1"/>
  <c r="P69" i="4" s="1"/>
  <c r="H70" i="4"/>
  <c r="K70" i="4" s="1"/>
  <c r="N70" i="4" s="1"/>
  <c r="I70" i="4"/>
  <c r="L70" i="4" s="1"/>
  <c r="O70" i="4" s="1"/>
  <c r="J70" i="4"/>
  <c r="M70" i="4" s="1"/>
  <c r="P70" i="4" s="1"/>
  <c r="H71" i="4"/>
  <c r="K71" i="4" s="1"/>
  <c r="N71" i="4" s="1"/>
  <c r="I71" i="4"/>
  <c r="L71" i="4" s="1"/>
  <c r="O71" i="4" s="1"/>
  <c r="J71" i="4"/>
  <c r="M71" i="4" s="1"/>
  <c r="P71" i="4" s="1"/>
  <c r="H72" i="4"/>
  <c r="K72" i="4" s="1"/>
  <c r="N72" i="4" s="1"/>
  <c r="I72" i="4"/>
  <c r="J72" i="4"/>
  <c r="M72" i="4" s="1"/>
  <c r="P72" i="4" s="1"/>
  <c r="L72" i="4"/>
  <c r="O72" i="4" s="1"/>
  <c r="H73" i="4"/>
  <c r="K73" i="4" s="1"/>
  <c r="N73" i="4" s="1"/>
  <c r="I73" i="4"/>
  <c r="J73" i="4"/>
  <c r="M73" i="4" s="1"/>
  <c r="P73" i="4" s="1"/>
  <c r="L73" i="4"/>
  <c r="O73" i="4" s="1"/>
  <c r="H74" i="4"/>
  <c r="K74" i="4" s="1"/>
  <c r="N74" i="4" s="1"/>
  <c r="I74" i="4"/>
  <c r="L74" i="4" s="1"/>
  <c r="O74" i="4" s="1"/>
  <c r="J74" i="4"/>
  <c r="M74" i="4" s="1"/>
  <c r="P74" i="4" s="1"/>
  <c r="H75" i="4"/>
  <c r="K75" i="4" s="1"/>
  <c r="N75" i="4" s="1"/>
  <c r="I75" i="4"/>
  <c r="L75" i="4" s="1"/>
  <c r="O75" i="4" s="1"/>
  <c r="J75" i="4"/>
  <c r="M75" i="4" s="1"/>
  <c r="P75" i="4" s="1"/>
  <c r="H76" i="4"/>
  <c r="K76" i="4" s="1"/>
  <c r="N76" i="4" s="1"/>
  <c r="I76" i="4"/>
  <c r="L76" i="4" s="1"/>
  <c r="O76" i="4" s="1"/>
  <c r="J76" i="4"/>
  <c r="M76" i="4" s="1"/>
  <c r="P76" i="4" s="1"/>
  <c r="H77" i="4"/>
  <c r="K77" i="4" s="1"/>
  <c r="N77" i="4" s="1"/>
  <c r="I77" i="4"/>
  <c r="J77" i="4"/>
  <c r="M77" i="4" s="1"/>
  <c r="P77" i="4" s="1"/>
  <c r="L77" i="4"/>
  <c r="O77" i="4" s="1"/>
  <c r="H78" i="4"/>
  <c r="I78" i="4"/>
  <c r="L78" i="4" s="1"/>
  <c r="O78" i="4" s="1"/>
  <c r="J78" i="4"/>
  <c r="M78" i="4" s="1"/>
  <c r="P78" i="4" s="1"/>
  <c r="K78" i="4"/>
  <c r="N78" i="4" s="1"/>
  <c r="H79" i="4"/>
  <c r="K79" i="4" s="1"/>
  <c r="N79" i="4" s="1"/>
  <c r="I79" i="4"/>
  <c r="L79" i="4" s="1"/>
  <c r="O79" i="4" s="1"/>
  <c r="J79" i="4"/>
  <c r="M79" i="4" s="1"/>
  <c r="P79" i="4" s="1"/>
  <c r="H80" i="4"/>
  <c r="K80" i="4" s="1"/>
  <c r="N80" i="4" s="1"/>
  <c r="I80" i="4"/>
  <c r="L80" i="4" s="1"/>
  <c r="O80" i="4" s="1"/>
  <c r="J80" i="4"/>
  <c r="M80" i="4" s="1"/>
  <c r="P80" i="4" s="1"/>
  <c r="H81" i="4"/>
  <c r="K81" i="4" s="1"/>
  <c r="N81" i="4" s="1"/>
  <c r="I81" i="4"/>
  <c r="J81" i="4"/>
  <c r="M81" i="4" s="1"/>
  <c r="P81" i="4" s="1"/>
  <c r="L81" i="4"/>
  <c r="O81" i="4" s="1"/>
  <c r="H2" i="3"/>
  <c r="I2" i="3"/>
  <c r="L2" i="3" s="1"/>
  <c r="O2" i="3" s="1"/>
  <c r="V2" i="3" s="1"/>
  <c r="J2" i="3"/>
  <c r="K2" i="3"/>
  <c r="N2" i="3" s="1"/>
  <c r="M2" i="3"/>
  <c r="P2" i="3" s="1"/>
  <c r="H3" i="3"/>
  <c r="K3" i="3" s="1"/>
  <c r="N3" i="3" s="1"/>
  <c r="I3" i="3"/>
  <c r="J3" i="3"/>
  <c r="M3" i="3" s="1"/>
  <c r="P3" i="3" s="1"/>
  <c r="L3" i="3"/>
  <c r="O3" i="3" s="1"/>
  <c r="H4" i="3"/>
  <c r="K4" i="3" s="1"/>
  <c r="N4" i="3" s="1"/>
  <c r="I4" i="3"/>
  <c r="L4" i="3" s="1"/>
  <c r="O4" i="3" s="1"/>
  <c r="J4" i="3"/>
  <c r="M4" i="3" s="1"/>
  <c r="P4" i="3" s="1"/>
  <c r="H5" i="3"/>
  <c r="K5" i="3" s="1"/>
  <c r="N5" i="3" s="1"/>
  <c r="I5" i="3"/>
  <c r="L5" i="3" s="1"/>
  <c r="O5" i="3" s="1"/>
  <c r="J5" i="3"/>
  <c r="M5" i="3" s="1"/>
  <c r="P5" i="3" s="1"/>
  <c r="H6" i="3"/>
  <c r="K6" i="3" s="1"/>
  <c r="N6" i="3" s="1"/>
  <c r="I6" i="3"/>
  <c r="L6" i="3" s="1"/>
  <c r="O6" i="3" s="1"/>
  <c r="J6" i="3"/>
  <c r="M6" i="3" s="1"/>
  <c r="P6" i="3" s="1"/>
  <c r="H7" i="3"/>
  <c r="K7" i="3" s="1"/>
  <c r="N7" i="3" s="1"/>
  <c r="I7" i="3"/>
  <c r="L7" i="3" s="1"/>
  <c r="O7" i="3" s="1"/>
  <c r="J7" i="3"/>
  <c r="M7" i="3" s="1"/>
  <c r="P7" i="3" s="1"/>
  <c r="H8" i="3"/>
  <c r="K8" i="3" s="1"/>
  <c r="N8" i="3" s="1"/>
  <c r="I8" i="3"/>
  <c r="L8" i="3" s="1"/>
  <c r="O8" i="3" s="1"/>
  <c r="J8" i="3"/>
  <c r="M8" i="3"/>
  <c r="P8" i="3" s="1"/>
  <c r="H9" i="3"/>
  <c r="K9" i="3" s="1"/>
  <c r="N9" i="3" s="1"/>
  <c r="U3" i="3" s="1"/>
  <c r="I9" i="3"/>
  <c r="L9" i="3" s="1"/>
  <c r="O9" i="3" s="1"/>
  <c r="J9" i="3"/>
  <c r="M9" i="3" s="1"/>
  <c r="P9" i="3" s="1"/>
  <c r="W3" i="3" s="1"/>
  <c r="H10" i="3"/>
  <c r="I10" i="3"/>
  <c r="L10" i="3" s="1"/>
  <c r="O10" i="3" s="1"/>
  <c r="J10" i="3"/>
  <c r="M10" i="3" s="1"/>
  <c r="P10" i="3" s="1"/>
  <c r="K10" i="3"/>
  <c r="N10" i="3" s="1"/>
  <c r="H11" i="3"/>
  <c r="K11" i="3" s="1"/>
  <c r="N11" i="3" s="1"/>
  <c r="I11" i="3"/>
  <c r="L11" i="3" s="1"/>
  <c r="O11" i="3" s="1"/>
  <c r="J11" i="3"/>
  <c r="M11" i="3" s="1"/>
  <c r="P11" i="3" s="1"/>
  <c r="H12" i="3"/>
  <c r="K12" i="3" s="1"/>
  <c r="N12" i="3" s="1"/>
  <c r="I12" i="3"/>
  <c r="L12" i="3" s="1"/>
  <c r="O12" i="3" s="1"/>
  <c r="J12" i="3"/>
  <c r="M12" i="3" s="1"/>
  <c r="P12" i="3" s="1"/>
  <c r="H13" i="3"/>
  <c r="K13" i="3" s="1"/>
  <c r="N13" i="3" s="1"/>
  <c r="U4" i="3" s="1"/>
  <c r="I13" i="3"/>
  <c r="L13" i="3" s="1"/>
  <c r="O13" i="3" s="1"/>
  <c r="V4" i="3" s="1"/>
  <c r="J13" i="3"/>
  <c r="M13" i="3" s="1"/>
  <c r="P13" i="3" s="1"/>
  <c r="W4" i="3" s="1"/>
  <c r="H14" i="3"/>
  <c r="I14" i="3"/>
  <c r="L14" i="3" s="1"/>
  <c r="O14" i="3" s="1"/>
  <c r="J14" i="3"/>
  <c r="M14" i="3" s="1"/>
  <c r="P14" i="3" s="1"/>
  <c r="K14" i="3"/>
  <c r="N14" i="3" s="1"/>
  <c r="H15" i="3"/>
  <c r="K15" i="3" s="1"/>
  <c r="N15" i="3" s="1"/>
  <c r="I15" i="3"/>
  <c r="L15" i="3" s="1"/>
  <c r="O15" i="3" s="1"/>
  <c r="J15" i="3"/>
  <c r="M15" i="3" s="1"/>
  <c r="P15" i="3" s="1"/>
  <c r="H16" i="3"/>
  <c r="K16" i="3" s="1"/>
  <c r="N16" i="3" s="1"/>
  <c r="I16" i="3"/>
  <c r="L16" i="3" s="1"/>
  <c r="O16" i="3" s="1"/>
  <c r="J16" i="3"/>
  <c r="M16" i="3" s="1"/>
  <c r="P16" i="3" s="1"/>
  <c r="H17" i="3"/>
  <c r="K17" i="3" s="1"/>
  <c r="N17" i="3" s="1"/>
  <c r="I17" i="3"/>
  <c r="J17" i="3"/>
  <c r="M17" i="3" s="1"/>
  <c r="P17" i="3" s="1"/>
  <c r="L17" i="3"/>
  <c r="O17" i="3" s="1"/>
  <c r="H18" i="3"/>
  <c r="K18" i="3" s="1"/>
  <c r="N18" i="3" s="1"/>
  <c r="I18" i="3"/>
  <c r="L18" i="3" s="1"/>
  <c r="O18" i="3" s="1"/>
  <c r="J18" i="3"/>
  <c r="M18" i="3" s="1"/>
  <c r="P18" i="3" s="1"/>
  <c r="H19" i="3"/>
  <c r="K19" i="3" s="1"/>
  <c r="N19" i="3" s="1"/>
  <c r="I19" i="3"/>
  <c r="L19" i="3" s="1"/>
  <c r="O19" i="3" s="1"/>
  <c r="J19" i="3"/>
  <c r="M19" i="3" s="1"/>
  <c r="P19" i="3" s="1"/>
  <c r="H20" i="3"/>
  <c r="I20" i="3"/>
  <c r="L20" i="3" s="1"/>
  <c r="O20" i="3" s="1"/>
  <c r="J20" i="3"/>
  <c r="M20" i="3" s="1"/>
  <c r="P20" i="3" s="1"/>
  <c r="K20" i="3"/>
  <c r="N20" i="3" s="1"/>
  <c r="H21" i="3"/>
  <c r="K21" i="3" s="1"/>
  <c r="N21" i="3" s="1"/>
  <c r="I21" i="3"/>
  <c r="L21" i="3" s="1"/>
  <c r="O21" i="3" s="1"/>
  <c r="J21" i="3"/>
  <c r="M21" i="3" s="1"/>
  <c r="P21" i="3" s="1"/>
  <c r="H22" i="3"/>
  <c r="K22" i="3" s="1"/>
  <c r="N22" i="3" s="1"/>
  <c r="I22" i="3"/>
  <c r="L22" i="3" s="1"/>
  <c r="O22" i="3" s="1"/>
  <c r="J22" i="3"/>
  <c r="M22" i="3" s="1"/>
  <c r="P22" i="3" s="1"/>
  <c r="H23" i="3"/>
  <c r="K23" i="3" s="1"/>
  <c r="N23" i="3" s="1"/>
  <c r="I23" i="3"/>
  <c r="L23" i="3" s="1"/>
  <c r="O23" i="3" s="1"/>
  <c r="J23" i="3"/>
  <c r="M23" i="3" s="1"/>
  <c r="P23" i="3" s="1"/>
  <c r="H24" i="3"/>
  <c r="K24" i="3" s="1"/>
  <c r="N24" i="3" s="1"/>
  <c r="I24" i="3"/>
  <c r="L24" i="3" s="1"/>
  <c r="O24" i="3" s="1"/>
  <c r="J24" i="3"/>
  <c r="M24" i="3"/>
  <c r="P24" i="3" s="1"/>
  <c r="H25" i="3"/>
  <c r="K25" i="3" s="1"/>
  <c r="N25" i="3" s="1"/>
  <c r="I25" i="3"/>
  <c r="J25" i="3"/>
  <c r="M25" i="3" s="1"/>
  <c r="P25" i="3" s="1"/>
  <c r="L25" i="3"/>
  <c r="O25" i="3" s="1"/>
  <c r="H26" i="3"/>
  <c r="I26" i="3"/>
  <c r="L26" i="3" s="1"/>
  <c r="O26" i="3" s="1"/>
  <c r="J26" i="3"/>
  <c r="K26" i="3"/>
  <c r="N26" i="3" s="1"/>
  <c r="M26" i="3"/>
  <c r="P26" i="3" s="1"/>
  <c r="H27" i="3"/>
  <c r="K27" i="3" s="1"/>
  <c r="N27" i="3" s="1"/>
  <c r="I27" i="3"/>
  <c r="J27" i="3"/>
  <c r="M27" i="3" s="1"/>
  <c r="P27" i="3" s="1"/>
  <c r="W7" i="3" s="1"/>
  <c r="L27" i="3"/>
  <c r="O27" i="3" s="1"/>
  <c r="V7" i="3" s="1"/>
  <c r="H28" i="3"/>
  <c r="K28" i="3" s="1"/>
  <c r="N28" i="3" s="1"/>
  <c r="I28" i="3"/>
  <c r="L28" i="3" s="1"/>
  <c r="O28" i="3" s="1"/>
  <c r="J28" i="3"/>
  <c r="M28" i="3" s="1"/>
  <c r="P28" i="3" s="1"/>
  <c r="H29" i="3"/>
  <c r="K29" i="3" s="1"/>
  <c r="N29" i="3" s="1"/>
  <c r="I29" i="3"/>
  <c r="L29" i="3" s="1"/>
  <c r="O29" i="3" s="1"/>
  <c r="J29" i="3"/>
  <c r="M29" i="3" s="1"/>
  <c r="P29" i="3" s="1"/>
  <c r="H30" i="3"/>
  <c r="I30" i="3"/>
  <c r="L30" i="3" s="1"/>
  <c r="O30" i="3" s="1"/>
  <c r="J30" i="3"/>
  <c r="M30" i="3" s="1"/>
  <c r="P30" i="3" s="1"/>
  <c r="K30" i="3"/>
  <c r="N30" i="3" s="1"/>
  <c r="H31" i="3"/>
  <c r="K31" i="3" s="1"/>
  <c r="N31" i="3" s="1"/>
  <c r="I31" i="3"/>
  <c r="L31" i="3" s="1"/>
  <c r="O31" i="3" s="1"/>
  <c r="J31" i="3"/>
  <c r="M31" i="3" s="1"/>
  <c r="P31" i="3" s="1"/>
  <c r="H32" i="3"/>
  <c r="K32" i="3" s="1"/>
  <c r="N32" i="3" s="1"/>
  <c r="I32" i="3"/>
  <c r="L32" i="3" s="1"/>
  <c r="O32" i="3" s="1"/>
  <c r="J32" i="3"/>
  <c r="M32" i="3" s="1"/>
  <c r="P32" i="3" s="1"/>
  <c r="W8" i="3" s="1"/>
  <c r="H33" i="3"/>
  <c r="K33" i="3" s="1"/>
  <c r="N33" i="3" s="1"/>
  <c r="I33" i="3"/>
  <c r="L33" i="3" s="1"/>
  <c r="O33" i="3" s="1"/>
  <c r="J33" i="3"/>
  <c r="M33" i="3" s="1"/>
  <c r="P33" i="3" s="1"/>
  <c r="H34" i="3"/>
  <c r="K34" i="3" s="1"/>
  <c r="N34" i="3" s="1"/>
  <c r="I34" i="3"/>
  <c r="L34" i="3" s="1"/>
  <c r="O34" i="3" s="1"/>
  <c r="J34" i="3"/>
  <c r="M34" i="3"/>
  <c r="P34" i="3" s="1"/>
  <c r="W9" i="3" s="1"/>
  <c r="H35" i="3"/>
  <c r="K35" i="3" s="1"/>
  <c r="N35" i="3" s="1"/>
  <c r="I35" i="3"/>
  <c r="J35" i="3"/>
  <c r="M35" i="3" s="1"/>
  <c r="P35" i="3" s="1"/>
  <c r="L35" i="3"/>
  <c r="O35" i="3" s="1"/>
  <c r="H36" i="3"/>
  <c r="I36" i="3"/>
  <c r="L36" i="3" s="1"/>
  <c r="O36" i="3" s="1"/>
  <c r="J36" i="3"/>
  <c r="M36" i="3" s="1"/>
  <c r="P36" i="3" s="1"/>
  <c r="K36" i="3"/>
  <c r="N36" i="3" s="1"/>
  <c r="H37" i="3"/>
  <c r="K37" i="3" s="1"/>
  <c r="N37" i="3" s="1"/>
  <c r="I37" i="3"/>
  <c r="L37" i="3" s="1"/>
  <c r="O37" i="3" s="1"/>
  <c r="J37" i="3"/>
  <c r="M37" i="3" s="1"/>
  <c r="P37" i="3" s="1"/>
  <c r="H2" i="2"/>
  <c r="K2" i="2" s="1"/>
  <c r="N2" i="2" s="1"/>
  <c r="I2" i="2"/>
  <c r="J2" i="2"/>
  <c r="M2" i="2" s="1"/>
  <c r="P2" i="2" s="1"/>
  <c r="L2" i="2"/>
  <c r="O2" i="2" s="1"/>
  <c r="H3" i="2"/>
  <c r="K3" i="2" s="1"/>
  <c r="N3" i="2" s="1"/>
  <c r="I3" i="2"/>
  <c r="L3" i="2" s="1"/>
  <c r="O3" i="2" s="1"/>
  <c r="J3" i="2"/>
  <c r="M3" i="2"/>
  <c r="P3" i="2" s="1"/>
  <c r="H4" i="2"/>
  <c r="K4" i="2" s="1"/>
  <c r="N4" i="2" s="1"/>
  <c r="I4" i="2"/>
  <c r="J4" i="2"/>
  <c r="M4" i="2" s="1"/>
  <c r="P4" i="2" s="1"/>
  <c r="L4" i="2"/>
  <c r="O4" i="2" s="1"/>
  <c r="H5" i="2"/>
  <c r="K5" i="2" s="1"/>
  <c r="N5" i="2" s="1"/>
  <c r="I5" i="2"/>
  <c r="J5" i="2"/>
  <c r="L5" i="2"/>
  <c r="O5" i="2" s="1"/>
  <c r="M5" i="2"/>
  <c r="P5" i="2" s="1"/>
  <c r="H6" i="2"/>
  <c r="K6" i="2" s="1"/>
  <c r="N6" i="2" s="1"/>
  <c r="I6" i="2"/>
  <c r="J6" i="2"/>
  <c r="M6" i="2" s="1"/>
  <c r="P6" i="2" s="1"/>
  <c r="L6" i="2"/>
  <c r="O6" i="2" s="1"/>
  <c r="H7" i="2"/>
  <c r="K7" i="2" s="1"/>
  <c r="I7" i="2"/>
  <c r="L7" i="2" s="1"/>
  <c r="O7" i="2" s="1"/>
  <c r="J7" i="2"/>
  <c r="M7" i="2" s="1"/>
  <c r="P7" i="2" s="1"/>
  <c r="N7" i="2"/>
  <c r="H8" i="2"/>
  <c r="K8" i="2" s="1"/>
  <c r="N8" i="2" s="1"/>
  <c r="I8" i="2"/>
  <c r="J8" i="2"/>
  <c r="M8" i="2" s="1"/>
  <c r="P8" i="2" s="1"/>
  <c r="L8" i="2"/>
  <c r="O8" i="2" s="1"/>
  <c r="H9" i="2"/>
  <c r="K9" i="2" s="1"/>
  <c r="N9" i="2" s="1"/>
  <c r="I9" i="2"/>
  <c r="L9" i="2" s="1"/>
  <c r="O9" i="2" s="1"/>
  <c r="J9" i="2"/>
  <c r="M9" i="2"/>
  <c r="P9" i="2" s="1"/>
  <c r="H10" i="2"/>
  <c r="I10" i="2"/>
  <c r="L10" i="2" s="1"/>
  <c r="O10" i="2" s="1"/>
  <c r="J10" i="2"/>
  <c r="M10" i="2" s="1"/>
  <c r="P10" i="2" s="1"/>
  <c r="K10" i="2"/>
  <c r="N10" i="2" s="1"/>
  <c r="H11" i="2"/>
  <c r="K11" i="2" s="1"/>
  <c r="N11" i="2" s="1"/>
  <c r="I11" i="2"/>
  <c r="L11" i="2" s="1"/>
  <c r="J11" i="2"/>
  <c r="M11" i="2" s="1"/>
  <c r="P11" i="2" s="1"/>
  <c r="O11" i="2"/>
  <c r="H12" i="2"/>
  <c r="K12" i="2" s="1"/>
  <c r="N12" i="2" s="1"/>
  <c r="I12" i="2"/>
  <c r="L12" i="2" s="1"/>
  <c r="O12" i="2" s="1"/>
  <c r="J12" i="2"/>
  <c r="M12" i="2"/>
  <c r="P12" i="2" s="1"/>
  <c r="H13" i="2"/>
  <c r="K13" i="2" s="1"/>
  <c r="N13" i="2" s="1"/>
  <c r="I13" i="2"/>
  <c r="J13" i="2"/>
  <c r="M13" i="2" s="1"/>
  <c r="P13" i="2" s="1"/>
  <c r="L13" i="2"/>
  <c r="O13" i="2" s="1"/>
  <c r="H14" i="2"/>
  <c r="K14" i="2" s="1"/>
  <c r="N14" i="2" s="1"/>
  <c r="I14" i="2"/>
  <c r="L14" i="2" s="1"/>
  <c r="O14" i="2" s="1"/>
  <c r="J14" i="2"/>
  <c r="M14" i="2" s="1"/>
  <c r="P14" i="2" s="1"/>
  <c r="H15" i="2"/>
  <c r="K15" i="2" s="1"/>
  <c r="N15" i="2" s="1"/>
  <c r="I15" i="2"/>
  <c r="L15" i="2" s="1"/>
  <c r="O15" i="2" s="1"/>
  <c r="J15" i="2"/>
  <c r="M15" i="2" s="1"/>
  <c r="P15" i="2" s="1"/>
  <c r="H16" i="2"/>
  <c r="K16" i="2" s="1"/>
  <c r="N16" i="2" s="1"/>
  <c r="I16" i="2"/>
  <c r="L16" i="2" s="1"/>
  <c r="O16" i="2" s="1"/>
  <c r="J16" i="2"/>
  <c r="M16" i="2" s="1"/>
  <c r="P16" i="2" s="1"/>
  <c r="H17" i="2"/>
  <c r="K17" i="2" s="1"/>
  <c r="N17" i="2" s="1"/>
  <c r="I17" i="2"/>
  <c r="L17" i="2" s="1"/>
  <c r="O17" i="2" s="1"/>
  <c r="J17" i="2"/>
  <c r="M17" i="2"/>
  <c r="P17" i="2" s="1"/>
  <c r="H18" i="2"/>
  <c r="K18" i="2" s="1"/>
  <c r="N18" i="2" s="1"/>
  <c r="I18" i="2"/>
  <c r="L18" i="2" s="1"/>
  <c r="O18" i="2" s="1"/>
  <c r="J18" i="2"/>
  <c r="M18" i="2" s="1"/>
  <c r="P18" i="2" s="1"/>
  <c r="H19" i="2"/>
  <c r="K19" i="2" s="1"/>
  <c r="N19" i="2" s="1"/>
  <c r="I19" i="2"/>
  <c r="L19" i="2" s="1"/>
  <c r="J19" i="2"/>
  <c r="M19" i="2" s="1"/>
  <c r="P19" i="2" s="1"/>
  <c r="O19" i="2"/>
  <c r="H20" i="2"/>
  <c r="K20" i="2" s="1"/>
  <c r="N20" i="2" s="1"/>
  <c r="I20" i="2"/>
  <c r="J20" i="2"/>
  <c r="M20" i="2" s="1"/>
  <c r="P20" i="2" s="1"/>
  <c r="L20" i="2"/>
  <c r="O20" i="2" s="1"/>
  <c r="H21" i="2"/>
  <c r="K21" i="2" s="1"/>
  <c r="N21" i="2" s="1"/>
  <c r="I21" i="2"/>
  <c r="L21" i="2" s="1"/>
  <c r="O21" i="2" s="1"/>
  <c r="J21" i="2"/>
  <c r="M21" i="2" s="1"/>
  <c r="P21" i="2" s="1"/>
  <c r="H22" i="2"/>
  <c r="K22" i="2" s="1"/>
  <c r="N22" i="2" s="1"/>
  <c r="I22" i="2"/>
  <c r="L22" i="2" s="1"/>
  <c r="O22" i="2" s="1"/>
  <c r="J22" i="2"/>
  <c r="M22" i="2" s="1"/>
  <c r="P22" i="2" s="1"/>
  <c r="H23" i="2"/>
  <c r="K23" i="2" s="1"/>
  <c r="N23" i="2" s="1"/>
  <c r="I23" i="2"/>
  <c r="L23" i="2" s="1"/>
  <c r="O23" i="2" s="1"/>
  <c r="J23" i="2"/>
  <c r="M23" i="2"/>
  <c r="P23" i="2" s="1"/>
  <c r="H24" i="2"/>
  <c r="K24" i="2" s="1"/>
  <c r="I24" i="2"/>
  <c r="L24" i="2" s="1"/>
  <c r="O24" i="2" s="1"/>
  <c r="J24" i="2"/>
  <c r="M24" i="2" s="1"/>
  <c r="P24" i="2" s="1"/>
  <c r="N24" i="2"/>
  <c r="H25" i="2"/>
  <c r="I25" i="2"/>
  <c r="L25" i="2" s="1"/>
  <c r="O25" i="2" s="1"/>
  <c r="J25" i="2"/>
  <c r="M25" i="2" s="1"/>
  <c r="P25" i="2" s="1"/>
  <c r="K25" i="2"/>
  <c r="N25" i="2" s="1"/>
  <c r="H26" i="2"/>
  <c r="I26" i="2"/>
  <c r="L26" i="2" s="1"/>
  <c r="O26" i="2" s="1"/>
  <c r="J26" i="2"/>
  <c r="M26" i="2" s="1"/>
  <c r="P26" i="2" s="1"/>
  <c r="K26" i="2"/>
  <c r="N26" i="2" s="1"/>
  <c r="H27" i="2"/>
  <c r="K27" i="2" s="1"/>
  <c r="N27" i="2" s="1"/>
  <c r="I27" i="2"/>
  <c r="L27" i="2" s="1"/>
  <c r="O27" i="2" s="1"/>
  <c r="J27" i="2"/>
  <c r="M27" i="2" s="1"/>
  <c r="P27" i="2" s="1"/>
  <c r="H28" i="2"/>
  <c r="K28" i="2" s="1"/>
  <c r="N28" i="2" s="1"/>
  <c r="I28" i="2"/>
  <c r="L28" i="2" s="1"/>
  <c r="O28" i="2" s="1"/>
  <c r="J28" i="2"/>
  <c r="M28" i="2" s="1"/>
  <c r="P28" i="2" s="1"/>
  <c r="H29" i="2"/>
  <c r="I29" i="2"/>
  <c r="L29" i="2" s="1"/>
  <c r="O29" i="2" s="1"/>
  <c r="J29" i="2"/>
  <c r="M29" i="2" s="1"/>
  <c r="P29" i="2" s="1"/>
  <c r="K29" i="2"/>
  <c r="N29" i="2" s="1"/>
  <c r="H30" i="2"/>
  <c r="K30" i="2" s="1"/>
  <c r="N30" i="2" s="1"/>
  <c r="I30" i="2"/>
  <c r="L30" i="2" s="1"/>
  <c r="O30" i="2" s="1"/>
  <c r="J30" i="2"/>
  <c r="M30" i="2" s="1"/>
  <c r="P30" i="2" s="1"/>
  <c r="H31" i="2"/>
  <c r="K31" i="2" s="1"/>
  <c r="N31" i="2" s="1"/>
  <c r="I31" i="2"/>
  <c r="L31" i="2" s="1"/>
  <c r="O31" i="2" s="1"/>
  <c r="J31" i="2"/>
  <c r="M31" i="2" s="1"/>
  <c r="P31" i="2" s="1"/>
  <c r="H32" i="2"/>
  <c r="K32" i="2" s="1"/>
  <c r="N32" i="2" s="1"/>
  <c r="I32" i="2"/>
  <c r="L32" i="2" s="1"/>
  <c r="O32" i="2" s="1"/>
  <c r="J32" i="2"/>
  <c r="M32" i="2"/>
  <c r="P32" i="2" s="1"/>
  <c r="H33" i="2"/>
  <c r="I33" i="2"/>
  <c r="L33" i="2" s="1"/>
  <c r="O33" i="2" s="1"/>
  <c r="J33" i="2"/>
  <c r="M33" i="2" s="1"/>
  <c r="P33" i="2" s="1"/>
  <c r="K33" i="2"/>
  <c r="N33" i="2" s="1"/>
  <c r="H34" i="2"/>
  <c r="K34" i="2" s="1"/>
  <c r="N34" i="2" s="1"/>
  <c r="I34" i="2"/>
  <c r="L34" i="2" s="1"/>
  <c r="O34" i="2" s="1"/>
  <c r="J34" i="2"/>
  <c r="M34" i="2" s="1"/>
  <c r="P34" i="2" s="1"/>
  <c r="H35" i="2"/>
  <c r="K35" i="2" s="1"/>
  <c r="N35" i="2" s="1"/>
  <c r="I35" i="2"/>
  <c r="L35" i="2" s="1"/>
  <c r="O35" i="2" s="1"/>
  <c r="J35" i="2"/>
  <c r="M35" i="2"/>
  <c r="P35" i="2" s="1"/>
  <c r="H36" i="2"/>
  <c r="K36" i="2" s="1"/>
  <c r="N36" i="2" s="1"/>
  <c r="I36" i="2"/>
  <c r="L36" i="2" s="1"/>
  <c r="O36" i="2" s="1"/>
  <c r="J36" i="2"/>
  <c r="M36" i="2" s="1"/>
  <c r="P36" i="2" s="1"/>
  <c r="H37" i="2"/>
  <c r="K37" i="2" s="1"/>
  <c r="N37" i="2" s="1"/>
  <c r="I37" i="2"/>
  <c r="L37" i="2" s="1"/>
  <c r="O37" i="2" s="1"/>
  <c r="J37" i="2"/>
  <c r="M37" i="2" s="1"/>
  <c r="P37" i="2" s="1"/>
  <c r="H38" i="2"/>
  <c r="K38" i="2" s="1"/>
  <c r="N38" i="2" s="1"/>
  <c r="I38" i="2"/>
  <c r="L38" i="2" s="1"/>
  <c r="O38" i="2" s="1"/>
  <c r="J38" i="2"/>
  <c r="M38" i="2" s="1"/>
  <c r="P38" i="2" s="1"/>
  <c r="H39" i="2"/>
  <c r="K39" i="2" s="1"/>
  <c r="N39" i="2" s="1"/>
  <c r="I39" i="2"/>
  <c r="L39" i="2" s="1"/>
  <c r="O39" i="2" s="1"/>
  <c r="J39" i="2"/>
  <c r="M39" i="2" s="1"/>
  <c r="P39" i="2" s="1"/>
  <c r="H40" i="2"/>
  <c r="K40" i="2" s="1"/>
  <c r="N40" i="2" s="1"/>
  <c r="I40" i="2"/>
  <c r="L40" i="2" s="1"/>
  <c r="O40" i="2" s="1"/>
  <c r="J40" i="2"/>
  <c r="M40" i="2" s="1"/>
  <c r="P40" i="2" s="1"/>
  <c r="H41" i="2"/>
  <c r="K41" i="2" s="1"/>
  <c r="N41" i="2" s="1"/>
  <c r="I41" i="2"/>
  <c r="L41" i="2" s="1"/>
  <c r="O41" i="2" s="1"/>
  <c r="J41" i="2"/>
  <c r="M41" i="2" s="1"/>
  <c r="P41" i="2" s="1"/>
  <c r="H42" i="2"/>
  <c r="I42" i="2"/>
  <c r="L42" i="2" s="1"/>
  <c r="O42" i="2" s="1"/>
  <c r="J42" i="2"/>
  <c r="M42" i="2" s="1"/>
  <c r="P42" i="2" s="1"/>
  <c r="K42" i="2"/>
  <c r="N42" i="2" s="1"/>
  <c r="H43" i="2"/>
  <c r="K43" i="2" s="1"/>
  <c r="N43" i="2" s="1"/>
  <c r="I43" i="2"/>
  <c r="L43" i="2" s="1"/>
  <c r="O43" i="2" s="1"/>
  <c r="J43" i="2"/>
  <c r="M43" i="2" s="1"/>
  <c r="P43" i="2" s="1"/>
  <c r="H44" i="2"/>
  <c r="K44" i="2" s="1"/>
  <c r="N44" i="2" s="1"/>
  <c r="I44" i="2"/>
  <c r="L44" i="2" s="1"/>
  <c r="O44" i="2" s="1"/>
  <c r="J44" i="2"/>
  <c r="M44" i="2" s="1"/>
  <c r="P44" i="2" s="1"/>
  <c r="H45" i="2"/>
  <c r="I45" i="2"/>
  <c r="L45" i="2" s="1"/>
  <c r="O45" i="2" s="1"/>
  <c r="J45" i="2"/>
  <c r="M45" i="2" s="1"/>
  <c r="P45" i="2" s="1"/>
  <c r="K45" i="2"/>
  <c r="N45" i="2" s="1"/>
  <c r="H46" i="2"/>
  <c r="K46" i="2" s="1"/>
  <c r="N46" i="2" s="1"/>
  <c r="I46" i="2"/>
  <c r="L46" i="2" s="1"/>
  <c r="O46" i="2" s="1"/>
  <c r="J46" i="2"/>
  <c r="M46" i="2" s="1"/>
  <c r="P46" i="2" s="1"/>
  <c r="H47" i="2"/>
  <c r="K47" i="2" s="1"/>
  <c r="N47" i="2" s="1"/>
  <c r="I47" i="2"/>
  <c r="L47" i="2" s="1"/>
  <c r="O47" i="2" s="1"/>
  <c r="J47" i="2"/>
  <c r="M47" i="2" s="1"/>
  <c r="P47" i="2" s="1"/>
  <c r="H48" i="2"/>
  <c r="K48" i="2" s="1"/>
  <c r="N48" i="2" s="1"/>
  <c r="I48" i="2"/>
  <c r="L48" i="2" s="1"/>
  <c r="O48" i="2" s="1"/>
  <c r="J48" i="2"/>
  <c r="M48" i="2"/>
  <c r="P48" i="2" s="1"/>
  <c r="H49" i="2"/>
  <c r="I49" i="2"/>
  <c r="L49" i="2" s="1"/>
  <c r="O49" i="2" s="1"/>
  <c r="J49" i="2"/>
  <c r="M49" i="2" s="1"/>
  <c r="P49" i="2" s="1"/>
  <c r="K49" i="2"/>
  <c r="N49" i="2" s="1"/>
  <c r="H50" i="2"/>
  <c r="K50" i="2" s="1"/>
  <c r="N50" i="2" s="1"/>
  <c r="I50" i="2"/>
  <c r="L50" i="2" s="1"/>
  <c r="O50" i="2" s="1"/>
  <c r="J50" i="2"/>
  <c r="M50" i="2" s="1"/>
  <c r="P50" i="2" s="1"/>
  <c r="H51" i="2"/>
  <c r="K51" i="2" s="1"/>
  <c r="N51" i="2" s="1"/>
  <c r="I51" i="2"/>
  <c r="L51" i="2" s="1"/>
  <c r="O51" i="2" s="1"/>
  <c r="J51" i="2"/>
  <c r="M51" i="2"/>
  <c r="P51" i="2" s="1"/>
  <c r="H52" i="2"/>
  <c r="K52" i="2" s="1"/>
  <c r="N52" i="2" s="1"/>
  <c r="I52" i="2"/>
  <c r="L52" i="2" s="1"/>
  <c r="O52" i="2" s="1"/>
  <c r="J52" i="2"/>
  <c r="M52" i="2"/>
  <c r="P52" i="2" s="1"/>
  <c r="H53" i="2"/>
  <c r="K53" i="2" s="1"/>
  <c r="N53" i="2" s="1"/>
  <c r="I53" i="2"/>
  <c r="L53" i="2" s="1"/>
  <c r="O53" i="2" s="1"/>
  <c r="J53" i="2"/>
  <c r="M53" i="2" s="1"/>
  <c r="P53" i="2" s="1"/>
  <c r="H54" i="2"/>
  <c r="K54" i="2" s="1"/>
  <c r="N54" i="2" s="1"/>
  <c r="I54" i="2"/>
  <c r="L54" i="2" s="1"/>
  <c r="O54" i="2" s="1"/>
  <c r="J54" i="2"/>
  <c r="M54" i="2" s="1"/>
  <c r="P54" i="2" s="1"/>
  <c r="H55" i="2"/>
  <c r="K55" i="2" s="1"/>
  <c r="N55" i="2" s="1"/>
  <c r="I55" i="2"/>
  <c r="L55" i="2" s="1"/>
  <c r="O55" i="2" s="1"/>
  <c r="J55" i="2"/>
  <c r="M55" i="2" s="1"/>
  <c r="P55" i="2" s="1"/>
  <c r="H56" i="2"/>
  <c r="K56" i="2" s="1"/>
  <c r="N56" i="2" s="1"/>
  <c r="I56" i="2"/>
  <c r="J56" i="2"/>
  <c r="M56" i="2" s="1"/>
  <c r="P56" i="2" s="1"/>
  <c r="L56" i="2"/>
  <c r="O56" i="2" s="1"/>
  <c r="H57" i="2"/>
  <c r="K57" i="2" s="1"/>
  <c r="N57" i="2" s="1"/>
  <c r="I57" i="2"/>
  <c r="J57" i="2"/>
  <c r="M57" i="2" s="1"/>
  <c r="P57" i="2" s="1"/>
  <c r="L57" i="2"/>
  <c r="O57" i="2" s="1"/>
  <c r="H58" i="2"/>
  <c r="K58" i="2" s="1"/>
  <c r="N58" i="2" s="1"/>
  <c r="I58" i="2"/>
  <c r="L58" i="2" s="1"/>
  <c r="O58" i="2" s="1"/>
  <c r="J58" i="2"/>
  <c r="M58" i="2" s="1"/>
  <c r="P58" i="2" s="1"/>
  <c r="H59" i="2"/>
  <c r="K59" i="2" s="1"/>
  <c r="N59" i="2" s="1"/>
  <c r="I59" i="2"/>
  <c r="L59" i="2" s="1"/>
  <c r="O59" i="2" s="1"/>
  <c r="J59" i="2"/>
  <c r="M59" i="2" s="1"/>
  <c r="P59" i="2" s="1"/>
  <c r="H60" i="2"/>
  <c r="K60" i="2" s="1"/>
  <c r="N60" i="2" s="1"/>
  <c r="I60" i="2"/>
  <c r="L60" i="2" s="1"/>
  <c r="O60" i="2" s="1"/>
  <c r="J60" i="2"/>
  <c r="M60" i="2" s="1"/>
  <c r="P60" i="2" s="1"/>
  <c r="H61" i="2"/>
  <c r="I61" i="2"/>
  <c r="L61" i="2" s="1"/>
  <c r="O61" i="2" s="1"/>
  <c r="J61" i="2"/>
  <c r="M61" i="2" s="1"/>
  <c r="P61" i="2" s="1"/>
  <c r="K61" i="2"/>
  <c r="N61" i="2" s="1"/>
  <c r="H62" i="2"/>
  <c r="I62" i="2"/>
  <c r="L62" i="2" s="1"/>
  <c r="O62" i="2" s="1"/>
  <c r="J62" i="2"/>
  <c r="M62" i="2" s="1"/>
  <c r="P62" i="2" s="1"/>
  <c r="K62" i="2"/>
  <c r="N62" i="2" s="1"/>
  <c r="H63" i="2"/>
  <c r="K63" i="2" s="1"/>
  <c r="N63" i="2" s="1"/>
  <c r="I63" i="2"/>
  <c r="L63" i="2" s="1"/>
  <c r="O63" i="2" s="1"/>
  <c r="J63" i="2"/>
  <c r="M63" i="2" s="1"/>
  <c r="P63" i="2" s="1"/>
  <c r="H64" i="2"/>
  <c r="K64" i="2" s="1"/>
  <c r="N64" i="2" s="1"/>
  <c r="I64" i="2"/>
  <c r="L64" i="2" s="1"/>
  <c r="O64" i="2" s="1"/>
  <c r="J64" i="2"/>
  <c r="M64" i="2" s="1"/>
  <c r="P64" i="2" s="1"/>
  <c r="H65" i="2"/>
  <c r="K65" i="2" s="1"/>
  <c r="N65" i="2" s="1"/>
  <c r="I65" i="2"/>
  <c r="J65" i="2"/>
  <c r="M65" i="2" s="1"/>
  <c r="P65" i="2" s="1"/>
  <c r="L65" i="2"/>
  <c r="O65" i="2" s="1"/>
  <c r="H66" i="2"/>
  <c r="K66" i="2" s="1"/>
  <c r="N66" i="2" s="1"/>
  <c r="I66" i="2"/>
  <c r="L66" i="2" s="1"/>
  <c r="O66" i="2" s="1"/>
  <c r="J66" i="2"/>
  <c r="M66" i="2" s="1"/>
  <c r="P66" i="2" s="1"/>
  <c r="H67" i="2"/>
  <c r="K67" i="2" s="1"/>
  <c r="N67" i="2" s="1"/>
  <c r="I67" i="2"/>
  <c r="L67" i="2" s="1"/>
  <c r="O67" i="2" s="1"/>
  <c r="J67" i="2"/>
  <c r="M67" i="2"/>
  <c r="P67" i="2" s="1"/>
  <c r="H68" i="2"/>
  <c r="K68" i="2" s="1"/>
  <c r="N68" i="2" s="1"/>
  <c r="I68" i="2"/>
  <c r="L68" i="2" s="1"/>
  <c r="O68" i="2" s="1"/>
  <c r="J68" i="2"/>
  <c r="M68" i="2"/>
  <c r="P68" i="2"/>
  <c r="H69" i="2"/>
  <c r="I69" i="2"/>
  <c r="L69" i="2" s="1"/>
  <c r="O69" i="2" s="1"/>
  <c r="J69" i="2"/>
  <c r="M69" i="2" s="1"/>
  <c r="P69" i="2" s="1"/>
  <c r="K69" i="2"/>
  <c r="N69" i="2" s="1"/>
  <c r="H70" i="2"/>
  <c r="I70" i="2"/>
  <c r="L70" i="2" s="1"/>
  <c r="O70" i="2" s="1"/>
  <c r="J70" i="2"/>
  <c r="M70" i="2" s="1"/>
  <c r="P70" i="2" s="1"/>
  <c r="K70" i="2"/>
  <c r="N70" i="2" s="1"/>
  <c r="H71" i="2"/>
  <c r="K71" i="2" s="1"/>
  <c r="N71" i="2" s="1"/>
  <c r="I71" i="2"/>
  <c r="L71" i="2" s="1"/>
  <c r="O71" i="2" s="1"/>
  <c r="J71" i="2"/>
  <c r="M71" i="2" s="1"/>
  <c r="P71" i="2" s="1"/>
  <c r="H72" i="2"/>
  <c r="K72" i="2" s="1"/>
  <c r="N72" i="2" s="1"/>
  <c r="I72" i="2"/>
  <c r="L72" i="2" s="1"/>
  <c r="O72" i="2" s="1"/>
  <c r="J72" i="2"/>
  <c r="M72" i="2"/>
  <c r="P72" i="2" s="1"/>
  <c r="H73" i="2"/>
  <c r="K73" i="2" s="1"/>
  <c r="N73" i="2" s="1"/>
  <c r="I73" i="2"/>
  <c r="J73" i="2"/>
  <c r="M73" i="2" s="1"/>
  <c r="P73" i="2" s="1"/>
  <c r="L73" i="2"/>
  <c r="O73" i="2" s="1"/>
  <c r="H74" i="2"/>
  <c r="K74" i="2" s="1"/>
  <c r="N74" i="2" s="1"/>
  <c r="I74" i="2"/>
  <c r="L74" i="2" s="1"/>
  <c r="O74" i="2" s="1"/>
  <c r="J74" i="2"/>
  <c r="M74" i="2" s="1"/>
  <c r="P74" i="2" s="1"/>
  <c r="H75" i="2"/>
  <c r="I75" i="2"/>
  <c r="L75" i="2" s="1"/>
  <c r="O75" i="2" s="1"/>
  <c r="J75" i="2"/>
  <c r="K75" i="2"/>
  <c r="N75" i="2" s="1"/>
  <c r="M75" i="2"/>
  <c r="P75" i="2" s="1"/>
  <c r="H76" i="2"/>
  <c r="K76" i="2" s="1"/>
  <c r="N76" i="2" s="1"/>
  <c r="I76" i="2"/>
  <c r="L76" i="2" s="1"/>
  <c r="O76" i="2" s="1"/>
  <c r="J76" i="2"/>
  <c r="M76" i="2" s="1"/>
  <c r="P76" i="2" s="1"/>
  <c r="H77" i="2"/>
  <c r="I77" i="2"/>
  <c r="L77" i="2" s="1"/>
  <c r="O77" i="2" s="1"/>
  <c r="J77" i="2"/>
  <c r="K77" i="2"/>
  <c r="N77" i="2" s="1"/>
  <c r="M77" i="2"/>
  <c r="P77" i="2"/>
  <c r="H78" i="2"/>
  <c r="I78" i="2"/>
  <c r="L78" i="2" s="1"/>
  <c r="O78" i="2" s="1"/>
  <c r="J78" i="2"/>
  <c r="M78" i="2" s="1"/>
  <c r="P78" i="2" s="1"/>
  <c r="K78" i="2"/>
  <c r="N78" i="2" s="1"/>
  <c r="H79" i="2"/>
  <c r="K79" i="2" s="1"/>
  <c r="N79" i="2" s="1"/>
  <c r="I79" i="2"/>
  <c r="L79" i="2" s="1"/>
  <c r="O79" i="2" s="1"/>
  <c r="J79" i="2"/>
  <c r="M79" i="2" s="1"/>
  <c r="P79" i="2" s="1"/>
  <c r="H80" i="2"/>
  <c r="K80" i="2" s="1"/>
  <c r="N80" i="2" s="1"/>
  <c r="I80" i="2"/>
  <c r="J80" i="2"/>
  <c r="M80" i="2" s="1"/>
  <c r="P80" i="2" s="1"/>
  <c r="L80" i="2"/>
  <c r="O80" i="2" s="1"/>
  <c r="H81" i="2"/>
  <c r="K81" i="2" s="1"/>
  <c r="N81" i="2" s="1"/>
  <c r="I81" i="2"/>
  <c r="J81" i="2"/>
  <c r="M81" i="2" s="1"/>
  <c r="P81" i="2" s="1"/>
  <c r="L81" i="2"/>
  <c r="O81" i="2" s="1"/>
  <c r="I32" i="1"/>
  <c r="L32" i="1" s="1"/>
  <c r="O32" i="1" s="1"/>
  <c r="J32" i="1"/>
  <c r="M32" i="1" s="1"/>
  <c r="P32" i="1" s="1"/>
  <c r="I33" i="1"/>
  <c r="L33" i="1" s="1"/>
  <c r="O33" i="1" s="1"/>
  <c r="J33" i="1"/>
  <c r="M33" i="1" s="1"/>
  <c r="P33" i="1" s="1"/>
  <c r="I34" i="1"/>
  <c r="L34" i="1" s="1"/>
  <c r="O34" i="1" s="1"/>
  <c r="J34" i="1"/>
  <c r="M34" i="1" s="1"/>
  <c r="P34" i="1" s="1"/>
  <c r="I35" i="1"/>
  <c r="L35" i="1" s="1"/>
  <c r="O35" i="1" s="1"/>
  <c r="J35" i="1"/>
  <c r="M35" i="1" s="1"/>
  <c r="P35" i="1" s="1"/>
  <c r="I36" i="1"/>
  <c r="L36" i="1" s="1"/>
  <c r="O36" i="1" s="1"/>
  <c r="J36" i="1"/>
  <c r="M36" i="1" s="1"/>
  <c r="P36" i="1" s="1"/>
  <c r="I37" i="1"/>
  <c r="L37" i="1" s="1"/>
  <c r="O37" i="1" s="1"/>
  <c r="J37" i="1"/>
  <c r="M37" i="1" s="1"/>
  <c r="P37" i="1" s="1"/>
  <c r="I38" i="1"/>
  <c r="L38" i="1" s="1"/>
  <c r="O38" i="1" s="1"/>
  <c r="J38" i="1"/>
  <c r="M38" i="1" s="1"/>
  <c r="P38" i="1" s="1"/>
  <c r="I39" i="1"/>
  <c r="L39" i="1" s="1"/>
  <c r="O39" i="1" s="1"/>
  <c r="J39" i="1"/>
  <c r="M39" i="1" s="1"/>
  <c r="P39" i="1" s="1"/>
  <c r="I40" i="1"/>
  <c r="L40" i="1" s="1"/>
  <c r="O40" i="1" s="1"/>
  <c r="J40" i="1"/>
  <c r="M40" i="1" s="1"/>
  <c r="P40" i="1" s="1"/>
  <c r="I41" i="1"/>
  <c r="L41" i="1" s="1"/>
  <c r="O41" i="1" s="1"/>
  <c r="J41" i="1"/>
  <c r="M41" i="1" s="1"/>
  <c r="P41" i="1" s="1"/>
  <c r="I42" i="1"/>
  <c r="L42" i="1" s="1"/>
  <c r="O42" i="1" s="1"/>
  <c r="J42" i="1"/>
  <c r="M42" i="1" s="1"/>
  <c r="P42" i="1" s="1"/>
  <c r="I43" i="1"/>
  <c r="L43" i="1" s="1"/>
  <c r="O43" i="1" s="1"/>
  <c r="J43" i="1"/>
  <c r="M43" i="1" s="1"/>
  <c r="P43" i="1" s="1"/>
  <c r="I44" i="1"/>
  <c r="L44" i="1" s="1"/>
  <c r="O44" i="1" s="1"/>
  <c r="J44" i="1"/>
  <c r="M44" i="1" s="1"/>
  <c r="P44" i="1" s="1"/>
  <c r="I45" i="1"/>
  <c r="L45" i="1" s="1"/>
  <c r="O45" i="1" s="1"/>
  <c r="J45" i="1"/>
  <c r="M45" i="1" s="1"/>
  <c r="P45" i="1" s="1"/>
  <c r="I46" i="1"/>
  <c r="L46" i="1" s="1"/>
  <c r="O46" i="1" s="1"/>
  <c r="J46" i="1"/>
  <c r="M46" i="1" s="1"/>
  <c r="P46" i="1" s="1"/>
  <c r="I47" i="1"/>
  <c r="L47" i="1" s="1"/>
  <c r="O47" i="1" s="1"/>
  <c r="J47" i="1"/>
  <c r="M47" i="1" s="1"/>
  <c r="P47" i="1" s="1"/>
  <c r="I48" i="1"/>
  <c r="L48" i="1" s="1"/>
  <c r="O48" i="1" s="1"/>
  <c r="J48" i="1"/>
  <c r="M48" i="1" s="1"/>
  <c r="P48" i="1" s="1"/>
  <c r="I49" i="1"/>
  <c r="L49" i="1" s="1"/>
  <c r="O49" i="1" s="1"/>
  <c r="J49" i="1"/>
  <c r="M49" i="1" s="1"/>
  <c r="P49" i="1" s="1"/>
  <c r="I50" i="1"/>
  <c r="L50" i="1" s="1"/>
  <c r="O50" i="1" s="1"/>
  <c r="J50" i="1"/>
  <c r="M50" i="1" s="1"/>
  <c r="P50" i="1" s="1"/>
  <c r="I62" i="1"/>
  <c r="L62" i="1" s="1"/>
  <c r="O62" i="1" s="1"/>
  <c r="J62" i="1"/>
  <c r="M62" i="1" s="1"/>
  <c r="P62" i="1" s="1"/>
  <c r="I63" i="1"/>
  <c r="L63" i="1" s="1"/>
  <c r="O63" i="1" s="1"/>
  <c r="J63" i="1"/>
  <c r="M63" i="1" s="1"/>
  <c r="P63" i="1" s="1"/>
  <c r="I64" i="1"/>
  <c r="L64" i="1" s="1"/>
  <c r="O64" i="1" s="1"/>
  <c r="J64" i="1"/>
  <c r="M64" i="1" s="1"/>
  <c r="P64" i="1" s="1"/>
  <c r="I65" i="1"/>
  <c r="L65" i="1" s="1"/>
  <c r="O65" i="1" s="1"/>
  <c r="J65" i="1"/>
  <c r="M65" i="1" s="1"/>
  <c r="P65" i="1" s="1"/>
  <c r="I66" i="1"/>
  <c r="L66" i="1" s="1"/>
  <c r="O66" i="1" s="1"/>
  <c r="J66" i="1"/>
  <c r="M66" i="1" s="1"/>
  <c r="P66" i="1" s="1"/>
  <c r="I67" i="1"/>
  <c r="L67" i="1" s="1"/>
  <c r="O67" i="1" s="1"/>
  <c r="J67" i="1"/>
  <c r="M67" i="1" s="1"/>
  <c r="P67" i="1" s="1"/>
  <c r="I68" i="1"/>
  <c r="L68" i="1" s="1"/>
  <c r="O68" i="1" s="1"/>
  <c r="J68" i="1"/>
  <c r="M68" i="1" s="1"/>
  <c r="P68" i="1" s="1"/>
  <c r="I69" i="1"/>
  <c r="L69" i="1" s="1"/>
  <c r="O69" i="1" s="1"/>
  <c r="J69" i="1"/>
  <c r="M69" i="1" s="1"/>
  <c r="P69" i="1" s="1"/>
  <c r="I70" i="1"/>
  <c r="L70" i="1" s="1"/>
  <c r="O70" i="1" s="1"/>
  <c r="J70" i="1"/>
  <c r="M70" i="1" s="1"/>
  <c r="P70" i="1" s="1"/>
  <c r="I71" i="1"/>
  <c r="L71" i="1" s="1"/>
  <c r="O71" i="1" s="1"/>
  <c r="J71" i="1"/>
  <c r="M71" i="1" s="1"/>
  <c r="P71" i="1" s="1"/>
  <c r="I72" i="1"/>
  <c r="L72" i="1" s="1"/>
  <c r="O72" i="1" s="1"/>
  <c r="J72" i="1"/>
  <c r="M72" i="1" s="1"/>
  <c r="P72" i="1" s="1"/>
  <c r="I73" i="1"/>
  <c r="L73" i="1" s="1"/>
  <c r="O73" i="1" s="1"/>
  <c r="J73" i="1"/>
  <c r="M73" i="1" s="1"/>
  <c r="P73" i="1" s="1"/>
  <c r="H32" i="1"/>
  <c r="K32" i="1" s="1"/>
  <c r="N32" i="1" s="1"/>
  <c r="H33" i="1"/>
  <c r="K33" i="1" s="1"/>
  <c r="N33" i="1" s="1"/>
  <c r="H34" i="1"/>
  <c r="K34" i="1" s="1"/>
  <c r="N34" i="1" s="1"/>
  <c r="H35" i="1"/>
  <c r="K35" i="1" s="1"/>
  <c r="N35" i="1" s="1"/>
  <c r="H36" i="1"/>
  <c r="K36" i="1" s="1"/>
  <c r="N36" i="1" s="1"/>
  <c r="H37" i="1"/>
  <c r="K37" i="1" s="1"/>
  <c r="N37" i="1" s="1"/>
  <c r="H38" i="1"/>
  <c r="K38" i="1" s="1"/>
  <c r="N38" i="1" s="1"/>
  <c r="H39" i="1"/>
  <c r="K39" i="1" s="1"/>
  <c r="N39" i="1" s="1"/>
  <c r="H40" i="1"/>
  <c r="K40" i="1" s="1"/>
  <c r="N40" i="1" s="1"/>
  <c r="H41" i="1"/>
  <c r="K41" i="1" s="1"/>
  <c r="N41" i="1" s="1"/>
  <c r="H42" i="1"/>
  <c r="K42" i="1" s="1"/>
  <c r="N42" i="1" s="1"/>
  <c r="H43" i="1"/>
  <c r="K43" i="1" s="1"/>
  <c r="N43" i="1" s="1"/>
  <c r="H44" i="1"/>
  <c r="K44" i="1" s="1"/>
  <c r="N44" i="1" s="1"/>
  <c r="H45" i="1"/>
  <c r="K45" i="1" s="1"/>
  <c r="N45" i="1" s="1"/>
  <c r="H46" i="1"/>
  <c r="K46" i="1" s="1"/>
  <c r="N46" i="1" s="1"/>
  <c r="H47" i="1"/>
  <c r="K47" i="1" s="1"/>
  <c r="N47" i="1" s="1"/>
  <c r="H48" i="1"/>
  <c r="K48" i="1" s="1"/>
  <c r="N48" i="1" s="1"/>
  <c r="H49" i="1"/>
  <c r="K49" i="1" s="1"/>
  <c r="N49" i="1" s="1"/>
  <c r="H50" i="1"/>
  <c r="K50" i="1" s="1"/>
  <c r="N50" i="1" s="1"/>
  <c r="H62" i="1"/>
  <c r="K62" i="1" s="1"/>
  <c r="N62" i="1" s="1"/>
  <c r="H63" i="1"/>
  <c r="K63" i="1" s="1"/>
  <c r="N63" i="1" s="1"/>
  <c r="H64" i="1"/>
  <c r="K64" i="1" s="1"/>
  <c r="N64" i="1" s="1"/>
  <c r="H65" i="1"/>
  <c r="K65" i="1" s="1"/>
  <c r="N65" i="1" s="1"/>
  <c r="H66" i="1"/>
  <c r="K66" i="1" s="1"/>
  <c r="N66" i="1" s="1"/>
  <c r="H67" i="1"/>
  <c r="K67" i="1" s="1"/>
  <c r="N67" i="1" s="1"/>
  <c r="H68" i="1"/>
  <c r="K68" i="1" s="1"/>
  <c r="N68" i="1" s="1"/>
  <c r="H69" i="1"/>
  <c r="K69" i="1" s="1"/>
  <c r="N69" i="1" s="1"/>
  <c r="H70" i="1"/>
  <c r="K70" i="1" s="1"/>
  <c r="N70" i="1" s="1"/>
  <c r="H71" i="1"/>
  <c r="K71" i="1" s="1"/>
  <c r="N71" i="1" s="1"/>
  <c r="H72" i="1"/>
  <c r="K72" i="1" s="1"/>
  <c r="N72" i="1" s="1"/>
  <c r="H73" i="1"/>
  <c r="K73" i="1" s="1"/>
  <c r="N73" i="1" s="1"/>
  <c r="J22" i="1"/>
  <c r="M22" i="1" s="1"/>
  <c r="P22" i="1" s="1"/>
  <c r="J23" i="1"/>
  <c r="M23" i="1" s="1"/>
  <c r="P23" i="1" s="1"/>
  <c r="J24" i="1"/>
  <c r="M24" i="1" s="1"/>
  <c r="P24" i="1" s="1"/>
  <c r="J25" i="1"/>
  <c r="M25" i="1" s="1"/>
  <c r="P25" i="1" s="1"/>
  <c r="J26" i="1"/>
  <c r="M26" i="1" s="1"/>
  <c r="P26" i="1" s="1"/>
  <c r="J27" i="1"/>
  <c r="M27" i="1" s="1"/>
  <c r="P27" i="1" s="1"/>
  <c r="J28" i="1"/>
  <c r="M28" i="1" s="1"/>
  <c r="P28" i="1" s="1"/>
  <c r="J29" i="1"/>
  <c r="M29" i="1" s="1"/>
  <c r="P29" i="1" s="1"/>
  <c r="J30" i="1"/>
  <c r="M30" i="1" s="1"/>
  <c r="P30" i="1" s="1"/>
  <c r="J31" i="1"/>
  <c r="M31" i="1" s="1"/>
  <c r="P31" i="1" s="1"/>
  <c r="I22" i="1"/>
  <c r="L22" i="1" s="1"/>
  <c r="O22" i="1" s="1"/>
  <c r="I23" i="1"/>
  <c r="L23" i="1" s="1"/>
  <c r="O23" i="1" s="1"/>
  <c r="I24" i="1"/>
  <c r="L24" i="1" s="1"/>
  <c r="O24" i="1" s="1"/>
  <c r="I25" i="1"/>
  <c r="L25" i="1" s="1"/>
  <c r="O25" i="1" s="1"/>
  <c r="I26" i="1"/>
  <c r="L26" i="1" s="1"/>
  <c r="O26" i="1" s="1"/>
  <c r="I27" i="1"/>
  <c r="L27" i="1" s="1"/>
  <c r="O27" i="1" s="1"/>
  <c r="I28" i="1"/>
  <c r="L28" i="1" s="1"/>
  <c r="O28" i="1" s="1"/>
  <c r="I29" i="1"/>
  <c r="L29" i="1" s="1"/>
  <c r="O29" i="1" s="1"/>
  <c r="I30" i="1"/>
  <c r="L30" i="1" s="1"/>
  <c r="O30" i="1" s="1"/>
  <c r="I31" i="1"/>
  <c r="L31" i="1" s="1"/>
  <c r="O31" i="1" s="1"/>
  <c r="H22" i="1"/>
  <c r="K22" i="1" s="1"/>
  <c r="N22" i="1" s="1"/>
  <c r="H23" i="1"/>
  <c r="K23" i="1" s="1"/>
  <c r="N23" i="1" s="1"/>
  <c r="H24" i="1"/>
  <c r="K24" i="1" s="1"/>
  <c r="N24" i="1" s="1"/>
  <c r="H25" i="1"/>
  <c r="K25" i="1" s="1"/>
  <c r="N25" i="1" s="1"/>
  <c r="H26" i="1"/>
  <c r="K26" i="1" s="1"/>
  <c r="N26" i="1" s="1"/>
  <c r="H27" i="1"/>
  <c r="K27" i="1" s="1"/>
  <c r="N27" i="1" s="1"/>
  <c r="H28" i="1"/>
  <c r="K28" i="1" s="1"/>
  <c r="N28" i="1" s="1"/>
  <c r="H29" i="1"/>
  <c r="K29" i="1" s="1"/>
  <c r="N29" i="1" s="1"/>
  <c r="H30" i="1"/>
  <c r="K30" i="1" s="1"/>
  <c r="N30" i="1" s="1"/>
  <c r="H31" i="1"/>
  <c r="K31" i="1" s="1"/>
  <c r="N31" i="1" s="1"/>
  <c r="W5" i="3" l="1"/>
  <c r="V7" i="4"/>
  <c r="W6" i="4"/>
  <c r="W5" i="4"/>
  <c r="U3" i="4"/>
  <c r="U6" i="3"/>
  <c r="U8" i="3"/>
  <c r="W2" i="3"/>
  <c r="V9" i="4"/>
  <c r="V8" i="4"/>
  <c r="V5" i="4"/>
  <c r="W3" i="4"/>
  <c r="V2" i="4"/>
  <c r="B67" i="5"/>
  <c r="D66" i="5"/>
  <c r="V9" i="3"/>
  <c r="U7" i="3"/>
  <c r="W6" i="3"/>
  <c r="U5" i="3"/>
  <c r="U2" i="3"/>
  <c r="U12" i="3" s="1"/>
  <c r="W9" i="4"/>
  <c r="U8" i="4"/>
  <c r="U7" i="4"/>
  <c r="U4" i="4"/>
  <c r="V3" i="4"/>
  <c r="W2" i="4"/>
  <c r="W12" i="4" s="1"/>
  <c r="U9" i="3"/>
  <c r="V8" i="3"/>
  <c r="V6" i="3"/>
  <c r="V5" i="3"/>
  <c r="V3" i="3"/>
  <c r="V12" i="3" s="1"/>
  <c r="U6" i="4"/>
  <c r="U5" i="4"/>
  <c r="V4" i="4"/>
  <c r="U2" i="4"/>
  <c r="B7" i="5"/>
  <c r="D6" i="5"/>
  <c r="B16" i="5"/>
  <c r="D15" i="5"/>
  <c r="C72" i="1"/>
  <c r="D71" i="1"/>
  <c r="U9" i="4"/>
  <c r="V6" i="4"/>
  <c r="B35" i="5"/>
  <c r="D34" i="5"/>
  <c r="D54" i="5"/>
  <c r="B55" i="5"/>
  <c r="B27" i="5"/>
  <c r="D26" i="5"/>
  <c r="J21" i="1"/>
  <c r="M21" i="1" s="1"/>
  <c r="P21" i="1" s="1"/>
  <c r="I21" i="1"/>
  <c r="L21" i="1" s="1"/>
  <c r="O21" i="1" s="1"/>
  <c r="H21" i="1"/>
  <c r="K21" i="1" s="1"/>
  <c r="N21" i="1" s="1"/>
  <c r="J20" i="1"/>
  <c r="M20" i="1" s="1"/>
  <c r="P20" i="1" s="1"/>
  <c r="I20" i="1"/>
  <c r="L20" i="1" s="1"/>
  <c r="O20" i="1" s="1"/>
  <c r="H20" i="1"/>
  <c r="K20" i="1" s="1"/>
  <c r="N20" i="1" s="1"/>
  <c r="J19" i="1"/>
  <c r="M19" i="1" s="1"/>
  <c r="P19" i="1" s="1"/>
  <c r="I19" i="1"/>
  <c r="L19" i="1" s="1"/>
  <c r="O19" i="1" s="1"/>
  <c r="H19" i="1"/>
  <c r="K19" i="1" s="1"/>
  <c r="N19" i="1" s="1"/>
  <c r="J18" i="1"/>
  <c r="M18" i="1" s="1"/>
  <c r="P18" i="1" s="1"/>
  <c r="I18" i="1"/>
  <c r="L18" i="1" s="1"/>
  <c r="O18" i="1" s="1"/>
  <c r="H18" i="1"/>
  <c r="K18" i="1" s="1"/>
  <c r="N18" i="1" s="1"/>
  <c r="J17" i="1"/>
  <c r="M17" i="1" s="1"/>
  <c r="P17" i="1" s="1"/>
  <c r="I17" i="1"/>
  <c r="L17" i="1" s="1"/>
  <c r="O17" i="1" s="1"/>
  <c r="H17" i="1"/>
  <c r="K17" i="1" s="1"/>
  <c r="N17" i="1" s="1"/>
  <c r="J16" i="1"/>
  <c r="M16" i="1" s="1"/>
  <c r="P16" i="1" s="1"/>
  <c r="I16" i="1"/>
  <c r="L16" i="1" s="1"/>
  <c r="O16" i="1" s="1"/>
  <c r="H16" i="1"/>
  <c r="K16" i="1" s="1"/>
  <c r="N16" i="1" s="1"/>
  <c r="J15" i="1"/>
  <c r="M15" i="1" s="1"/>
  <c r="P15" i="1" s="1"/>
  <c r="I15" i="1"/>
  <c r="L15" i="1" s="1"/>
  <c r="O15" i="1" s="1"/>
  <c r="H15" i="1"/>
  <c r="K15" i="1" s="1"/>
  <c r="N15" i="1" s="1"/>
  <c r="J14" i="1"/>
  <c r="M14" i="1" s="1"/>
  <c r="P14" i="1" s="1"/>
  <c r="I14" i="1"/>
  <c r="L14" i="1" s="1"/>
  <c r="O14" i="1" s="1"/>
  <c r="H14" i="1"/>
  <c r="K14" i="1" s="1"/>
  <c r="N14" i="1" s="1"/>
  <c r="J13" i="1"/>
  <c r="M13" i="1" s="1"/>
  <c r="P13" i="1" s="1"/>
  <c r="I13" i="1"/>
  <c r="L13" i="1" s="1"/>
  <c r="O13" i="1" s="1"/>
  <c r="H13" i="1"/>
  <c r="K13" i="1" s="1"/>
  <c r="N13" i="1" s="1"/>
  <c r="J12" i="1"/>
  <c r="M12" i="1" s="1"/>
  <c r="P12" i="1" s="1"/>
  <c r="I12" i="1"/>
  <c r="L12" i="1" s="1"/>
  <c r="O12" i="1" s="1"/>
  <c r="H12" i="1"/>
  <c r="K12" i="1" s="1"/>
  <c r="N12" i="1" s="1"/>
  <c r="J11" i="1"/>
  <c r="M11" i="1" s="1"/>
  <c r="P11" i="1" s="1"/>
  <c r="I11" i="1"/>
  <c r="L11" i="1" s="1"/>
  <c r="O11" i="1" s="1"/>
  <c r="H11" i="1"/>
  <c r="K11" i="1" s="1"/>
  <c r="N11" i="1" s="1"/>
  <c r="J10" i="1"/>
  <c r="M10" i="1" s="1"/>
  <c r="P10" i="1" s="1"/>
  <c r="I10" i="1"/>
  <c r="L10" i="1" s="1"/>
  <c r="O10" i="1" s="1"/>
  <c r="H10" i="1"/>
  <c r="K10" i="1" s="1"/>
  <c r="N10" i="1" s="1"/>
  <c r="J9" i="1"/>
  <c r="M9" i="1" s="1"/>
  <c r="P9" i="1" s="1"/>
  <c r="I9" i="1"/>
  <c r="L9" i="1" s="1"/>
  <c r="O9" i="1" s="1"/>
  <c r="H9" i="1"/>
  <c r="K9" i="1" s="1"/>
  <c r="N9" i="1" s="1"/>
  <c r="J8" i="1"/>
  <c r="M8" i="1" s="1"/>
  <c r="P8" i="1" s="1"/>
  <c r="I8" i="1"/>
  <c r="L8" i="1" s="1"/>
  <c r="O8" i="1" s="1"/>
  <c r="H8" i="1"/>
  <c r="K8" i="1" s="1"/>
  <c r="N8" i="1" s="1"/>
  <c r="J7" i="1"/>
  <c r="M7" i="1" s="1"/>
  <c r="P7" i="1" s="1"/>
  <c r="I7" i="1"/>
  <c r="L7" i="1" s="1"/>
  <c r="O7" i="1" s="1"/>
  <c r="H7" i="1"/>
  <c r="K7" i="1" s="1"/>
  <c r="N7" i="1" s="1"/>
  <c r="J6" i="1"/>
  <c r="M6" i="1" s="1"/>
  <c r="P6" i="1" s="1"/>
  <c r="I6" i="1"/>
  <c r="L6" i="1" s="1"/>
  <c r="O6" i="1" s="1"/>
  <c r="H6" i="1"/>
  <c r="K6" i="1" s="1"/>
  <c r="N6" i="1" s="1"/>
  <c r="J5" i="1"/>
  <c r="M5" i="1" s="1"/>
  <c r="P5" i="1" s="1"/>
  <c r="I5" i="1"/>
  <c r="L5" i="1" s="1"/>
  <c r="O5" i="1" s="1"/>
  <c r="H5" i="1"/>
  <c r="K5" i="1" s="1"/>
  <c r="N5" i="1" s="1"/>
  <c r="J4" i="1"/>
  <c r="M4" i="1" s="1"/>
  <c r="P4" i="1" s="1"/>
  <c r="I4" i="1"/>
  <c r="L4" i="1" s="1"/>
  <c r="O4" i="1" s="1"/>
  <c r="H4" i="1"/>
  <c r="K4" i="1" s="1"/>
  <c r="N4" i="1" s="1"/>
  <c r="J3" i="1"/>
  <c r="M3" i="1" s="1"/>
  <c r="P3" i="1" s="1"/>
  <c r="I3" i="1"/>
  <c r="L3" i="1" s="1"/>
  <c r="O3" i="1" s="1"/>
  <c r="H3" i="1"/>
  <c r="K3" i="1" s="1"/>
  <c r="N3" i="1" s="1"/>
  <c r="J2" i="1"/>
  <c r="M2" i="1" s="1"/>
  <c r="P2" i="1" s="1"/>
  <c r="I2" i="1"/>
  <c r="L2" i="1" s="1"/>
  <c r="O2" i="1" s="1"/>
  <c r="H2" i="1"/>
  <c r="K2" i="1" s="1"/>
  <c r="N2" i="1" s="1"/>
  <c r="V12" i="4" l="1"/>
  <c r="B17" i="5"/>
  <c r="D16" i="5"/>
  <c r="W12" i="3"/>
  <c r="B28" i="5"/>
  <c r="D27" i="5"/>
  <c r="B36" i="5"/>
  <c r="D35" i="5"/>
  <c r="C73" i="1"/>
  <c r="D73" i="1" s="1"/>
  <c r="D72" i="1"/>
  <c r="W7" i="1" s="1"/>
  <c r="B8" i="5"/>
  <c r="D7" i="5"/>
  <c r="B68" i="5"/>
  <c r="D67" i="5"/>
  <c r="B56" i="5"/>
  <c r="D55" i="5"/>
  <c r="U12" i="4"/>
  <c r="V5" i="1" l="1"/>
  <c r="U4" i="1"/>
  <c r="V4" i="1"/>
  <c r="U6" i="1"/>
  <c r="W5" i="1"/>
  <c r="V8" i="1"/>
  <c r="W8" i="1"/>
  <c r="U9" i="1"/>
  <c r="U7" i="1"/>
  <c r="V7" i="1"/>
  <c r="V6" i="1"/>
  <c r="U8" i="1"/>
  <c r="V9" i="1"/>
  <c r="W3" i="1"/>
  <c r="V3" i="1"/>
  <c r="B69" i="5"/>
  <c r="D68" i="5"/>
  <c r="B29" i="5"/>
  <c r="D28" i="5"/>
  <c r="W6" i="1"/>
  <c r="U2" i="1"/>
  <c r="U3" i="1"/>
  <c r="W9" i="1"/>
  <c r="B9" i="5"/>
  <c r="D8" i="5"/>
  <c r="B37" i="5"/>
  <c r="D36" i="5"/>
  <c r="B57" i="5"/>
  <c r="D56" i="5"/>
  <c r="U5" i="1"/>
  <c r="W2" i="1"/>
  <c r="V2" i="1"/>
  <c r="B18" i="5"/>
  <c r="D17" i="5"/>
  <c r="W4" i="1"/>
  <c r="V12" i="1" l="1"/>
  <c r="U12" i="1"/>
  <c r="B30" i="5"/>
  <c r="D29" i="5"/>
  <c r="W12" i="1"/>
  <c r="B58" i="5"/>
  <c r="D57" i="5"/>
  <c r="B10" i="5"/>
  <c r="D9" i="5"/>
  <c r="B70" i="5"/>
  <c r="D69" i="5"/>
  <c r="B19" i="5"/>
  <c r="D18" i="5"/>
  <c r="B38" i="5"/>
  <c r="D37" i="5"/>
  <c r="B71" i="5" l="1"/>
  <c r="D71" i="5" s="1"/>
  <c r="D70" i="5"/>
  <c r="B20" i="5"/>
  <c r="D19" i="5"/>
  <c r="B59" i="5"/>
  <c r="D58" i="5"/>
  <c r="B39" i="5"/>
  <c r="D38" i="5"/>
  <c r="B11" i="5"/>
  <c r="D11" i="5" s="1"/>
  <c r="D10" i="5"/>
  <c r="B31" i="5"/>
  <c r="D31" i="5" s="1"/>
  <c r="D30" i="5"/>
  <c r="B21" i="5" l="1"/>
  <c r="D21" i="5" s="1"/>
  <c r="D20" i="5"/>
  <c r="B40" i="5"/>
  <c r="D39" i="5"/>
  <c r="B60" i="5"/>
  <c r="D59" i="5"/>
  <c r="B61" i="5" l="1"/>
  <c r="D61" i="5" s="1"/>
  <c r="D60" i="5"/>
  <c r="U7" i="5" s="1"/>
  <c r="B41" i="5"/>
  <c r="D41" i="5" s="1"/>
  <c r="D40" i="5"/>
  <c r="W8" i="5" l="1"/>
  <c r="U2" i="5"/>
  <c r="W4" i="5"/>
  <c r="W7" i="5"/>
  <c r="V6" i="5"/>
  <c r="U3" i="5"/>
  <c r="W2" i="5"/>
  <c r="W6" i="5"/>
  <c r="V7" i="5"/>
  <c r="V3" i="5"/>
  <c r="W5" i="5"/>
  <c r="W3" i="5"/>
  <c r="U9" i="5"/>
  <c r="U8" i="5"/>
  <c r="V9" i="5"/>
  <c r="V4" i="5"/>
  <c r="V5" i="5"/>
  <c r="U4" i="5"/>
  <c r="U5" i="5"/>
  <c r="W9" i="5"/>
  <c r="V8" i="5"/>
  <c r="V2" i="5"/>
  <c r="V12" i="5" s="1"/>
  <c r="U6" i="5"/>
  <c r="W12" i="5" l="1"/>
  <c r="U12" i="5"/>
</calcChain>
</file>

<file path=xl/sharedStrings.xml><?xml version="1.0" encoding="utf-8"?>
<sst xmlns="http://schemas.openxmlformats.org/spreadsheetml/2006/main" count="1442" uniqueCount="511">
  <si>
    <t>20180925-20180930</t>
  </si>
  <si>
    <t>Q3</t>
  </si>
  <si>
    <t>#3e00c3</t>
  </si>
  <si>
    <t>Blue</t>
  </si>
  <si>
    <t>#1203ec</t>
  </si>
  <si>
    <t>#681398</t>
  </si>
  <si>
    <t>Violet</t>
  </si>
  <si>
    <t>#7b0086</t>
  </si>
  <si>
    <t>#3893c9</t>
  </si>
  <si>
    <t>#16d6ea</t>
  </si>
  <si>
    <t>#5655aa</t>
  </si>
  <si>
    <t>#00f0e4</t>
  </si>
  <si>
    <t>#03d3a7</t>
  </si>
  <si>
    <t>#4773b9</t>
  </si>
  <si>
    <t>20181105-20181110</t>
  </si>
  <si>
    <t>Q4</t>
  </si>
  <si>
    <t>#3100c6</t>
  </si>
  <si>
    <t>#0d00ed</t>
  </si>
  <si>
    <t>#000187</t>
  </si>
  <si>
    <t>#0100a6</t>
  </si>
  <si>
    <t>#730e8c</t>
  </si>
  <si>
    <t>#030062</t>
  </si>
  <si>
    <t>#25b9dc</t>
  </si>
  <si>
    <t>#66349a</t>
  </si>
  <si>
    <t>#5558ac</t>
  </si>
  <si>
    <t>#3d87c4</t>
  </si>
  <si>
    <t>Image</t>
  </si>
  <si>
    <t>Year</t>
  </si>
  <si>
    <t>Period</t>
  </si>
  <si>
    <t>Percentage</t>
  </si>
  <si>
    <t>Hex</t>
  </si>
  <si>
    <t>Color</t>
  </si>
  <si>
    <t>h_red</t>
  </si>
  <si>
    <t>h_green</t>
  </si>
  <si>
    <t>h_blue</t>
  </si>
  <si>
    <t>d_red</t>
  </si>
  <si>
    <t>d_green</t>
  </si>
  <si>
    <t>d_blue</t>
  </si>
  <si>
    <t>p_red</t>
  </si>
  <si>
    <t>p_green</t>
  </si>
  <si>
    <t>p_blue</t>
  </si>
  <si>
    <t>20190205-20190210</t>
  </si>
  <si>
    <t>Q1</t>
  </si>
  <si>
    <t>#1f01c6</t>
  </si>
  <si>
    <t>#4fa81e</t>
  </si>
  <si>
    <t>#fd3202</t>
  </si>
  <si>
    <t>#0ad3a6</t>
  </si>
  <si>
    <t>#75148b</t>
  </si>
  <si>
    <t>#3b8ec6</t>
  </si>
  <si>
    <t>#4c4499</t>
  </si>
  <si>
    <t>#16d8e9</t>
  </si>
  <si>
    <t>#e9f002</t>
  </si>
  <si>
    <t>#e9ac0b</t>
  </si>
  <si>
    <t>Green</t>
  </si>
  <si>
    <t>Red</t>
  </si>
  <si>
    <t>Yellow</t>
  </si>
  <si>
    <t>Orange</t>
  </si>
  <si>
    <t>Q2</t>
  </si>
  <si>
    <t>20190205-20190211</t>
  </si>
  <si>
    <t>20190505-20190510</t>
  </si>
  <si>
    <t>#711a8f</t>
  </si>
  <si>
    <t>#4f65b2</t>
  </si>
  <si>
    <t>#2ca8d4</t>
  </si>
  <si>
    <t>#1acde6</t>
  </si>
  <si>
    <t>#08f1f6</t>
  </si>
  <si>
    <t>#02e6cf</t>
  </si>
  <si>
    <t>#3c86c3</t>
  </si>
  <si>
    <t>#02c992</t>
  </si>
  <si>
    <t>#020084</t>
  </si>
  <si>
    <t>20190922-20190928</t>
  </si>
  <si>
    <t>#3500d0</t>
  </si>
  <si>
    <t>#6f198c</t>
  </si>
  <si>
    <t>#12e2ce</t>
  </si>
  <si>
    <t>#25bcdc</t>
  </si>
  <si>
    <t>#5455aa</t>
  </si>
  <si>
    <t>#1c9525</t>
  </si>
  <si>
    <t>#06bb77</t>
  </si>
  <si>
    <t>#73bb08</t>
  </si>
  <si>
    <t>#daed05</t>
  </si>
  <si>
    <t>20200210-20200215</t>
  </si>
  <si>
    <t>#1f00d7</t>
  </si>
  <si>
    <t>#04008e</t>
  </si>
  <si>
    <t>#731b8d</t>
  </si>
  <si>
    <t>#5503ac</t>
  </si>
  <si>
    <t>#545cae</t>
  </si>
  <si>
    <t>#339acd</t>
  </si>
  <si>
    <t>#19c5e2</t>
  </si>
  <si>
    <t>20200420-20200425</t>
  </si>
  <si>
    <t>#0f00ee</t>
  </si>
  <si>
    <t>#1e00cd</t>
  </si>
  <si>
    <t>#0001a8</t>
  </si>
  <si>
    <t>#000261</t>
  </si>
  <si>
    <t>#000080</t>
  </si>
  <si>
    <t>#000191</t>
  </si>
  <si>
    <t>Moscow_2018_Q3.png</t>
  </si>
  <si>
    <t>#fd1801</t>
  </si>
  <si>
    <t>#31ad1c</t>
  </si>
  <si>
    <t>#03f2dd</t>
  </si>
  <si>
    <t>#00c67e</t>
  </si>
  <si>
    <t>#0ccbe8</t>
  </si>
  <si>
    <t>#d2f404</t>
  </si>
  <si>
    <t>#fc9303</t>
  </si>
  <si>
    <t>#fbdb01</t>
  </si>
  <si>
    <t>#2587c8</t>
  </si>
  <si>
    <t>#5557b2</t>
  </si>
  <si>
    <t>Moscow_2018_Q4.png</t>
  </si>
  <si>
    <t>#fe0500</t>
  </si>
  <si>
    <t>#2cb308</t>
  </si>
  <si>
    <t>#d6f602</t>
  </si>
  <si>
    <t>#089c2e</t>
  </si>
  <si>
    <t>#88da03</t>
  </si>
  <si>
    <t>#04d499</t>
  </si>
  <si>
    <t>#f6dc04</t>
  </si>
  <si>
    <t>#fbb003</t>
  </si>
  <si>
    <t>#fb8005</t>
  </si>
  <si>
    <t>#f95b04</t>
  </si>
  <si>
    <t>Moscow_2019_Q1.png</t>
  </si>
  <si>
    <t>#0fa321</t>
  </si>
  <si>
    <t>#09d79f</t>
  </si>
  <si>
    <t>#05f1ed</t>
  </si>
  <si>
    <t>#b1e802</t>
  </si>
  <si>
    <t>#fc8004</t>
  </si>
  <si>
    <t>#fbd104</t>
  </si>
  <si>
    <t>#09a3d4</t>
  </si>
  <si>
    <t>#3c74c0</t>
  </si>
  <si>
    <t>#5851b0</t>
  </si>
  <si>
    <t>Moscow_2019_Q2.png</t>
  </si>
  <si>
    <t>#fd0b00</t>
  </si>
  <si>
    <t>#2fb023</t>
  </si>
  <si>
    <t>#09f0e4</t>
  </si>
  <si>
    <t>#cdf202</t>
  </si>
  <si>
    <t>#f9da05</t>
  </si>
  <si>
    <t>#fb6e04</t>
  </si>
  <si>
    <t>#fba305</t>
  </si>
  <si>
    <t>#04d295</t>
  </si>
  <si>
    <t>#06b7de</t>
  </si>
  <si>
    <t>#2b81c4</t>
  </si>
  <si>
    <t>Moscow_2019_Q3.png</t>
  </si>
  <si>
    <t>#720ba3</t>
  </si>
  <si>
    <t>#4403ea</t>
  </si>
  <si>
    <t>#11e5e5</t>
  </si>
  <si>
    <t>#1ea717</t>
  </si>
  <si>
    <t>#0fc780</t>
  </si>
  <si>
    <t>#fa3005</t>
  </si>
  <si>
    <t>#c7ec06</t>
  </si>
  <si>
    <t>#5751b0</t>
  </si>
  <si>
    <t>#1b96ce</t>
  </si>
  <si>
    <t>#fab304</t>
  </si>
  <si>
    <t>Moscow_2019_Q4.png</t>
  </si>
  <si>
    <t>#541186</t>
  </si>
  <si>
    <t>#4200d3</t>
  </si>
  <si>
    <t>#14ad40</t>
  </si>
  <si>
    <t>#fd3100</t>
  </si>
  <si>
    <t>#13e2de</t>
  </si>
  <si>
    <t>#fada04</t>
  </si>
  <si>
    <t>#04001f</t>
  </si>
  <si>
    <t>#367dc2</t>
  </si>
  <si>
    <t>#abe60b</t>
  </si>
  <si>
    <t>#fd9804</t>
  </si>
  <si>
    <t>Moscow_2020_Q1.png</t>
  </si>
  <si>
    <t>#fd0500</t>
  </si>
  <si>
    <t>#24ab11</t>
  </si>
  <si>
    <t>#5b00c1</t>
  </si>
  <si>
    <t>#afe803</t>
  </si>
  <si>
    <t>#7f0792</t>
  </si>
  <si>
    <t>#14d49d</t>
  </si>
  <si>
    <t>#09c2e3</t>
  </si>
  <si>
    <t>#4d65b9</t>
  </si>
  <si>
    <t>#f6d006</t>
  </si>
  <si>
    <t>#f97a07</t>
  </si>
  <si>
    <t>Moscow_2020_Q2.png</t>
  </si>
  <si>
    <t>#20a622</t>
  </si>
  <si>
    <t>#4f02d8</t>
  </si>
  <si>
    <t>#7a009a</t>
  </si>
  <si>
    <t>#0ae6f1</t>
  </si>
  <si>
    <t>#03ebca</t>
  </si>
  <si>
    <t>#3d72bf</t>
  </si>
  <si>
    <t>#06a1d4</t>
  </si>
  <si>
    <t>#c9f304</t>
  </si>
  <si>
    <t>#6141a9</t>
  </si>
  <si>
    <t>black</t>
  </si>
  <si>
    <t>Grey</t>
  </si>
  <si>
    <t>red</t>
  </si>
  <si>
    <t>green</t>
  </si>
  <si>
    <t>blue</t>
  </si>
  <si>
    <t>yellow</t>
  </si>
  <si>
    <t>orange</t>
  </si>
  <si>
    <t>violet</t>
  </si>
  <si>
    <t>Stockholm_2018_Q3.png</t>
  </si>
  <si>
    <t>#2c00aa</t>
  </si>
  <si>
    <t>#22028e</t>
  </si>
  <si>
    <t>#3302c3</t>
  </si>
  <si>
    <t>#3a00dc</t>
  </si>
  <si>
    <t>#4203f5</t>
  </si>
  <si>
    <t>#100352</t>
  </si>
  <si>
    <t>#17026a</t>
  </si>
  <si>
    <t>Stockholm_2018_Q4.png</t>
  </si>
  <si>
    <t>#4403fa</t>
  </si>
  <si>
    <t>#4f00d3</t>
  </si>
  <si>
    <t>#6a2ea1</t>
  </si>
  <si>
    <t>#6b12a7</t>
  </si>
  <si>
    <t>Stockholm_2019_Q1.png</t>
  </si>
  <si>
    <t>#3800ca</t>
  </si>
  <si>
    <t>#200084</t>
  </si>
  <si>
    <t>#2904a7</t>
  </si>
  <si>
    <t>Stockholm_2019_Q2.png</t>
  </si>
  <si>
    <t>#2803a2</t>
  </si>
  <si>
    <t>#3f00e2</t>
  </si>
  <si>
    <t>#180166</t>
  </si>
  <si>
    <t>#1a0075</t>
  </si>
  <si>
    <t>Stockholm_2019_Q3.png</t>
  </si>
  <si>
    <t>#3300c5</t>
  </si>
  <si>
    <t>#2900a6</t>
  </si>
  <si>
    <t>#1d037f</t>
  </si>
  <si>
    <t>#220394</t>
  </si>
  <si>
    <t>#3e02e7</t>
  </si>
  <si>
    <t>#150365</t>
  </si>
  <si>
    <t>Stockholm_2019_Q4.png</t>
  </si>
  <si>
    <t>#4600ef</t>
  </si>
  <si>
    <t>#5700c8</t>
  </si>
  <si>
    <t>#2c01a7</t>
  </si>
  <si>
    <t>Stockholm_2020_Q1.png</t>
  </si>
  <si>
    <t>#3b00dd</t>
  </si>
  <si>
    <t>#3002bc</t>
  </si>
  <si>
    <t>#21008a</t>
  </si>
  <si>
    <t>Stockholm_2020_Q2.png</t>
  </si>
  <si>
    <t>#4300f6</t>
  </si>
  <si>
    <t>#2c03b2</t>
  </si>
  <si>
    <t>#3503ce</t>
  </si>
  <si>
    <t>#1c017a</t>
  </si>
  <si>
    <t>SG - NO2 - 2018 Q3</t>
  </si>
  <si>
    <t>#a02d0</t>
  </si>
  <si>
    <t>#52abd7</t>
  </si>
  <si>
    <t>#70178f</t>
  </si>
  <si>
    <t>#10d8b1</t>
  </si>
  <si>
    <t>#5063b1</t>
  </si>
  <si>
    <t>#15dfec</t>
  </si>
  <si>
    <t>#38a121</t>
  </si>
  <si>
    <t>#c0dd05</t>
  </si>
  <si>
    <t>#f93304</t>
  </si>
  <si>
    <t>#f9c006</t>
  </si>
  <si>
    <t>SG - NO2 - 2018 Q4</t>
  </si>
  <si>
    <t>#fb1200</t>
  </si>
  <si>
    <t>#6bb41c</t>
  </si>
  <si>
    <t>#6c2795</t>
  </si>
  <si>
    <t>#e7e6ce</t>
  </si>
  <si>
    <t>#3d01c8</t>
  </si>
  <si>
    <t>#76b2de</t>
  </si>
  <si>
    <t>#19d8b5</t>
  </si>
  <si>
    <t>#ecb10d</t>
  </si>
  <si>
    <t>#d34b2a</t>
  </si>
  <si>
    <t>#d38581</t>
  </si>
  <si>
    <t>SG - NO2 - 2019 Q1</t>
  </si>
  <si>
    <t>#1e02da</t>
  </si>
  <si>
    <t>#360892</t>
  </si>
  <si>
    <t>#2ba94a</t>
  </si>
  <si>
    <t>#b6d90a</t>
  </si>
  <si>
    <t>#fb1d00</t>
  </si>
  <si>
    <t>#13e8db</t>
  </si>
  <si>
    <t>#28b6d8</t>
  </si>
  <si>
    <t>#457abe</t>
  </si>
  <si>
    <t>#f88b08</t>
  </si>
  <si>
    <t>#f8ce07</t>
  </si>
  <si>
    <t>SG - NO2 - 2019 Q2</t>
  </si>
  <si>
    <t>#6a1693</t>
  </si>
  <si>
    <t>#2e09d1</t>
  </si>
  <si>
    <t>#4f8bc6</t>
  </si>
  <si>
    <t>#18ddd9</t>
  </si>
  <si>
    <t>#0db872</t>
  </si>
  <si>
    <t>#3c9d12</t>
  </si>
  <si>
    <t>#fa0d01</t>
  </si>
  <si>
    <t>#e7f107</t>
  </si>
  <si>
    <t>#c6e8c3</t>
  </si>
  <si>
    <t>#fdc203</t>
  </si>
  <si>
    <t>SG - NO2 - 2019 Q3</t>
  </si>
  <si>
    <t>#1900de</t>
  </si>
  <si>
    <t>#671799</t>
  </si>
  <si>
    <t>#0600a2</t>
  </si>
  <si>
    <t>#5253a9</t>
  </si>
  <si>
    <t>#427ebf</t>
  </si>
  <si>
    <t>#29afd7</t>
  </si>
  <si>
    <t>#08e7d3</t>
  </si>
  <si>
    <t>#00025a</t>
  </si>
  <si>
    <t>#07b56e</t>
  </si>
  <si>
    <t>SG - NO2 - 2019 Q4</t>
  </si>
  <si>
    <t>#5f12a0</t>
  </si>
  <si>
    <t>#f91d02</t>
  </si>
  <si>
    <t>#1c04e1</t>
  </si>
  <si>
    <t>#4b7bbc</t>
  </si>
  <si>
    <t>#5dae19</t>
  </si>
  <si>
    <t>#15bb76</t>
  </si>
  <si>
    <t>#1ae1e2</t>
  </si>
  <si>
    <t>#e1e409</t>
  </si>
  <si>
    <t>#e5e2d6</t>
  </si>
  <si>
    <t>#f89b0c</t>
  </si>
  <si>
    <t>SG - NO2 - 2020 Q1</t>
  </si>
  <si>
    <t>#300292</t>
  </si>
  <si>
    <t>#1602e5</t>
  </si>
  <si>
    <t>#383f82</t>
  </si>
  <si>
    <t>#36a63b</t>
  </si>
  <si>
    <t>#fc0b00</t>
  </si>
  <si>
    <t>#0fe6da</t>
  </si>
  <si>
    <t>#dce006</t>
  </si>
  <si>
    <t>#dedbc2</t>
  </si>
  <si>
    <t>#f98207</t>
  </si>
  <si>
    <t>#2cb2d8</t>
  </si>
  <si>
    <t>SG - NO2 - 2020 Q2</t>
  </si>
  <si>
    <t>#4b03d9</t>
  </si>
  <si>
    <t>#761895</t>
  </si>
  <si>
    <t>#08e7de</t>
  </si>
  <si>
    <t>#45b419</t>
  </si>
  <si>
    <t>#2595cf</t>
  </si>
  <si>
    <t>#fb2103</t>
  </si>
  <si>
    <t>#0bc376</t>
  </si>
  <si>
    <t>#4f5db6</t>
  </si>
  <si>
    <t>#f7af08</t>
  </si>
  <si>
    <t>#f8eb03</t>
  </si>
  <si>
    <t>20180825-20180830</t>
  </si>
  <si>
    <t>#6e0f94</t>
  </si>
  <si>
    <t>#5165b2</t>
  </si>
  <si>
    <t>#4404bd</t>
  </si>
  <si>
    <t>#339a16</t>
  </si>
  <si>
    <t>#09b871</t>
  </si>
  <si>
    <t>#28b9dc</t>
  </si>
  <si>
    <t>#04ebdd</t>
  </si>
  <si>
    <t>#fcb205</t>
  </si>
  <si>
    <t>#cce508</t>
  </si>
  <si>
    <t>#fa5803</t>
  </si>
  <si>
    <t>20181115-20181120</t>
  </si>
  <si>
    <t>#3d9e19</t>
  </si>
  <si>
    <t>#fb2502</t>
  </si>
  <si>
    <t>#0be7dc</t>
  </si>
  <si>
    <t>#10bf7e</t>
  </si>
  <si>
    <t>#d1df06</t>
  </si>
  <si>
    <t>#2cacd5</t>
  </si>
  <si>
    <t>#f6aa04</t>
  </si>
  <si>
    <t>#437cbd</t>
  </si>
  <si>
    <t>#f87c05</t>
  </si>
  <si>
    <t>#6040a0</t>
  </si>
  <si>
    <t>20190215-20192020</t>
  </si>
  <si>
    <t>#fd0e02</t>
  </si>
  <si>
    <t>#2b9713</t>
  </si>
  <si>
    <t>#12e6de</t>
  </si>
  <si>
    <t>#e3ec04</t>
  </si>
  <si>
    <t>#8ec104</t>
  </si>
  <si>
    <t>#fa6504</t>
  </si>
  <si>
    <t>#12b870</t>
  </si>
  <si>
    <t>#fa9a06</t>
  </si>
  <si>
    <t>#2ea4d1</t>
  </si>
  <si>
    <t>#f8cc09</t>
  </si>
  <si>
    <t>20190515-20190520</t>
  </si>
  <si>
    <t>#27a33d</t>
  </si>
  <si>
    <t>#f92100</t>
  </si>
  <si>
    <t>#63139e</t>
  </si>
  <si>
    <t>#2fb1d6</t>
  </si>
  <si>
    <t>#0fdfc6</t>
  </si>
  <si>
    <t>#8fc707</t>
  </si>
  <si>
    <t>#2a00da</t>
  </si>
  <si>
    <t>#e9de0f</t>
  </si>
  <si>
    <t>#525aac</t>
  </si>
  <si>
    <t>#ee930e</t>
  </si>
  <si>
    <t>20190725-20190730</t>
  </si>
  <si>
    <t>#4d01b6</t>
  </si>
  <si>
    <t>#711c90</t>
  </si>
  <si>
    <t>#1204ea</t>
  </si>
  <si>
    <t>#4e68b4</t>
  </si>
  <si>
    <t>#2daed5</t>
  </si>
  <si>
    <t>#04e5ce</t>
  </si>
  <si>
    <t>#6db40c</t>
  </si>
  <si>
    <t>#09b05c</t>
  </si>
  <si>
    <t>#fa6c03</t>
  </si>
  <si>
    <t>#fa0805</t>
  </si>
  <si>
    <t>20191115-20191120</t>
  </si>
  <si>
    <t>#219b2d</t>
  </si>
  <si>
    <t>#0adfc1</t>
  </si>
  <si>
    <t>#87c306</t>
  </si>
  <si>
    <t>#fd1401</t>
  </si>
  <si>
    <t>#e7ea01</t>
  </si>
  <si>
    <t>#1ed0e7</t>
  </si>
  <si>
    <t>#467bbe</t>
  </si>
  <si>
    <t>#6d2594</t>
  </si>
  <si>
    <t>#fb7605</t>
  </si>
  <si>
    <t>#fbb706</t>
  </si>
  <si>
    <t>20200301-20200305</t>
  </si>
  <si>
    <t>#4400c6</t>
  </si>
  <si>
    <t>#72188d</t>
  </si>
  <si>
    <t>#33a3d1</t>
  </si>
  <si>
    <t>#0fe7e5</t>
  </si>
  <si>
    <t>#12bb77</t>
  </si>
  <si>
    <t>#5951a7</t>
  </si>
  <si>
    <t>#3b9e11</t>
  </si>
  <si>
    <t>#a0d007</t>
  </si>
  <si>
    <t>#fa1902</t>
  </si>
  <si>
    <t>#ea5d0e</t>
  </si>
  <si>
    <t>20200501-20200505</t>
  </si>
  <si>
    <t>#2002df</t>
  </si>
  <si>
    <t>#6002a1</t>
  </si>
  <si>
    <t>#721a8e</t>
  </si>
  <si>
    <t>#4f67b3</t>
  </si>
  <si>
    <t>#0002a5</t>
  </si>
  <si>
    <t>#0ce6ef</t>
  </si>
  <si>
    <t>#03007d</t>
  </si>
  <si>
    <t>#3398cc</t>
  </si>
  <si>
    <t>#0bdcb9</t>
  </si>
  <si>
    <t>Conc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</si>
  <si>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</si>
  <si>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</si>
  <si>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</si>
  <si>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</si>
  <si>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</si>
  <si>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</si>
  <si>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</si>
  <si>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</si>
  <si>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,</t>
  </si>
  <si>
    <t>20183</t>
  </si>
  <si>
    <t>20184</t>
  </si>
  <si>
    <t>20191</t>
  </si>
  <si>
    <t>20192</t>
  </si>
  <si>
    <t>20193</t>
  </si>
  <si>
    <t>20194</t>
  </si>
  <si>
    <t>20201</t>
  </si>
  <si>
    <t>20202</t>
  </si>
  <si>
    <t>20191010-20191015</t>
  </si>
  <si>
    <t>#6a2095</t>
  </si>
  <si>
    <t>#1b00e7</t>
  </si>
  <si>
    <t>#3900ac</t>
  </si>
  <si>
    <t>#3d96cb</t>
  </si>
  <si>
    <t>#32a029</t>
  </si>
  <si>
    <t>#13e5de</t>
  </si>
  <si>
    <t>#94c706</t>
  </si>
  <si>
    <t>#f80f05</t>
  </si>
  <si>
    <t>#e2a219</t>
  </si>
  <si>
    <t>#fd8003</t>
  </si>
  <si>
    <t>#24d6c9</t>
  </si>
  <si>
    <t>#2da6d3</t>
  </si>
  <si>
    <t>#5caf0b</t>
  </si>
  <si>
    <t>#9acc06</t>
  </si>
  <si>
    <t>#0ca06e</t>
  </si>
  <si>
    <t>#2ec35a</t>
  </si>
  <si>
    <t>20180801-20180807</t>
  </si>
  <si>
    <t>20181101-20181107</t>
  </si>
  <si>
    <t>20190201-20190207</t>
  </si>
  <si>
    <t>20190501-20190507</t>
  </si>
  <si>
    <t>20190801-20190807</t>
  </si>
  <si>
    <t>20191101-20191107</t>
  </si>
  <si>
    <t>20191110-20191117</t>
  </si>
  <si>
    <t>20200201-20200207</t>
  </si>
  <si>
    <t>20200501-20200507</t>
  </si>
  <si>
    <t>#10901d</t>
  </si>
  <si>
    <t>#43a100</t>
  </si>
  <si>
    <t>#68b401</t>
  </si>
  <si>
    <t>#92c804</t>
  </si>
  <si>
    <t>#b7db04</t>
  </si>
  <si>
    <t>#e1f003</t>
  </si>
  <si>
    <t>#f8e903</t>
  </si>
  <si>
    <t>#fbcb02</t>
  </si>
  <si>
    <t>#11e0c9</t>
  </si>
  <si>
    <t>#2c9408</t>
  </si>
  <si>
    <t>#06b265</t>
  </si>
  <si>
    <t>#049b36</t>
  </si>
  <si>
    <t>#96cb02</t>
  </si>
  <si>
    <t>#27b5da</t>
  </si>
  <si>
    <t>#3694c9</t>
  </si>
  <si>
    <t>#4d67b3</t>
  </si>
  <si>
    <t>#31a0cf</t>
  </si>
  <si>
    <t>#1fc1e0</t>
  </si>
  <si>
    <t>#4081c0</t>
  </si>
  <si>
    <t>#09f7f3</t>
  </si>
  <si>
    <t>#13e5f1</t>
  </si>
  <si>
    <t>#00ddbb</t>
  </si>
  <si>
    <t>#04b872</t>
  </si>
  <si>
    <t>#3f89c4</t>
  </si>
  <si>
    <t>#14d7eb</t>
  </si>
  <si>
    <t>#09f3ee</t>
  </si>
  <si>
    <t>#08d5ab</t>
  </si>
  <si>
    <t>#06b368</t>
  </si>
  <si>
    <t>#03952c</t>
  </si>
  <si>
    <t>#6b2f95</t>
  </si>
  <si>
    <t>#496eb7</t>
  </si>
  <si>
    <t>#525bae</t>
  </si>
  <si>
    <t>#4080c0</t>
  </si>
  <si>
    <t>#31a0d0</t>
  </si>
  <si>
    <t>#398ec7</t>
  </si>
  <si>
    <t>#4902be</t>
  </si>
  <si>
    <t>#760d89</t>
  </si>
  <si>
    <t>#66349b</t>
  </si>
  <si>
    <t>#5851a8</t>
  </si>
  <si>
    <t>#3b8cc6</t>
  </si>
  <si>
    <t>#0fece1</t>
  </si>
  <si>
    <t>#27b3d8</t>
  </si>
  <si>
    <t>#4b6ab5</t>
  </si>
  <si>
    <t>#16dbec</t>
  </si>
  <si>
    <t>#06d0a0</t>
  </si>
  <si>
    <t>#693398</t>
  </si>
  <si>
    <t>#24c0df</t>
  </si>
  <si>
    <t>#4479bd</t>
  </si>
  <si>
    <t>#0ec284</t>
  </si>
  <si>
    <t>#4d66b3</t>
  </si>
  <si>
    <t>#08f1e8</t>
  </si>
  <si>
    <t>#3a8dc7</t>
  </si>
  <si>
    <t>#329cce</t>
  </si>
  <si>
    <t>#0c8b11</t>
  </si>
  <si>
    <t>#673499</t>
  </si>
  <si>
    <t>#4f62b1</t>
  </si>
  <si>
    <t>#584fa8</t>
  </si>
  <si>
    <t>#2fa4d2</t>
  </si>
  <si>
    <t>delta_red</t>
  </si>
  <si>
    <t>delta_green</t>
  </si>
  <si>
    <t>delta_blue</t>
  </si>
  <si>
    <t>delta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</si>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</sst>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0" fontId="3" fillId="0" borderId="0" xfId="0" applyFont="1"/>
    <xf numFmtId="10" fontId="3" fillId="0" borderId="1" xfId="1" applyNumberFormat="1" applyFont="1" applyBorder="1" applyAlignment="1">
      <alignment horizontal="right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"/>
  <sheetViews>
    <sheetView zoomScale="60" zoomScaleNormal="60" workbookViewId="0">
      <selection activeCell="T1" sqref="T1:AI12"/>
    </sheetView>
  </sheetViews>
  <sheetFormatPr defaultRowHeight="15" x14ac:dyDescent="0.25"/>
  <cols>
    <col min="1" max="1" width="30.140625" customWidth="1"/>
    <col min="2" max="2" width="11.85546875" customWidth="1"/>
    <col min="3" max="3" width="6.85546875" bestFit="1" customWidth="1"/>
    <col min="4" max="4" width="10.85546875" customWidth="1"/>
  </cols>
  <sheetData>
    <row r="1" spans="1:35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  <c r="Y1" t="s">
        <v>506</v>
      </c>
      <c r="Z1" t="s">
        <v>507</v>
      </c>
      <c r="AA1" t="s">
        <v>508</v>
      </c>
      <c r="AC1" t="s">
        <v>509</v>
      </c>
      <c r="AG1" t="s">
        <v>510</v>
      </c>
    </row>
    <row r="2" spans="1:35" x14ac:dyDescent="0.25">
      <c r="A2" t="s">
        <v>0</v>
      </c>
      <c r="B2">
        <v>2018</v>
      </c>
      <c r="C2" t="s">
        <v>1</v>
      </c>
      <c r="D2" t="str">
        <f>B2&amp;C2</f>
        <v>2018Q3</v>
      </c>
      <c r="E2">
        <v>0.32700000000000001</v>
      </c>
      <c r="F2" t="s">
        <v>2</v>
      </c>
      <c r="G2" t="s">
        <v>3</v>
      </c>
      <c r="H2" t="str">
        <f>MID(F2,2,2)</f>
        <v>3e</v>
      </c>
      <c r="I2" t="str">
        <f>MID(F2,4,2)</f>
        <v>00</v>
      </c>
      <c r="J2" t="str">
        <f>RIGHT(F2,2)</f>
        <v>c3</v>
      </c>
      <c r="K2">
        <f>HEX2DEC(H2)</f>
        <v>62</v>
      </c>
      <c r="L2">
        <f t="shared" ref="L2:M2" si="0">HEX2DEC(I2)</f>
        <v>0</v>
      </c>
      <c r="M2">
        <f t="shared" si="0"/>
        <v>195</v>
      </c>
      <c r="N2">
        <f>$E2*K2</f>
        <v>20.274000000000001</v>
      </c>
      <c r="O2">
        <f t="shared" ref="O2:P2" si="1">$E2*L2</f>
        <v>0</v>
      </c>
      <c r="P2">
        <f t="shared" si="1"/>
        <v>63.765000000000001</v>
      </c>
      <c r="T2" t="s">
        <v>405</v>
      </c>
      <c r="U2">
        <f t="shared" ref="U2:W9" si="2">SUMIF($D:$D,$T2,N:N)</f>
        <v>62.387999999999998</v>
      </c>
      <c r="V2">
        <f t="shared" si="2"/>
        <v>36.448</v>
      </c>
      <c r="W2">
        <f t="shared" si="2"/>
        <v>191.14400000000001</v>
      </c>
      <c r="X2" t="s">
        <v>413</v>
      </c>
      <c r="Y2">
        <v>0</v>
      </c>
      <c r="Z2">
        <v>0</v>
      </c>
      <c r="AA2">
        <v>0</v>
      </c>
    </row>
    <row r="3" spans="1:35" x14ac:dyDescent="0.25">
      <c r="A3" t="s">
        <v>0</v>
      </c>
      <c r="B3">
        <v>2018</v>
      </c>
      <c r="C3" t="s">
        <v>1</v>
      </c>
      <c r="D3" t="str">
        <f t="shared" ref="D3:D40" si="3">B3&amp;C3</f>
        <v>2018Q3</v>
      </c>
      <c r="E3">
        <v>0.20599999999999999</v>
      </c>
      <c r="F3" t="s">
        <v>4</v>
      </c>
      <c r="G3" t="s">
        <v>3</v>
      </c>
      <c r="H3" t="str">
        <f t="shared" ref="H3:H73" si="4">MID(F3,2,2)</f>
        <v>12</v>
      </c>
      <c r="I3" t="str">
        <f t="shared" ref="I3:I31" si="5">MID(F3,4,2)</f>
        <v>03</v>
      </c>
      <c r="J3" t="str">
        <f t="shared" ref="J3:J31" si="6">RIGHT(F3,2)</f>
        <v>ec</v>
      </c>
      <c r="K3">
        <f t="shared" ref="K3:K31" si="7">HEX2DEC(H3)</f>
        <v>18</v>
      </c>
      <c r="L3">
        <f t="shared" ref="L3:L31" si="8">HEX2DEC(I3)</f>
        <v>3</v>
      </c>
      <c r="M3">
        <f t="shared" ref="M3:M31" si="9">HEX2DEC(J3)</f>
        <v>236</v>
      </c>
      <c r="N3">
        <f t="shared" ref="N3:N31" si="10">$E3*K3</f>
        <v>3.7079999999999997</v>
      </c>
      <c r="O3">
        <f t="shared" ref="O3:O31" si="11">$E3*L3</f>
        <v>0.61799999999999999</v>
      </c>
      <c r="P3">
        <f t="shared" ref="P3:P31" si="12">$E3*M3</f>
        <v>48.616</v>
      </c>
      <c r="T3" t="s">
        <v>406</v>
      </c>
      <c r="U3">
        <f t="shared" si="2"/>
        <v>33.542999999999999</v>
      </c>
      <c r="V3">
        <f t="shared" si="2"/>
        <v>13.611000000000001</v>
      </c>
      <c r="W3">
        <f t="shared" si="2"/>
        <v>184.59799999999996</v>
      </c>
      <c r="Y3">
        <f>U3-U$2</f>
        <v>-28.844999999999999</v>
      </c>
      <c r="Z3">
        <f t="shared" ref="Z3:AA9" si="13">V3-V$2</f>
        <v>-22.837</v>
      </c>
      <c r="AA3">
        <f t="shared" si="13"/>
        <v>-6.5460000000000491</v>
      </c>
      <c r="AC3">
        <f>U3-U2</f>
        <v>-28.844999999999999</v>
      </c>
      <c r="AD3">
        <f t="shared" ref="AD3:AE9" si="14">V3-V2</f>
        <v>-22.837</v>
      </c>
      <c r="AE3">
        <f t="shared" si="14"/>
        <v>-6.5460000000000491</v>
      </c>
      <c r="AG3">
        <f>(U3-U2)/U2</f>
        <v>-0.4623485285631852</v>
      </c>
      <c r="AH3">
        <f t="shared" ref="AH3:AI9" si="15">(V3-V2)/V2</f>
        <v>-0.62656387181738371</v>
      </c>
      <c r="AI3">
        <f t="shared" si="15"/>
        <v>-3.424643200937539E-2</v>
      </c>
    </row>
    <row r="4" spans="1:35" x14ac:dyDescent="0.25">
      <c r="A4" t="s">
        <v>0</v>
      </c>
      <c r="B4">
        <v>2018</v>
      </c>
      <c r="C4" t="s">
        <v>1</v>
      </c>
      <c r="D4" t="str">
        <f t="shared" si="3"/>
        <v>2018Q3</v>
      </c>
      <c r="E4">
        <v>0.17</v>
      </c>
      <c r="F4" t="s">
        <v>5</v>
      </c>
      <c r="G4" t="s">
        <v>6</v>
      </c>
      <c r="H4" t="str">
        <f t="shared" si="4"/>
        <v>68</v>
      </c>
      <c r="I4" t="str">
        <f t="shared" si="5"/>
        <v>13</v>
      </c>
      <c r="J4" t="str">
        <f t="shared" si="6"/>
        <v>98</v>
      </c>
      <c r="K4">
        <f t="shared" si="7"/>
        <v>104</v>
      </c>
      <c r="L4">
        <f t="shared" si="8"/>
        <v>19</v>
      </c>
      <c r="M4">
        <f t="shared" si="9"/>
        <v>152</v>
      </c>
      <c r="N4">
        <f t="shared" si="10"/>
        <v>17.68</v>
      </c>
      <c r="O4">
        <f t="shared" si="11"/>
        <v>3.2300000000000004</v>
      </c>
      <c r="P4">
        <f t="shared" si="12"/>
        <v>25.840000000000003</v>
      </c>
      <c r="T4" t="s">
        <v>407</v>
      </c>
      <c r="U4">
        <f t="shared" si="2"/>
        <v>65.686999999999998</v>
      </c>
      <c r="V4">
        <f t="shared" si="2"/>
        <v>66.754000000000005</v>
      </c>
      <c r="W4">
        <f t="shared" si="2"/>
        <v>149.28599999999997</v>
      </c>
      <c r="Y4">
        <f t="shared" ref="Y4:Y9" si="16">U4-U$2</f>
        <v>3.2989999999999995</v>
      </c>
      <c r="Z4">
        <f t="shared" si="13"/>
        <v>30.306000000000004</v>
      </c>
      <c r="AA4">
        <f t="shared" si="13"/>
        <v>-41.858000000000033</v>
      </c>
      <c r="AC4">
        <f t="shared" ref="AC4:AC9" si="17">U4-U3</f>
        <v>32.143999999999998</v>
      </c>
      <c r="AD4">
        <f t="shared" si="14"/>
        <v>53.143000000000001</v>
      </c>
      <c r="AE4">
        <f t="shared" si="14"/>
        <v>-35.311999999999983</v>
      </c>
      <c r="AG4">
        <f t="shared" ref="AG4:AG9" si="18">(U4-U3)/U3</f>
        <v>0.95829234117401541</v>
      </c>
      <c r="AH4">
        <f t="shared" si="15"/>
        <v>3.904415546249357</v>
      </c>
      <c r="AI4">
        <f t="shared" si="15"/>
        <v>-0.19129134660180497</v>
      </c>
    </row>
    <row r="5" spans="1:35" x14ac:dyDescent="0.25">
      <c r="A5" t="s">
        <v>0</v>
      </c>
      <c r="B5">
        <v>2018</v>
      </c>
      <c r="C5" t="s">
        <v>1</v>
      </c>
      <c r="D5" t="str">
        <f t="shared" si="3"/>
        <v>2018Q3</v>
      </c>
      <c r="E5">
        <v>0.10199999999999999</v>
      </c>
      <c r="F5" t="s">
        <v>7</v>
      </c>
      <c r="G5" t="s">
        <v>6</v>
      </c>
      <c r="H5" t="str">
        <f t="shared" si="4"/>
        <v>7b</v>
      </c>
      <c r="I5" t="str">
        <f t="shared" si="5"/>
        <v>00</v>
      </c>
      <c r="J5" t="str">
        <f t="shared" si="6"/>
        <v>86</v>
      </c>
      <c r="K5">
        <f t="shared" si="7"/>
        <v>123</v>
      </c>
      <c r="L5">
        <f t="shared" si="8"/>
        <v>0</v>
      </c>
      <c r="M5">
        <f t="shared" si="9"/>
        <v>134</v>
      </c>
      <c r="N5">
        <f t="shared" si="10"/>
        <v>12.545999999999999</v>
      </c>
      <c r="O5">
        <f t="shared" si="11"/>
        <v>0</v>
      </c>
      <c r="P5">
        <f t="shared" si="12"/>
        <v>13.667999999999999</v>
      </c>
      <c r="T5" t="s">
        <v>408</v>
      </c>
      <c r="U5">
        <f t="shared" si="2"/>
        <v>69.265999999999991</v>
      </c>
      <c r="V5">
        <f t="shared" si="2"/>
        <v>105.97700000000002</v>
      </c>
      <c r="W5">
        <f t="shared" si="2"/>
        <v>175.38299999999998</v>
      </c>
      <c r="Y5">
        <f t="shared" si="16"/>
        <v>6.877999999999993</v>
      </c>
      <c r="Z5">
        <f t="shared" si="13"/>
        <v>69.529000000000025</v>
      </c>
      <c r="AA5">
        <f t="shared" si="13"/>
        <v>-15.761000000000024</v>
      </c>
      <c r="AC5">
        <f t="shared" si="17"/>
        <v>3.5789999999999935</v>
      </c>
      <c r="AD5">
        <f t="shared" si="14"/>
        <v>39.223000000000013</v>
      </c>
      <c r="AE5">
        <f t="shared" si="14"/>
        <v>26.097000000000008</v>
      </c>
      <c r="AG5">
        <f t="shared" si="18"/>
        <v>5.4485666874723976E-2</v>
      </c>
      <c r="AH5">
        <f t="shared" si="15"/>
        <v>0.58757527638793194</v>
      </c>
      <c r="AI5">
        <f t="shared" si="15"/>
        <v>0.17481210562276445</v>
      </c>
    </row>
    <row r="6" spans="1:35" x14ac:dyDescent="0.25">
      <c r="A6" t="s">
        <v>0</v>
      </c>
      <c r="B6">
        <v>2018</v>
      </c>
      <c r="C6" t="s">
        <v>1</v>
      </c>
      <c r="D6" t="str">
        <f t="shared" si="3"/>
        <v>2018Q3</v>
      </c>
      <c r="E6">
        <v>4.7E-2</v>
      </c>
      <c r="F6" t="s">
        <v>8</v>
      </c>
      <c r="G6" t="s">
        <v>3</v>
      </c>
      <c r="H6" t="str">
        <f t="shared" si="4"/>
        <v>38</v>
      </c>
      <c r="I6" t="str">
        <f t="shared" si="5"/>
        <v>93</v>
      </c>
      <c r="J6" t="str">
        <f t="shared" si="6"/>
        <v>c9</v>
      </c>
      <c r="K6">
        <f t="shared" si="7"/>
        <v>56</v>
      </c>
      <c r="L6">
        <f t="shared" si="8"/>
        <v>147</v>
      </c>
      <c r="M6">
        <f t="shared" si="9"/>
        <v>201</v>
      </c>
      <c r="N6">
        <f t="shared" si="10"/>
        <v>2.6320000000000001</v>
      </c>
      <c r="O6">
        <f t="shared" si="11"/>
        <v>6.9089999999999998</v>
      </c>
      <c r="P6">
        <f t="shared" si="12"/>
        <v>9.4469999999999992</v>
      </c>
      <c r="T6" t="s">
        <v>409</v>
      </c>
      <c r="U6">
        <f t="shared" si="2"/>
        <v>61.206000000000003</v>
      </c>
      <c r="V6">
        <f t="shared" si="2"/>
        <v>66.250999999999991</v>
      </c>
      <c r="W6">
        <f t="shared" si="2"/>
        <v>179.86500000000001</v>
      </c>
      <c r="Y6">
        <f t="shared" si="16"/>
        <v>-1.1819999999999951</v>
      </c>
      <c r="Z6">
        <f t="shared" si="13"/>
        <v>29.80299999999999</v>
      </c>
      <c r="AA6">
        <f t="shared" si="13"/>
        <v>-11.278999999999996</v>
      </c>
      <c r="AC6">
        <f t="shared" si="17"/>
        <v>-8.0599999999999881</v>
      </c>
      <c r="AD6">
        <f t="shared" si="14"/>
        <v>-39.726000000000028</v>
      </c>
      <c r="AE6">
        <f t="shared" si="14"/>
        <v>4.4820000000000277</v>
      </c>
      <c r="AG6">
        <f t="shared" si="18"/>
        <v>-0.11636300638119697</v>
      </c>
      <c r="AH6">
        <f t="shared" si="15"/>
        <v>-0.37485492135085935</v>
      </c>
      <c r="AI6">
        <f t="shared" si="15"/>
        <v>2.555549853748669E-2</v>
      </c>
    </row>
    <row r="7" spans="1:35" x14ac:dyDescent="0.25">
      <c r="A7" t="s">
        <v>0</v>
      </c>
      <c r="B7">
        <v>2018</v>
      </c>
      <c r="C7" t="s">
        <v>1</v>
      </c>
      <c r="D7" t="str">
        <f t="shared" si="3"/>
        <v>2018Q3</v>
      </c>
      <c r="E7">
        <v>4.3999999999999997E-2</v>
      </c>
      <c r="F7" t="s">
        <v>9</v>
      </c>
      <c r="G7" t="s">
        <v>3</v>
      </c>
      <c r="H7" t="str">
        <f t="shared" si="4"/>
        <v>16</v>
      </c>
      <c r="I7" t="str">
        <f t="shared" si="5"/>
        <v>d6</v>
      </c>
      <c r="J7" t="str">
        <f t="shared" si="6"/>
        <v>ea</v>
      </c>
      <c r="K7">
        <f t="shared" si="7"/>
        <v>22</v>
      </c>
      <c r="L7">
        <f t="shared" si="8"/>
        <v>214</v>
      </c>
      <c r="M7">
        <f t="shared" si="9"/>
        <v>234</v>
      </c>
      <c r="N7">
        <f t="shared" si="10"/>
        <v>0.96799999999999997</v>
      </c>
      <c r="O7">
        <f t="shared" si="11"/>
        <v>9.4159999999999986</v>
      </c>
      <c r="P7">
        <f t="shared" si="12"/>
        <v>10.295999999999999</v>
      </c>
      <c r="T7" t="s">
        <v>410</v>
      </c>
      <c r="U7">
        <f t="shared" si="2"/>
        <v>75.86699999999999</v>
      </c>
      <c r="V7">
        <f t="shared" si="2"/>
        <v>39.154999999999994</v>
      </c>
      <c r="W7">
        <f t="shared" si="2"/>
        <v>167.09699999999998</v>
      </c>
      <c r="Y7">
        <f t="shared" si="16"/>
        <v>13.478999999999992</v>
      </c>
      <c r="Z7">
        <f t="shared" si="13"/>
        <v>2.7069999999999936</v>
      </c>
      <c r="AA7">
        <f t="shared" si="13"/>
        <v>-24.047000000000025</v>
      </c>
      <c r="AC7">
        <f t="shared" si="17"/>
        <v>14.660999999999987</v>
      </c>
      <c r="AD7">
        <f t="shared" si="14"/>
        <v>-27.095999999999997</v>
      </c>
      <c r="AE7">
        <f t="shared" si="14"/>
        <v>-12.768000000000029</v>
      </c>
      <c r="AG7">
        <f t="shared" si="18"/>
        <v>0.23953533967258089</v>
      </c>
      <c r="AH7">
        <f t="shared" si="15"/>
        <v>-0.40899005298033236</v>
      </c>
      <c r="AI7">
        <f t="shared" si="15"/>
        <v>-7.098657326328095E-2</v>
      </c>
    </row>
    <row r="8" spans="1:35" x14ac:dyDescent="0.25">
      <c r="A8" t="s">
        <v>0</v>
      </c>
      <c r="B8">
        <v>2018</v>
      </c>
      <c r="C8" t="s">
        <v>1</v>
      </c>
      <c r="D8" t="str">
        <f t="shared" si="3"/>
        <v>2018Q3</v>
      </c>
      <c r="E8">
        <v>4.1000000000000002E-2</v>
      </c>
      <c r="F8" t="s">
        <v>10</v>
      </c>
      <c r="G8" t="s">
        <v>6</v>
      </c>
      <c r="H8" t="str">
        <f t="shared" si="4"/>
        <v>56</v>
      </c>
      <c r="I8" t="str">
        <f t="shared" si="5"/>
        <v>55</v>
      </c>
      <c r="J8" t="str">
        <f t="shared" si="6"/>
        <v>aa</v>
      </c>
      <c r="K8">
        <f t="shared" si="7"/>
        <v>86</v>
      </c>
      <c r="L8">
        <f t="shared" si="8"/>
        <v>85</v>
      </c>
      <c r="M8">
        <f t="shared" si="9"/>
        <v>170</v>
      </c>
      <c r="N8">
        <f t="shared" si="10"/>
        <v>3.5260000000000002</v>
      </c>
      <c r="O8">
        <f t="shared" si="11"/>
        <v>3.4850000000000003</v>
      </c>
      <c r="P8">
        <f t="shared" si="12"/>
        <v>6.9700000000000006</v>
      </c>
      <c r="T8" t="s">
        <v>411</v>
      </c>
      <c r="U8">
        <f t="shared" si="2"/>
        <v>54.451999999999991</v>
      </c>
      <c r="V8">
        <f t="shared" si="2"/>
        <v>19.355</v>
      </c>
      <c r="W8">
        <f t="shared" si="2"/>
        <v>178.05999999999997</v>
      </c>
      <c r="Y8">
        <f t="shared" si="16"/>
        <v>-7.936000000000007</v>
      </c>
      <c r="Z8">
        <f t="shared" si="13"/>
        <v>-17.093</v>
      </c>
      <c r="AA8">
        <f t="shared" si="13"/>
        <v>-13.084000000000032</v>
      </c>
      <c r="AC8">
        <f t="shared" si="17"/>
        <v>-21.414999999999999</v>
      </c>
      <c r="AD8">
        <f t="shared" si="14"/>
        <v>-19.799999999999994</v>
      </c>
      <c r="AE8">
        <f t="shared" si="14"/>
        <v>10.962999999999994</v>
      </c>
      <c r="AG8">
        <f t="shared" si="18"/>
        <v>-0.28227028879486471</v>
      </c>
      <c r="AH8">
        <f t="shared" si="15"/>
        <v>-0.50568254373643207</v>
      </c>
      <c r="AI8">
        <f t="shared" si="15"/>
        <v>6.560859859841886E-2</v>
      </c>
    </row>
    <row r="9" spans="1:35" x14ac:dyDescent="0.25">
      <c r="A9" t="s">
        <v>0</v>
      </c>
      <c r="B9">
        <v>2018</v>
      </c>
      <c r="C9" t="s">
        <v>1</v>
      </c>
      <c r="D9" t="str">
        <f t="shared" si="3"/>
        <v>2018Q3</v>
      </c>
      <c r="E9">
        <v>2.9000000000000001E-2</v>
      </c>
      <c r="F9" t="s">
        <v>11</v>
      </c>
      <c r="G9" t="s">
        <v>3</v>
      </c>
      <c r="H9" t="str">
        <f t="shared" si="4"/>
        <v>00</v>
      </c>
      <c r="I9" t="str">
        <f t="shared" si="5"/>
        <v>f0</v>
      </c>
      <c r="J9" t="str">
        <f t="shared" si="6"/>
        <v>e4</v>
      </c>
      <c r="K9">
        <f t="shared" si="7"/>
        <v>0</v>
      </c>
      <c r="L9">
        <f t="shared" si="8"/>
        <v>240</v>
      </c>
      <c r="M9">
        <f t="shared" si="9"/>
        <v>228</v>
      </c>
      <c r="N9">
        <f t="shared" si="10"/>
        <v>0</v>
      </c>
      <c r="O9">
        <f t="shared" si="11"/>
        <v>6.96</v>
      </c>
      <c r="P9">
        <f t="shared" si="12"/>
        <v>6.6120000000000001</v>
      </c>
      <c r="T9" t="s">
        <v>412</v>
      </c>
      <c r="U9">
        <f t="shared" si="2"/>
        <v>11.399999999999999</v>
      </c>
      <c r="V9">
        <f t="shared" si="2"/>
        <v>0.52600000000000002</v>
      </c>
      <c r="W9">
        <f t="shared" si="2"/>
        <v>181.43</v>
      </c>
      <c r="Y9">
        <f t="shared" si="16"/>
        <v>-50.988</v>
      </c>
      <c r="Z9">
        <f t="shared" si="13"/>
        <v>-35.921999999999997</v>
      </c>
      <c r="AA9">
        <f t="shared" si="13"/>
        <v>-9.7139999999999986</v>
      </c>
      <c r="AC9">
        <f t="shared" si="17"/>
        <v>-43.051999999999992</v>
      </c>
      <c r="AD9">
        <f t="shared" si="14"/>
        <v>-18.829000000000001</v>
      </c>
      <c r="AE9">
        <f t="shared" si="14"/>
        <v>3.370000000000033</v>
      </c>
      <c r="AG9">
        <f t="shared" si="18"/>
        <v>-0.79064129875853961</v>
      </c>
      <c r="AH9">
        <f t="shared" si="15"/>
        <v>-0.9728235598036683</v>
      </c>
      <c r="AI9">
        <f t="shared" si="15"/>
        <v>1.8926204650118125E-2</v>
      </c>
    </row>
    <row r="10" spans="1:35" x14ac:dyDescent="0.25">
      <c r="A10" t="s">
        <v>0</v>
      </c>
      <c r="B10">
        <v>2018</v>
      </c>
      <c r="C10" t="s">
        <v>1</v>
      </c>
      <c r="D10" t="str">
        <f t="shared" si="3"/>
        <v>2018Q3</v>
      </c>
      <c r="E10">
        <v>0.02</v>
      </c>
      <c r="F10" t="s">
        <v>12</v>
      </c>
      <c r="G10" t="s">
        <v>3</v>
      </c>
      <c r="H10" t="str">
        <f t="shared" si="4"/>
        <v>03</v>
      </c>
      <c r="I10" t="str">
        <f t="shared" si="5"/>
        <v>d3</v>
      </c>
      <c r="J10" t="str">
        <f t="shared" si="6"/>
        <v>a7</v>
      </c>
      <c r="K10">
        <f t="shared" si="7"/>
        <v>3</v>
      </c>
      <c r="L10">
        <f t="shared" si="8"/>
        <v>211</v>
      </c>
      <c r="M10">
        <f t="shared" si="9"/>
        <v>167</v>
      </c>
      <c r="N10">
        <f t="shared" si="10"/>
        <v>0.06</v>
      </c>
      <c r="O10">
        <f t="shared" si="11"/>
        <v>4.22</v>
      </c>
      <c r="P10">
        <f t="shared" si="12"/>
        <v>3.34</v>
      </c>
    </row>
    <row r="11" spans="1:35" x14ac:dyDescent="0.25">
      <c r="A11" t="s">
        <v>0</v>
      </c>
      <c r="B11">
        <v>2018</v>
      </c>
      <c r="C11" t="s">
        <v>1</v>
      </c>
      <c r="D11" t="str">
        <f t="shared" si="3"/>
        <v>2018Q3</v>
      </c>
      <c r="E11">
        <v>1.4E-2</v>
      </c>
      <c r="F11" t="s">
        <v>13</v>
      </c>
      <c r="G11" t="s">
        <v>3</v>
      </c>
      <c r="H11" t="str">
        <f t="shared" si="4"/>
        <v>47</v>
      </c>
      <c r="I11" t="str">
        <f t="shared" si="5"/>
        <v>73</v>
      </c>
      <c r="J11" t="str">
        <f t="shared" si="6"/>
        <v>b9</v>
      </c>
      <c r="K11">
        <f t="shared" si="7"/>
        <v>71</v>
      </c>
      <c r="L11">
        <f t="shared" si="8"/>
        <v>115</v>
      </c>
      <c r="M11">
        <f t="shared" si="9"/>
        <v>185</v>
      </c>
      <c r="N11">
        <f t="shared" si="10"/>
        <v>0.99399999999999999</v>
      </c>
      <c r="O11">
        <f t="shared" si="11"/>
        <v>1.61</v>
      </c>
      <c r="P11">
        <f t="shared" si="12"/>
        <v>2.59</v>
      </c>
    </row>
    <row r="12" spans="1:35" x14ac:dyDescent="0.25">
      <c r="A12" t="s">
        <v>14</v>
      </c>
      <c r="B12">
        <v>2018</v>
      </c>
      <c r="C12" t="s">
        <v>15</v>
      </c>
      <c r="D12" t="str">
        <f t="shared" si="3"/>
        <v>2018Q4</v>
      </c>
      <c r="E12">
        <v>0.32600000000000001</v>
      </c>
      <c r="F12" t="s">
        <v>16</v>
      </c>
      <c r="G12" t="s">
        <v>3</v>
      </c>
      <c r="H12" t="str">
        <f t="shared" si="4"/>
        <v>31</v>
      </c>
      <c r="I12" t="str">
        <f t="shared" si="5"/>
        <v>00</v>
      </c>
      <c r="J12" t="str">
        <f t="shared" si="6"/>
        <v>c6</v>
      </c>
      <c r="K12">
        <f t="shared" si="7"/>
        <v>49</v>
      </c>
      <c r="L12">
        <f t="shared" si="8"/>
        <v>0</v>
      </c>
      <c r="M12">
        <f t="shared" si="9"/>
        <v>198</v>
      </c>
      <c r="N12">
        <f t="shared" si="10"/>
        <v>15.974</v>
      </c>
      <c r="O12">
        <f t="shared" si="11"/>
        <v>0</v>
      </c>
      <c r="P12">
        <f t="shared" si="12"/>
        <v>64.548000000000002</v>
      </c>
      <c r="U12" t="str">
        <f>_xlfn.CONCAT(U2,$X$2,U3,$X$2,U4,$X$2,U5,$X$2,U6,$X$2,U7,$X$2,U8)</f>
        <v>62.388,33.543,65.687,69.266,61.206,75.867,54.452</v>
      </c>
      <c r="V12" t="str">
        <f t="shared" ref="V12:W12" si="19">_xlfn.CONCAT(V2,$X$2,V3,$X$2,V4,$X$2,V5,$X$2,V6,$X$2,V7,$X$2,V8)</f>
        <v>36.448,13.611,66.754,105.977,66.251,39.155,19.355</v>
      </c>
      <c r="W12" t="str">
        <f t="shared" si="19"/>
        <v>191.144,184.598,149.286,175.383,179.865,167.097,178.06</v>
      </c>
      <c r="Y12" t="str">
        <f>_xlfn.CONCAT(Y2,$X$2,Y3,$X$2,Y4,$X$2,Y5,$X$2,Y6,$X$2,Y7,$X$2,Y8)</f>
        <v>0,-28.845,3.299,6.87799999999999,-1.182,13.479,-7.93600000000001</v>
      </c>
      <c r="Z12" t="str">
        <f t="shared" ref="Z12:AA12" si="20">_xlfn.CONCAT(Z2,$X$2,Z3,$X$2,Z4,$X$2,Z5,$X$2,Z6,$X$2,Z7,$X$2,Z8)</f>
        <v>0,-22.837,30.306,69.529,29.803,2.70699999999999,-17.093</v>
      </c>
      <c r="AA12" t="str">
        <f t="shared" si="20"/>
        <v>0,-6.54600000000005,-41.858,-15.761,-11.279,-24.047,-13.084</v>
      </c>
      <c r="AC12" t="str">
        <f>_xlfn.CONCAT(AC3,$X$2,AC4,$X$2,AC5,$X$2,AC6,$X$2,AC7,$X$2,AC8)</f>
        <v>-28.845,32.144,3.57899999999999,-8.05999999999999,14.661,-21.415</v>
      </c>
      <c r="AD12" t="str">
        <f t="shared" ref="AD12:AE12" si="21">_xlfn.CONCAT(AD3,$X$2,AD4,$X$2,AD5,$X$2,AD6,$X$2,AD7,$X$2,AD8)</f>
        <v>-22.837,53.143,39.223,-39.726,-27.096,-19.8</v>
      </c>
      <c r="AE12" t="str">
        <f t="shared" si="21"/>
        <v>-6.54600000000005,-35.312,26.097,4.48200000000003,-12.768,10.963</v>
      </c>
      <c r="AG12" t="str">
        <f>_xlfn.CONCAT(AG3,$X$2,AG4,$X$2,AG5,$X$2,AG6,$X$2,AG7,$X$2,AG8)</f>
        <v>-0.462348528563185,0.958292341174015,0.054485666874724,-0.116363006381197,0.239535339672581,-0.282270288794865</v>
      </c>
      <c r="AH12" t="str">
        <f t="shared" ref="AH12:AI12" si="22">_xlfn.CONCAT(AH3,$X$2,AH4,$X$2,AH5,$X$2,AH6,$X$2,AH7,$X$2,AH8)</f>
        <v>-0.626563871817384,3.90441554624936,0.587575276387932,-0.374854921350859,-0.408990052980332,-0.505682543736432</v>
      </c>
      <c r="AI12" t="str">
        <f t="shared" si="22"/>
        <v>-0.0342464320093754,-0.191291346601805,0.174812105622764,0.0255554985374867,-0.0709865732632809,0.0656085985984189</v>
      </c>
    </row>
    <row r="13" spans="1:35" x14ac:dyDescent="0.25">
      <c r="A13" t="s">
        <v>14</v>
      </c>
      <c r="B13">
        <v>2018</v>
      </c>
      <c r="C13" t="s">
        <v>15</v>
      </c>
      <c r="D13" t="str">
        <f t="shared" si="3"/>
        <v>2018Q4</v>
      </c>
      <c r="E13">
        <v>0.218</v>
      </c>
      <c r="F13" t="s">
        <v>17</v>
      </c>
      <c r="G13" t="s">
        <v>3</v>
      </c>
      <c r="H13" t="str">
        <f t="shared" si="4"/>
        <v>0d</v>
      </c>
      <c r="I13" t="str">
        <f t="shared" si="5"/>
        <v>00</v>
      </c>
      <c r="J13" t="str">
        <f t="shared" si="6"/>
        <v>ed</v>
      </c>
      <c r="K13">
        <f t="shared" si="7"/>
        <v>13</v>
      </c>
      <c r="L13">
        <f t="shared" si="8"/>
        <v>0</v>
      </c>
      <c r="M13">
        <f t="shared" si="9"/>
        <v>237</v>
      </c>
      <c r="N13">
        <f t="shared" si="10"/>
        <v>2.8340000000000001</v>
      </c>
      <c r="O13">
        <f t="shared" si="11"/>
        <v>0</v>
      </c>
      <c r="P13">
        <f t="shared" si="12"/>
        <v>51.665999999999997</v>
      </c>
    </row>
    <row r="14" spans="1:35" x14ac:dyDescent="0.25">
      <c r="A14" t="s">
        <v>14</v>
      </c>
      <c r="B14">
        <v>2018</v>
      </c>
      <c r="C14" t="s">
        <v>15</v>
      </c>
      <c r="D14" t="str">
        <f t="shared" si="3"/>
        <v>2018Q4</v>
      </c>
      <c r="E14">
        <v>0.15</v>
      </c>
      <c r="F14" t="s">
        <v>18</v>
      </c>
      <c r="G14" t="s">
        <v>3</v>
      </c>
      <c r="H14" t="str">
        <f t="shared" si="4"/>
        <v>00</v>
      </c>
      <c r="I14" t="str">
        <f t="shared" si="5"/>
        <v>01</v>
      </c>
      <c r="J14" t="str">
        <f t="shared" si="6"/>
        <v>87</v>
      </c>
      <c r="K14">
        <f t="shared" si="7"/>
        <v>0</v>
      </c>
      <c r="L14">
        <f t="shared" si="8"/>
        <v>1</v>
      </c>
      <c r="M14">
        <f t="shared" si="9"/>
        <v>135</v>
      </c>
      <c r="N14">
        <f t="shared" si="10"/>
        <v>0</v>
      </c>
      <c r="O14">
        <f t="shared" si="11"/>
        <v>0.15</v>
      </c>
      <c r="P14">
        <f t="shared" si="12"/>
        <v>20.25</v>
      </c>
    </row>
    <row r="15" spans="1:35" x14ac:dyDescent="0.25">
      <c r="A15" t="s">
        <v>14</v>
      </c>
      <c r="B15">
        <v>2018</v>
      </c>
      <c r="C15" t="s">
        <v>15</v>
      </c>
      <c r="D15" t="str">
        <f t="shared" si="3"/>
        <v>2018Q4</v>
      </c>
      <c r="E15">
        <v>9.4E-2</v>
      </c>
      <c r="F15" t="s">
        <v>19</v>
      </c>
      <c r="G15" t="s">
        <v>3</v>
      </c>
      <c r="H15" t="str">
        <f t="shared" si="4"/>
        <v>01</v>
      </c>
      <c r="I15" t="str">
        <f t="shared" si="5"/>
        <v>00</v>
      </c>
      <c r="J15" t="str">
        <f t="shared" si="6"/>
        <v>a6</v>
      </c>
      <c r="K15">
        <f t="shared" si="7"/>
        <v>1</v>
      </c>
      <c r="L15">
        <f t="shared" si="8"/>
        <v>0</v>
      </c>
      <c r="M15">
        <f t="shared" si="9"/>
        <v>166</v>
      </c>
      <c r="N15">
        <f t="shared" si="10"/>
        <v>9.4E-2</v>
      </c>
      <c r="O15">
        <f t="shared" si="11"/>
        <v>0</v>
      </c>
      <c r="P15">
        <f t="shared" si="12"/>
        <v>15.603999999999999</v>
      </c>
    </row>
    <row r="16" spans="1:35" x14ac:dyDescent="0.25">
      <c r="A16" t="s">
        <v>14</v>
      </c>
      <c r="B16">
        <v>2018</v>
      </c>
      <c r="C16" t="s">
        <v>15</v>
      </c>
      <c r="D16" t="str">
        <f t="shared" si="3"/>
        <v>2018Q4</v>
      </c>
      <c r="E16">
        <v>5.7000000000000002E-2</v>
      </c>
      <c r="F16" t="s">
        <v>20</v>
      </c>
      <c r="G16" t="s">
        <v>6</v>
      </c>
      <c r="H16" t="str">
        <f t="shared" si="4"/>
        <v>73</v>
      </c>
      <c r="I16" t="str">
        <f t="shared" si="5"/>
        <v>0e</v>
      </c>
      <c r="J16" t="str">
        <f t="shared" si="6"/>
        <v>8c</v>
      </c>
      <c r="K16">
        <f t="shared" si="7"/>
        <v>115</v>
      </c>
      <c r="L16">
        <f t="shared" si="8"/>
        <v>14</v>
      </c>
      <c r="M16">
        <f t="shared" si="9"/>
        <v>140</v>
      </c>
      <c r="N16">
        <f t="shared" si="10"/>
        <v>6.5550000000000006</v>
      </c>
      <c r="O16">
        <f t="shared" si="11"/>
        <v>0.79800000000000004</v>
      </c>
      <c r="P16">
        <f t="shared" si="12"/>
        <v>7.98</v>
      </c>
    </row>
    <row r="17" spans="1:16" x14ac:dyDescent="0.25">
      <c r="A17" t="s">
        <v>14</v>
      </c>
      <c r="B17">
        <v>2018</v>
      </c>
      <c r="C17" t="s">
        <v>15</v>
      </c>
      <c r="D17" t="str">
        <f t="shared" si="3"/>
        <v>2018Q4</v>
      </c>
      <c r="E17">
        <v>4.0999999999999995E-2</v>
      </c>
      <c r="F17" t="s">
        <v>21</v>
      </c>
      <c r="G17" t="s">
        <v>3</v>
      </c>
      <c r="H17" t="str">
        <f t="shared" si="4"/>
        <v>03</v>
      </c>
      <c r="I17" t="str">
        <f t="shared" si="5"/>
        <v>00</v>
      </c>
      <c r="J17" t="str">
        <f t="shared" si="6"/>
        <v>62</v>
      </c>
      <c r="K17">
        <f t="shared" si="7"/>
        <v>3</v>
      </c>
      <c r="L17">
        <f t="shared" si="8"/>
        <v>0</v>
      </c>
      <c r="M17">
        <f t="shared" si="9"/>
        <v>98</v>
      </c>
      <c r="N17">
        <f t="shared" si="10"/>
        <v>0.12299999999999998</v>
      </c>
      <c r="O17">
        <f t="shared" si="11"/>
        <v>0</v>
      </c>
      <c r="P17">
        <f t="shared" si="12"/>
        <v>4.0179999999999998</v>
      </c>
    </row>
    <row r="18" spans="1:16" x14ac:dyDescent="0.25">
      <c r="A18" t="s">
        <v>14</v>
      </c>
      <c r="B18">
        <v>2018</v>
      </c>
      <c r="C18" t="s">
        <v>15</v>
      </c>
      <c r="D18" t="str">
        <f t="shared" si="3"/>
        <v>2018Q4</v>
      </c>
      <c r="E18">
        <v>3.3000000000000002E-2</v>
      </c>
      <c r="F18" t="s">
        <v>22</v>
      </c>
      <c r="G18" t="s">
        <v>3</v>
      </c>
      <c r="H18" t="str">
        <f t="shared" si="4"/>
        <v>25</v>
      </c>
      <c r="I18" t="str">
        <f t="shared" si="5"/>
        <v>b9</v>
      </c>
      <c r="J18" t="str">
        <f t="shared" si="6"/>
        <v>dc</v>
      </c>
      <c r="K18">
        <f t="shared" si="7"/>
        <v>37</v>
      </c>
      <c r="L18">
        <f t="shared" si="8"/>
        <v>185</v>
      </c>
      <c r="M18">
        <f t="shared" si="9"/>
        <v>220</v>
      </c>
      <c r="N18">
        <f t="shared" si="10"/>
        <v>1.2210000000000001</v>
      </c>
      <c r="O18">
        <f t="shared" si="11"/>
        <v>6.1050000000000004</v>
      </c>
      <c r="P18">
        <f t="shared" si="12"/>
        <v>7.2600000000000007</v>
      </c>
    </row>
    <row r="19" spans="1:16" x14ac:dyDescent="0.25">
      <c r="A19" t="s">
        <v>14</v>
      </c>
      <c r="B19">
        <v>2018</v>
      </c>
      <c r="C19" t="s">
        <v>15</v>
      </c>
      <c r="D19" t="str">
        <f t="shared" si="3"/>
        <v>2018Q4</v>
      </c>
      <c r="E19">
        <v>3.2000000000000001E-2</v>
      </c>
      <c r="F19" t="s">
        <v>23</v>
      </c>
      <c r="G19" t="s">
        <v>6</v>
      </c>
      <c r="H19" t="str">
        <f t="shared" si="4"/>
        <v>66</v>
      </c>
      <c r="I19" t="str">
        <f t="shared" si="5"/>
        <v>34</v>
      </c>
      <c r="J19" t="str">
        <f t="shared" si="6"/>
        <v>9a</v>
      </c>
      <c r="K19">
        <f t="shared" si="7"/>
        <v>102</v>
      </c>
      <c r="L19">
        <f t="shared" si="8"/>
        <v>52</v>
      </c>
      <c r="M19">
        <f t="shared" si="9"/>
        <v>154</v>
      </c>
      <c r="N19">
        <f t="shared" si="10"/>
        <v>3.2640000000000002</v>
      </c>
      <c r="O19">
        <f t="shared" si="11"/>
        <v>1.6640000000000001</v>
      </c>
      <c r="P19">
        <f t="shared" si="12"/>
        <v>4.9279999999999999</v>
      </c>
    </row>
    <row r="20" spans="1:16" x14ac:dyDescent="0.25">
      <c r="A20" t="s">
        <v>14</v>
      </c>
      <c r="B20">
        <v>2018</v>
      </c>
      <c r="C20" t="s">
        <v>15</v>
      </c>
      <c r="D20" t="str">
        <f t="shared" si="3"/>
        <v>2018Q4</v>
      </c>
      <c r="E20">
        <v>2.7999999999999997E-2</v>
      </c>
      <c r="F20" t="s">
        <v>24</v>
      </c>
      <c r="G20" t="s">
        <v>6</v>
      </c>
      <c r="H20" t="str">
        <f t="shared" si="4"/>
        <v>55</v>
      </c>
      <c r="I20" t="str">
        <f t="shared" si="5"/>
        <v>58</v>
      </c>
      <c r="J20" t="str">
        <f t="shared" si="6"/>
        <v>ac</v>
      </c>
      <c r="K20">
        <f t="shared" si="7"/>
        <v>85</v>
      </c>
      <c r="L20">
        <f t="shared" si="8"/>
        <v>88</v>
      </c>
      <c r="M20">
        <f t="shared" si="9"/>
        <v>172</v>
      </c>
      <c r="N20">
        <f t="shared" si="10"/>
        <v>2.38</v>
      </c>
      <c r="O20">
        <f t="shared" si="11"/>
        <v>2.4639999999999995</v>
      </c>
      <c r="P20">
        <f t="shared" si="12"/>
        <v>4.8159999999999998</v>
      </c>
    </row>
    <row r="21" spans="1:16" x14ac:dyDescent="0.25">
      <c r="A21" t="s">
        <v>14</v>
      </c>
      <c r="B21">
        <v>2018</v>
      </c>
      <c r="C21" t="s">
        <v>15</v>
      </c>
      <c r="D21" t="str">
        <f t="shared" si="3"/>
        <v>2018Q4</v>
      </c>
      <c r="E21">
        <v>1.8000000000000002E-2</v>
      </c>
      <c r="F21" t="s">
        <v>25</v>
      </c>
      <c r="G21" t="s">
        <v>3</v>
      </c>
      <c r="H21" t="str">
        <f t="shared" si="4"/>
        <v>3d</v>
      </c>
      <c r="I21" t="str">
        <f t="shared" si="5"/>
        <v>87</v>
      </c>
      <c r="J21" t="str">
        <f t="shared" si="6"/>
        <v>c4</v>
      </c>
      <c r="K21">
        <f t="shared" si="7"/>
        <v>61</v>
      </c>
      <c r="L21">
        <f t="shared" si="8"/>
        <v>135</v>
      </c>
      <c r="M21">
        <f t="shared" si="9"/>
        <v>196</v>
      </c>
      <c r="N21">
        <f t="shared" si="10"/>
        <v>1.0980000000000001</v>
      </c>
      <c r="O21">
        <f t="shared" si="11"/>
        <v>2.4300000000000002</v>
      </c>
      <c r="P21">
        <f t="shared" si="12"/>
        <v>3.5280000000000005</v>
      </c>
    </row>
    <row r="22" spans="1:16" x14ac:dyDescent="0.25">
      <c r="A22" t="s">
        <v>41</v>
      </c>
      <c r="B22">
        <v>2019</v>
      </c>
      <c r="C22" t="s">
        <v>42</v>
      </c>
      <c r="D22" t="str">
        <f t="shared" si="3"/>
        <v>2019Q1</v>
      </c>
      <c r="E22" s="1">
        <v>0.5</v>
      </c>
      <c r="F22" t="s">
        <v>43</v>
      </c>
      <c r="G22" t="s">
        <v>3</v>
      </c>
      <c r="H22" t="str">
        <f t="shared" si="4"/>
        <v>1f</v>
      </c>
      <c r="I22" t="str">
        <f t="shared" si="5"/>
        <v>01</v>
      </c>
      <c r="J22" t="str">
        <f t="shared" si="6"/>
        <v>c6</v>
      </c>
      <c r="K22">
        <f t="shared" si="7"/>
        <v>31</v>
      </c>
      <c r="L22">
        <f t="shared" si="8"/>
        <v>1</v>
      </c>
      <c r="M22">
        <f t="shared" si="9"/>
        <v>198</v>
      </c>
      <c r="N22">
        <f t="shared" si="10"/>
        <v>15.5</v>
      </c>
      <c r="O22">
        <f t="shared" si="11"/>
        <v>0.5</v>
      </c>
      <c r="P22">
        <f t="shared" si="12"/>
        <v>99</v>
      </c>
    </row>
    <row r="23" spans="1:16" x14ac:dyDescent="0.25">
      <c r="A23" t="s">
        <v>58</v>
      </c>
      <c r="B23">
        <v>2019</v>
      </c>
      <c r="C23" t="s">
        <v>42</v>
      </c>
      <c r="D23" t="str">
        <f t="shared" si="3"/>
        <v>2019Q1</v>
      </c>
      <c r="E23" s="1">
        <v>0.14399999999999999</v>
      </c>
      <c r="F23" t="s">
        <v>44</v>
      </c>
      <c r="G23" t="s">
        <v>53</v>
      </c>
      <c r="H23" t="str">
        <f t="shared" si="4"/>
        <v>4f</v>
      </c>
      <c r="I23" t="str">
        <f t="shared" si="5"/>
        <v>a8</v>
      </c>
      <c r="J23" t="str">
        <f t="shared" si="6"/>
        <v>1e</v>
      </c>
      <c r="K23">
        <f t="shared" si="7"/>
        <v>79</v>
      </c>
      <c r="L23">
        <f t="shared" si="8"/>
        <v>168</v>
      </c>
      <c r="M23">
        <f t="shared" si="9"/>
        <v>30</v>
      </c>
      <c r="N23">
        <f t="shared" si="10"/>
        <v>11.375999999999999</v>
      </c>
      <c r="O23">
        <f t="shared" si="11"/>
        <v>24.191999999999997</v>
      </c>
      <c r="P23">
        <f t="shared" si="12"/>
        <v>4.3199999999999994</v>
      </c>
    </row>
    <row r="24" spans="1:16" x14ac:dyDescent="0.25">
      <c r="B24">
        <v>2019</v>
      </c>
      <c r="C24" t="s">
        <v>42</v>
      </c>
      <c r="D24" t="str">
        <f t="shared" si="3"/>
        <v>2019Q1</v>
      </c>
      <c r="E24" s="1">
        <v>7.1999999999999995E-2</v>
      </c>
      <c r="F24" t="s">
        <v>45</v>
      </c>
      <c r="G24" t="s">
        <v>54</v>
      </c>
      <c r="H24" t="str">
        <f t="shared" si="4"/>
        <v>fd</v>
      </c>
      <c r="I24" t="str">
        <f t="shared" si="5"/>
        <v>32</v>
      </c>
      <c r="J24" t="str">
        <f t="shared" si="6"/>
        <v>02</v>
      </c>
      <c r="K24">
        <f t="shared" si="7"/>
        <v>253</v>
      </c>
      <c r="L24">
        <f t="shared" si="8"/>
        <v>50</v>
      </c>
      <c r="M24">
        <f t="shared" si="9"/>
        <v>2</v>
      </c>
      <c r="N24">
        <f t="shared" si="10"/>
        <v>18.215999999999998</v>
      </c>
      <c r="O24">
        <f t="shared" si="11"/>
        <v>3.5999999999999996</v>
      </c>
      <c r="P24">
        <f t="shared" si="12"/>
        <v>0.14399999999999999</v>
      </c>
    </row>
    <row r="25" spans="1:16" x14ac:dyDescent="0.25">
      <c r="B25">
        <v>2019</v>
      </c>
      <c r="C25" t="s">
        <v>42</v>
      </c>
      <c r="D25" t="str">
        <f t="shared" si="3"/>
        <v>2019Q1</v>
      </c>
      <c r="E25" s="1">
        <v>0.06</v>
      </c>
      <c r="F25" t="s">
        <v>46</v>
      </c>
      <c r="G25" t="s">
        <v>3</v>
      </c>
      <c r="H25" t="str">
        <f t="shared" si="4"/>
        <v>0a</v>
      </c>
      <c r="I25" t="str">
        <f t="shared" si="5"/>
        <v>d3</v>
      </c>
      <c r="J25" t="str">
        <f t="shared" si="6"/>
        <v>a6</v>
      </c>
      <c r="K25">
        <f t="shared" si="7"/>
        <v>10</v>
      </c>
      <c r="L25">
        <f t="shared" si="8"/>
        <v>211</v>
      </c>
      <c r="M25">
        <f t="shared" si="9"/>
        <v>166</v>
      </c>
      <c r="N25">
        <f t="shared" si="10"/>
        <v>0.6</v>
      </c>
      <c r="O25">
        <f t="shared" si="11"/>
        <v>12.66</v>
      </c>
      <c r="P25">
        <f t="shared" si="12"/>
        <v>9.9599999999999991</v>
      </c>
    </row>
    <row r="26" spans="1:16" x14ac:dyDescent="0.25">
      <c r="B26">
        <v>2019</v>
      </c>
      <c r="C26" t="s">
        <v>42</v>
      </c>
      <c r="D26" t="str">
        <f t="shared" si="3"/>
        <v>2019Q1</v>
      </c>
      <c r="E26" s="1">
        <v>5.8999999999999997E-2</v>
      </c>
      <c r="F26" t="s">
        <v>47</v>
      </c>
      <c r="G26" t="s">
        <v>6</v>
      </c>
      <c r="H26" t="str">
        <f t="shared" si="4"/>
        <v>75</v>
      </c>
      <c r="I26" t="str">
        <f t="shared" si="5"/>
        <v>14</v>
      </c>
      <c r="J26" t="str">
        <f t="shared" si="6"/>
        <v>8b</v>
      </c>
      <c r="K26">
        <f t="shared" si="7"/>
        <v>117</v>
      </c>
      <c r="L26">
        <f t="shared" si="8"/>
        <v>20</v>
      </c>
      <c r="M26">
        <f t="shared" si="9"/>
        <v>139</v>
      </c>
      <c r="N26">
        <f t="shared" si="10"/>
        <v>6.9029999999999996</v>
      </c>
      <c r="O26">
        <f t="shared" si="11"/>
        <v>1.18</v>
      </c>
      <c r="P26">
        <f t="shared" si="12"/>
        <v>8.2009999999999987</v>
      </c>
    </row>
    <row r="27" spans="1:16" x14ac:dyDescent="0.25">
      <c r="B27">
        <v>2019</v>
      </c>
      <c r="C27" t="s">
        <v>42</v>
      </c>
      <c r="D27" t="str">
        <f t="shared" si="3"/>
        <v>2019Q1</v>
      </c>
      <c r="E27" s="1">
        <v>5.0999999999999997E-2</v>
      </c>
      <c r="F27" t="s">
        <v>48</v>
      </c>
      <c r="G27" t="s">
        <v>3</v>
      </c>
      <c r="H27" t="str">
        <f t="shared" si="4"/>
        <v>3b</v>
      </c>
      <c r="I27" t="str">
        <f t="shared" si="5"/>
        <v>8e</v>
      </c>
      <c r="J27" t="str">
        <f t="shared" si="6"/>
        <v>c6</v>
      </c>
      <c r="K27">
        <f t="shared" si="7"/>
        <v>59</v>
      </c>
      <c r="L27">
        <f t="shared" si="8"/>
        <v>142</v>
      </c>
      <c r="M27">
        <f t="shared" si="9"/>
        <v>198</v>
      </c>
      <c r="N27">
        <f t="shared" si="10"/>
        <v>3.0089999999999999</v>
      </c>
      <c r="O27">
        <f t="shared" si="11"/>
        <v>7.2419999999999991</v>
      </c>
      <c r="P27">
        <f t="shared" si="12"/>
        <v>10.097999999999999</v>
      </c>
    </row>
    <row r="28" spans="1:16" x14ac:dyDescent="0.25">
      <c r="B28">
        <v>2019</v>
      </c>
      <c r="C28" t="s">
        <v>42</v>
      </c>
      <c r="D28" t="str">
        <f t="shared" si="3"/>
        <v>2019Q1</v>
      </c>
      <c r="E28" s="1">
        <v>0.05</v>
      </c>
      <c r="F28" t="s">
        <v>49</v>
      </c>
      <c r="G28" t="s">
        <v>6</v>
      </c>
      <c r="H28" t="str">
        <f t="shared" si="4"/>
        <v>4c</v>
      </c>
      <c r="I28" t="str">
        <f t="shared" si="5"/>
        <v>44</v>
      </c>
      <c r="J28" t="str">
        <f t="shared" si="6"/>
        <v>99</v>
      </c>
      <c r="K28">
        <f t="shared" si="7"/>
        <v>76</v>
      </c>
      <c r="L28">
        <f t="shared" si="8"/>
        <v>68</v>
      </c>
      <c r="M28">
        <f t="shared" si="9"/>
        <v>153</v>
      </c>
      <c r="N28">
        <f t="shared" si="10"/>
        <v>3.8000000000000003</v>
      </c>
      <c r="O28">
        <f t="shared" si="11"/>
        <v>3.4000000000000004</v>
      </c>
      <c r="P28">
        <f t="shared" si="12"/>
        <v>7.65</v>
      </c>
    </row>
    <row r="29" spans="1:16" x14ac:dyDescent="0.25">
      <c r="B29">
        <v>2019</v>
      </c>
      <c r="C29" t="s">
        <v>42</v>
      </c>
      <c r="D29" t="str">
        <f t="shared" si="3"/>
        <v>2019Q1</v>
      </c>
      <c r="E29" s="1">
        <v>4.2000000000000003E-2</v>
      </c>
      <c r="F29" t="s">
        <v>50</v>
      </c>
      <c r="G29" t="s">
        <v>3</v>
      </c>
      <c r="H29" t="str">
        <f t="shared" si="4"/>
        <v>16</v>
      </c>
      <c r="I29" t="str">
        <f t="shared" si="5"/>
        <v>d8</v>
      </c>
      <c r="J29" t="str">
        <f t="shared" si="6"/>
        <v>e9</v>
      </c>
      <c r="K29">
        <f t="shared" si="7"/>
        <v>22</v>
      </c>
      <c r="L29">
        <f t="shared" si="8"/>
        <v>216</v>
      </c>
      <c r="M29">
        <f t="shared" si="9"/>
        <v>233</v>
      </c>
      <c r="N29">
        <f t="shared" si="10"/>
        <v>0.92400000000000004</v>
      </c>
      <c r="O29">
        <f t="shared" si="11"/>
        <v>9.072000000000001</v>
      </c>
      <c r="P29">
        <f t="shared" si="12"/>
        <v>9.7860000000000014</v>
      </c>
    </row>
    <row r="30" spans="1:16" x14ac:dyDescent="0.25">
      <c r="B30">
        <v>2019</v>
      </c>
      <c r="C30" t="s">
        <v>42</v>
      </c>
      <c r="D30" t="str">
        <f t="shared" si="3"/>
        <v>2019Q1</v>
      </c>
      <c r="E30" s="1">
        <v>1.4E-2</v>
      </c>
      <c r="F30" t="s">
        <v>51</v>
      </c>
      <c r="G30" t="s">
        <v>55</v>
      </c>
      <c r="H30" t="str">
        <f t="shared" si="4"/>
        <v>e9</v>
      </c>
      <c r="I30" t="str">
        <f t="shared" si="5"/>
        <v>f0</v>
      </c>
      <c r="J30" t="str">
        <f t="shared" si="6"/>
        <v>02</v>
      </c>
      <c r="K30">
        <f t="shared" si="7"/>
        <v>233</v>
      </c>
      <c r="L30">
        <f t="shared" si="8"/>
        <v>240</v>
      </c>
      <c r="M30">
        <f t="shared" si="9"/>
        <v>2</v>
      </c>
      <c r="N30">
        <f t="shared" si="10"/>
        <v>3.262</v>
      </c>
      <c r="O30">
        <f t="shared" si="11"/>
        <v>3.36</v>
      </c>
      <c r="P30">
        <f t="shared" si="12"/>
        <v>2.8000000000000001E-2</v>
      </c>
    </row>
    <row r="31" spans="1:16" x14ac:dyDescent="0.25">
      <c r="B31">
        <v>2019</v>
      </c>
      <c r="C31" t="s">
        <v>42</v>
      </c>
      <c r="D31" t="str">
        <f t="shared" si="3"/>
        <v>2019Q1</v>
      </c>
      <c r="E31" s="1">
        <v>8.9999999999999993E-3</v>
      </c>
      <c r="F31" t="s">
        <v>52</v>
      </c>
      <c r="G31" t="s">
        <v>56</v>
      </c>
      <c r="H31" t="str">
        <f t="shared" si="4"/>
        <v>e9</v>
      </c>
      <c r="I31" t="str">
        <f t="shared" si="5"/>
        <v>ac</v>
      </c>
      <c r="J31" t="str">
        <f t="shared" si="6"/>
        <v>0b</v>
      </c>
      <c r="K31">
        <f t="shared" si="7"/>
        <v>233</v>
      </c>
      <c r="L31">
        <f t="shared" si="8"/>
        <v>172</v>
      </c>
      <c r="M31">
        <f t="shared" si="9"/>
        <v>11</v>
      </c>
      <c r="N31">
        <f t="shared" si="10"/>
        <v>2.097</v>
      </c>
      <c r="O31">
        <f t="shared" si="11"/>
        <v>1.5479999999999998</v>
      </c>
      <c r="P31">
        <f t="shared" si="12"/>
        <v>9.8999999999999991E-2</v>
      </c>
    </row>
    <row r="32" spans="1:16" x14ac:dyDescent="0.25">
      <c r="A32" t="s">
        <v>59</v>
      </c>
      <c r="B32">
        <v>2019</v>
      </c>
      <c r="C32" t="s">
        <v>57</v>
      </c>
      <c r="D32" t="str">
        <f t="shared" si="3"/>
        <v>2019Q2</v>
      </c>
      <c r="E32" s="1">
        <v>0.44400000000000001</v>
      </c>
      <c r="F32" t="s">
        <v>60</v>
      </c>
      <c r="G32" t="s">
        <v>6</v>
      </c>
      <c r="H32" t="str">
        <f t="shared" si="4"/>
        <v>71</v>
      </c>
      <c r="I32" t="str">
        <f t="shared" ref="I32:I73" si="23">MID(F32,4,2)</f>
        <v>1a</v>
      </c>
      <c r="J32" t="str">
        <f t="shared" ref="J32:J73" si="24">RIGHT(F32,2)</f>
        <v>8f</v>
      </c>
      <c r="K32">
        <f t="shared" ref="K32:K73" si="25">HEX2DEC(H32)</f>
        <v>113</v>
      </c>
      <c r="L32">
        <f t="shared" ref="L32:L73" si="26">HEX2DEC(I32)</f>
        <v>26</v>
      </c>
      <c r="M32">
        <f t="shared" ref="M32:M73" si="27">HEX2DEC(J32)</f>
        <v>143</v>
      </c>
      <c r="N32">
        <f t="shared" ref="N32:N73" si="28">$E32*K32</f>
        <v>50.172000000000004</v>
      </c>
      <c r="O32">
        <f t="shared" ref="O32:O73" si="29">$E32*L32</f>
        <v>11.544</v>
      </c>
      <c r="P32">
        <f t="shared" ref="P32:P73" si="30">$E32*M32</f>
        <v>63.491999999999997</v>
      </c>
    </row>
    <row r="33" spans="1:16" x14ac:dyDescent="0.25">
      <c r="B33">
        <v>2019</v>
      </c>
      <c r="C33" t="str">
        <f t="shared" ref="C33:C40" si="31">C32</f>
        <v>Q2</v>
      </c>
      <c r="D33" t="str">
        <f t="shared" si="3"/>
        <v>2019Q2</v>
      </c>
      <c r="E33" s="1">
        <v>0.112</v>
      </c>
      <c r="F33" t="s">
        <v>61</v>
      </c>
      <c r="G33" t="s">
        <v>3</v>
      </c>
      <c r="H33" t="str">
        <f t="shared" si="4"/>
        <v>4f</v>
      </c>
      <c r="I33" t="str">
        <f t="shared" si="23"/>
        <v>65</v>
      </c>
      <c r="J33" t="str">
        <f t="shared" si="24"/>
        <v>b2</v>
      </c>
      <c r="K33">
        <f t="shared" si="25"/>
        <v>79</v>
      </c>
      <c r="L33">
        <f t="shared" si="26"/>
        <v>101</v>
      </c>
      <c r="M33">
        <f t="shared" si="27"/>
        <v>178</v>
      </c>
      <c r="N33">
        <f t="shared" si="28"/>
        <v>8.8480000000000008</v>
      </c>
      <c r="O33">
        <f t="shared" si="29"/>
        <v>11.311999999999999</v>
      </c>
      <c r="P33">
        <f t="shared" si="30"/>
        <v>19.936</v>
      </c>
    </row>
    <row r="34" spans="1:16" x14ac:dyDescent="0.25">
      <c r="B34">
        <v>2019</v>
      </c>
      <c r="C34" t="str">
        <f t="shared" si="31"/>
        <v>Q2</v>
      </c>
      <c r="D34" t="str">
        <f t="shared" si="3"/>
        <v>2019Q2</v>
      </c>
      <c r="E34" s="1">
        <v>8.8999999999999996E-2</v>
      </c>
      <c r="F34" t="s">
        <v>62</v>
      </c>
      <c r="G34" t="s">
        <v>3</v>
      </c>
      <c r="H34" t="str">
        <f t="shared" si="4"/>
        <v>2c</v>
      </c>
      <c r="I34" t="str">
        <f t="shared" si="23"/>
        <v>a8</v>
      </c>
      <c r="J34" t="str">
        <f t="shared" si="24"/>
        <v>d4</v>
      </c>
      <c r="K34">
        <f t="shared" si="25"/>
        <v>44</v>
      </c>
      <c r="L34">
        <f t="shared" si="26"/>
        <v>168</v>
      </c>
      <c r="M34">
        <f t="shared" si="27"/>
        <v>212</v>
      </c>
      <c r="N34">
        <f t="shared" si="28"/>
        <v>3.9159999999999999</v>
      </c>
      <c r="O34">
        <f t="shared" si="29"/>
        <v>14.952</v>
      </c>
      <c r="P34">
        <f t="shared" si="30"/>
        <v>18.867999999999999</v>
      </c>
    </row>
    <row r="35" spans="1:16" x14ac:dyDescent="0.25">
      <c r="B35">
        <v>2019</v>
      </c>
      <c r="C35" t="str">
        <f t="shared" si="31"/>
        <v>Q2</v>
      </c>
      <c r="D35" t="str">
        <f t="shared" si="3"/>
        <v>2019Q2</v>
      </c>
      <c r="E35" s="1">
        <v>8.5000000000000006E-2</v>
      </c>
      <c r="F35" t="s">
        <v>63</v>
      </c>
      <c r="G35" t="s">
        <v>3</v>
      </c>
      <c r="H35" t="str">
        <f t="shared" si="4"/>
        <v>1a</v>
      </c>
      <c r="I35" t="str">
        <f t="shared" si="23"/>
        <v>cd</v>
      </c>
      <c r="J35" t="str">
        <f t="shared" si="24"/>
        <v>e6</v>
      </c>
      <c r="K35">
        <f t="shared" si="25"/>
        <v>26</v>
      </c>
      <c r="L35">
        <f t="shared" si="26"/>
        <v>205</v>
      </c>
      <c r="M35">
        <f t="shared" si="27"/>
        <v>230</v>
      </c>
      <c r="N35">
        <f t="shared" si="28"/>
        <v>2.21</v>
      </c>
      <c r="O35">
        <f t="shared" si="29"/>
        <v>17.425000000000001</v>
      </c>
      <c r="P35">
        <f t="shared" si="30"/>
        <v>19.55</v>
      </c>
    </row>
    <row r="36" spans="1:16" x14ac:dyDescent="0.25">
      <c r="B36">
        <v>2019</v>
      </c>
      <c r="C36" t="str">
        <f t="shared" si="31"/>
        <v>Q2</v>
      </c>
      <c r="D36" t="str">
        <f t="shared" si="3"/>
        <v>2019Q2</v>
      </c>
      <c r="E36" s="1">
        <v>7.4999999999999997E-2</v>
      </c>
      <c r="F36" t="s">
        <v>64</v>
      </c>
      <c r="G36" t="s">
        <v>3</v>
      </c>
      <c r="H36" t="str">
        <f t="shared" si="4"/>
        <v>08</v>
      </c>
      <c r="I36" t="str">
        <f t="shared" si="23"/>
        <v>f1</v>
      </c>
      <c r="J36" t="str">
        <f t="shared" si="24"/>
        <v>f6</v>
      </c>
      <c r="K36">
        <f t="shared" si="25"/>
        <v>8</v>
      </c>
      <c r="L36">
        <f t="shared" si="26"/>
        <v>241</v>
      </c>
      <c r="M36">
        <f t="shared" si="27"/>
        <v>246</v>
      </c>
      <c r="N36">
        <f t="shared" si="28"/>
        <v>0.6</v>
      </c>
      <c r="O36">
        <f t="shared" si="29"/>
        <v>18.074999999999999</v>
      </c>
      <c r="P36">
        <f t="shared" si="30"/>
        <v>18.45</v>
      </c>
    </row>
    <row r="37" spans="1:16" x14ac:dyDescent="0.25">
      <c r="B37">
        <v>2019</v>
      </c>
      <c r="C37" t="str">
        <f t="shared" si="31"/>
        <v>Q2</v>
      </c>
      <c r="D37" t="str">
        <f t="shared" si="3"/>
        <v>2019Q2</v>
      </c>
      <c r="E37" s="1">
        <v>7.2999999999999995E-2</v>
      </c>
      <c r="F37" t="s">
        <v>65</v>
      </c>
      <c r="G37" t="s">
        <v>3</v>
      </c>
      <c r="H37" t="str">
        <f t="shared" si="4"/>
        <v>02</v>
      </c>
      <c r="I37" t="str">
        <f t="shared" si="23"/>
        <v>e6</v>
      </c>
      <c r="J37" t="str">
        <f t="shared" si="24"/>
        <v>cf</v>
      </c>
      <c r="K37">
        <f t="shared" si="25"/>
        <v>2</v>
      </c>
      <c r="L37">
        <f t="shared" si="26"/>
        <v>230</v>
      </c>
      <c r="M37">
        <f t="shared" si="27"/>
        <v>207</v>
      </c>
      <c r="N37">
        <f t="shared" si="28"/>
        <v>0.14599999999999999</v>
      </c>
      <c r="O37">
        <f t="shared" si="29"/>
        <v>16.79</v>
      </c>
      <c r="P37">
        <f t="shared" si="30"/>
        <v>15.110999999999999</v>
      </c>
    </row>
    <row r="38" spans="1:16" x14ac:dyDescent="0.25">
      <c r="B38">
        <v>2019</v>
      </c>
      <c r="C38" t="str">
        <f t="shared" si="31"/>
        <v>Q2</v>
      </c>
      <c r="D38" t="str">
        <f t="shared" si="3"/>
        <v>2019Q2</v>
      </c>
      <c r="E38" s="1">
        <v>5.3999999999999999E-2</v>
      </c>
      <c r="F38" t="s">
        <v>66</v>
      </c>
      <c r="G38" t="s">
        <v>3</v>
      </c>
      <c r="H38" t="str">
        <f t="shared" si="4"/>
        <v>3c</v>
      </c>
      <c r="I38" t="str">
        <f t="shared" si="23"/>
        <v>86</v>
      </c>
      <c r="J38" t="str">
        <f t="shared" si="24"/>
        <v>c3</v>
      </c>
      <c r="K38">
        <f t="shared" si="25"/>
        <v>60</v>
      </c>
      <c r="L38">
        <f t="shared" si="26"/>
        <v>134</v>
      </c>
      <c r="M38">
        <f t="shared" si="27"/>
        <v>195</v>
      </c>
      <c r="N38">
        <f t="shared" si="28"/>
        <v>3.2399999999999998</v>
      </c>
      <c r="O38">
        <f t="shared" si="29"/>
        <v>7.2359999999999998</v>
      </c>
      <c r="P38">
        <f t="shared" si="30"/>
        <v>10.53</v>
      </c>
    </row>
    <row r="39" spans="1:16" x14ac:dyDescent="0.25">
      <c r="B39">
        <v>2019</v>
      </c>
      <c r="C39" t="str">
        <f t="shared" si="31"/>
        <v>Q2</v>
      </c>
      <c r="D39" t="str">
        <f t="shared" si="3"/>
        <v>2019Q2</v>
      </c>
      <c r="E39" s="1">
        <v>4.2999999999999997E-2</v>
      </c>
      <c r="F39" t="s">
        <v>67</v>
      </c>
      <c r="G39" t="s">
        <v>53</v>
      </c>
      <c r="H39" t="str">
        <f t="shared" si="4"/>
        <v>02</v>
      </c>
      <c r="I39" t="str">
        <f t="shared" si="23"/>
        <v>c9</v>
      </c>
      <c r="J39" t="str">
        <f t="shared" si="24"/>
        <v>92</v>
      </c>
      <c r="K39">
        <f t="shared" si="25"/>
        <v>2</v>
      </c>
      <c r="L39">
        <f t="shared" si="26"/>
        <v>201</v>
      </c>
      <c r="M39">
        <f t="shared" si="27"/>
        <v>146</v>
      </c>
      <c r="N39">
        <f t="shared" si="28"/>
        <v>8.5999999999999993E-2</v>
      </c>
      <c r="O39">
        <f t="shared" si="29"/>
        <v>8.6429999999999989</v>
      </c>
      <c r="P39">
        <f t="shared" si="30"/>
        <v>6.2779999999999996</v>
      </c>
    </row>
    <row r="40" spans="1:16" x14ac:dyDescent="0.25">
      <c r="B40">
        <v>2019</v>
      </c>
      <c r="C40" t="str">
        <f t="shared" si="31"/>
        <v>Q2</v>
      </c>
      <c r="D40" t="str">
        <f t="shared" si="3"/>
        <v>2019Q2</v>
      </c>
      <c r="E40" s="1">
        <v>2.4E-2</v>
      </c>
      <c r="F40" t="s">
        <v>68</v>
      </c>
      <c r="G40" t="s">
        <v>3</v>
      </c>
      <c r="H40" t="str">
        <f t="shared" si="4"/>
        <v>02</v>
      </c>
      <c r="I40" t="str">
        <f t="shared" si="23"/>
        <v>00</v>
      </c>
      <c r="J40" t="str">
        <f t="shared" si="24"/>
        <v>84</v>
      </c>
      <c r="K40">
        <f t="shared" si="25"/>
        <v>2</v>
      </c>
      <c r="L40">
        <f t="shared" si="26"/>
        <v>0</v>
      </c>
      <c r="M40">
        <f t="shared" si="27"/>
        <v>132</v>
      </c>
      <c r="N40">
        <f t="shared" si="28"/>
        <v>4.8000000000000001E-2</v>
      </c>
      <c r="O40">
        <f t="shared" si="29"/>
        <v>0</v>
      </c>
      <c r="P40">
        <f t="shared" si="30"/>
        <v>3.1680000000000001</v>
      </c>
    </row>
    <row r="41" spans="1:16" x14ac:dyDescent="0.25">
      <c r="A41" t="s">
        <v>69</v>
      </c>
      <c r="B41">
        <v>2019</v>
      </c>
      <c r="C41" t="s">
        <v>1</v>
      </c>
      <c r="D41" t="str">
        <f t="shared" ref="D41:D50" si="32">B41&amp;C41</f>
        <v>2019Q3</v>
      </c>
      <c r="E41" s="1">
        <v>0.45100000000000001</v>
      </c>
      <c r="F41" t="s">
        <v>70</v>
      </c>
      <c r="G41" t="s">
        <v>3</v>
      </c>
      <c r="H41" t="str">
        <f t="shared" si="4"/>
        <v>35</v>
      </c>
      <c r="I41" t="str">
        <f t="shared" si="23"/>
        <v>00</v>
      </c>
      <c r="J41" t="str">
        <f t="shared" si="24"/>
        <v>d0</v>
      </c>
      <c r="K41">
        <f t="shared" si="25"/>
        <v>53</v>
      </c>
      <c r="L41">
        <f t="shared" si="26"/>
        <v>0</v>
      </c>
      <c r="M41">
        <f t="shared" si="27"/>
        <v>208</v>
      </c>
      <c r="N41">
        <f t="shared" si="28"/>
        <v>23.903000000000002</v>
      </c>
      <c r="O41">
        <f t="shared" si="29"/>
        <v>0</v>
      </c>
      <c r="P41">
        <f t="shared" si="30"/>
        <v>93.808000000000007</v>
      </c>
    </row>
    <row r="42" spans="1:16" x14ac:dyDescent="0.25">
      <c r="B42">
        <v>2019</v>
      </c>
      <c r="C42" t="str">
        <f t="shared" ref="C42:C50" si="33">C41</f>
        <v>Q3</v>
      </c>
      <c r="D42" t="str">
        <f t="shared" si="32"/>
        <v>2019Q3</v>
      </c>
      <c r="E42" s="1">
        <v>0.186</v>
      </c>
      <c r="F42" t="s">
        <v>71</v>
      </c>
      <c r="G42" t="s">
        <v>6</v>
      </c>
      <c r="H42" t="str">
        <f t="shared" si="4"/>
        <v>6f</v>
      </c>
      <c r="I42" t="str">
        <f t="shared" si="23"/>
        <v>19</v>
      </c>
      <c r="J42" t="str">
        <f t="shared" si="24"/>
        <v>8c</v>
      </c>
      <c r="K42">
        <f t="shared" si="25"/>
        <v>111</v>
      </c>
      <c r="L42">
        <f t="shared" si="26"/>
        <v>25</v>
      </c>
      <c r="M42">
        <f t="shared" si="27"/>
        <v>140</v>
      </c>
      <c r="N42">
        <f t="shared" si="28"/>
        <v>20.646000000000001</v>
      </c>
      <c r="O42">
        <f t="shared" si="29"/>
        <v>4.6500000000000004</v>
      </c>
      <c r="P42">
        <f t="shared" si="30"/>
        <v>26.04</v>
      </c>
    </row>
    <row r="43" spans="1:16" x14ac:dyDescent="0.25">
      <c r="B43">
        <v>2019</v>
      </c>
      <c r="C43" t="str">
        <f t="shared" si="33"/>
        <v>Q3</v>
      </c>
      <c r="D43" t="str">
        <f t="shared" si="32"/>
        <v>2019Q3</v>
      </c>
      <c r="E43" s="1">
        <v>9.2999999999999999E-2</v>
      </c>
      <c r="F43" t="s">
        <v>72</v>
      </c>
      <c r="G43" t="s">
        <v>3</v>
      </c>
      <c r="H43" t="str">
        <f t="shared" si="4"/>
        <v>12</v>
      </c>
      <c r="I43" t="str">
        <f t="shared" si="23"/>
        <v>e2</v>
      </c>
      <c r="J43" t="str">
        <f t="shared" si="24"/>
        <v>ce</v>
      </c>
      <c r="K43">
        <f t="shared" si="25"/>
        <v>18</v>
      </c>
      <c r="L43">
        <f t="shared" si="26"/>
        <v>226</v>
      </c>
      <c r="M43">
        <f t="shared" si="27"/>
        <v>206</v>
      </c>
      <c r="N43">
        <f t="shared" si="28"/>
        <v>1.6739999999999999</v>
      </c>
      <c r="O43">
        <f t="shared" si="29"/>
        <v>21.018000000000001</v>
      </c>
      <c r="P43">
        <f t="shared" si="30"/>
        <v>19.158000000000001</v>
      </c>
    </row>
    <row r="44" spans="1:16" x14ac:dyDescent="0.25">
      <c r="B44">
        <v>2019</v>
      </c>
      <c r="C44" t="str">
        <f t="shared" si="33"/>
        <v>Q3</v>
      </c>
      <c r="D44" t="str">
        <f t="shared" si="32"/>
        <v>2019Q3</v>
      </c>
      <c r="E44" s="1">
        <v>8.3000000000000004E-2</v>
      </c>
      <c r="F44" t="s">
        <v>73</v>
      </c>
      <c r="G44" t="s">
        <v>3</v>
      </c>
      <c r="H44" t="str">
        <f t="shared" si="4"/>
        <v>25</v>
      </c>
      <c r="I44" t="str">
        <f t="shared" si="23"/>
        <v>bc</v>
      </c>
      <c r="J44" t="str">
        <f t="shared" si="24"/>
        <v>dc</v>
      </c>
      <c r="K44">
        <f t="shared" si="25"/>
        <v>37</v>
      </c>
      <c r="L44">
        <f t="shared" si="26"/>
        <v>188</v>
      </c>
      <c r="M44">
        <f t="shared" si="27"/>
        <v>220</v>
      </c>
      <c r="N44">
        <f t="shared" si="28"/>
        <v>3.0710000000000002</v>
      </c>
      <c r="O44">
        <f t="shared" si="29"/>
        <v>15.604000000000001</v>
      </c>
      <c r="P44">
        <f t="shared" si="30"/>
        <v>18.260000000000002</v>
      </c>
    </row>
    <row r="45" spans="1:16" x14ac:dyDescent="0.25">
      <c r="B45">
        <v>2019</v>
      </c>
      <c r="C45" t="str">
        <f t="shared" si="33"/>
        <v>Q3</v>
      </c>
      <c r="D45" t="str">
        <f t="shared" si="32"/>
        <v>2019Q3</v>
      </c>
      <c r="E45" s="1">
        <v>6.3E-2</v>
      </c>
      <c r="F45" t="s">
        <v>74</v>
      </c>
      <c r="G45" t="s">
        <v>3</v>
      </c>
      <c r="H45" t="str">
        <f t="shared" si="4"/>
        <v>54</v>
      </c>
      <c r="I45" t="str">
        <f t="shared" si="23"/>
        <v>55</v>
      </c>
      <c r="J45" t="str">
        <f t="shared" si="24"/>
        <v>aa</v>
      </c>
      <c r="K45">
        <f t="shared" si="25"/>
        <v>84</v>
      </c>
      <c r="L45">
        <f t="shared" si="26"/>
        <v>85</v>
      </c>
      <c r="M45">
        <f t="shared" si="27"/>
        <v>170</v>
      </c>
      <c r="N45">
        <f t="shared" si="28"/>
        <v>5.2919999999999998</v>
      </c>
      <c r="O45">
        <f t="shared" si="29"/>
        <v>5.3550000000000004</v>
      </c>
      <c r="P45">
        <f t="shared" si="30"/>
        <v>10.71</v>
      </c>
    </row>
    <row r="46" spans="1:16" x14ac:dyDescent="0.25">
      <c r="B46">
        <v>2019</v>
      </c>
      <c r="C46" t="str">
        <f t="shared" si="33"/>
        <v>Q3</v>
      </c>
      <c r="D46" t="str">
        <f t="shared" si="32"/>
        <v>2019Q3</v>
      </c>
      <c r="E46" s="1">
        <v>4.4999999999999998E-2</v>
      </c>
      <c r="F46" t="s">
        <v>75</v>
      </c>
      <c r="G46" t="s">
        <v>53</v>
      </c>
      <c r="H46" t="str">
        <f t="shared" si="4"/>
        <v>1c</v>
      </c>
      <c r="I46" t="str">
        <f t="shared" si="23"/>
        <v>95</v>
      </c>
      <c r="J46" t="str">
        <f t="shared" si="24"/>
        <v>25</v>
      </c>
      <c r="K46">
        <f t="shared" si="25"/>
        <v>28</v>
      </c>
      <c r="L46">
        <f t="shared" si="26"/>
        <v>149</v>
      </c>
      <c r="M46">
        <f t="shared" si="27"/>
        <v>37</v>
      </c>
      <c r="N46">
        <f t="shared" si="28"/>
        <v>1.26</v>
      </c>
      <c r="O46">
        <f t="shared" si="29"/>
        <v>6.7050000000000001</v>
      </c>
      <c r="P46">
        <f t="shared" si="30"/>
        <v>1.665</v>
      </c>
    </row>
    <row r="47" spans="1:16" x14ac:dyDescent="0.25">
      <c r="B47">
        <v>2019</v>
      </c>
      <c r="C47" t="str">
        <f t="shared" si="33"/>
        <v>Q3</v>
      </c>
      <c r="D47" t="str">
        <f t="shared" si="32"/>
        <v>2019Q3</v>
      </c>
      <c r="E47" s="1">
        <v>3.9E-2</v>
      </c>
      <c r="F47" t="s">
        <v>66</v>
      </c>
      <c r="G47" t="s">
        <v>3</v>
      </c>
      <c r="H47" t="str">
        <f t="shared" si="4"/>
        <v>3c</v>
      </c>
      <c r="I47" t="str">
        <f t="shared" si="23"/>
        <v>86</v>
      </c>
      <c r="J47" t="str">
        <f t="shared" si="24"/>
        <v>c3</v>
      </c>
      <c r="K47">
        <f t="shared" si="25"/>
        <v>60</v>
      </c>
      <c r="L47">
        <f t="shared" si="26"/>
        <v>134</v>
      </c>
      <c r="M47">
        <f t="shared" si="27"/>
        <v>195</v>
      </c>
      <c r="N47">
        <f t="shared" si="28"/>
        <v>2.34</v>
      </c>
      <c r="O47">
        <f t="shared" si="29"/>
        <v>5.226</v>
      </c>
      <c r="P47">
        <f t="shared" si="30"/>
        <v>7.6050000000000004</v>
      </c>
    </row>
    <row r="48" spans="1:16" x14ac:dyDescent="0.25">
      <c r="B48">
        <v>2019</v>
      </c>
      <c r="C48" t="str">
        <f t="shared" si="33"/>
        <v>Q3</v>
      </c>
      <c r="D48" t="str">
        <f t="shared" si="32"/>
        <v>2019Q3</v>
      </c>
      <c r="E48" s="1">
        <v>2.1000000000000001E-2</v>
      </c>
      <c r="F48" t="s">
        <v>76</v>
      </c>
      <c r="G48" t="s">
        <v>53</v>
      </c>
      <c r="H48" t="str">
        <f t="shared" si="4"/>
        <v>06</v>
      </c>
      <c r="I48" t="str">
        <f t="shared" si="23"/>
        <v>bb</v>
      </c>
      <c r="J48" t="str">
        <f t="shared" si="24"/>
        <v>77</v>
      </c>
      <c r="K48">
        <f t="shared" si="25"/>
        <v>6</v>
      </c>
      <c r="L48">
        <f t="shared" si="26"/>
        <v>187</v>
      </c>
      <c r="M48">
        <f t="shared" si="27"/>
        <v>119</v>
      </c>
      <c r="N48">
        <f t="shared" si="28"/>
        <v>0.126</v>
      </c>
      <c r="O48">
        <f t="shared" si="29"/>
        <v>3.927</v>
      </c>
      <c r="P48">
        <f t="shared" si="30"/>
        <v>2.4990000000000001</v>
      </c>
    </row>
    <row r="49" spans="1:16" x14ac:dyDescent="0.25">
      <c r="B49">
        <v>2019</v>
      </c>
      <c r="C49" t="str">
        <f t="shared" si="33"/>
        <v>Q3</v>
      </c>
      <c r="D49" t="str">
        <f t="shared" si="32"/>
        <v>2019Q3</v>
      </c>
      <c r="E49" s="1">
        <v>0.01</v>
      </c>
      <c r="F49" t="s">
        <v>77</v>
      </c>
      <c r="G49" t="s">
        <v>53</v>
      </c>
      <c r="H49" t="str">
        <f t="shared" si="4"/>
        <v>73</v>
      </c>
      <c r="I49" t="str">
        <f t="shared" si="23"/>
        <v>bb</v>
      </c>
      <c r="J49" t="str">
        <f t="shared" si="24"/>
        <v>08</v>
      </c>
      <c r="K49">
        <f t="shared" si="25"/>
        <v>115</v>
      </c>
      <c r="L49">
        <f t="shared" si="26"/>
        <v>187</v>
      </c>
      <c r="M49">
        <f t="shared" si="27"/>
        <v>8</v>
      </c>
      <c r="N49">
        <f t="shared" si="28"/>
        <v>1.1500000000000001</v>
      </c>
      <c r="O49">
        <f t="shared" si="29"/>
        <v>1.87</v>
      </c>
      <c r="P49">
        <f t="shared" si="30"/>
        <v>0.08</v>
      </c>
    </row>
    <row r="50" spans="1:16" x14ac:dyDescent="0.25">
      <c r="B50">
        <v>2019</v>
      </c>
      <c r="C50" t="str">
        <f t="shared" si="33"/>
        <v>Q3</v>
      </c>
      <c r="D50" t="str">
        <f t="shared" si="32"/>
        <v>2019Q3</v>
      </c>
      <c r="E50" s="1">
        <v>8.0000000000000002E-3</v>
      </c>
      <c r="F50" t="s">
        <v>78</v>
      </c>
      <c r="G50" t="s">
        <v>55</v>
      </c>
      <c r="H50" t="str">
        <f t="shared" si="4"/>
        <v>da</v>
      </c>
      <c r="I50" t="str">
        <f t="shared" si="23"/>
        <v>ed</v>
      </c>
      <c r="J50" t="str">
        <f t="shared" si="24"/>
        <v>05</v>
      </c>
      <c r="K50">
        <f t="shared" si="25"/>
        <v>218</v>
      </c>
      <c r="L50">
        <f t="shared" si="26"/>
        <v>237</v>
      </c>
      <c r="M50">
        <f t="shared" si="27"/>
        <v>5</v>
      </c>
      <c r="N50">
        <f t="shared" si="28"/>
        <v>1.744</v>
      </c>
      <c r="O50">
        <f t="shared" si="29"/>
        <v>1.8960000000000001</v>
      </c>
      <c r="P50">
        <f t="shared" si="30"/>
        <v>0.04</v>
      </c>
    </row>
    <row r="51" spans="1:16" x14ac:dyDescent="0.25">
      <c r="A51" t="s">
        <v>422</v>
      </c>
      <c r="B51">
        <v>2019</v>
      </c>
      <c r="C51" t="s">
        <v>15</v>
      </c>
      <c r="D51" t="s">
        <v>410</v>
      </c>
      <c r="E51" s="1">
        <v>0.36099999999999999</v>
      </c>
      <c r="F51" s="1" t="s">
        <v>423</v>
      </c>
      <c r="G51" t="s">
        <v>6</v>
      </c>
      <c r="H51" t="str">
        <f t="shared" ref="H51:H60" si="34">MID(F51,2,2)</f>
        <v>6a</v>
      </c>
      <c r="I51" t="str">
        <f t="shared" ref="I51:I60" si="35">MID(F51,4,2)</f>
        <v>20</v>
      </c>
      <c r="J51" t="str">
        <f t="shared" ref="J51:J60" si="36">RIGHT(F51,2)</f>
        <v>95</v>
      </c>
      <c r="K51">
        <f t="shared" ref="K51:K60" si="37">HEX2DEC(H51)</f>
        <v>106</v>
      </c>
      <c r="L51">
        <f t="shared" ref="L51:L60" si="38">HEX2DEC(I51)</f>
        <v>32</v>
      </c>
      <c r="M51">
        <f t="shared" ref="M51:M60" si="39">HEX2DEC(J51)</f>
        <v>149</v>
      </c>
      <c r="N51">
        <f t="shared" ref="N51:N60" si="40">$E51*K51</f>
        <v>38.265999999999998</v>
      </c>
      <c r="O51">
        <f t="shared" ref="O51:O60" si="41">$E51*L51</f>
        <v>11.552</v>
      </c>
      <c r="P51">
        <f t="shared" ref="P51:P60" si="42">$E51*M51</f>
        <v>53.789000000000001</v>
      </c>
    </row>
    <row r="52" spans="1:16" x14ac:dyDescent="0.25">
      <c r="B52">
        <v>2020</v>
      </c>
      <c r="C52" t="s">
        <v>15</v>
      </c>
      <c r="D52" t="s">
        <v>410</v>
      </c>
      <c r="E52" s="1">
        <v>0.26400000000000001</v>
      </c>
      <c r="F52" s="1" t="s">
        <v>424</v>
      </c>
      <c r="G52" t="s">
        <v>3</v>
      </c>
      <c r="H52" t="str">
        <f t="shared" si="34"/>
        <v>1b</v>
      </c>
      <c r="I52" t="str">
        <f t="shared" si="35"/>
        <v>00</v>
      </c>
      <c r="J52" t="str">
        <f t="shared" si="36"/>
        <v>e7</v>
      </c>
      <c r="K52">
        <f t="shared" si="37"/>
        <v>27</v>
      </c>
      <c r="L52">
        <f t="shared" si="38"/>
        <v>0</v>
      </c>
      <c r="M52">
        <f t="shared" si="39"/>
        <v>231</v>
      </c>
      <c r="N52">
        <f t="shared" si="40"/>
        <v>7.1280000000000001</v>
      </c>
      <c r="O52">
        <f t="shared" si="41"/>
        <v>0</v>
      </c>
      <c r="P52">
        <f t="shared" si="42"/>
        <v>60.984000000000002</v>
      </c>
    </row>
    <row r="53" spans="1:16" x14ac:dyDescent="0.25">
      <c r="B53">
        <v>2021</v>
      </c>
      <c r="C53" t="s">
        <v>15</v>
      </c>
      <c r="D53" t="s">
        <v>410</v>
      </c>
      <c r="E53" s="1">
        <v>0.19400000000000001</v>
      </c>
      <c r="F53" s="1" t="s">
        <v>425</v>
      </c>
      <c r="G53" t="s">
        <v>3</v>
      </c>
      <c r="H53" t="str">
        <f t="shared" si="34"/>
        <v>39</v>
      </c>
      <c r="I53" t="str">
        <f t="shared" si="35"/>
        <v>00</v>
      </c>
      <c r="J53" t="str">
        <f t="shared" si="36"/>
        <v>ac</v>
      </c>
      <c r="K53">
        <f t="shared" si="37"/>
        <v>57</v>
      </c>
      <c r="L53">
        <f t="shared" si="38"/>
        <v>0</v>
      </c>
      <c r="M53">
        <f t="shared" si="39"/>
        <v>172</v>
      </c>
      <c r="N53">
        <f t="shared" si="40"/>
        <v>11.058</v>
      </c>
      <c r="O53">
        <f t="shared" si="41"/>
        <v>0</v>
      </c>
      <c r="P53">
        <f t="shared" si="42"/>
        <v>33.368000000000002</v>
      </c>
    </row>
    <row r="54" spans="1:16" x14ac:dyDescent="0.25">
      <c r="B54">
        <v>2022</v>
      </c>
      <c r="C54" t="s">
        <v>15</v>
      </c>
      <c r="D54" t="s">
        <v>410</v>
      </c>
      <c r="E54" s="1">
        <v>5.3999999999999999E-2</v>
      </c>
      <c r="F54" s="1" t="s">
        <v>426</v>
      </c>
      <c r="G54" t="s">
        <v>3</v>
      </c>
      <c r="H54" t="str">
        <f t="shared" si="34"/>
        <v>3d</v>
      </c>
      <c r="I54" t="str">
        <f t="shared" si="35"/>
        <v>96</v>
      </c>
      <c r="J54" t="str">
        <f t="shared" si="36"/>
        <v>cb</v>
      </c>
      <c r="K54">
        <f t="shared" si="37"/>
        <v>61</v>
      </c>
      <c r="L54">
        <f t="shared" si="38"/>
        <v>150</v>
      </c>
      <c r="M54">
        <f t="shared" si="39"/>
        <v>203</v>
      </c>
      <c r="N54">
        <f t="shared" si="40"/>
        <v>3.294</v>
      </c>
      <c r="O54">
        <f t="shared" si="41"/>
        <v>8.1</v>
      </c>
      <c r="P54">
        <f t="shared" si="42"/>
        <v>10.962</v>
      </c>
    </row>
    <row r="55" spans="1:16" x14ac:dyDescent="0.25">
      <c r="B55">
        <v>2023</v>
      </c>
      <c r="C55" t="s">
        <v>15</v>
      </c>
      <c r="D55" t="s">
        <v>410</v>
      </c>
      <c r="E55" s="1">
        <v>0.03</v>
      </c>
      <c r="F55" s="1" t="s">
        <v>427</v>
      </c>
      <c r="G55" t="s">
        <v>53</v>
      </c>
      <c r="H55" t="str">
        <f t="shared" si="34"/>
        <v>32</v>
      </c>
      <c r="I55" t="str">
        <f t="shared" si="35"/>
        <v>a0</v>
      </c>
      <c r="J55" t="str">
        <f t="shared" si="36"/>
        <v>29</v>
      </c>
      <c r="K55">
        <f t="shared" si="37"/>
        <v>50</v>
      </c>
      <c r="L55">
        <f t="shared" si="38"/>
        <v>160</v>
      </c>
      <c r="M55">
        <f t="shared" si="39"/>
        <v>41</v>
      </c>
      <c r="N55">
        <f t="shared" si="40"/>
        <v>1.5</v>
      </c>
      <c r="O55">
        <f t="shared" si="41"/>
        <v>4.8</v>
      </c>
      <c r="P55">
        <f t="shared" si="42"/>
        <v>1.23</v>
      </c>
    </row>
    <row r="56" spans="1:16" x14ac:dyDescent="0.25">
      <c r="B56">
        <v>2024</v>
      </c>
      <c r="C56" t="s">
        <v>15</v>
      </c>
      <c r="D56" t="s">
        <v>410</v>
      </c>
      <c r="E56" s="1">
        <v>2.8000000000000001E-2</v>
      </c>
      <c r="F56" s="1" t="s">
        <v>428</v>
      </c>
      <c r="G56" t="s">
        <v>3</v>
      </c>
      <c r="H56" t="str">
        <f t="shared" si="34"/>
        <v>13</v>
      </c>
      <c r="I56" t="str">
        <f t="shared" si="35"/>
        <v>e5</v>
      </c>
      <c r="J56" t="str">
        <f t="shared" si="36"/>
        <v>de</v>
      </c>
      <c r="K56">
        <f t="shared" si="37"/>
        <v>19</v>
      </c>
      <c r="L56">
        <f t="shared" si="38"/>
        <v>229</v>
      </c>
      <c r="M56">
        <f t="shared" si="39"/>
        <v>222</v>
      </c>
      <c r="N56">
        <f t="shared" si="40"/>
        <v>0.53200000000000003</v>
      </c>
      <c r="O56">
        <f t="shared" si="41"/>
        <v>6.4119999999999999</v>
      </c>
      <c r="P56">
        <f t="shared" si="42"/>
        <v>6.2160000000000002</v>
      </c>
    </row>
    <row r="57" spans="1:16" x14ac:dyDescent="0.25">
      <c r="B57">
        <v>2025</v>
      </c>
      <c r="C57" t="s">
        <v>15</v>
      </c>
      <c r="D57" t="s">
        <v>410</v>
      </c>
      <c r="E57" s="1">
        <v>2.5999999999999999E-2</v>
      </c>
      <c r="F57" s="1" t="s">
        <v>429</v>
      </c>
      <c r="G57" t="s">
        <v>55</v>
      </c>
      <c r="H57" t="str">
        <f t="shared" si="34"/>
        <v>94</v>
      </c>
      <c r="I57" t="str">
        <f t="shared" si="35"/>
        <v>c7</v>
      </c>
      <c r="J57" t="str">
        <f t="shared" si="36"/>
        <v>06</v>
      </c>
      <c r="K57">
        <f t="shared" si="37"/>
        <v>148</v>
      </c>
      <c r="L57">
        <f t="shared" si="38"/>
        <v>199</v>
      </c>
      <c r="M57">
        <f t="shared" si="39"/>
        <v>6</v>
      </c>
      <c r="N57">
        <f t="shared" si="40"/>
        <v>3.8479999999999999</v>
      </c>
      <c r="O57">
        <f t="shared" si="41"/>
        <v>5.1739999999999995</v>
      </c>
      <c r="P57">
        <f t="shared" si="42"/>
        <v>0.156</v>
      </c>
    </row>
    <row r="58" spans="1:16" x14ac:dyDescent="0.25">
      <c r="B58">
        <v>2026</v>
      </c>
      <c r="C58" t="s">
        <v>15</v>
      </c>
      <c r="D58" t="s">
        <v>410</v>
      </c>
      <c r="E58" s="1">
        <v>2.3E-2</v>
      </c>
      <c r="F58" s="1" t="s">
        <v>430</v>
      </c>
      <c r="G58" t="s">
        <v>54</v>
      </c>
      <c r="H58" t="str">
        <f t="shared" si="34"/>
        <v>f8</v>
      </c>
      <c r="I58" t="str">
        <f t="shared" si="35"/>
        <v>0f</v>
      </c>
      <c r="J58" t="str">
        <f t="shared" si="36"/>
        <v>05</v>
      </c>
      <c r="K58">
        <f t="shared" si="37"/>
        <v>248</v>
      </c>
      <c r="L58">
        <f t="shared" si="38"/>
        <v>15</v>
      </c>
      <c r="M58">
        <f t="shared" si="39"/>
        <v>5</v>
      </c>
      <c r="N58">
        <f t="shared" si="40"/>
        <v>5.7039999999999997</v>
      </c>
      <c r="O58">
        <f t="shared" si="41"/>
        <v>0.34499999999999997</v>
      </c>
      <c r="P58">
        <f t="shared" si="42"/>
        <v>0.11499999999999999</v>
      </c>
    </row>
    <row r="59" spans="1:16" x14ac:dyDescent="0.25">
      <c r="B59">
        <v>2027</v>
      </c>
      <c r="C59" t="s">
        <v>15</v>
      </c>
      <c r="D59" t="s">
        <v>410</v>
      </c>
      <c r="E59" s="1">
        <v>0.01</v>
      </c>
      <c r="F59" s="1" t="s">
        <v>431</v>
      </c>
      <c r="G59" t="s">
        <v>56</v>
      </c>
      <c r="H59" t="str">
        <f t="shared" si="34"/>
        <v>e2</v>
      </c>
      <c r="I59" t="str">
        <f t="shared" si="35"/>
        <v>a2</v>
      </c>
      <c r="J59" t="str">
        <f t="shared" si="36"/>
        <v>19</v>
      </c>
      <c r="K59">
        <f t="shared" si="37"/>
        <v>226</v>
      </c>
      <c r="L59">
        <f t="shared" si="38"/>
        <v>162</v>
      </c>
      <c r="M59">
        <f t="shared" si="39"/>
        <v>25</v>
      </c>
      <c r="N59">
        <f t="shared" si="40"/>
        <v>2.2600000000000002</v>
      </c>
      <c r="O59">
        <f t="shared" si="41"/>
        <v>1.62</v>
      </c>
      <c r="P59">
        <f t="shared" si="42"/>
        <v>0.25</v>
      </c>
    </row>
    <row r="60" spans="1:16" x14ac:dyDescent="0.25">
      <c r="B60">
        <v>2028</v>
      </c>
      <c r="C60" t="s">
        <v>15</v>
      </c>
      <c r="D60" t="s">
        <v>410</v>
      </c>
      <c r="E60" s="1">
        <v>8.9999999999999993E-3</v>
      </c>
      <c r="F60" s="1" t="s">
        <v>432</v>
      </c>
      <c r="G60" t="s">
        <v>56</v>
      </c>
      <c r="H60" t="str">
        <f t="shared" si="34"/>
        <v>fd</v>
      </c>
      <c r="I60" t="str">
        <f t="shared" si="35"/>
        <v>80</v>
      </c>
      <c r="J60" t="str">
        <f t="shared" si="36"/>
        <v>03</v>
      </c>
      <c r="K60">
        <f t="shared" si="37"/>
        <v>253</v>
      </c>
      <c r="L60">
        <f t="shared" si="38"/>
        <v>128</v>
      </c>
      <c r="M60">
        <f t="shared" si="39"/>
        <v>3</v>
      </c>
      <c r="N60">
        <f t="shared" si="40"/>
        <v>2.2769999999999997</v>
      </c>
      <c r="O60">
        <f t="shared" si="41"/>
        <v>1.1519999999999999</v>
      </c>
      <c r="P60">
        <f t="shared" si="42"/>
        <v>2.6999999999999996E-2</v>
      </c>
    </row>
    <row r="61" spans="1:16" x14ac:dyDescent="0.25">
      <c r="A61" t="s">
        <v>79</v>
      </c>
      <c r="B61">
        <v>2020</v>
      </c>
      <c r="C61" t="s">
        <v>42</v>
      </c>
      <c r="D61" t="str">
        <f t="shared" ref="D61:D73" si="43">B61&amp;C61</f>
        <v>2020Q1</v>
      </c>
      <c r="E61" s="1">
        <v>0.36399999999999999</v>
      </c>
      <c r="F61" t="s">
        <v>80</v>
      </c>
      <c r="G61" t="s">
        <v>3</v>
      </c>
      <c r="H61" t="str">
        <f t="shared" si="4"/>
        <v>1f</v>
      </c>
      <c r="I61" t="str">
        <f t="shared" si="23"/>
        <v>00</v>
      </c>
      <c r="J61" t="str">
        <f t="shared" si="24"/>
        <v>d7</v>
      </c>
      <c r="K61">
        <f t="shared" si="25"/>
        <v>31</v>
      </c>
      <c r="L61">
        <f t="shared" si="26"/>
        <v>0</v>
      </c>
      <c r="M61">
        <f t="shared" si="27"/>
        <v>215</v>
      </c>
      <c r="N61">
        <f t="shared" si="28"/>
        <v>11.283999999999999</v>
      </c>
      <c r="O61">
        <f t="shared" si="29"/>
        <v>0</v>
      </c>
      <c r="P61">
        <f t="shared" si="30"/>
        <v>78.259999999999991</v>
      </c>
    </row>
    <row r="62" spans="1:16" x14ac:dyDescent="0.25">
      <c r="B62">
        <v>2020</v>
      </c>
      <c r="C62" t="str">
        <f>C61</f>
        <v>Q1</v>
      </c>
      <c r="D62" t="str">
        <f t="shared" si="43"/>
        <v>2020Q1</v>
      </c>
      <c r="E62" s="1">
        <v>0.183</v>
      </c>
      <c r="F62" t="s">
        <v>81</v>
      </c>
      <c r="G62" t="s">
        <v>3</v>
      </c>
      <c r="H62" t="str">
        <f t="shared" si="4"/>
        <v>04</v>
      </c>
      <c r="I62" t="str">
        <f t="shared" si="23"/>
        <v>00</v>
      </c>
      <c r="J62" t="str">
        <f t="shared" si="24"/>
        <v>8e</v>
      </c>
      <c r="K62">
        <f t="shared" si="25"/>
        <v>4</v>
      </c>
      <c r="L62">
        <f t="shared" si="26"/>
        <v>0</v>
      </c>
      <c r="M62">
        <f t="shared" si="27"/>
        <v>142</v>
      </c>
      <c r="N62">
        <f t="shared" si="28"/>
        <v>0.73199999999999998</v>
      </c>
      <c r="O62">
        <f t="shared" si="29"/>
        <v>0</v>
      </c>
      <c r="P62">
        <f t="shared" si="30"/>
        <v>25.986000000000001</v>
      </c>
    </row>
    <row r="63" spans="1:16" x14ac:dyDescent="0.25">
      <c r="B63">
        <v>2020</v>
      </c>
      <c r="C63" t="str">
        <f t="shared" ref="C63:C67" si="44">C62</f>
        <v>Q1</v>
      </c>
      <c r="D63" t="str">
        <f t="shared" si="43"/>
        <v>2020Q1</v>
      </c>
      <c r="E63" s="1">
        <v>0.183</v>
      </c>
      <c r="F63" t="s">
        <v>82</v>
      </c>
      <c r="G63" t="s">
        <v>6</v>
      </c>
      <c r="H63" t="str">
        <f t="shared" si="4"/>
        <v>73</v>
      </c>
      <c r="I63" t="str">
        <f t="shared" si="23"/>
        <v>1b</v>
      </c>
      <c r="J63" t="str">
        <f t="shared" si="24"/>
        <v>8d</v>
      </c>
      <c r="K63">
        <f t="shared" si="25"/>
        <v>115</v>
      </c>
      <c r="L63">
        <f t="shared" si="26"/>
        <v>27</v>
      </c>
      <c r="M63">
        <f t="shared" si="27"/>
        <v>141</v>
      </c>
      <c r="N63">
        <f t="shared" si="28"/>
        <v>21.044999999999998</v>
      </c>
      <c r="O63">
        <f t="shared" si="29"/>
        <v>4.9409999999999998</v>
      </c>
      <c r="P63">
        <f t="shared" si="30"/>
        <v>25.803000000000001</v>
      </c>
    </row>
    <row r="64" spans="1:16" x14ac:dyDescent="0.25">
      <c r="B64">
        <v>2020</v>
      </c>
      <c r="C64" t="str">
        <f t="shared" si="44"/>
        <v>Q1</v>
      </c>
      <c r="D64" t="str">
        <f t="shared" si="43"/>
        <v>2020Q1</v>
      </c>
      <c r="E64" s="1">
        <v>0.14699999999999999</v>
      </c>
      <c r="F64" t="s">
        <v>83</v>
      </c>
      <c r="G64" t="s">
        <v>6</v>
      </c>
      <c r="H64" t="str">
        <f t="shared" si="4"/>
        <v>55</v>
      </c>
      <c r="I64" t="str">
        <f t="shared" si="23"/>
        <v>03</v>
      </c>
      <c r="J64" t="str">
        <f t="shared" si="24"/>
        <v>ac</v>
      </c>
      <c r="K64">
        <f t="shared" si="25"/>
        <v>85</v>
      </c>
      <c r="L64">
        <f t="shared" si="26"/>
        <v>3</v>
      </c>
      <c r="M64">
        <f t="shared" si="27"/>
        <v>172</v>
      </c>
      <c r="N64">
        <f t="shared" si="28"/>
        <v>12.494999999999999</v>
      </c>
      <c r="O64">
        <f t="shared" si="29"/>
        <v>0.44099999999999995</v>
      </c>
      <c r="P64">
        <f t="shared" si="30"/>
        <v>25.283999999999999</v>
      </c>
    </row>
    <row r="65" spans="1:16" x14ac:dyDescent="0.25">
      <c r="B65">
        <v>2020</v>
      </c>
      <c r="C65" t="str">
        <f t="shared" si="44"/>
        <v>Q1</v>
      </c>
      <c r="D65" t="str">
        <f t="shared" si="43"/>
        <v>2020Q1</v>
      </c>
      <c r="E65" s="1">
        <v>8.5000000000000006E-2</v>
      </c>
      <c r="F65" t="s">
        <v>84</v>
      </c>
      <c r="G65" t="s">
        <v>3</v>
      </c>
      <c r="H65" t="str">
        <f t="shared" si="4"/>
        <v>54</v>
      </c>
      <c r="I65" t="str">
        <f t="shared" si="23"/>
        <v>5c</v>
      </c>
      <c r="J65" t="str">
        <f t="shared" si="24"/>
        <v>ae</v>
      </c>
      <c r="K65">
        <f t="shared" si="25"/>
        <v>84</v>
      </c>
      <c r="L65">
        <f t="shared" si="26"/>
        <v>92</v>
      </c>
      <c r="M65">
        <f t="shared" si="27"/>
        <v>174</v>
      </c>
      <c r="N65">
        <f t="shared" si="28"/>
        <v>7.1400000000000006</v>
      </c>
      <c r="O65">
        <f t="shared" si="29"/>
        <v>7.82</v>
      </c>
      <c r="P65">
        <f t="shared" si="30"/>
        <v>14.790000000000001</v>
      </c>
    </row>
    <row r="66" spans="1:16" x14ac:dyDescent="0.25">
      <c r="B66">
        <v>2020</v>
      </c>
      <c r="C66" t="str">
        <f t="shared" si="44"/>
        <v>Q1</v>
      </c>
      <c r="D66" t="str">
        <f t="shared" si="43"/>
        <v>2020Q1</v>
      </c>
      <c r="E66" s="1">
        <v>3.1E-2</v>
      </c>
      <c r="F66" t="s">
        <v>85</v>
      </c>
      <c r="G66" t="s">
        <v>3</v>
      </c>
      <c r="H66" t="str">
        <f t="shared" si="4"/>
        <v>33</v>
      </c>
      <c r="I66" t="str">
        <f t="shared" si="23"/>
        <v>9a</v>
      </c>
      <c r="J66" t="str">
        <f t="shared" si="24"/>
        <v>cd</v>
      </c>
      <c r="K66">
        <f t="shared" si="25"/>
        <v>51</v>
      </c>
      <c r="L66">
        <f t="shared" si="26"/>
        <v>154</v>
      </c>
      <c r="M66">
        <f t="shared" si="27"/>
        <v>205</v>
      </c>
      <c r="N66">
        <f t="shared" si="28"/>
        <v>1.581</v>
      </c>
      <c r="O66">
        <f t="shared" si="29"/>
        <v>4.774</v>
      </c>
      <c r="P66">
        <f t="shared" si="30"/>
        <v>6.3549999999999995</v>
      </c>
    </row>
    <row r="67" spans="1:16" x14ac:dyDescent="0.25">
      <c r="B67">
        <v>2020</v>
      </c>
      <c r="C67" t="str">
        <f t="shared" si="44"/>
        <v>Q1</v>
      </c>
      <c r="D67" t="str">
        <f t="shared" si="43"/>
        <v>2020Q1</v>
      </c>
      <c r="E67" s="1">
        <v>7.0000000000000001E-3</v>
      </c>
      <c r="F67" t="s">
        <v>86</v>
      </c>
      <c r="G67" t="s">
        <v>3</v>
      </c>
      <c r="H67" t="str">
        <f t="shared" si="4"/>
        <v>19</v>
      </c>
      <c r="I67" t="str">
        <f t="shared" si="23"/>
        <v>c5</v>
      </c>
      <c r="J67" t="str">
        <f t="shared" si="24"/>
        <v>e2</v>
      </c>
      <c r="K67">
        <f t="shared" si="25"/>
        <v>25</v>
      </c>
      <c r="L67">
        <f t="shared" si="26"/>
        <v>197</v>
      </c>
      <c r="M67">
        <f t="shared" si="27"/>
        <v>226</v>
      </c>
      <c r="N67">
        <f t="shared" si="28"/>
        <v>0.17500000000000002</v>
      </c>
      <c r="O67">
        <f t="shared" si="29"/>
        <v>1.379</v>
      </c>
      <c r="P67">
        <f t="shared" si="30"/>
        <v>1.5820000000000001</v>
      </c>
    </row>
    <row r="68" spans="1:16" x14ac:dyDescent="0.25">
      <c r="A68" t="s">
        <v>87</v>
      </c>
      <c r="B68">
        <v>2020</v>
      </c>
      <c r="C68" t="s">
        <v>57</v>
      </c>
      <c r="D68" t="str">
        <f t="shared" si="43"/>
        <v>2020Q2</v>
      </c>
      <c r="E68" s="1">
        <v>0.28399999999999997</v>
      </c>
      <c r="F68" t="s">
        <v>88</v>
      </c>
      <c r="G68" t="s">
        <v>3</v>
      </c>
      <c r="H68" t="str">
        <f t="shared" si="4"/>
        <v>0f</v>
      </c>
      <c r="I68" t="str">
        <f t="shared" si="23"/>
        <v>00</v>
      </c>
      <c r="J68" t="str">
        <f t="shared" si="24"/>
        <v>ee</v>
      </c>
      <c r="K68">
        <f t="shared" si="25"/>
        <v>15</v>
      </c>
      <c r="L68">
        <f t="shared" si="26"/>
        <v>0</v>
      </c>
      <c r="M68">
        <f t="shared" si="27"/>
        <v>238</v>
      </c>
      <c r="N68">
        <f t="shared" si="28"/>
        <v>4.26</v>
      </c>
      <c r="O68">
        <f t="shared" si="29"/>
        <v>0</v>
      </c>
      <c r="P68">
        <f t="shared" si="30"/>
        <v>67.591999999999999</v>
      </c>
    </row>
    <row r="69" spans="1:16" x14ac:dyDescent="0.25">
      <c r="B69">
        <v>2020</v>
      </c>
      <c r="C69" t="str">
        <f t="shared" ref="C69:C73" si="45">C68</f>
        <v>Q2</v>
      </c>
      <c r="D69" t="str">
        <f t="shared" si="43"/>
        <v>2020Q2</v>
      </c>
      <c r="E69" s="1">
        <v>0.23799999999999999</v>
      </c>
      <c r="F69" t="s">
        <v>89</v>
      </c>
      <c r="G69" t="s">
        <v>3</v>
      </c>
      <c r="H69" t="str">
        <f t="shared" si="4"/>
        <v>1e</v>
      </c>
      <c r="I69" t="str">
        <f t="shared" si="23"/>
        <v>00</v>
      </c>
      <c r="J69" t="str">
        <f t="shared" si="24"/>
        <v>cd</v>
      </c>
      <c r="K69">
        <f t="shared" si="25"/>
        <v>30</v>
      </c>
      <c r="L69">
        <f t="shared" si="26"/>
        <v>0</v>
      </c>
      <c r="M69">
        <f t="shared" si="27"/>
        <v>205</v>
      </c>
      <c r="N69">
        <f t="shared" si="28"/>
        <v>7.14</v>
      </c>
      <c r="O69">
        <f t="shared" si="29"/>
        <v>0</v>
      </c>
      <c r="P69">
        <f t="shared" si="30"/>
        <v>48.79</v>
      </c>
    </row>
    <row r="70" spans="1:16" x14ac:dyDescent="0.25">
      <c r="B70">
        <v>2020</v>
      </c>
      <c r="C70" t="str">
        <f t="shared" si="45"/>
        <v>Q2</v>
      </c>
      <c r="D70" t="str">
        <f t="shared" si="43"/>
        <v>2020Q2</v>
      </c>
      <c r="E70" s="1">
        <v>0.189</v>
      </c>
      <c r="F70" t="s">
        <v>90</v>
      </c>
      <c r="G70" t="s">
        <v>3</v>
      </c>
      <c r="H70" t="str">
        <f t="shared" si="4"/>
        <v>00</v>
      </c>
      <c r="I70" t="str">
        <f t="shared" si="23"/>
        <v>01</v>
      </c>
      <c r="J70" t="str">
        <f t="shared" si="24"/>
        <v>a8</v>
      </c>
      <c r="K70">
        <f t="shared" si="25"/>
        <v>0</v>
      </c>
      <c r="L70">
        <f t="shared" si="26"/>
        <v>1</v>
      </c>
      <c r="M70">
        <f t="shared" si="27"/>
        <v>168</v>
      </c>
      <c r="N70">
        <f t="shared" si="28"/>
        <v>0</v>
      </c>
      <c r="O70">
        <f t="shared" si="29"/>
        <v>0.189</v>
      </c>
      <c r="P70">
        <f t="shared" si="30"/>
        <v>31.751999999999999</v>
      </c>
    </row>
    <row r="71" spans="1:16" x14ac:dyDescent="0.25">
      <c r="B71">
        <v>2020</v>
      </c>
      <c r="C71" t="str">
        <f t="shared" si="45"/>
        <v>Q2</v>
      </c>
      <c r="D71" t="str">
        <f t="shared" si="43"/>
        <v>2020Q2</v>
      </c>
      <c r="E71" s="1">
        <v>0.14499999999999999</v>
      </c>
      <c r="F71" t="s">
        <v>91</v>
      </c>
      <c r="G71" t="s">
        <v>3</v>
      </c>
      <c r="H71" t="str">
        <f t="shared" si="4"/>
        <v>00</v>
      </c>
      <c r="I71" t="str">
        <f t="shared" si="23"/>
        <v>02</v>
      </c>
      <c r="J71" t="str">
        <f t="shared" si="24"/>
        <v>61</v>
      </c>
      <c r="K71">
        <f t="shared" si="25"/>
        <v>0</v>
      </c>
      <c r="L71">
        <f t="shared" si="26"/>
        <v>2</v>
      </c>
      <c r="M71">
        <f t="shared" si="27"/>
        <v>97</v>
      </c>
      <c r="N71">
        <f t="shared" si="28"/>
        <v>0</v>
      </c>
      <c r="O71">
        <f t="shared" si="29"/>
        <v>0.28999999999999998</v>
      </c>
      <c r="P71">
        <f t="shared" si="30"/>
        <v>14.065</v>
      </c>
    </row>
    <row r="72" spans="1:16" x14ac:dyDescent="0.25">
      <c r="B72">
        <v>2020</v>
      </c>
      <c r="C72" t="str">
        <f t="shared" si="45"/>
        <v>Q2</v>
      </c>
      <c r="D72" t="str">
        <f t="shared" si="43"/>
        <v>2020Q2</v>
      </c>
      <c r="E72" s="1">
        <v>9.7000000000000003E-2</v>
      </c>
      <c r="F72" t="s">
        <v>92</v>
      </c>
      <c r="G72" t="s">
        <v>3</v>
      </c>
      <c r="H72" t="str">
        <f t="shared" si="4"/>
        <v>00</v>
      </c>
      <c r="I72" t="str">
        <f t="shared" si="23"/>
        <v>00</v>
      </c>
      <c r="J72" t="str">
        <f t="shared" si="24"/>
        <v>80</v>
      </c>
      <c r="K72">
        <f t="shared" si="25"/>
        <v>0</v>
      </c>
      <c r="L72">
        <f t="shared" si="26"/>
        <v>0</v>
      </c>
      <c r="M72">
        <f t="shared" si="27"/>
        <v>128</v>
      </c>
      <c r="N72">
        <f t="shared" si="28"/>
        <v>0</v>
      </c>
      <c r="O72">
        <f t="shared" si="29"/>
        <v>0</v>
      </c>
      <c r="P72">
        <f t="shared" si="30"/>
        <v>12.416</v>
      </c>
    </row>
    <row r="73" spans="1:16" x14ac:dyDescent="0.25">
      <c r="B73">
        <v>2020</v>
      </c>
      <c r="C73" t="str">
        <f t="shared" si="45"/>
        <v>Q2</v>
      </c>
      <c r="D73" t="str">
        <f t="shared" si="43"/>
        <v>2020Q2</v>
      </c>
      <c r="E73" s="1">
        <v>4.7E-2</v>
      </c>
      <c r="F73" t="s">
        <v>93</v>
      </c>
      <c r="G73" t="s">
        <v>3</v>
      </c>
      <c r="H73" t="str">
        <f t="shared" si="4"/>
        <v>00</v>
      </c>
      <c r="I73" t="str">
        <f t="shared" si="23"/>
        <v>01</v>
      </c>
      <c r="J73" t="str">
        <f t="shared" si="24"/>
        <v>91</v>
      </c>
      <c r="K73">
        <f t="shared" si="25"/>
        <v>0</v>
      </c>
      <c r="L73">
        <f t="shared" si="26"/>
        <v>1</v>
      </c>
      <c r="M73">
        <f t="shared" si="27"/>
        <v>145</v>
      </c>
      <c r="N73">
        <f t="shared" si="28"/>
        <v>0</v>
      </c>
      <c r="O73">
        <f t="shared" si="29"/>
        <v>4.7E-2</v>
      </c>
      <c r="P73">
        <f t="shared" si="30"/>
        <v>6.8150000000000004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9D6E-BEE6-470A-953B-C894BAC9B8AB}">
  <dimension ref="A1:AI81"/>
  <sheetViews>
    <sheetView tabSelected="1" topLeftCell="N1" zoomScale="110" zoomScaleNormal="110" workbookViewId="0">
      <selection activeCell="Y18" sqref="Y18"/>
    </sheetView>
  </sheetViews>
  <sheetFormatPr defaultRowHeight="15" x14ac:dyDescent="0.25"/>
  <cols>
    <col min="1" max="1" width="30.140625" customWidth="1"/>
    <col min="2" max="2" width="11.85546875" customWidth="1"/>
    <col min="3" max="3" width="6.85546875" bestFit="1" customWidth="1"/>
    <col min="4" max="4" width="6.85546875" customWidth="1"/>
  </cols>
  <sheetData>
    <row r="1" spans="1:35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  <c r="Y1" t="s">
        <v>506</v>
      </c>
      <c r="Z1" t="s">
        <v>507</v>
      </c>
      <c r="AA1" t="s">
        <v>508</v>
      </c>
      <c r="AC1" t="s">
        <v>509</v>
      </c>
      <c r="AG1" t="s">
        <v>510</v>
      </c>
    </row>
    <row r="2" spans="1:35" x14ac:dyDescent="0.25">
      <c r="A2" t="s">
        <v>94</v>
      </c>
      <c r="B2">
        <v>2018</v>
      </c>
      <c r="C2" t="s">
        <v>1</v>
      </c>
      <c r="D2" t="str">
        <f>B2&amp;C2</f>
        <v>2018Q3</v>
      </c>
      <c r="E2" s="1">
        <v>0.35699999999999998</v>
      </c>
      <c r="F2" t="s">
        <v>95</v>
      </c>
      <c r="G2" t="s">
        <v>182</v>
      </c>
      <c r="H2" t="str">
        <f t="shared" ref="H2:H32" si="0">MID(F2,2,2)</f>
        <v>fd</v>
      </c>
      <c r="I2" t="str">
        <f t="shared" ref="I2:I32" si="1">MID(F2,4,2)</f>
        <v>18</v>
      </c>
      <c r="J2" t="str">
        <f t="shared" ref="J2:J32" si="2">RIGHT(F2,2)</f>
        <v>01</v>
      </c>
      <c r="K2">
        <f t="shared" ref="K2:K32" si="3">HEX2DEC(H2)</f>
        <v>253</v>
      </c>
      <c r="L2">
        <f t="shared" ref="L2:L32" si="4">HEX2DEC(I2)</f>
        <v>24</v>
      </c>
      <c r="M2">
        <f t="shared" ref="M2:M32" si="5">HEX2DEC(J2)</f>
        <v>1</v>
      </c>
      <c r="N2">
        <f t="shared" ref="N2:N32" si="6">$E2*K2</f>
        <v>90.320999999999998</v>
      </c>
      <c r="O2">
        <f t="shared" ref="O2:O32" si="7">$E2*L2</f>
        <v>8.5679999999999996</v>
      </c>
      <c r="P2">
        <f t="shared" ref="P2:P32" si="8">$E2*M2</f>
        <v>0.35699999999999998</v>
      </c>
      <c r="T2" t="s">
        <v>405</v>
      </c>
      <c r="U2">
        <f t="shared" ref="U2:W9" si="9">SUMIF($D:$D,$T2,N:N)</f>
        <v>146.066</v>
      </c>
      <c r="V2">
        <f t="shared" si="9"/>
        <v>135.64699999999999</v>
      </c>
      <c r="W2">
        <f t="shared" si="9"/>
        <v>63.217999999999989</v>
      </c>
      <c r="X2" t="s">
        <v>413</v>
      </c>
      <c r="Y2">
        <v>0</v>
      </c>
      <c r="Z2">
        <v>0</v>
      </c>
      <c r="AA2">
        <v>0</v>
      </c>
    </row>
    <row r="3" spans="1:35" x14ac:dyDescent="0.25">
      <c r="A3" t="s">
        <v>94</v>
      </c>
      <c r="B3">
        <v>2018</v>
      </c>
      <c r="C3" t="s">
        <v>1</v>
      </c>
      <c r="D3" t="str">
        <f t="shared" ref="D3:D66" si="10">B3&amp;C3</f>
        <v>2018Q3</v>
      </c>
      <c r="E3" s="1">
        <v>0.16400000000000001</v>
      </c>
      <c r="F3" t="s">
        <v>96</v>
      </c>
      <c r="G3" t="s">
        <v>183</v>
      </c>
      <c r="H3" t="str">
        <f t="shared" si="0"/>
        <v>31</v>
      </c>
      <c r="I3" t="str">
        <f t="shared" si="1"/>
        <v>ad</v>
      </c>
      <c r="J3" t="str">
        <f t="shared" si="2"/>
        <v>1c</v>
      </c>
      <c r="K3">
        <f t="shared" si="3"/>
        <v>49</v>
      </c>
      <c r="L3">
        <f t="shared" si="4"/>
        <v>173</v>
      </c>
      <c r="M3">
        <f t="shared" si="5"/>
        <v>28</v>
      </c>
      <c r="N3">
        <f t="shared" si="6"/>
        <v>8.0359999999999996</v>
      </c>
      <c r="O3">
        <f t="shared" si="7"/>
        <v>28.372</v>
      </c>
      <c r="P3">
        <f t="shared" si="8"/>
        <v>4.5920000000000005</v>
      </c>
      <c r="T3" t="s">
        <v>406</v>
      </c>
      <c r="U3">
        <f t="shared" si="9"/>
        <v>199.38400000000001</v>
      </c>
      <c r="V3">
        <f t="shared" si="9"/>
        <v>84.025000000000006</v>
      </c>
      <c r="W3">
        <f t="shared" si="9"/>
        <v>10.013</v>
      </c>
      <c r="Y3">
        <f>U3-U$2</f>
        <v>53.318000000000012</v>
      </c>
      <c r="Z3">
        <f t="shared" ref="Z3:AA9" si="11">V3-V$2</f>
        <v>-51.621999999999986</v>
      </c>
      <c r="AA3">
        <f t="shared" si="11"/>
        <v>-53.204999999999991</v>
      </c>
      <c r="AC3">
        <f>U3-U2</f>
        <v>53.318000000000012</v>
      </c>
      <c r="AD3">
        <f t="shared" ref="AD3:AE9" si="12">V3-V2</f>
        <v>-51.621999999999986</v>
      </c>
      <c r="AE3">
        <f t="shared" si="12"/>
        <v>-53.204999999999991</v>
      </c>
      <c r="AG3">
        <f>(U3-U2)/U2</f>
        <v>0.36502676872098921</v>
      </c>
      <c r="AH3">
        <f t="shared" ref="AH3:AI9" si="13">(V3-V2)/V2</f>
        <v>-0.38056130987047254</v>
      </c>
      <c r="AI3">
        <f t="shared" si="13"/>
        <v>-0.84161156632604639</v>
      </c>
    </row>
    <row r="4" spans="1:35" x14ac:dyDescent="0.25">
      <c r="A4" t="s">
        <v>94</v>
      </c>
      <c r="B4">
        <v>2018</v>
      </c>
      <c r="C4" t="s">
        <v>1</v>
      </c>
      <c r="D4" t="str">
        <f t="shared" si="10"/>
        <v>2018Q3</v>
      </c>
      <c r="E4" s="2">
        <v>0.11</v>
      </c>
      <c r="F4" t="s">
        <v>97</v>
      </c>
      <c r="G4" t="s">
        <v>184</v>
      </c>
      <c r="H4" t="str">
        <f t="shared" si="0"/>
        <v>03</v>
      </c>
      <c r="I4" t="str">
        <f t="shared" si="1"/>
        <v>f2</v>
      </c>
      <c r="J4" t="str">
        <f t="shared" si="2"/>
        <v>dd</v>
      </c>
      <c r="K4">
        <f t="shared" si="3"/>
        <v>3</v>
      </c>
      <c r="L4">
        <f t="shared" si="4"/>
        <v>242</v>
      </c>
      <c r="M4">
        <f t="shared" si="5"/>
        <v>221</v>
      </c>
      <c r="N4">
        <f t="shared" si="6"/>
        <v>0.33</v>
      </c>
      <c r="O4">
        <f t="shared" si="7"/>
        <v>26.62</v>
      </c>
      <c r="P4">
        <f t="shared" si="8"/>
        <v>24.31</v>
      </c>
      <c r="T4" t="s">
        <v>407</v>
      </c>
      <c r="U4">
        <f t="shared" si="9"/>
        <v>206.85299999999998</v>
      </c>
      <c r="V4">
        <f t="shared" si="9"/>
        <v>56.085000000000008</v>
      </c>
      <c r="W4">
        <f t="shared" si="9"/>
        <v>22.597999999999999</v>
      </c>
      <c r="Y4">
        <f t="shared" ref="Y4:Y9" si="14">U4-U$2</f>
        <v>60.786999999999978</v>
      </c>
      <c r="Z4">
        <f t="shared" si="11"/>
        <v>-79.561999999999983</v>
      </c>
      <c r="AA4">
        <f t="shared" si="11"/>
        <v>-40.61999999999999</v>
      </c>
      <c r="AC4">
        <f t="shared" ref="AC4:AC9" si="15">U4-U3</f>
        <v>7.4689999999999657</v>
      </c>
      <c r="AD4">
        <f t="shared" si="12"/>
        <v>-27.939999999999998</v>
      </c>
      <c r="AE4">
        <f t="shared" si="12"/>
        <v>12.584999999999999</v>
      </c>
      <c r="AG4">
        <f t="shared" ref="AG4:AG9" si="16">(U4-U3)/U3</f>
        <v>3.7460377964129342E-2</v>
      </c>
      <c r="AH4">
        <f t="shared" si="13"/>
        <v>-0.33252008330853905</v>
      </c>
      <c r="AI4">
        <f t="shared" si="13"/>
        <v>1.2568660741036652</v>
      </c>
    </row>
    <row r="5" spans="1:35" x14ac:dyDescent="0.25">
      <c r="A5" t="s">
        <v>94</v>
      </c>
      <c r="B5">
        <v>2018</v>
      </c>
      <c r="C5" t="s">
        <v>1</v>
      </c>
      <c r="D5" t="str">
        <f t="shared" si="10"/>
        <v>2018Q3</v>
      </c>
      <c r="E5" s="1">
        <v>7.1999999999999995E-2</v>
      </c>
      <c r="F5" t="s">
        <v>98</v>
      </c>
      <c r="G5" t="s">
        <v>183</v>
      </c>
      <c r="H5" t="str">
        <f t="shared" si="0"/>
        <v>00</v>
      </c>
      <c r="I5" t="str">
        <f t="shared" si="1"/>
        <v>c6</v>
      </c>
      <c r="J5" t="str">
        <f t="shared" si="2"/>
        <v>7e</v>
      </c>
      <c r="K5">
        <f t="shared" si="3"/>
        <v>0</v>
      </c>
      <c r="L5">
        <f t="shared" si="4"/>
        <v>198</v>
      </c>
      <c r="M5">
        <f t="shared" si="5"/>
        <v>126</v>
      </c>
      <c r="N5">
        <f t="shared" si="6"/>
        <v>0</v>
      </c>
      <c r="O5">
        <f t="shared" si="7"/>
        <v>14.255999999999998</v>
      </c>
      <c r="P5">
        <f t="shared" si="8"/>
        <v>9.0719999999999992</v>
      </c>
      <c r="T5" t="s">
        <v>408</v>
      </c>
      <c r="U5">
        <f t="shared" si="9"/>
        <v>159.32899999999998</v>
      </c>
      <c r="V5">
        <f t="shared" si="9"/>
        <v>130.99300000000002</v>
      </c>
      <c r="W5">
        <f t="shared" si="9"/>
        <v>47.658999999999999</v>
      </c>
      <c r="Y5">
        <f t="shared" si="14"/>
        <v>13.262999999999977</v>
      </c>
      <c r="Z5">
        <f t="shared" si="11"/>
        <v>-4.6539999999999679</v>
      </c>
      <c r="AA5">
        <f t="shared" si="11"/>
        <v>-15.55899999999999</v>
      </c>
      <c r="AC5">
        <f t="shared" si="15"/>
        <v>-47.524000000000001</v>
      </c>
      <c r="AD5">
        <f t="shared" si="12"/>
        <v>74.908000000000015</v>
      </c>
      <c r="AE5">
        <f t="shared" si="12"/>
        <v>25.061</v>
      </c>
      <c r="AG5">
        <f t="shared" si="16"/>
        <v>-0.22974769522317784</v>
      </c>
      <c r="AH5">
        <f t="shared" si="13"/>
        <v>1.3356155834893466</v>
      </c>
      <c r="AI5">
        <f t="shared" si="13"/>
        <v>1.1089919461899285</v>
      </c>
    </row>
    <row r="6" spans="1:35" x14ac:dyDescent="0.25">
      <c r="A6" t="s">
        <v>94</v>
      </c>
      <c r="B6">
        <v>2018</v>
      </c>
      <c r="C6" t="s">
        <v>1</v>
      </c>
      <c r="D6" t="str">
        <f t="shared" si="10"/>
        <v>2018Q3</v>
      </c>
      <c r="E6" s="1">
        <v>7.0999999999999994E-2</v>
      </c>
      <c r="F6" t="s">
        <v>99</v>
      </c>
      <c r="G6" t="s">
        <v>184</v>
      </c>
      <c r="H6" t="str">
        <f t="shared" si="0"/>
        <v>0c</v>
      </c>
      <c r="I6" t="str">
        <f t="shared" si="1"/>
        <v>cb</v>
      </c>
      <c r="J6" t="str">
        <f t="shared" si="2"/>
        <v>e8</v>
      </c>
      <c r="K6">
        <f t="shared" si="3"/>
        <v>12</v>
      </c>
      <c r="L6">
        <f t="shared" si="4"/>
        <v>203</v>
      </c>
      <c r="M6">
        <f t="shared" si="5"/>
        <v>232</v>
      </c>
      <c r="N6">
        <f t="shared" si="6"/>
        <v>0.85199999999999987</v>
      </c>
      <c r="O6">
        <f t="shared" si="7"/>
        <v>14.412999999999998</v>
      </c>
      <c r="P6">
        <f t="shared" si="8"/>
        <v>16.471999999999998</v>
      </c>
      <c r="T6" t="s">
        <v>409</v>
      </c>
      <c r="U6">
        <f t="shared" si="9"/>
        <v>94.222999999999999</v>
      </c>
      <c r="V6">
        <f t="shared" si="9"/>
        <v>104.08500000000001</v>
      </c>
      <c r="W6">
        <f t="shared" si="9"/>
        <v>137.54899999999998</v>
      </c>
      <c r="Y6">
        <f t="shared" si="14"/>
        <v>-51.843000000000004</v>
      </c>
      <c r="Z6">
        <f t="shared" si="11"/>
        <v>-31.561999999999983</v>
      </c>
      <c r="AA6">
        <f t="shared" si="11"/>
        <v>74.330999999999989</v>
      </c>
      <c r="AC6">
        <f t="shared" si="15"/>
        <v>-65.10599999999998</v>
      </c>
      <c r="AD6">
        <f t="shared" si="12"/>
        <v>-26.908000000000015</v>
      </c>
      <c r="AE6">
        <f t="shared" si="12"/>
        <v>89.889999999999986</v>
      </c>
      <c r="AG6">
        <f t="shared" si="16"/>
        <v>-0.40862617602570772</v>
      </c>
      <c r="AH6">
        <f t="shared" si="13"/>
        <v>-0.2054155565564573</v>
      </c>
      <c r="AI6">
        <f t="shared" si="13"/>
        <v>1.8861075557607165</v>
      </c>
    </row>
    <row r="7" spans="1:35" x14ac:dyDescent="0.25">
      <c r="A7" t="s">
        <v>94</v>
      </c>
      <c r="B7">
        <v>2018</v>
      </c>
      <c r="C7" t="s">
        <v>1</v>
      </c>
      <c r="D7" t="str">
        <f t="shared" si="10"/>
        <v>2018Q3</v>
      </c>
      <c r="E7" s="1">
        <v>7.0999999999999994E-2</v>
      </c>
      <c r="F7" t="s">
        <v>100</v>
      </c>
      <c r="G7" t="s">
        <v>185</v>
      </c>
      <c r="H7" t="str">
        <f t="shared" si="0"/>
        <v>d2</v>
      </c>
      <c r="I7" t="str">
        <f t="shared" si="1"/>
        <v>f4</v>
      </c>
      <c r="J7" t="str">
        <f t="shared" si="2"/>
        <v>04</v>
      </c>
      <c r="K7">
        <f t="shared" si="3"/>
        <v>210</v>
      </c>
      <c r="L7">
        <f t="shared" si="4"/>
        <v>244</v>
      </c>
      <c r="M7">
        <f t="shared" si="5"/>
        <v>4</v>
      </c>
      <c r="N7">
        <f t="shared" si="6"/>
        <v>14.909999999999998</v>
      </c>
      <c r="O7">
        <f t="shared" si="7"/>
        <v>17.323999999999998</v>
      </c>
      <c r="P7">
        <f t="shared" si="8"/>
        <v>0.28399999999999997</v>
      </c>
      <c r="T7" t="s">
        <v>410</v>
      </c>
      <c r="U7">
        <f t="shared" si="9"/>
        <v>93.436000000000021</v>
      </c>
      <c r="V7">
        <f t="shared" si="9"/>
        <v>81.672999999999988</v>
      </c>
      <c r="W7">
        <f t="shared" si="9"/>
        <v>114.62799999999999</v>
      </c>
      <c r="Y7">
        <f t="shared" si="14"/>
        <v>-52.629999999999981</v>
      </c>
      <c r="Z7">
        <f t="shared" si="11"/>
        <v>-53.974000000000004</v>
      </c>
      <c r="AA7">
        <f t="shared" si="11"/>
        <v>51.41</v>
      </c>
      <c r="AC7">
        <f t="shared" si="15"/>
        <v>-0.78699999999997772</v>
      </c>
      <c r="AD7">
        <f t="shared" si="12"/>
        <v>-22.41200000000002</v>
      </c>
      <c r="AE7">
        <f t="shared" si="12"/>
        <v>-22.920999999999992</v>
      </c>
      <c r="AG7">
        <f t="shared" si="16"/>
        <v>-8.3525253918892168E-3</v>
      </c>
      <c r="AH7">
        <f t="shared" si="13"/>
        <v>-0.21532401402699736</v>
      </c>
      <c r="AI7">
        <f t="shared" si="13"/>
        <v>-0.16663879781023486</v>
      </c>
    </row>
    <row r="8" spans="1:35" x14ac:dyDescent="0.25">
      <c r="A8" t="s">
        <v>94</v>
      </c>
      <c r="B8">
        <v>2018</v>
      </c>
      <c r="C8" t="s">
        <v>1</v>
      </c>
      <c r="D8" t="str">
        <f t="shared" si="10"/>
        <v>2018Q3</v>
      </c>
      <c r="E8" s="1">
        <v>6.0999999999999999E-2</v>
      </c>
      <c r="F8" t="s">
        <v>101</v>
      </c>
      <c r="G8" t="s">
        <v>186</v>
      </c>
      <c r="H8" t="str">
        <f t="shared" si="0"/>
        <v>fc</v>
      </c>
      <c r="I8" t="str">
        <f t="shared" si="1"/>
        <v>93</v>
      </c>
      <c r="J8" t="str">
        <f t="shared" si="2"/>
        <v>03</v>
      </c>
      <c r="K8">
        <f t="shared" si="3"/>
        <v>252</v>
      </c>
      <c r="L8">
        <f t="shared" si="4"/>
        <v>147</v>
      </c>
      <c r="M8">
        <f t="shared" si="5"/>
        <v>3</v>
      </c>
      <c r="N8">
        <f t="shared" si="6"/>
        <v>15.372</v>
      </c>
      <c r="O8">
        <f t="shared" si="7"/>
        <v>8.9670000000000005</v>
      </c>
      <c r="P8">
        <f t="shared" si="8"/>
        <v>0.183</v>
      </c>
      <c r="T8" t="s">
        <v>411</v>
      </c>
      <c r="U8">
        <f t="shared" si="9"/>
        <v>147.94100000000003</v>
      </c>
      <c r="V8">
        <f t="shared" si="9"/>
        <v>86.606999999999999</v>
      </c>
      <c r="W8">
        <f t="shared" si="9"/>
        <v>69.462000000000018</v>
      </c>
      <c r="Y8">
        <f t="shared" si="14"/>
        <v>1.8750000000000284</v>
      </c>
      <c r="Z8">
        <f t="shared" si="11"/>
        <v>-49.039999999999992</v>
      </c>
      <c r="AA8">
        <f t="shared" si="11"/>
        <v>6.2440000000000282</v>
      </c>
      <c r="AC8">
        <f t="shared" si="15"/>
        <v>54.50500000000001</v>
      </c>
      <c r="AD8">
        <f t="shared" si="12"/>
        <v>4.9340000000000117</v>
      </c>
      <c r="AE8">
        <f t="shared" si="12"/>
        <v>-45.165999999999968</v>
      </c>
      <c r="AG8">
        <f t="shared" si="16"/>
        <v>0.58334046834196662</v>
      </c>
      <c r="AH8">
        <f t="shared" si="13"/>
        <v>6.0411641546165962E-2</v>
      </c>
      <c r="AI8">
        <f t="shared" si="13"/>
        <v>-0.39402240290330437</v>
      </c>
    </row>
    <row r="9" spans="1:35" x14ac:dyDescent="0.25">
      <c r="A9" t="s">
        <v>94</v>
      </c>
      <c r="B9">
        <v>2018</v>
      </c>
      <c r="C9" t="s">
        <v>1</v>
      </c>
      <c r="D9" t="str">
        <f t="shared" si="10"/>
        <v>2018Q3</v>
      </c>
      <c r="E9" s="1">
        <v>5.6000000000000001E-2</v>
      </c>
      <c r="F9" t="s">
        <v>102</v>
      </c>
      <c r="G9" t="s">
        <v>185</v>
      </c>
      <c r="H9" t="str">
        <f t="shared" si="0"/>
        <v>fb</v>
      </c>
      <c r="I9" t="str">
        <f t="shared" si="1"/>
        <v>db</v>
      </c>
      <c r="J9" t="str">
        <f t="shared" si="2"/>
        <v>01</v>
      </c>
      <c r="K9">
        <f t="shared" si="3"/>
        <v>251</v>
      </c>
      <c r="L9">
        <f t="shared" si="4"/>
        <v>219</v>
      </c>
      <c r="M9">
        <f t="shared" si="5"/>
        <v>1</v>
      </c>
      <c r="N9">
        <f t="shared" si="6"/>
        <v>14.056000000000001</v>
      </c>
      <c r="O9">
        <f t="shared" si="7"/>
        <v>12.264000000000001</v>
      </c>
      <c r="P9">
        <f t="shared" si="8"/>
        <v>5.6000000000000001E-2</v>
      </c>
      <c r="T9" t="s">
        <v>412</v>
      </c>
      <c r="U9">
        <f t="shared" si="9"/>
        <v>51.970000000000006</v>
      </c>
      <c r="V9">
        <f t="shared" si="9"/>
        <v>124.88</v>
      </c>
      <c r="W9">
        <f t="shared" si="9"/>
        <v>130.58399999999997</v>
      </c>
      <c r="Y9">
        <f t="shared" si="14"/>
        <v>-94.096000000000004</v>
      </c>
      <c r="Z9">
        <f t="shared" si="11"/>
        <v>-10.766999999999996</v>
      </c>
      <c r="AA9">
        <f t="shared" si="11"/>
        <v>67.365999999999985</v>
      </c>
      <c r="AC9">
        <f t="shared" si="15"/>
        <v>-95.971000000000032</v>
      </c>
      <c r="AD9">
        <f t="shared" si="12"/>
        <v>38.272999999999996</v>
      </c>
      <c r="AE9">
        <f t="shared" si="12"/>
        <v>61.121999999999957</v>
      </c>
      <c r="AG9">
        <f t="shared" si="16"/>
        <v>-0.64871131059003262</v>
      </c>
      <c r="AH9">
        <f t="shared" si="13"/>
        <v>0.44191578047963787</v>
      </c>
      <c r="AI9">
        <f t="shared" si="13"/>
        <v>0.87993435259566299</v>
      </c>
    </row>
    <row r="10" spans="1:35" x14ac:dyDescent="0.25">
      <c r="A10" t="s">
        <v>94</v>
      </c>
      <c r="B10">
        <v>2018</v>
      </c>
      <c r="C10" t="s">
        <v>1</v>
      </c>
      <c r="D10" t="str">
        <f t="shared" si="10"/>
        <v>2018Q3</v>
      </c>
      <c r="E10" s="1">
        <v>2.7E-2</v>
      </c>
      <c r="F10" t="s">
        <v>103</v>
      </c>
      <c r="G10" t="s">
        <v>184</v>
      </c>
      <c r="H10" t="str">
        <f t="shared" si="0"/>
        <v>25</v>
      </c>
      <c r="I10" t="str">
        <f t="shared" si="1"/>
        <v>87</v>
      </c>
      <c r="J10" t="str">
        <f t="shared" si="2"/>
        <v>c8</v>
      </c>
      <c r="K10">
        <f t="shared" si="3"/>
        <v>37</v>
      </c>
      <c r="L10">
        <f t="shared" si="4"/>
        <v>135</v>
      </c>
      <c r="M10">
        <f t="shared" si="5"/>
        <v>200</v>
      </c>
      <c r="N10">
        <f t="shared" si="6"/>
        <v>0.999</v>
      </c>
      <c r="O10">
        <f t="shared" si="7"/>
        <v>3.645</v>
      </c>
      <c r="P10">
        <f t="shared" si="8"/>
        <v>5.4</v>
      </c>
    </row>
    <row r="11" spans="1:35" x14ac:dyDescent="0.25">
      <c r="A11" t="s">
        <v>94</v>
      </c>
      <c r="B11">
        <v>2018</v>
      </c>
      <c r="C11" t="s">
        <v>1</v>
      </c>
      <c r="D11" t="str">
        <f t="shared" si="10"/>
        <v>2018Q3</v>
      </c>
      <c r="E11" s="1">
        <v>1.4E-2</v>
      </c>
      <c r="F11" t="s">
        <v>104</v>
      </c>
      <c r="G11" t="s">
        <v>184</v>
      </c>
      <c r="H11" t="str">
        <f t="shared" si="0"/>
        <v>55</v>
      </c>
      <c r="I11" t="str">
        <f t="shared" si="1"/>
        <v>57</v>
      </c>
      <c r="J11" t="str">
        <f t="shared" si="2"/>
        <v>b2</v>
      </c>
      <c r="K11">
        <f t="shared" si="3"/>
        <v>85</v>
      </c>
      <c r="L11">
        <f t="shared" si="4"/>
        <v>87</v>
      </c>
      <c r="M11">
        <f t="shared" si="5"/>
        <v>178</v>
      </c>
      <c r="N11">
        <f t="shared" si="6"/>
        <v>1.19</v>
      </c>
      <c r="O11">
        <f t="shared" si="7"/>
        <v>1.218</v>
      </c>
      <c r="P11">
        <f t="shared" si="8"/>
        <v>2.492</v>
      </c>
    </row>
    <row r="12" spans="1:35" x14ac:dyDescent="0.25">
      <c r="A12" t="s">
        <v>105</v>
      </c>
      <c r="B12">
        <v>2018</v>
      </c>
      <c r="C12" t="s">
        <v>15</v>
      </c>
      <c r="D12" t="str">
        <f t="shared" si="10"/>
        <v>2018Q4</v>
      </c>
      <c r="E12" s="1">
        <v>0.57899999999999996</v>
      </c>
      <c r="F12" t="s">
        <v>106</v>
      </c>
      <c r="G12" t="s">
        <v>182</v>
      </c>
      <c r="H12" t="str">
        <f t="shared" si="0"/>
        <v>fe</v>
      </c>
      <c r="I12" t="str">
        <f t="shared" si="1"/>
        <v>05</v>
      </c>
      <c r="J12" t="str">
        <f t="shared" si="2"/>
        <v>00</v>
      </c>
      <c r="K12">
        <f t="shared" si="3"/>
        <v>254</v>
      </c>
      <c r="L12">
        <f t="shared" si="4"/>
        <v>5</v>
      </c>
      <c r="M12">
        <f t="shared" si="5"/>
        <v>0</v>
      </c>
      <c r="N12">
        <f t="shared" si="6"/>
        <v>147.066</v>
      </c>
      <c r="O12">
        <f t="shared" si="7"/>
        <v>2.8949999999999996</v>
      </c>
      <c r="P12">
        <f t="shared" si="8"/>
        <v>0</v>
      </c>
      <c r="U12" t="str">
        <f>_xlfn.CONCAT(U2,$X$2,U3,$X$2,U4,$X$2,U5,$X$2,U6,$X$2,U7,$X$2,U8)</f>
        <v>146.066,199.384,206.853,159.329,94.223,93.436,147.941</v>
      </c>
      <c r="V12" t="str">
        <f t="shared" ref="V12:W12" si="17">_xlfn.CONCAT(V2,$X$2,V3,$X$2,V4,$X$2,V5,$X$2,V6,$X$2,V7,$X$2,V8)</f>
        <v>135.647,84.025,56.085,130.993,104.085,81.673,86.607</v>
      </c>
      <c r="W12" t="str">
        <f t="shared" si="17"/>
        <v>63.218,10.013,22.598,47.659,137.549,114.628,69.462</v>
      </c>
      <c r="Y12" t="str">
        <f>_xlfn.CONCAT(Y2,$X$2,Y3,$X$2,Y4,$X$2,Y5,$X$2,Y6,$X$2,Y7,$X$2,Y8)</f>
        <v>0,53.318,60.787,13.263,-51.843,-52.63,1.87500000000003</v>
      </c>
      <c r="Z12" t="str">
        <f t="shared" ref="Z12:AA12" si="18">_xlfn.CONCAT(Z2,$X$2,Z3,$X$2,Z4,$X$2,Z5,$X$2,Z6,$X$2,Z7,$X$2,Z8)</f>
        <v>0,-51.622,-79.562,-4.65399999999997,-31.562,-53.974,-49.04</v>
      </c>
      <c r="AA12" t="str">
        <f t="shared" si="18"/>
        <v>0,-53.205,-40.62,-15.559,74.331,51.41,6.24400000000003</v>
      </c>
      <c r="AC12" t="str">
        <f>_xlfn.CONCAT(AC3,$X$2,AC4,$X$2,AC5,$X$2,AC6,$X$2,AC7,$X$2,AC8)</f>
        <v>53.318,7.46899999999997,-47.524,-65.106,-0.786999999999978,54.505</v>
      </c>
      <c r="AD12" t="str">
        <f t="shared" ref="AD12:AE12" si="19">_xlfn.CONCAT(AD3,$X$2,AD4,$X$2,AD5,$X$2,AD6,$X$2,AD7,$X$2,AD8)</f>
        <v>-51.622,-27.94,74.908,-26.908,-22.412,4.93400000000001</v>
      </c>
      <c r="AE12" t="str">
        <f t="shared" si="19"/>
        <v>-53.205,12.585,25.061,89.89,-22.921,-45.166</v>
      </c>
      <c r="AG12" t="str">
        <f>_xlfn.CONCAT(AG3,$X$2,AG4,$X$2,AG5,$X$2,AG6,$X$2,AG7,$X$2,AG8)</f>
        <v>0.365026768720989,0.0374603779641293,-0.229747695223178,-0.408626176025708,-0.00835252539188922,0.583340468341967</v>
      </c>
      <c r="AH12" t="str">
        <f t="shared" ref="AH12:AI12" si="20">_xlfn.CONCAT(AH3,$X$2,AH4,$X$2,AH5,$X$2,AH6,$X$2,AH7,$X$2,AH8)</f>
        <v>-0.380561309870473,-0.332520083308539,1.33561558348935,-0.205415556556457,-0.215324014026997,0.060411641546166</v>
      </c>
      <c r="AI12" t="str">
        <f t="shared" si="20"/>
        <v>-0.841611566326046,1.25686607410367,1.10899194618993,1.88610755576072,-0.166638797810235,-0.394022402903304</v>
      </c>
    </row>
    <row r="13" spans="1:35" x14ac:dyDescent="0.25">
      <c r="A13" t="s">
        <v>105</v>
      </c>
      <c r="B13">
        <v>2018</v>
      </c>
      <c r="C13" t="s">
        <v>15</v>
      </c>
      <c r="D13" t="str">
        <f t="shared" si="10"/>
        <v>2018Q4</v>
      </c>
      <c r="E13" s="1">
        <v>9.2999999999999999E-2</v>
      </c>
      <c r="F13" t="s">
        <v>107</v>
      </c>
      <c r="G13" t="s">
        <v>183</v>
      </c>
      <c r="H13" t="str">
        <f t="shared" si="0"/>
        <v>2c</v>
      </c>
      <c r="I13" t="str">
        <f t="shared" si="1"/>
        <v>b3</v>
      </c>
      <c r="J13" t="str">
        <f t="shared" si="2"/>
        <v>08</v>
      </c>
      <c r="K13">
        <f t="shared" si="3"/>
        <v>44</v>
      </c>
      <c r="L13">
        <f t="shared" si="4"/>
        <v>179</v>
      </c>
      <c r="M13">
        <f t="shared" si="5"/>
        <v>8</v>
      </c>
      <c r="N13">
        <f t="shared" si="6"/>
        <v>4.0919999999999996</v>
      </c>
      <c r="O13">
        <f t="shared" si="7"/>
        <v>16.646999999999998</v>
      </c>
      <c r="P13">
        <f t="shared" si="8"/>
        <v>0.74399999999999999</v>
      </c>
    </row>
    <row r="14" spans="1:35" x14ac:dyDescent="0.25">
      <c r="A14" t="s">
        <v>105</v>
      </c>
      <c r="B14">
        <v>2018</v>
      </c>
      <c r="C14" t="s">
        <v>15</v>
      </c>
      <c r="D14" t="str">
        <f t="shared" si="10"/>
        <v>2018Q4</v>
      </c>
      <c r="E14" s="1">
        <v>6.6000000000000003E-2</v>
      </c>
      <c r="F14" t="s">
        <v>108</v>
      </c>
      <c r="G14" t="s">
        <v>185</v>
      </c>
      <c r="H14" t="str">
        <f t="shared" si="0"/>
        <v>d6</v>
      </c>
      <c r="I14" t="str">
        <f t="shared" si="1"/>
        <v>f6</v>
      </c>
      <c r="J14" t="str">
        <f t="shared" si="2"/>
        <v>02</v>
      </c>
      <c r="K14">
        <f t="shared" si="3"/>
        <v>214</v>
      </c>
      <c r="L14">
        <f t="shared" si="4"/>
        <v>246</v>
      </c>
      <c r="M14">
        <f t="shared" si="5"/>
        <v>2</v>
      </c>
      <c r="N14">
        <f t="shared" si="6"/>
        <v>14.124000000000001</v>
      </c>
      <c r="O14">
        <f t="shared" si="7"/>
        <v>16.236000000000001</v>
      </c>
      <c r="P14">
        <f t="shared" si="8"/>
        <v>0.13200000000000001</v>
      </c>
    </row>
    <row r="15" spans="1:35" x14ac:dyDescent="0.25">
      <c r="A15" t="s">
        <v>105</v>
      </c>
      <c r="B15">
        <v>2018</v>
      </c>
      <c r="C15" t="s">
        <v>15</v>
      </c>
      <c r="D15" t="str">
        <f t="shared" si="10"/>
        <v>2018Q4</v>
      </c>
      <c r="E15" s="1">
        <v>6.3E-2</v>
      </c>
      <c r="F15" t="s">
        <v>109</v>
      </c>
      <c r="G15" t="s">
        <v>183</v>
      </c>
      <c r="H15" t="str">
        <f t="shared" si="0"/>
        <v>08</v>
      </c>
      <c r="I15" t="str">
        <f t="shared" si="1"/>
        <v>9c</v>
      </c>
      <c r="J15" t="str">
        <f t="shared" si="2"/>
        <v>2e</v>
      </c>
      <c r="K15">
        <f t="shared" si="3"/>
        <v>8</v>
      </c>
      <c r="L15">
        <f t="shared" si="4"/>
        <v>156</v>
      </c>
      <c r="M15">
        <f t="shared" si="5"/>
        <v>46</v>
      </c>
      <c r="N15">
        <f t="shared" si="6"/>
        <v>0.504</v>
      </c>
      <c r="O15">
        <f t="shared" si="7"/>
        <v>9.8279999999999994</v>
      </c>
      <c r="P15">
        <f t="shared" si="8"/>
        <v>2.8980000000000001</v>
      </c>
    </row>
    <row r="16" spans="1:35" x14ac:dyDescent="0.25">
      <c r="A16" t="s">
        <v>105</v>
      </c>
      <c r="B16">
        <v>2018</v>
      </c>
      <c r="C16" t="s">
        <v>15</v>
      </c>
      <c r="D16" t="str">
        <f t="shared" si="10"/>
        <v>2018Q4</v>
      </c>
      <c r="E16" s="1">
        <v>6.0999999999999999E-2</v>
      </c>
      <c r="F16" t="s">
        <v>110</v>
      </c>
      <c r="G16" t="s">
        <v>183</v>
      </c>
      <c r="H16" t="str">
        <f t="shared" si="0"/>
        <v>88</v>
      </c>
      <c r="I16" t="str">
        <f t="shared" si="1"/>
        <v>da</v>
      </c>
      <c r="J16" t="str">
        <f t="shared" si="2"/>
        <v>03</v>
      </c>
      <c r="K16">
        <f t="shared" si="3"/>
        <v>136</v>
      </c>
      <c r="L16">
        <f t="shared" si="4"/>
        <v>218</v>
      </c>
      <c r="M16">
        <f t="shared" si="5"/>
        <v>3</v>
      </c>
      <c r="N16">
        <f t="shared" si="6"/>
        <v>8.2959999999999994</v>
      </c>
      <c r="O16">
        <f t="shared" si="7"/>
        <v>13.298</v>
      </c>
      <c r="P16">
        <f t="shared" si="8"/>
        <v>0.183</v>
      </c>
    </row>
    <row r="17" spans="1:16" x14ac:dyDescent="0.25">
      <c r="A17" t="s">
        <v>105</v>
      </c>
      <c r="B17">
        <v>2018</v>
      </c>
      <c r="C17" t="s">
        <v>15</v>
      </c>
      <c r="D17" t="str">
        <f t="shared" si="10"/>
        <v>2018Q4</v>
      </c>
      <c r="E17" s="1">
        <v>3.6999999999999998E-2</v>
      </c>
      <c r="F17" t="s">
        <v>111</v>
      </c>
      <c r="G17" t="s">
        <v>183</v>
      </c>
      <c r="H17" t="str">
        <f t="shared" si="0"/>
        <v>04</v>
      </c>
      <c r="I17" t="str">
        <f t="shared" si="1"/>
        <v>d4</v>
      </c>
      <c r="J17" t="str">
        <f t="shared" si="2"/>
        <v>99</v>
      </c>
      <c r="K17">
        <f t="shared" si="3"/>
        <v>4</v>
      </c>
      <c r="L17">
        <f t="shared" si="4"/>
        <v>212</v>
      </c>
      <c r="M17">
        <f t="shared" si="5"/>
        <v>153</v>
      </c>
      <c r="N17">
        <f t="shared" si="6"/>
        <v>0.14799999999999999</v>
      </c>
      <c r="O17">
        <f t="shared" si="7"/>
        <v>7.8439999999999994</v>
      </c>
      <c r="P17">
        <f t="shared" si="8"/>
        <v>5.6609999999999996</v>
      </c>
    </row>
    <row r="18" spans="1:16" x14ac:dyDescent="0.25">
      <c r="A18" t="s">
        <v>105</v>
      </c>
      <c r="B18">
        <v>2018</v>
      </c>
      <c r="C18" t="s">
        <v>15</v>
      </c>
      <c r="D18" t="str">
        <f t="shared" si="10"/>
        <v>2018Q4</v>
      </c>
      <c r="E18" s="1">
        <v>3.5000000000000003E-2</v>
      </c>
      <c r="F18" t="s">
        <v>112</v>
      </c>
      <c r="G18" t="s">
        <v>185</v>
      </c>
      <c r="H18" t="str">
        <f t="shared" si="0"/>
        <v>f6</v>
      </c>
      <c r="I18" t="str">
        <f t="shared" si="1"/>
        <v>dc</v>
      </c>
      <c r="J18" t="str">
        <f t="shared" si="2"/>
        <v>04</v>
      </c>
      <c r="K18">
        <f t="shared" si="3"/>
        <v>246</v>
      </c>
      <c r="L18">
        <f t="shared" si="4"/>
        <v>220</v>
      </c>
      <c r="M18">
        <f t="shared" si="5"/>
        <v>4</v>
      </c>
      <c r="N18">
        <f t="shared" si="6"/>
        <v>8.6100000000000012</v>
      </c>
      <c r="O18">
        <f t="shared" si="7"/>
        <v>7.7000000000000011</v>
      </c>
      <c r="P18">
        <f t="shared" si="8"/>
        <v>0.14000000000000001</v>
      </c>
    </row>
    <row r="19" spans="1:16" x14ac:dyDescent="0.25">
      <c r="A19" t="s">
        <v>105</v>
      </c>
      <c r="B19">
        <v>2018</v>
      </c>
      <c r="C19" t="s">
        <v>15</v>
      </c>
      <c r="D19" t="str">
        <f t="shared" si="10"/>
        <v>2018Q4</v>
      </c>
      <c r="E19" s="1">
        <v>3.2000000000000001E-2</v>
      </c>
      <c r="F19" t="s">
        <v>113</v>
      </c>
      <c r="G19" t="s">
        <v>186</v>
      </c>
      <c r="H19" t="str">
        <f t="shared" si="0"/>
        <v>fb</v>
      </c>
      <c r="I19" t="str">
        <f t="shared" si="1"/>
        <v>b0</v>
      </c>
      <c r="J19" t="str">
        <f t="shared" si="2"/>
        <v>03</v>
      </c>
      <c r="K19">
        <f t="shared" si="3"/>
        <v>251</v>
      </c>
      <c r="L19">
        <f t="shared" si="4"/>
        <v>176</v>
      </c>
      <c r="M19">
        <f t="shared" si="5"/>
        <v>3</v>
      </c>
      <c r="N19">
        <f t="shared" si="6"/>
        <v>8.032</v>
      </c>
      <c r="O19">
        <f t="shared" si="7"/>
        <v>5.6319999999999997</v>
      </c>
      <c r="P19">
        <f t="shared" si="8"/>
        <v>9.6000000000000002E-2</v>
      </c>
    </row>
    <row r="20" spans="1:16" x14ac:dyDescent="0.25">
      <c r="A20" t="s">
        <v>105</v>
      </c>
      <c r="B20">
        <v>2018</v>
      </c>
      <c r="C20" t="s">
        <v>15</v>
      </c>
      <c r="D20" t="str">
        <f t="shared" si="10"/>
        <v>2018Q4</v>
      </c>
      <c r="E20" s="1">
        <v>2.3E-2</v>
      </c>
      <c r="F20" t="s">
        <v>114</v>
      </c>
      <c r="G20" t="s">
        <v>186</v>
      </c>
      <c r="H20" t="str">
        <f t="shared" si="0"/>
        <v>fb</v>
      </c>
      <c r="I20" t="str">
        <f t="shared" si="1"/>
        <v>80</v>
      </c>
      <c r="J20" t="str">
        <f t="shared" si="2"/>
        <v>05</v>
      </c>
      <c r="K20">
        <f t="shared" si="3"/>
        <v>251</v>
      </c>
      <c r="L20">
        <f t="shared" si="4"/>
        <v>128</v>
      </c>
      <c r="M20">
        <f t="shared" si="5"/>
        <v>5</v>
      </c>
      <c r="N20">
        <f t="shared" si="6"/>
        <v>5.7729999999999997</v>
      </c>
      <c r="O20">
        <f t="shared" si="7"/>
        <v>2.944</v>
      </c>
      <c r="P20">
        <f t="shared" si="8"/>
        <v>0.11499999999999999</v>
      </c>
    </row>
    <row r="21" spans="1:16" x14ac:dyDescent="0.25">
      <c r="A21" t="s">
        <v>105</v>
      </c>
      <c r="B21">
        <v>2018</v>
      </c>
      <c r="C21" t="s">
        <v>15</v>
      </c>
      <c r="D21" t="str">
        <f t="shared" si="10"/>
        <v>2018Q4</v>
      </c>
      <c r="E21" s="1">
        <v>1.0999999999999999E-2</v>
      </c>
      <c r="F21" t="s">
        <v>115</v>
      </c>
      <c r="G21" t="s">
        <v>186</v>
      </c>
      <c r="H21" t="str">
        <f t="shared" si="0"/>
        <v>f9</v>
      </c>
      <c r="I21" t="str">
        <f t="shared" si="1"/>
        <v>5b</v>
      </c>
      <c r="J21" t="str">
        <f t="shared" si="2"/>
        <v>04</v>
      </c>
      <c r="K21">
        <f t="shared" si="3"/>
        <v>249</v>
      </c>
      <c r="L21">
        <f t="shared" si="4"/>
        <v>91</v>
      </c>
      <c r="M21">
        <f t="shared" si="5"/>
        <v>4</v>
      </c>
      <c r="N21">
        <f t="shared" si="6"/>
        <v>2.7389999999999999</v>
      </c>
      <c r="O21">
        <f t="shared" si="7"/>
        <v>1.0009999999999999</v>
      </c>
      <c r="P21">
        <f t="shared" si="8"/>
        <v>4.3999999999999997E-2</v>
      </c>
    </row>
    <row r="22" spans="1:16" x14ac:dyDescent="0.25">
      <c r="A22" t="s">
        <v>116</v>
      </c>
      <c r="B22">
        <v>2019</v>
      </c>
      <c r="C22" t="s">
        <v>42</v>
      </c>
      <c r="D22" t="str">
        <f t="shared" si="10"/>
        <v>2019Q1</v>
      </c>
      <c r="E22" s="1">
        <v>0.72199999999999998</v>
      </c>
      <c r="F22" t="s">
        <v>106</v>
      </c>
      <c r="G22" t="s">
        <v>182</v>
      </c>
      <c r="H22" t="str">
        <f t="shared" si="0"/>
        <v>fe</v>
      </c>
      <c r="I22" t="str">
        <f t="shared" si="1"/>
        <v>05</v>
      </c>
      <c r="J22" t="str">
        <f t="shared" si="2"/>
        <v>00</v>
      </c>
      <c r="K22">
        <f t="shared" si="3"/>
        <v>254</v>
      </c>
      <c r="L22">
        <f t="shared" si="4"/>
        <v>5</v>
      </c>
      <c r="M22">
        <f t="shared" si="5"/>
        <v>0</v>
      </c>
      <c r="N22">
        <f t="shared" si="6"/>
        <v>183.38800000000001</v>
      </c>
      <c r="O22">
        <f t="shared" si="7"/>
        <v>3.61</v>
      </c>
      <c r="P22">
        <f t="shared" si="8"/>
        <v>0</v>
      </c>
    </row>
    <row r="23" spans="1:16" x14ac:dyDescent="0.25">
      <c r="A23" t="s">
        <v>116</v>
      </c>
      <c r="B23">
        <v>2019</v>
      </c>
      <c r="C23" t="s">
        <v>42</v>
      </c>
      <c r="D23" t="str">
        <f t="shared" si="10"/>
        <v>2019Q1</v>
      </c>
      <c r="E23" s="1">
        <v>8.5999999999999993E-2</v>
      </c>
      <c r="F23" t="s">
        <v>117</v>
      </c>
      <c r="G23" t="s">
        <v>183</v>
      </c>
      <c r="H23" t="str">
        <f t="shared" si="0"/>
        <v>0f</v>
      </c>
      <c r="I23" t="str">
        <f t="shared" si="1"/>
        <v>a3</v>
      </c>
      <c r="J23" t="str">
        <f t="shared" si="2"/>
        <v>21</v>
      </c>
      <c r="K23">
        <f t="shared" si="3"/>
        <v>15</v>
      </c>
      <c r="L23">
        <f t="shared" si="4"/>
        <v>163</v>
      </c>
      <c r="M23">
        <f t="shared" si="5"/>
        <v>33</v>
      </c>
      <c r="N23">
        <f t="shared" si="6"/>
        <v>1.2899999999999998</v>
      </c>
      <c r="O23">
        <f t="shared" si="7"/>
        <v>14.017999999999999</v>
      </c>
      <c r="P23">
        <f t="shared" si="8"/>
        <v>2.8379999999999996</v>
      </c>
    </row>
    <row r="24" spans="1:16" x14ac:dyDescent="0.25">
      <c r="A24" t="s">
        <v>116</v>
      </c>
      <c r="B24">
        <v>2019</v>
      </c>
      <c r="C24" t="s">
        <v>42</v>
      </c>
      <c r="D24" t="str">
        <f t="shared" si="10"/>
        <v>2019Q1</v>
      </c>
      <c r="E24" s="1">
        <v>4.2000000000000003E-2</v>
      </c>
      <c r="F24" t="s">
        <v>118</v>
      </c>
      <c r="G24" t="s">
        <v>183</v>
      </c>
      <c r="H24" t="str">
        <f t="shared" si="0"/>
        <v>09</v>
      </c>
      <c r="I24" t="str">
        <f t="shared" si="1"/>
        <v>d7</v>
      </c>
      <c r="J24" t="str">
        <f t="shared" si="2"/>
        <v>9f</v>
      </c>
      <c r="K24">
        <f t="shared" si="3"/>
        <v>9</v>
      </c>
      <c r="L24">
        <f t="shared" si="4"/>
        <v>215</v>
      </c>
      <c r="M24">
        <f t="shared" si="5"/>
        <v>159</v>
      </c>
      <c r="N24">
        <f t="shared" si="6"/>
        <v>0.378</v>
      </c>
      <c r="O24">
        <f t="shared" si="7"/>
        <v>9.0300000000000011</v>
      </c>
      <c r="P24">
        <f t="shared" si="8"/>
        <v>6.6780000000000008</v>
      </c>
    </row>
    <row r="25" spans="1:16" x14ac:dyDescent="0.25">
      <c r="A25" t="s">
        <v>116</v>
      </c>
      <c r="B25">
        <v>2019</v>
      </c>
      <c r="C25" t="s">
        <v>42</v>
      </c>
      <c r="D25" t="str">
        <f t="shared" si="10"/>
        <v>2019Q1</v>
      </c>
      <c r="E25" s="1">
        <v>0.04</v>
      </c>
      <c r="F25" t="s">
        <v>119</v>
      </c>
      <c r="G25" t="s">
        <v>184</v>
      </c>
      <c r="H25" t="str">
        <f t="shared" si="0"/>
        <v>05</v>
      </c>
      <c r="I25" t="str">
        <f t="shared" si="1"/>
        <v>f1</v>
      </c>
      <c r="J25" t="str">
        <f t="shared" si="2"/>
        <v>ed</v>
      </c>
      <c r="K25">
        <f t="shared" si="3"/>
        <v>5</v>
      </c>
      <c r="L25">
        <f t="shared" si="4"/>
        <v>241</v>
      </c>
      <c r="M25">
        <f t="shared" si="5"/>
        <v>237</v>
      </c>
      <c r="N25">
        <f t="shared" si="6"/>
        <v>0.2</v>
      </c>
      <c r="O25">
        <f t="shared" si="7"/>
        <v>9.64</v>
      </c>
      <c r="P25">
        <f t="shared" si="8"/>
        <v>9.48</v>
      </c>
    </row>
    <row r="26" spans="1:16" x14ac:dyDescent="0.25">
      <c r="A26" t="s">
        <v>116</v>
      </c>
      <c r="B26">
        <v>2019</v>
      </c>
      <c r="C26" t="s">
        <v>42</v>
      </c>
      <c r="D26" t="str">
        <f t="shared" si="10"/>
        <v>2019Q1</v>
      </c>
      <c r="E26" s="1">
        <v>3.9E-2</v>
      </c>
      <c r="F26" t="s">
        <v>120</v>
      </c>
      <c r="G26" t="s">
        <v>185</v>
      </c>
      <c r="H26" t="str">
        <f t="shared" si="0"/>
        <v>b1</v>
      </c>
      <c r="I26" t="str">
        <f t="shared" si="1"/>
        <v>e8</v>
      </c>
      <c r="J26" t="str">
        <f t="shared" si="2"/>
        <v>02</v>
      </c>
      <c r="K26">
        <f t="shared" si="3"/>
        <v>177</v>
      </c>
      <c r="L26">
        <f t="shared" si="4"/>
        <v>232</v>
      </c>
      <c r="M26">
        <f t="shared" si="5"/>
        <v>2</v>
      </c>
      <c r="N26">
        <f t="shared" si="6"/>
        <v>6.9029999999999996</v>
      </c>
      <c r="O26">
        <f t="shared" si="7"/>
        <v>9.048</v>
      </c>
      <c r="P26">
        <f t="shared" si="8"/>
        <v>7.8E-2</v>
      </c>
    </row>
    <row r="27" spans="1:16" x14ac:dyDescent="0.25">
      <c r="A27" t="s">
        <v>116</v>
      </c>
      <c r="B27">
        <v>2019</v>
      </c>
      <c r="C27" t="s">
        <v>42</v>
      </c>
      <c r="D27" t="str">
        <f t="shared" si="10"/>
        <v>2019Q1</v>
      </c>
      <c r="E27" s="1">
        <v>3.5000000000000003E-2</v>
      </c>
      <c r="F27" t="s">
        <v>121</v>
      </c>
      <c r="G27" t="s">
        <v>186</v>
      </c>
      <c r="H27" t="str">
        <f t="shared" si="0"/>
        <v>fc</v>
      </c>
      <c r="I27" t="str">
        <f t="shared" si="1"/>
        <v>80</v>
      </c>
      <c r="J27" t="str">
        <f t="shared" si="2"/>
        <v>04</v>
      </c>
      <c r="K27">
        <f t="shared" si="3"/>
        <v>252</v>
      </c>
      <c r="L27">
        <f t="shared" si="4"/>
        <v>128</v>
      </c>
      <c r="M27">
        <f t="shared" si="5"/>
        <v>4</v>
      </c>
      <c r="N27">
        <f t="shared" si="6"/>
        <v>8.82</v>
      </c>
      <c r="O27">
        <f t="shared" si="7"/>
        <v>4.4800000000000004</v>
      </c>
      <c r="P27">
        <f t="shared" si="8"/>
        <v>0.14000000000000001</v>
      </c>
    </row>
    <row r="28" spans="1:16" x14ac:dyDescent="0.25">
      <c r="A28" t="s">
        <v>116</v>
      </c>
      <c r="B28">
        <v>2019</v>
      </c>
      <c r="C28" t="s">
        <v>42</v>
      </c>
      <c r="D28" t="str">
        <f t="shared" si="10"/>
        <v>2019Q1</v>
      </c>
      <c r="E28" s="1">
        <v>0.02</v>
      </c>
      <c r="F28" t="s">
        <v>122</v>
      </c>
      <c r="G28" t="s">
        <v>185</v>
      </c>
      <c r="H28" t="str">
        <f t="shared" si="0"/>
        <v>fb</v>
      </c>
      <c r="I28" t="str">
        <f t="shared" si="1"/>
        <v>d1</v>
      </c>
      <c r="J28" t="str">
        <f t="shared" si="2"/>
        <v>04</v>
      </c>
      <c r="K28">
        <f t="shared" si="3"/>
        <v>251</v>
      </c>
      <c r="L28">
        <f t="shared" si="4"/>
        <v>209</v>
      </c>
      <c r="M28">
        <f t="shared" si="5"/>
        <v>4</v>
      </c>
      <c r="N28">
        <f t="shared" si="6"/>
        <v>5.0200000000000005</v>
      </c>
      <c r="O28">
        <f t="shared" si="7"/>
        <v>4.18</v>
      </c>
      <c r="P28">
        <f t="shared" si="8"/>
        <v>0.08</v>
      </c>
    </row>
    <row r="29" spans="1:16" x14ac:dyDescent="0.25">
      <c r="A29" t="s">
        <v>116</v>
      </c>
      <c r="B29">
        <v>2019</v>
      </c>
      <c r="C29" t="s">
        <v>42</v>
      </c>
      <c r="D29" t="str">
        <f t="shared" si="10"/>
        <v>2019Q1</v>
      </c>
      <c r="E29" s="1">
        <v>6.0000000000000001E-3</v>
      </c>
      <c r="F29" t="s">
        <v>123</v>
      </c>
      <c r="G29" t="s">
        <v>184</v>
      </c>
      <c r="H29" t="str">
        <f t="shared" si="0"/>
        <v>09</v>
      </c>
      <c r="I29" t="str">
        <f t="shared" si="1"/>
        <v>a3</v>
      </c>
      <c r="J29" t="str">
        <f t="shared" si="2"/>
        <v>d4</v>
      </c>
      <c r="K29">
        <f t="shared" si="3"/>
        <v>9</v>
      </c>
      <c r="L29">
        <f t="shared" si="4"/>
        <v>163</v>
      </c>
      <c r="M29">
        <f t="shared" si="5"/>
        <v>212</v>
      </c>
      <c r="N29">
        <f t="shared" si="6"/>
        <v>5.3999999999999999E-2</v>
      </c>
      <c r="O29">
        <f t="shared" si="7"/>
        <v>0.97799999999999998</v>
      </c>
      <c r="P29">
        <f t="shared" si="8"/>
        <v>1.272</v>
      </c>
    </row>
    <row r="30" spans="1:16" x14ac:dyDescent="0.25">
      <c r="A30" t="s">
        <v>116</v>
      </c>
      <c r="B30">
        <v>2019</v>
      </c>
      <c r="C30" t="s">
        <v>42</v>
      </c>
      <c r="D30" t="str">
        <f t="shared" si="10"/>
        <v>2019Q1</v>
      </c>
      <c r="E30" s="1">
        <v>6.0000000000000001E-3</v>
      </c>
      <c r="F30" t="s">
        <v>124</v>
      </c>
      <c r="G30" t="s">
        <v>184</v>
      </c>
      <c r="H30" t="str">
        <f t="shared" si="0"/>
        <v>3c</v>
      </c>
      <c r="I30" t="str">
        <f t="shared" si="1"/>
        <v>74</v>
      </c>
      <c r="J30" t="str">
        <f t="shared" si="2"/>
        <v>c0</v>
      </c>
      <c r="K30">
        <f t="shared" si="3"/>
        <v>60</v>
      </c>
      <c r="L30">
        <f t="shared" si="4"/>
        <v>116</v>
      </c>
      <c r="M30">
        <f t="shared" si="5"/>
        <v>192</v>
      </c>
      <c r="N30">
        <f t="shared" si="6"/>
        <v>0.36</v>
      </c>
      <c r="O30">
        <f t="shared" si="7"/>
        <v>0.69600000000000006</v>
      </c>
      <c r="P30">
        <f t="shared" si="8"/>
        <v>1.1520000000000001</v>
      </c>
    </row>
    <row r="31" spans="1:16" x14ac:dyDescent="0.25">
      <c r="A31" t="s">
        <v>116</v>
      </c>
      <c r="B31">
        <v>2019</v>
      </c>
      <c r="C31" t="s">
        <v>42</v>
      </c>
      <c r="D31" t="str">
        <f t="shared" si="10"/>
        <v>2019Q1</v>
      </c>
      <c r="E31" s="1">
        <v>5.0000000000000001E-3</v>
      </c>
      <c r="F31" t="s">
        <v>125</v>
      </c>
      <c r="G31" t="s">
        <v>187</v>
      </c>
      <c r="H31" t="str">
        <f t="shared" si="0"/>
        <v>58</v>
      </c>
      <c r="I31" t="str">
        <f t="shared" si="1"/>
        <v>51</v>
      </c>
      <c r="J31" t="str">
        <f t="shared" si="2"/>
        <v>b0</v>
      </c>
      <c r="K31">
        <f t="shared" si="3"/>
        <v>88</v>
      </c>
      <c r="L31">
        <f t="shared" si="4"/>
        <v>81</v>
      </c>
      <c r="M31">
        <f t="shared" si="5"/>
        <v>176</v>
      </c>
      <c r="N31">
        <f t="shared" si="6"/>
        <v>0.44</v>
      </c>
      <c r="O31">
        <f t="shared" si="7"/>
        <v>0.40500000000000003</v>
      </c>
      <c r="P31">
        <f t="shared" si="8"/>
        <v>0.88</v>
      </c>
    </row>
    <row r="32" spans="1:16" x14ac:dyDescent="0.25">
      <c r="A32" t="s">
        <v>126</v>
      </c>
      <c r="B32">
        <v>2019</v>
      </c>
      <c r="C32" t="s">
        <v>57</v>
      </c>
      <c r="D32" t="str">
        <f t="shared" si="10"/>
        <v>2019Q2</v>
      </c>
      <c r="E32" s="1">
        <v>0.35199999999999998</v>
      </c>
      <c r="F32" t="s">
        <v>127</v>
      </c>
      <c r="G32" t="s">
        <v>182</v>
      </c>
      <c r="H32" t="str">
        <f t="shared" si="0"/>
        <v>fd</v>
      </c>
      <c r="I32" t="str">
        <f t="shared" si="1"/>
        <v>0b</v>
      </c>
      <c r="J32" t="str">
        <f t="shared" si="2"/>
        <v>00</v>
      </c>
      <c r="K32">
        <f t="shared" si="3"/>
        <v>253</v>
      </c>
      <c r="L32">
        <f t="shared" si="4"/>
        <v>11</v>
      </c>
      <c r="M32">
        <f t="shared" si="5"/>
        <v>0</v>
      </c>
      <c r="N32">
        <f t="shared" si="6"/>
        <v>89.055999999999997</v>
      </c>
      <c r="O32">
        <f t="shared" si="7"/>
        <v>3.8719999999999999</v>
      </c>
      <c r="P32">
        <f t="shared" si="8"/>
        <v>0</v>
      </c>
    </row>
    <row r="33" spans="1:16" x14ac:dyDescent="0.25">
      <c r="A33" t="s">
        <v>126</v>
      </c>
      <c r="B33">
        <v>2019</v>
      </c>
      <c r="C33" t="s">
        <v>57</v>
      </c>
      <c r="D33" t="str">
        <f t="shared" si="10"/>
        <v>2019Q2</v>
      </c>
      <c r="E33" s="1">
        <v>0.20899999999999999</v>
      </c>
      <c r="F33" t="s">
        <v>128</v>
      </c>
      <c r="G33" t="s">
        <v>183</v>
      </c>
      <c r="H33" t="str">
        <f t="shared" ref="H33:H81" si="21">MID(F33,2,2)</f>
        <v>2f</v>
      </c>
      <c r="I33" t="str">
        <f t="shared" ref="I33:I81" si="22">MID(F33,4,2)</f>
        <v>b0</v>
      </c>
      <c r="J33" t="str">
        <f t="shared" ref="J33:J81" si="23">RIGHT(F33,2)</f>
        <v>23</v>
      </c>
      <c r="K33">
        <f t="shared" ref="K33:K81" si="24">HEX2DEC(H33)</f>
        <v>47</v>
      </c>
      <c r="L33">
        <f t="shared" ref="L33:L81" si="25">HEX2DEC(I33)</f>
        <v>176</v>
      </c>
      <c r="M33">
        <f t="shared" ref="M33:M81" si="26">HEX2DEC(J33)</f>
        <v>35</v>
      </c>
      <c r="N33">
        <f t="shared" ref="N33:N81" si="27">$E33*K33</f>
        <v>9.8230000000000004</v>
      </c>
      <c r="O33">
        <f t="shared" ref="O33:O81" si="28">$E33*L33</f>
        <v>36.783999999999999</v>
      </c>
      <c r="P33">
        <f t="shared" ref="P33:P81" si="29">$E33*M33</f>
        <v>7.3149999999999995</v>
      </c>
    </row>
    <row r="34" spans="1:16" x14ac:dyDescent="0.25">
      <c r="A34" t="s">
        <v>126</v>
      </c>
      <c r="B34">
        <v>2019</v>
      </c>
      <c r="C34" t="s">
        <v>57</v>
      </c>
      <c r="D34" t="str">
        <f t="shared" si="10"/>
        <v>2019Q2</v>
      </c>
      <c r="E34" s="1">
        <v>9.9000000000000005E-2</v>
      </c>
      <c r="F34" t="s">
        <v>129</v>
      </c>
      <c r="G34" t="s">
        <v>184</v>
      </c>
      <c r="H34" t="str">
        <f t="shared" si="21"/>
        <v>09</v>
      </c>
      <c r="I34" t="str">
        <f t="shared" si="22"/>
        <v>f0</v>
      </c>
      <c r="J34" t="str">
        <f t="shared" si="23"/>
        <v>e4</v>
      </c>
      <c r="K34">
        <f t="shared" si="24"/>
        <v>9</v>
      </c>
      <c r="L34">
        <f t="shared" si="25"/>
        <v>240</v>
      </c>
      <c r="M34">
        <f t="shared" si="26"/>
        <v>228</v>
      </c>
      <c r="N34">
        <f t="shared" si="27"/>
        <v>0.89100000000000001</v>
      </c>
      <c r="O34">
        <f t="shared" si="28"/>
        <v>23.76</v>
      </c>
      <c r="P34">
        <f t="shared" si="29"/>
        <v>22.572000000000003</v>
      </c>
    </row>
    <row r="35" spans="1:16" x14ac:dyDescent="0.25">
      <c r="A35" t="s">
        <v>126</v>
      </c>
      <c r="B35">
        <v>2019</v>
      </c>
      <c r="C35" t="s">
        <v>57</v>
      </c>
      <c r="D35" t="str">
        <f t="shared" si="10"/>
        <v>2019Q2</v>
      </c>
      <c r="E35" s="1">
        <v>9.2999999999999999E-2</v>
      </c>
      <c r="F35" t="s">
        <v>130</v>
      </c>
      <c r="G35" t="s">
        <v>185</v>
      </c>
      <c r="H35" t="str">
        <f t="shared" si="21"/>
        <v>cd</v>
      </c>
      <c r="I35" t="str">
        <f t="shared" si="22"/>
        <v>f2</v>
      </c>
      <c r="J35" t="str">
        <f t="shared" si="23"/>
        <v>02</v>
      </c>
      <c r="K35">
        <f t="shared" si="24"/>
        <v>205</v>
      </c>
      <c r="L35">
        <f t="shared" si="25"/>
        <v>242</v>
      </c>
      <c r="M35">
        <f t="shared" si="26"/>
        <v>2</v>
      </c>
      <c r="N35">
        <f t="shared" si="27"/>
        <v>19.065000000000001</v>
      </c>
      <c r="O35">
        <f t="shared" si="28"/>
        <v>22.506</v>
      </c>
      <c r="P35">
        <f t="shared" si="29"/>
        <v>0.186</v>
      </c>
    </row>
    <row r="36" spans="1:16" x14ac:dyDescent="0.25">
      <c r="A36" t="s">
        <v>126</v>
      </c>
      <c r="B36">
        <v>2019</v>
      </c>
      <c r="C36" t="s">
        <v>57</v>
      </c>
      <c r="D36" t="str">
        <f t="shared" si="10"/>
        <v>2019Q2</v>
      </c>
      <c r="E36" s="1">
        <v>7.2999999999999995E-2</v>
      </c>
      <c r="F36" t="s">
        <v>131</v>
      </c>
      <c r="G36" t="s">
        <v>185</v>
      </c>
      <c r="H36" t="str">
        <f t="shared" si="21"/>
        <v>f9</v>
      </c>
      <c r="I36" t="str">
        <f t="shared" si="22"/>
        <v>da</v>
      </c>
      <c r="J36" t="str">
        <f t="shared" si="23"/>
        <v>05</v>
      </c>
      <c r="K36">
        <f t="shared" si="24"/>
        <v>249</v>
      </c>
      <c r="L36">
        <f t="shared" si="25"/>
        <v>218</v>
      </c>
      <c r="M36">
        <f t="shared" si="26"/>
        <v>5</v>
      </c>
      <c r="N36">
        <f t="shared" si="27"/>
        <v>18.177</v>
      </c>
      <c r="O36">
        <f t="shared" si="28"/>
        <v>15.914</v>
      </c>
      <c r="P36">
        <f t="shared" si="29"/>
        <v>0.36499999999999999</v>
      </c>
    </row>
    <row r="37" spans="1:16" x14ac:dyDescent="0.25">
      <c r="A37" t="s">
        <v>126</v>
      </c>
      <c r="B37">
        <v>2019</v>
      </c>
      <c r="C37" t="s">
        <v>57</v>
      </c>
      <c r="D37" t="str">
        <f t="shared" si="10"/>
        <v>2019Q2</v>
      </c>
      <c r="E37" s="1">
        <v>4.5999999999999999E-2</v>
      </c>
      <c r="F37" t="s">
        <v>132</v>
      </c>
      <c r="G37" t="s">
        <v>186</v>
      </c>
      <c r="H37" t="str">
        <f t="shared" si="21"/>
        <v>fb</v>
      </c>
      <c r="I37" t="str">
        <f t="shared" si="22"/>
        <v>6e</v>
      </c>
      <c r="J37" t="str">
        <f t="shared" si="23"/>
        <v>04</v>
      </c>
      <c r="K37">
        <f t="shared" si="24"/>
        <v>251</v>
      </c>
      <c r="L37">
        <f t="shared" si="25"/>
        <v>110</v>
      </c>
      <c r="M37">
        <f t="shared" si="26"/>
        <v>4</v>
      </c>
      <c r="N37">
        <f t="shared" si="27"/>
        <v>11.545999999999999</v>
      </c>
      <c r="O37">
        <f t="shared" si="28"/>
        <v>5.0599999999999996</v>
      </c>
      <c r="P37">
        <f t="shared" si="29"/>
        <v>0.184</v>
      </c>
    </row>
    <row r="38" spans="1:16" x14ac:dyDescent="0.25">
      <c r="A38" t="s">
        <v>126</v>
      </c>
      <c r="B38">
        <v>2019</v>
      </c>
      <c r="C38" t="s">
        <v>57</v>
      </c>
      <c r="D38" t="str">
        <f t="shared" si="10"/>
        <v>2019Q2</v>
      </c>
      <c r="E38" s="1">
        <v>3.9E-2</v>
      </c>
      <c r="F38" t="s">
        <v>133</v>
      </c>
      <c r="G38" t="s">
        <v>186</v>
      </c>
      <c r="H38" t="str">
        <f t="shared" si="21"/>
        <v>fb</v>
      </c>
      <c r="I38" t="str">
        <f t="shared" si="22"/>
        <v>a3</v>
      </c>
      <c r="J38" t="str">
        <f t="shared" si="23"/>
        <v>05</v>
      </c>
      <c r="K38">
        <f t="shared" si="24"/>
        <v>251</v>
      </c>
      <c r="L38">
        <f t="shared" si="25"/>
        <v>163</v>
      </c>
      <c r="M38">
        <f t="shared" si="26"/>
        <v>5</v>
      </c>
      <c r="N38">
        <f t="shared" si="27"/>
        <v>9.7889999999999997</v>
      </c>
      <c r="O38">
        <f t="shared" si="28"/>
        <v>6.3570000000000002</v>
      </c>
      <c r="P38">
        <f t="shared" si="29"/>
        <v>0.19500000000000001</v>
      </c>
    </row>
    <row r="39" spans="1:16" x14ac:dyDescent="0.25">
      <c r="A39" t="s">
        <v>126</v>
      </c>
      <c r="B39">
        <v>2019</v>
      </c>
      <c r="C39" t="s">
        <v>57</v>
      </c>
      <c r="D39" t="str">
        <f t="shared" si="10"/>
        <v>2019Q2</v>
      </c>
      <c r="E39" s="1">
        <v>3.7999999999999999E-2</v>
      </c>
      <c r="F39" t="s">
        <v>134</v>
      </c>
      <c r="G39" t="s">
        <v>183</v>
      </c>
      <c r="H39" t="str">
        <f t="shared" si="21"/>
        <v>04</v>
      </c>
      <c r="I39" t="str">
        <f t="shared" si="22"/>
        <v>d2</v>
      </c>
      <c r="J39" t="str">
        <f t="shared" si="23"/>
        <v>95</v>
      </c>
      <c r="K39">
        <f t="shared" si="24"/>
        <v>4</v>
      </c>
      <c r="L39">
        <f t="shared" si="25"/>
        <v>210</v>
      </c>
      <c r="M39">
        <f t="shared" si="26"/>
        <v>149</v>
      </c>
      <c r="N39">
        <f t="shared" si="27"/>
        <v>0.152</v>
      </c>
      <c r="O39">
        <f t="shared" si="28"/>
        <v>7.9799999999999995</v>
      </c>
      <c r="P39">
        <f t="shared" si="29"/>
        <v>5.6619999999999999</v>
      </c>
    </row>
    <row r="40" spans="1:16" x14ac:dyDescent="0.25">
      <c r="A40" t="s">
        <v>126</v>
      </c>
      <c r="B40">
        <v>2019</v>
      </c>
      <c r="C40" t="s">
        <v>57</v>
      </c>
      <c r="D40" t="str">
        <f t="shared" si="10"/>
        <v>2019Q2</v>
      </c>
      <c r="E40" s="1">
        <v>3.7999999999999999E-2</v>
      </c>
      <c r="F40" t="s">
        <v>135</v>
      </c>
      <c r="G40" t="s">
        <v>184</v>
      </c>
      <c r="H40" t="str">
        <f t="shared" si="21"/>
        <v>06</v>
      </c>
      <c r="I40" t="str">
        <f t="shared" si="22"/>
        <v>b7</v>
      </c>
      <c r="J40" t="str">
        <f t="shared" si="23"/>
        <v>de</v>
      </c>
      <c r="K40">
        <f t="shared" si="24"/>
        <v>6</v>
      </c>
      <c r="L40">
        <f t="shared" si="25"/>
        <v>183</v>
      </c>
      <c r="M40">
        <f t="shared" si="26"/>
        <v>222</v>
      </c>
      <c r="N40">
        <f t="shared" si="27"/>
        <v>0.22799999999999998</v>
      </c>
      <c r="O40">
        <f t="shared" si="28"/>
        <v>6.9539999999999997</v>
      </c>
      <c r="P40">
        <f t="shared" si="29"/>
        <v>8.4359999999999999</v>
      </c>
    </row>
    <row r="41" spans="1:16" x14ac:dyDescent="0.25">
      <c r="A41" t="s">
        <v>126</v>
      </c>
      <c r="B41">
        <v>2019</v>
      </c>
      <c r="C41" t="s">
        <v>57</v>
      </c>
      <c r="D41" t="str">
        <f t="shared" si="10"/>
        <v>2019Q2</v>
      </c>
      <c r="E41" s="1">
        <v>1.4E-2</v>
      </c>
      <c r="F41" t="s">
        <v>136</v>
      </c>
      <c r="G41" t="s">
        <v>184</v>
      </c>
      <c r="H41" t="str">
        <f t="shared" si="21"/>
        <v>2b</v>
      </c>
      <c r="I41" t="str">
        <f t="shared" si="22"/>
        <v>81</v>
      </c>
      <c r="J41" t="str">
        <f t="shared" si="23"/>
        <v>c4</v>
      </c>
      <c r="K41">
        <f t="shared" si="24"/>
        <v>43</v>
      </c>
      <c r="L41">
        <f t="shared" si="25"/>
        <v>129</v>
      </c>
      <c r="M41">
        <f t="shared" si="26"/>
        <v>196</v>
      </c>
      <c r="N41">
        <f t="shared" si="27"/>
        <v>0.60199999999999998</v>
      </c>
      <c r="O41">
        <f t="shared" si="28"/>
        <v>1.806</v>
      </c>
      <c r="P41">
        <f t="shared" si="29"/>
        <v>2.7440000000000002</v>
      </c>
    </row>
    <row r="42" spans="1:16" x14ac:dyDescent="0.25">
      <c r="A42" t="s">
        <v>137</v>
      </c>
      <c r="B42">
        <v>2019</v>
      </c>
      <c r="C42" t="s">
        <v>1</v>
      </c>
      <c r="D42" t="str">
        <f t="shared" si="10"/>
        <v>2019Q3</v>
      </c>
      <c r="E42" s="1">
        <v>0.27</v>
      </c>
      <c r="F42" t="s">
        <v>138</v>
      </c>
      <c r="G42" t="s">
        <v>187</v>
      </c>
      <c r="H42" t="str">
        <f t="shared" si="21"/>
        <v>72</v>
      </c>
      <c r="I42" t="str">
        <f t="shared" si="22"/>
        <v>0b</v>
      </c>
      <c r="J42" t="str">
        <f t="shared" si="23"/>
        <v>a3</v>
      </c>
      <c r="K42">
        <f t="shared" si="24"/>
        <v>114</v>
      </c>
      <c r="L42">
        <f t="shared" si="25"/>
        <v>11</v>
      </c>
      <c r="M42">
        <f t="shared" si="26"/>
        <v>163</v>
      </c>
      <c r="N42">
        <f t="shared" si="27"/>
        <v>30.78</v>
      </c>
      <c r="O42">
        <f t="shared" si="28"/>
        <v>2.97</v>
      </c>
      <c r="P42">
        <f t="shared" si="29"/>
        <v>44.010000000000005</v>
      </c>
    </row>
    <row r="43" spans="1:16" x14ac:dyDescent="0.25">
      <c r="A43" t="s">
        <v>137</v>
      </c>
      <c r="B43">
        <v>2019</v>
      </c>
      <c r="C43" t="s">
        <v>1</v>
      </c>
      <c r="D43" t="str">
        <f t="shared" si="10"/>
        <v>2019Q3</v>
      </c>
      <c r="E43" s="1">
        <v>0.13900000000000001</v>
      </c>
      <c r="F43" t="s">
        <v>139</v>
      </c>
      <c r="G43" t="s">
        <v>184</v>
      </c>
      <c r="H43" t="str">
        <f t="shared" si="21"/>
        <v>44</v>
      </c>
      <c r="I43" t="str">
        <f t="shared" si="22"/>
        <v>03</v>
      </c>
      <c r="J43" t="str">
        <f t="shared" si="23"/>
        <v>ea</v>
      </c>
      <c r="K43">
        <f t="shared" si="24"/>
        <v>68</v>
      </c>
      <c r="L43">
        <f t="shared" si="25"/>
        <v>3</v>
      </c>
      <c r="M43">
        <f t="shared" si="26"/>
        <v>234</v>
      </c>
      <c r="N43">
        <f t="shared" si="27"/>
        <v>9.4520000000000017</v>
      </c>
      <c r="O43">
        <f t="shared" si="28"/>
        <v>0.41700000000000004</v>
      </c>
      <c r="P43">
        <f t="shared" si="29"/>
        <v>32.526000000000003</v>
      </c>
    </row>
    <row r="44" spans="1:16" x14ac:dyDescent="0.25">
      <c r="A44" t="s">
        <v>137</v>
      </c>
      <c r="B44">
        <v>2019</v>
      </c>
      <c r="C44" t="s">
        <v>1</v>
      </c>
      <c r="D44" t="str">
        <f t="shared" si="10"/>
        <v>2019Q3</v>
      </c>
      <c r="E44" s="1">
        <v>0.125</v>
      </c>
      <c r="F44" t="s">
        <v>140</v>
      </c>
      <c r="G44" t="s">
        <v>184</v>
      </c>
      <c r="H44" t="str">
        <f t="shared" si="21"/>
        <v>11</v>
      </c>
      <c r="I44" t="str">
        <f t="shared" si="22"/>
        <v>e5</v>
      </c>
      <c r="J44" t="str">
        <f t="shared" si="23"/>
        <v>e5</v>
      </c>
      <c r="K44">
        <f t="shared" si="24"/>
        <v>17</v>
      </c>
      <c r="L44">
        <f t="shared" si="25"/>
        <v>229</v>
      </c>
      <c r="M44">
        <f t="shared" si="26"/>
        <v>229</v>
      </c>
      <c r="N44">
        <f t="shared" si="27"/>
        <v>2.125</v>
      </c>
      <c r="O44">
        <f t="shared" si="28"/>
        <v>28.625</v>
      </c>
      <c r="P44">
        <f t="shared" si="29"/>
        <v>28.625</v>
      </c>
    </row>
    <row r="45" spans="1:16" x14ac:dyDescent="0.25">
      <c r="A45" t="s">
        <v>137</v>
      </c>
      <c r="B45">
        <v>2019</v>
      </c>
      <c r="C45" t="s">
        <v>1</v>
      </c>
      <c r="D45" t="str">
        <f t="shared" si="10"/>
        <v>2019Q3</v>
      </c>
      <c r="E45" s="1">
        <v>0.106</v>
      </c>
      <c r="F45" t="s">
        <v>141</v>
      </c>
      <c r="G45" t="s">
        <v>183</v>
      </c>
      <c r="H45" t="str">
        <f t="shared" si="21"/>
        <v>1e</v>
      </c>
      <c r="I45" t="str">
        <f t="shared" si="22"/>
        <v>a7</v>
      </c>
      <c r="J45" t="str">
        <f t="shared" si="23"/>
        <v>17</v>
      </c>
      <c r="K45">
        <f t="shared" si="24"/>
        <v>30</v>
      </c>
      <c r="L45">
        <f t="shared" si="25"/>
        <v>167</v>
      </c>
      <c r="M45">
        <f t="shared" si="26"/>
        <v>23</v>
      </c>
      <c r="N45">
        <f t="shared" si="27"/>
        <v>3.1799999999999997</v>
      </c>
      <c r="O45">
        <f t="shared" si="28"/>
        <v>17.701999999999998</v>
      </c>
      <c r="P45">
        <f t="shared" si="29"/>
        <v>2.4379999999999997</v>
      </c>
    </row>
    <row r="46" spans="1:16" x14ac:dyDescent="0.25">
      <c r="A46" t="s">
        <v>137</v>
      </c>
      <c r="B46">
        <v>2019</v>
      </c>
      <c r="C46" t="s">
        <v>1</v>
      </c>
      <c r="D46" t="str">
        <f t="shared" si="10"/>
        <v>2019Q3</v>
      </c>
      <c r="E46" s="1">
        <v>7.9000000000000001E-2</v>
      </c>
      <c r="F46" t="s">
        <v>142</v>
      </c>
      <c r="G46" t="s">
        <v>183</v>
      </c>
      <c r="H46" t="str">
        <f t="shared" si="21"/>
        <v>0f</v>
      </c>
      <c r="I46" t="str">
        <f t="shared" si="22"/>
        <v>c7</v>
      </c>
      <c r="J46" t="str">
        <f t="shared" si="23"/>
        <v>80</v>
      </c>
      <c r="K46">
        <f t="shared" si="24"/>
        <v>15</v>
      </c>
      <c r="L46">
        <f t="shared" si="25"/>
        <v>199</v>
      </c>
      <c r="M46">
        <f t="shared" si="26"/>
        <v>128</v>
      </c>
      <c r="N46">
        <f t="shared" si="27"/>
        <v>1.1850000000000001</v>
      </c>
      <c r="O46">
        <f t="shared" si="28"/>
        <v>15.721</v>
      </c>
      <c r="P46">
        <f t="shared" si="29"/>
        <v>10.112</v>
      </c>
    </row>
    <row r="47" spans="1:16" x14ac:dyDescent="0.25">
      <c r="A47" t="s">
        <v>137</v>
      </c>
      <c r="B47">
        <v>2019</v>
      </c>
      <c r="C47" t="s">
        <v>1</v>
      </c>
      <c r="D47" t="str">
        <f t="shared" si="10"/>
        <v>2019Q3</v>
      </c>
      <c r="E47" s="1">
        <v>7.1999999999999995E-2</v>
      </c>
      <c r="F47" t="s">
        <v>143</v>
      </c>
      <c r="G47" t="s">
        <v>182</v>
      </c>
      <c r="H47" t="str">
        <f t="shared" si="21"/>
        <v>fa</v>
      </c>
      <c r="I47" t="str">
        <f t="shared" si="22"/>
        <v>30</v>
      </c>
      <c r="J47" t="str">
        <f t="shared" si="23"/>
        <v>05</v>
      </c>
      <c r="K47">
        <f t="shared" si="24"/>
        <v>250</v>
      </c>
      <c r="L47">
        <f t="shared" si="25"/>
        <v>48</v>
      </c>
      <c r="M47">
        <f t="shared" si="26"/>
        <v>5</v>
      </c>
      <c r="N47">
        <f t="shared" si="27"/>
        <v>18</v>
      </c>
      <c r="O47">
        <f t="shared" si="28"/>
        <v>3.4559999999999995</v>
      </c>
      <c r="P47">
        <f t="shared" si="29"/>
        <v>0.36</v>
      </c>
    </row>
    <row r="48" spans="1:16" x14ac:dyDescent="0.25">
      <c r="A48" t="s">
        <v>137</v>
      </c>
      <c r="B48">
        <v>2019</v>
      </c>
      <c r="C48" t="s">
        <v>1</v>
      </c>
      <c r="D48" t="str">
        <f t="shared" si="10"/>
        <v>2019Q3</v>
      </c>
      <c r="E48" s="1">
        <v>7.1999999999999995E-2</v>
      </c>
      <c r="F48" t="s">
        <v>144</v>
      </c>
      <c r="G48" t="s">
        <v>185</v>
      </c>
      <c r="H48" t="str">
        <f t="shared" si="21"/>
        <v>c7</v>
      </c>
      <c r="I48" t="str">
        <f t="shared" si="22"/>
        <v>ec</v>
      </c>
      <c r="J48" t="str">
        <f t="shared" si="23"/>
        <v>06</v>
      </c>
      <c r="K48">
        <f t="shared" si="24"/>
        <v>199</v>
      </c>
      <c r="L48">
        <f t="shared" si="25"/>
        <v>236</v>
      </c>
      <c r="M48">
        <f t="shared" si="26"/>
        <v>6</v>
      </c>
      <c r="N48">
        <f t="shared" si="27"/>
        <v>14.327999999999999</v>
      </c>
      <c r="O48">
        <f t="shared" si="28"/>
        <v>16.991999999999997</v>
      </c>
      <c r="P48">
        <f t="shared" si="29"/>
        <v>0.43199999999999994</v>
      </c>
    </row>
    <row r="49" spans="1:16" x14ac:dyDescent="0.25">
      <c r="A49" t="s">
        <v>137</v>
      </c>
      <c r="B49">
        <v>2019</v>
      </c>
      <c r="C49" t="s">
        <v>1</v>
      </c>
      <c r="D49" t="str">
        <f t="shared" si="10"/>
        <v>2019Q3</v>
      </c>
      <c r="E49" s="1">
        <v>0.05</v>
      </c>
      <c r="F49" t="s">
        <v>145</v>
      </c>
      <c r="G49" t="s">
        <v>187</v>
      </c>
      <c r="H49" t="str">
        <f t="shared" si="21"/>
        <v>57</v>
      </c>
      <c r="I49" t="str">
        <f t="shared" si="22"/>
        <v>51</v>
      </c>
      <c r="J49" t="str">
        <f t="shared" si="23"/>
        <v>b0</v>
      </c>
      <c r="K49">
        <f t="shared" si="24"/>
        <v>87</v>
      </c>
      <c r="L49">
        <f t="shared" si="25"/>
        <v>81</v>
      </c>
      <c r="M49">
        <f t="shared" si="26"/>
        <v>176</v>
      </c>
      <c r="N49">
        <f t="shared" si="27"/>
        <v>4.3500000000000005</v>
      </c>
      <c r="O49">
        <f t="shared" si="28"/>
        <v>4.05</v>
      </c>
      <c r="P49">
        <f t="shared" si="29"/>
        <v>8.8000000000000007</v>
      </c>
    </row>
    <row r="50" spans="1:16" x14ac:dyDescent="0.25">
      <c r="A50" t="s">
        <v>137</v>
      </c>
      <c r="B50">
        <v>2019</v>
      </c>
      <c r="C50" t="s">
        <v>1</v>
      </c>
      <c r="D50" t="str">
        <f t="shared" si="10"/>
        <v>2019Q3</v>
      </c>
      <c r="E50" s="1">
        <v>4.9000000000000002E-2</v>
      </c>
      <c r="F50" t="s">
        <v>146</v>
      </c>
      <c r="G50" t="s">
        <v>184</v>
      </c>
      <c r="H50" t="str">
        <f t="shared" si="21"/>
        <v>1b</v>
      </c>
      <c r="I50" t="str">
        <f t="shared" si="22"/>
        <v>96</v>
      </c>
      <c r="J50" t="str">
        <f t="shared" si="23"/>
        <v>ce</v>
      </c>
      <c r="K50">
        <f t="shared" si="24"/>
        <v>27</v>
      </c>
      <c r="L50">
        <f t="shared" si="25"/>
        <v>150</v>
      </c>
      <c r="M50">
        <f t="shared" si="26"/>
        <v>206</v>
      </c>
      <c r="N50">
        <f t="shared" si="27"/>
        <v>1.323</v>
      </c>
      <c r="O50">
        <f t="shared" si="28"/>
        <v>7.3500000000000005</v>
      </c>
      <c r="P50">
        <f t="shared" si="29"/>
        <v>10.094000000000001</v>
      </c>
    </row>
    <row r="51" spans="1:16" x14ac:dyDescent="0.25">
      <c r="A51" t="s">
        <v>137</v>
      </c>
      <c r="B51">
        <v>2019</v>
      </c>
      <c r="C51" t="s">
        <v>1</v>
      </c>
      <c r="D51" t="str">
        <f t="shared" si="10"/>
        <v>2019Q3</v>
      </c>
      <c r="E51" s="1">
        <v>3.7999999999999999E-2</v>
      </c>
      <c r="F51" t="s">
        <v>147</v>
      </c>
      <c r="G51" t="s">
        <v>186</v>
      </c>
      <c r="H51" t="str">
        <f t="shared" si="21"/>
        <v>fa</v>
      </c>
      <c r="I51" t="str">
        <f t="shared" si="22"/>
        <v>b3</v>
      </c>
      <c r="J51" t="str">
        <f t="shared" si="23"/>
        <v>04</v>
      </c>
      <c r="K51">
        <f t="shared" si="24"/>
        <v>250</v>
      </c>
      <c r="L51">
        <f t="shared" si="25"/>
        <v>179</v>
      </c>
      <c r="M51">
        <f t="shared" si="26"/>
        <v>4</v>
      </c>
      <c r="N51">
        <f t="shared" si="27"/>
        <v>9.5</v>
      </c>
      <c r="O51">
        <f t="shared" si="28"/>
        <v>6.8019999999999996</v>
      </c>
      <c r="P51">
        <f t="shared" si="29"/>
        <v>0.152</v>
      </c>
    </row>
    <row r="52" spans="1:16" x14ac:dyDescent="0.25">
      <c r="A52" t="s">
        <v>148</v>
      </c>
      <c r="B52">
        <v>2019</v>
      </c>
      <c r="C52" t="s">
        <v>15</v>
      </c>
      <c r="D52" t="str">
        <f t="shared" si="10"/>
        <v>2019Q4</v>
      </c>
      <c r="E52" s="1">
        <v>0.252</v>
      </c>
      <c r="F52" t="s">
        <v>149</v>
      </c>
      <c r="G52" t="s">
        <v>187</v>
      </c>
      <c r="H52" t="str">
        <f t="shared" si="21"/>
        <v>54</v>
      </c>
      <c r="I52" t="str">
        <f t="shared" si="22"/>
        <v>11</v>
      </c>
      <c r="J52" t="str">
        <f t="shared" si="23"/>
        <v>86</v>
      </c>
      <c r="K52">
        <f t="shared" si="24"/>
        <v>84</v>
      </c>
      <c r="L52">
        <f t="shared" si="25"/>
        <v>17</v>
      </c>
      <c r="M52">
        <f t="shared" si="26"/>
        <v>134</v>
      </c>
      <c r="N52">
        <f t="shared" si="27"/>
        <v>21.167999999999999</v>
      </c>
      <c r="O52">
        <f t="shared" si="28"/>
        <v>4.2839999999999998</v>
      </c>
      <c r="P52">
        <f t="shared" si="29"/>
        <v>33.768000000000001</v>
      </c>
    </row>
    <row r="53" spans="1:16" x14ac:dyDescent="0.25">
      <c r="A53" t="s">
        <v>148</v>
      </c>
      <c r="B53">
        <v>2019</v>
      </c>
      <c r="C53" t="s">
        <v>15</v>
      </c>
      <c r="D53" t="str">
        <f t="shared" si="10"/>
        <v>2019Q4</v>
      </c>
      <c r="E53" s="1">
        <v>0.20799999999999999</v>
      </c>
      <c r="F53" t="s">
        <v>150</v>
      </c>
      <c r="G53" t="s">
        <v>184</v>
      </c>
      <c r="H53" t="str">
        <f t="shared" si="21"/>
        <v>42</v>
      </c>
      <c r="I53" t="str">
        <f t="shared" si="22"/>
        <v>00</v>
      </c>
      <c r="J53" t="str">
        <f t="shared" si="23"/>
        <v>d3</v>
      </c>
      <c r="K53">
        <f t="shared" si="24"/>
        <v>66</v>
      </c>
      <c r="L53">
        <f t="shared" si="25"/>
        <v>0</v>
      </c>
      <c r="M53">
        <f t="shared" si="26"/>
        <v>211</v>
      </c>
      <c r="N53">
        <f t="shared" si="27"/>
        <v>13.728</v>
      </c>
      <c r="O53">
        <f t="shared" si="28"/>
        <v>0</v>
      </c>
      <c r="P53">
        <f t="shared" si="29"/>
        <v>43.887999999999998</v>
      </c>
    </row>
    <row r="54" spans="1:16" x14ac:dyDescent="0.25">
      <c r="A54" t="s">
        <v>148</v>
      </c>
      <c r="B54">
        <v>2019</v>
      </c>
      <c r="C54" t="s">
        <v>15</v>
      </c>
      <c r="D54" t="str">
        <f t="shared" si="10"/>
        <v>2019Q4</v>
      </c>
      <c r="E54" s="1">
        <v>0.16800000000000001</v>
      </c>
      <c r="F54" t="s">
        <v>151</v>
      </c>
      <c r="G54" t="s">
        <v>183</v>
      </c>
      <c r="H54" t="str">
        <f t="shared" si="21"/>
        <v>14</v>
      </c>
      <c r="I54" t="str">
        <f t="shared" si="22"/>
        <v>ad</v>
      </c>
      <c r="J54" t="str">
        <f t="shared" si="23"/>
        <v>40</v>
      </c>
      <c r="K54">
        <f t="shared" si="24"/>
        <v>20</v>
      </c>
      <c r="L54">
        <f t="shared" si="25"/>
        <v>173</v>
      </c>
      <c r="M54">
        <f t="shared" si="26"/>
        <v>64</v>
      </c>
      <c r="N54">
        <f t="shared" si="27"/>
        <v>3.3600000000000003</v>
      </c>
      <c r="O54">
        <f t="shared" si="28"/>
        <v>29.064</v>
      </c>
      <c r="P54">
        <f t="shared" si="29"/>
        <v>10.752000000000001</v>
      </c>
    </row>
    <row r="55" spans="1:16" x14ac:dyDescent="0.25">
      <c r="A55" t="s">
        <v>148</v>
      </c>
      <c r="B55">
        <v>2019</v>
      </c>
      <c r="C55" t="s">
        <v>15</v>
      </c>
      <c r="D55" t="str">
        <f t="shared" si="10"/>
        <v>2019Q4</v>
      </c>
      <c r="E55" s="1">
        <v>0.115</v>
      </c>
      <c r="F55" t="s">
        <v>152</v>
      </c>
      <c r="G55" t="s">
        <v>182</v>
      </c>
      <c r="H55" t="str">
        <f t="shared" si="21"/>
        <v>fd</v>
      </c>
      <c r="I55" t="str">
        <f t="shared" si="22"/>
        <v>31</v>
      </c>
      <c r="J55" t="str">
        <f t="shared" si="23"/>
        <v>00</v>
      </c>
      <c r="K55">
        <f t="shared" si="24"/>
        <v>253</v>
      </c>
      <c r="L55">
        <f t="shared" si="25"/>
        <v>49</v>
      </c>
      <c r="M55">
        <f t="shared" si="26"/>
        <v>0</v>
      </c>
      <c r="N55">
        <f t="shared" si="27"/>
        <v>29.095000000000002</v>
      </c>
      <c r="O55">
        <f t="shared" si="28"/>
        <v>5.6350000000000007</v>
      </c>
      <c r="P55">
        <f t="shared" si="29"/>
        <v>0</v>
      </c>
    </row>
    <row r="56" spans="1:16" x14ac:dyDescent="0.25">
      <c r="A56" t="s">
        <v>148</v>
      </c>
      <c r="B56">
        <v>2019</v>
      </c>
      <c r="C56" t="s">
        <v>15</v>
      </c>
      <c r="D56" t="str">
        <f t="shared" si="10"/>
        <v>2019Q4</v>
      </c>
      <c r="E56" s="1">
        <v>7.5999999999999998E-2</v>
      </c>
      <c r="F56" t="s">
        <v>153</v>
      </c>
      <c r="G56" t="s">
        <v>184</v>
      </c>
      <c r="H56" t="str">
        <f t="shared" si="21"/>
        <v>13</v>
      </c>
      <c r="I56" t="str">
        <f t="shared" si="22"/>
        <v>e2</v>
      </c>
      <c r="J56" t="str">
        <f t="shared" si="23"/>
        <v>de</v>
      </c>
      <c r="K56">
        <f t="shared" si="24"/>
        <v>19</v>
      </c>
      <c r="L56">
        <f t="shared" si="25"/>
        <v>226</v>
      </c>
      <c r="M56">
        <f t="shared" si="26"/>
        <v>222</v>
      </c>
      <c r="N56">
        <f t="shared" si="27"/>
        <v>1.444</v>
      </c>
      <c r="O56">
        <f t="shared" si="28"/>
        <v>17.175999999999998</v>
      </c>
      <c r="P56">
        <f t="shared" si="29"/>
        <v>16.872</v>
      </c>
    </row>
    <row r="57" spans="1:16" x14ac:dyDescent="0.25">
      <c r="A57" t="s">
        <v>148</v>
      </c>
      <c r="B57">
        <v>2019</v>
      </c>
      <c r="C57" t="s">
        <v>15</v>
      </c>
      <c r="D57" t="str">
        <f t="shared" si="10"/>
        <v>2019Q4</v>
      </c>
      <c r="E57" s="1">
        <v>5.7000000000000002E-2</v>
      </c>
      <c r="F57" t="s">
        <v>154</v>
      </c>
      <c r="G57" t="s">
        <v>185</v>
      </c>
      <c r="H57" t="str">
        <f t="shared" si="21"/>
        <v>fa</v>
      </c>
      <c r="I57" t="str">
        <f t="shared" si="22"/>
        <v>da</v>
      </c>
      <c r="J57" t="str">
        <f t="shared" si="23"/>
        <v>04</v>
      </c>
      <c r="K57">
        <f t="shared" si="24"/>
        <v>250</v>
      </c>
      <c r="L57">
        <f t="shared" si="25"/>
        <v>218</v>
      </c>
      <c r="M57">
        <f t="shared" si="26"/>
        <v>4</v>
      </c>
      <c r="N57">
        <f t="shared" si="27"/>
        <v>14.25</v>
      </c>
      <c r="O57">
        <f t="shared" si="28"/>
        <v>12.426</v>
      </c>
      <c r="P57">
        <f t="shared" si="29"/>
        <v>0.22800000000000001</v>
      </c>
    </row>
    <row r="58" spans="1:16" x14ac:dyDescent="0.25">
      <c r="A58" t="s">
        <v>148</v>
      </c>
      <c r="B58">
        <v>2019</v>
      </c>
      <c r="C58" t="s">
        <v>15</v>
      </c>
      <c r="D58" t="str">
        <f t="shared" si="10"/>
        <v>2019Q4</v>
      </c>
      <c r="E58" s="1">
        <v>4.4999999999999998E-2</v>
      </c>
      <c r="F58" t="s">
        <v>155</v>
      </c>
      <c r="G58" t="s">
        <v>180</v>
      </c>
      <c r="H58" t="str">
        <f t="shared" si="21"/>
        <v>04</v>
      </c>
      <c r="I58" t="str">
        <f t="shared" si="22"/>
        <v>00</v>
      </c>
      <c r="J58" t="str">
        <f t="shared" si="23"/>
        <v>1f</v>
      </c>
      <c r="K58">
        <f t="shared" si="24"/>
        <v>4</v>
      </c>
      <c r="L58">
        <f t="shared" si="25"/>
        <v>0</v>
      </c>
      <c r="M58">
        <f t="shared" si="26"/>
        <v>31</v>
      </c>
      <c r="N58">
        <f t="shared" si="27"/>
        <v>0.18</v>
      </c>
      <c r="O58">
        <f t="shared" si="28"/>
        <v>0</v>
      </c>
      <c r="P58">
        <f t="shared" si="29"/>
        <v>1.395</v>
      </c>
    </row>
    <row r="59" spans="1:16" x14ac:dyDescent="0.25">
      <c r="A59" t="s">
        <v>148</v>
      </c>
      <c r="B59">
        <v>2019</v>
      </c>
      <c r="C59" t="s">
        <v>15</v>
      </c>
      <c r="D59" t="str">
        <f t="shared" si="10"/>
        <v>2019Q4</v>
      </c>
      <c r="E59" s="1">
        <v>3.7999999999999999E-2</v>
      </c>
      <c r="F59" t="s">
        <v>156</v>
      </c>
      <c r="G59" t="s">
        <v>184</v>
      </c>
      <c r="H59" t="str">
        <f t="shared" si="21"/>
        <v>36</v>
      </c>
      <c r="I59" t="str">
        <f t="shared" si="22"/>
        <v>7d</v>
      </c>
      <c r="J59" t="str">
        <f t="shared" si="23"/>
        <v>c2</v>
      </c>
      <c r="K59">
        <f t="shared" si="24"/>
        <v>54</v>
      </c>
      <c r="L59">
        <f t="shared" si="25"/>
        <v>125</v>
      </c>
      <c r="M59">
        <f t="shared" si="26"/>
        <v>194</v>
      </c>
      <c r="N59">
        <f t="shared" si="27"/>
        <v>2.052</v>
      </c>
      <c r="O59">
        <f t="shared" si="28"/>
        <v>4.75</v>
      </c>
      <c r="P59">
        <f t="shared" si="29"/>
        <v>7.3719999999999999</v>
      </c>
    </row>
    <row r="60" spans="1:16" x14ac:dyDescent="0.25">
      <c r="A60" t="s">
        <v>148</v>
      </c>
      <c r="B60">
        <v>2019</v>
      </c>
      <c r="C60" t="s">
        <v>15</v>
      </c>
      <c r="D60" t="str">
        <f t="shared" si="10"/>
        <v>2019Q4</v>
      </c>
      <c r="E60" s="1">
        <v>2.7E-2</v>
      </c>
      <c r="F60" t="s">
        <v>157</v>
      </c>
      <c r="G60" t="s">
        <v>183</v>
      </c>
      <c r="H60" t="str">
        <f t="shared" si="21"/>
        <v>ab</v>
      </c>
      <c r="I60" t="str">
        <f t="shared" si="22"/>
        <v>e6</v>
      </c>
      <c r="J60" t="str">
        <f t="shared" si="23"/>
        <v>0b</v>
      </c>
      <c r="K60">
        <f t="shared" si="24"/>
        <v>171</v>
      </c>
      <c r="L60">
        <f t="shared" si="25"/>
        <v>230</v>
      </c>
      <c r="M60">
        <f t="shared" si="26"/>
        <v>11</v>
      </c>
      <c r="N60">
        <f t="shared" si="27"/>
        <v>4.617</v>
      </c>
      <c r="O60">
        <f t="shared" si="28"/>
        <v>6.21</v>
      </c>
      <c r="P60">
        <f t="shared" si="29"/>
        <v>0.29699999999999999</v>
      </c>
    </row>
    <row r="61" spans="1:16" x14ac:dyDescent="0.25">
      <c r="A61" t="s">
        <v>148</v>
      </c>
      <c r="B61">
        <v>2019</v>
      </c>
      <c r="C61" t="s">
        <v>15</v>
      </c>
      <c r="D61" t="str">
        <f t="shared" si="10"/>
        <v>2019Q4</v>
      </c>
      <c r="E61" s="1">
        <v>1.4E-2</v>
      </c>
      <c r="F61" t="s">
        <v>158</v>
      </c>
      <c r="G61" t="s">
        <v>186</v>
      </c>
      <c r="H61" t="str">
        <f t="shared" si="21"/>
        <v>fd</v>
      </c>
      <c r="I61" t="str">
        <f t="shared" si="22"/>
        <v>98</v>
      </c>
      <c r="J61" t="str">
        <f t="shared" si="23"/>
        <v>04</v>
      </c>
      <c r="K61">
        <f t="shared" si="24"/>
        <v>253</v>
      </c>
      <c r="L61">
        <f t="shared" si="25"/>
        <v>152</v>
      </c>
      <c r="M61">
        <f t="shared" si="26"/>
        <v>4</v>
      </c>
      <c r="N61">
        <f t="shared" si="27"/>
        <v>3.5420000000000003</v>
      </c>
      <c r="O61">
        <f t="shared" si="28"/>
        <v>2.1280000000000001</v>
      </c>
      <c r="P61">
        <f t="shared" si="29"/>
        <v>5.6000000000000001E-2</v>
      </c>
    </row>
    <row r="62" spans="1:16" x14ac:dyDescent="0.25">
      <c r="A62" t="s">
        <v>159</v>
      </c>
      <c r="B62">
        <v>2020</v>
      </c>
      <c r="C62" t="s">
        <v>42</v>
      </c>
      <c r="D62" t="str">
        <f t="shared" si="10"/>
        <v>2020Q1</v>
      </c>
      <c r="E62" s="1">
        <v>0.34499999999999997</v>
      </c>
      <c r="F62" t="s">
        <v>160</v>
      </c>
      <c r="G62" t="s">
        <v>182</v>
      </c>
      <c r="H62" t="str">
        <f t="shared" si="21"/>
        <v>fd</v>
      </c>
      <c r="I62" t="str">
        <f t="shared" si="22"/>
        <v>05</v>
      </c>
      <c r="J62" t="str">
        <f t="shared" si="23"/>
        <v>00</v>
      </c>
      <c r="K62">
        <f t="shared" si="24"/>
        <v>253</v>
      </c>
      <c r="L62">
        <f t="shared" si="25"/>
        <v>5</v>
      </c>
      <c r="M62">
        <f t="shared" si="26"/>
        <v>0</v>
      </c>
      <c r="N62">
        <f t="shared" si="27"/>
        <v>87.284999999999997</v>
      </c>
      <c r="O62">
        <f t="shared" si="28"/>
        <v>1.7249999999999999</v>
      </c>
      <c r="P62">
        <f t="shared" si="29"/>
        <v>0</v>
      </c>
    </row>
    <row r="63" spans="1:16" x14ac:dyDescent="0.25">
      <c r="A63" t="s">
        <v>159</v>
      </c>
      <c r="B63">
        <v>2020</v>
      </c>
      <c r="C63" t="s">
        <v>42</v>
      </c>
      <c r="D63" t="str">
        <f t="shared" si="10"/>
        <v>2020Q1</v>
      </c>
      <c r="E63" s="1">
        <v>0.14799999999999999</v>
      </c>
      <c r="F63" t="s">
        <v>161</v>
      </c>
      <c r="G63" t="s">
        <v>183</v>
      </c>
      <c r="H63" t="str">
        <f t="shared" si="21"/>
        <v>24</v>
      </c>
      <c r="I63" t="str">
        <f t="shared" si="22"/>
        <v>ab</v>
      </c>
      <c r="J63" t="str">
        <f t="shared" si="23"/>
        <v>11</v>
      </c>
      <c r="K63">
        <f t="shared" si="24"/>
        <v>36</v>
      </c>
      <c r="L63">
        <f t="shared" si="25"/>
        <v>171</v>
      </c>
      <c r="M63">
        <f t="shared" si="26"/>
        <v>17</v>
      </c>
      <c r="N63">
        <f t="shared" si="27"/>
        <v>5.3279999999999994</v>
      </c>
      <c r="O63">
        <f t="shared" si="28"/>
        <v>25.308</v>
      </c>
      <c r="P63">
        <f t="shared" si="29"/>
        <v>2.516</v>
      </c>
    </row>
    <row r="64" spans="1:16" x14ac:dyDescent="0.25">
      <c r="A64" t="s">
        <v>159</v>
      </c>
      <c r="B64">
        <v>2020</v>
      </c>
      <c r="C64" t="s">
        <v>42</v>
      </c>
      <c r="D64" t="str">
        <f t="shared" si="10"/>
        <v>2020Q1</v>
      </c>
      <c r="E64" s="1">
        <v>0.115</v>
      </c>
      <c r="F64" t="s">
        <v>162</v>
      </c>
      <c r="G64" t="s">
        <v>187</v>
      </c>
      <c r="H64" t="str">
        <f t="shared" si="21"/>
        <v>5b</v>
      </c>
      <c r="I64" t="str">
        <f t="shared" si="22"/>
        <v>00</v>
      </c>
      <c r="J64" t="str">
        <f t="shared" si="23"/>
        <v>c1</v>
      </c>
      <c r="K64">
        <f t="shared" si="24"/>
        <v>91</v>
      </c>
      <c r="L64">
        <f t="shared" si="25"/>
        <v>0</v>
      </c>
      <c r="M64">
        <f t="shared" si="26"/>
        <v>193</v>
      </c>
      <c r="N64">
        <f t="shared" si="27"/>
        <v>10.465</v>
      </c>
      <c r="O64">
        <f t="shared" si="28"/>
        <v>0</v>
      </c>
      <c r="P64">
        <f t="shared" si="29"/>
        <v>22.195</v>
      </c>
    </row>
    <row r="65" spans="1:16" x14ac:dyDescent="0.25">
      <c r="A65" t="s">
        <v>159</v>
      </c>
      <c r="B65">
        <v>2020</v>
      </c>
      <c r="C65" t="s">
        <v>42</v>
      </c>
      <c r="D65" t="str">
        <f t="shared" si="10"/>
        <v>2020Q1</v>
      </c>
      <c r="E65" s="1">
        <v>8.3000000000000004E-2</v>
      </c>
      <c r="F65" t="s">
        <v>163</v>
      </c>
      <c r="G65" t="s">
        <v>185</v>
      </c>
      <c r="H65" t="str">
        <f t="shared" si="21"/>
        <v>af</v>
      </c>
      <c r="I65" t="str">
        <f t="shared" si="22"/>
        <v>e8</v>
      </c>
      <c r="J65" t="str">
        <f t="shared" si="23"/>
        <v>03</v>
      </c>
      <c r="K65">
        <f t="shared" si="24"/>
        <v>175</v>
      </c>
      <c r="L65">
        <f t="shared" si="25"/>
        <v>232</v>
      </c>
      <c r="M65">
        <f t="shared" si="26"/>
        <v>3</v>
      </c>
      <c r="N65">
        <f t="shared" si="27"/>
        <v>14.525</v>
      </c>
      <c r="O65">
        <f t="shared" si="28"/>
        <v>19.256</v>
      </c>
      <c r="P65">
        <f t="shared" si="29"/>
        <v>0.249</v>
      </c>
    </row>
    <row r="66" spans="1:16" x14ac:dyDescent="0.25">
      <c r="A66" t="s">
        <v>159</v>
      </c>
      <c r="B66">
        <v>2020</v>
      </c>
      <c r="C66" t="s">
        <v>42</v>
      </c>
      <c r="D66" t="str">
        <f t="shared" si="10"/>
        <v>2020Q1</v>
      </c>
      <c r="E66" s="1">
        <v>8.1000000000000003E-2</v>
      </c>
      <c r="F66" t="s">
        <v>164</v>
      </c>
      <c r="G66" t="s">
        <v>187</v>
      </c>
      <c r="H66" t="str">
        <f t="shared" si="21"/>
        <v>7f</v>
      </c>
      <c r="I66" t="str">
        <f t="shared" si="22"/>
        <v>07</v>
      </c>
      <c r="J66" t="str">
        <f t="shared" si="23"/>
        <v>92</v>
      </c>
      <c r="K66">
        <f t="shared" si="24"/>
        <v>127</v>
      </c>
      <c r="L66">
        <f t="shared" si="25"/>
        <v>7</v>
      </c>
      <c r="M66">
        <f t="shared" si="26"/>
        <v>146</v>
      </c>
      <c r="N66">
        <f t="shared" si="27"/>
        <v>10.287000000000001</v>
      </c>
      <c r="O66">
        <f t="shared" si="28"/>
        <v>0.56700000000000006</v>
      </c>
      <c r="P66">
        <f t="shared" si="29"/>
        <v>11.826000000000001</v>
      </c>
    </row>
    <row r="67" spans="1:16" x14ac:dyDescent="0.25">
      <c r="A67" t="s">
        <v>159</v>
      </c>
      <c r="B67">
        <v>2020</v>
      </c>
      <c r="C67" t="s">
        <v>42</v>
      </c>
      <c r="D67" t="str">
        <f t="shared" ref="D67:D81" si="30">B67&amp;C67</f>
        <v>2020Q1</v>
      </c>
      <c r="E67" s="1">
        <v>6.5000000000000002E-2</v>
      </c>
      <c r="F67" t="s">
        <v>165</v>
      </c>
      <c r="G67" t="s">
        <v>183</v>
      </c>
      <c r="H67" t="str">
        <f t="shared" si="21"/>
        <v>14</v>
      </c>
      <c r="I67" t="str">
        <f t="shared" si="22"/>
        <v>d4</v>
      </c>
      <c r="J67" t="str">
        <f t="shared" si="23"/>
        <v>9d</v>
      </c>
      <c r="K67">
        <f t="shared" si="24"/>
        <v>20</v>
      </c>
      <c r="L67">
        <f t="shared" si="25"/>
        <v>212</v>
      </c>
      <c r="M67">
        <f t="shared" si="26"/>
        <v>157</v>
      </c>
      <c r="N67">
        <f t="shared" si="27"/>
        <v>1.3</v>
      </c>
      <c r="O67">
        <f t="shared" si="28"/>
        <v>13.780000000000001</v>
      </c>
      <c r="P67">
        <f t="shared" si="29"/>
        <v>10.205</v>
      </c>
    </row>
    <row r="68" spans="1:16" x14ac:dyDescent="0.25">
      <c r="A68" t="s">
        <v>159</v>
      </c>
      <c r="B68">
        <v>2020</v>
      </c>
      <c r="C68" t="s">
        <v>42</v>
      </c>
      <c r="D68" t="str">
        <f t="shared" si="30"/>
        <v>2020Q1</v>
      </c>
      <c r="E68" s="1">
        <v>5.8999999999999997E-2</v>
      </c>
      <c r="F68" t="s">
        <v>166</v>
      </c>
      <c r="G68" t="s">
        <v>184</v>
      </c>
      <c r="H68" t="str">
        <f t="shared" si="21"/>
        <v>09</v>
      </c>
      <c r="I68" t="str">
        <f t="shared" si="22"/>
        <v>c2</v>
      </c>
      <c r="J68" t="str">
        <f t="shared" si="23"/>
        <v>e3</v>
      </c>
      <c r="K68">
        <f t="shared" si="24"/>
        <v>9</v>
      </c>
      <c r="L68">
        <f t="shared" si="25"/>
        <v>194</v>
      </c>
      <c r="M68">
        <f t="shared" si="26"/>
        <v>227</v>
      </c>
      <c r="N68">
        <f t="shared" si="27"/>
        <v>0.53099999999999992</v>
      </c>
      <c r="O68">
        <f t="shared" si="28"/>
        <v>11.446</v>
      </c>
      <c r="P68">
        <f t="shared" si="29"/>
        <v>13.392999999999999</v>
      </c>
    </row>
    <row r="69" spans="1:16" x14ac:dyDescent="0.25">
      <c r="A69" t="s">
        <v>159</v>
      </c>
      <c r="B69">
        <v>2020</v>
      </c>
      <c r="C69" t="s">
        <v>42</v>
      </c>
      <c r="D69" t="str">
        <f t="shared" si="30"/>
        <v>2020Q1</v>
      </c>
      <c r="E69" s="1">
        <v>4.7E-2</v>
      </c>
      <c r="F69" t="s">
        <v>167</v>
      </c>
      <c r="G69" t="s">
        <v>184</v>
      </c>
      <c r="H69" t="str">
        <f t="shared" si="21"/>
        <v>4d</v>
      </c>
      <c r="I69" t="str">
        <f t="shared" si="22"/>
        <v>65</v>
      </c>
      <c r="J69" t="str">
        <f t="shared" si="23"/>
        <v>b9</v>
      </c>
      <c r="K69">
        <f t="shared" si="24"/>
        <v>77</v>
      </c>
      <c r="L69">
        <f t="shared" si="25"/>
        <v>101</v>
      </c>
      <c r="M69">
        <f t="shared" si="26"/>
        <v>185</v>
      </c>
      <c r="N69">
        <f t="shared" si="27"/>
        <v>3.6190000000000002</v>
      </c>
      <c r="O69">
        <f t="shared" si="28"/>
        <v>4.7469999999999999</v>
      </c>
      <c r="P69">
        <f t="shared" si="29"/>
        <v>8.6950000000000003</v>
      </c>
    </row>
    <row r="70" spans="1:16" x14ac:dyDescent="0.25">
      <c r="A70" t="s">
        <v>159</v>
      </c>
      <c r="B70">
        <v>2020</v>
      </c>
      <c r="C70" t="s">
        <v>42</v>
      </c>
      <c r="D70" t="str">
        <f t="shared" si="30"/>
        <v>2020Q1</v>
      </c>
      <c r="E70" s="1">
        <v>0.03</v>
      </c>
      <c r="F70" t="s">
        <v>168</v>
      </c>
      <c r="G70" t="s">
        <v>185</v>
      </c>
      <c r="H70" t="str">
        <f t="shared" si="21"/>
        <v>f6</v>
      </c>
      <c r="I70" t="str">
        <f t="shared" si="22"/>
        <v>d0</v>
      </c>
      <c r="J70" t="str">
        <f t="shared" si="23"/>
        <v>06</v>
      </c>
      <c r="K70">
        <f t="shared" si="24"/>
        <v>246</v>
      </c>
      <c r="L70">
        <f t="shared" si="25"/>
        <v>208</v>
      </c>
      <c r="M70">
        <f t="shared" si="26"/>
        <v>6</v>
      </c>
      <c r="N70">
        <f t="shared" si="27"/>
        <v>7.38</v>
      </c>
      <c r="O70">
        <f t="shared" si="28"/>
        <v>6.24</v>
      </c>
      <c r="P70">
        <f t="shared" si="29"/>
        <v>0.18</v>
      </c>
    </row>
    <row r="71" spans="1:16" x14ac:dyDescent="0.25">
      <c r="A71" t="s">
        <v>159</v>
      </c>
      <c r="B71">
        <v>2020</v>
      </c>
      <c r="C71" t="s">
        <v>42</v>
      </c>
      <c r="D71" t="str">
        <f t="shared" si="30"/>
        <v>2020Q1</v>
      </c>
      <c r="E71" s="1">
        <v>2.9000000000000001E-2</v>
      </c>
      <c r="F71" t="s">
        <v>169</v>
      </c>
      <c r="G71" t="s">
        <v>186</v>
      </c>
      <c r="H71" t="str">
        <f t="shared" si="21"/>
        <v>f9</v>
      </c>
      <c r="I71" t="str">
        <f t="shared" si="22"/>
        <v>7a</v>
      </c>
      <c r="J71" t="str">
        <f t="shared" si="23"/>
        <v>07</v>
      </c>
      <c r="K71">
        <f t="shared" si="24"/>
        <v>249</v>
      </c>
      <c r="L71">
        <f t="shared" si="25"/>
        <v>122</v>
      </c>
      <c r="M71">
        <f t="shared" si="26"/>
        <v>7</v>
      </c>
      <c r="N71">
        <f t="shared" si="27"/>
        <v>7.2210000000000001</v>
      </c>
      <c r="O71">
        <f t="shared" si="28"/>
        <v>3.5380000000000003</v>
      </c>
      <c r="P71">
        <f t="shared" si="29"/>
        <v>0.20300000000000001</v>
      </c>
    </row>
    <row r="72" spans="1:16" x14ac:dyDescent="0.25">
      <c r="A72" t="s">
        <v>170</v>
      </c>
      <c r="B72">
        <v>2020</v>
      </c>
      <c r="C72" t="s">
        <v>57</v>
      </c>
      <c r="D72" t="str">
        <f t="shared" si="30"/>
        <v>2020Q2</v>
      </c>
      <c r="E72" s="1">
        <v>0.35799999999999998</v>
      </c>
      <c r="F72" t="s">
        <v>171</v>
      </c>
      <c r="G72" t="s">
        <v>183</v>
      </c>
      <c r="H72" t="str">
        <f t="shared" si="21"/>
        <v>20</v>
      </c>
      <c r="I72" t="str">
        <f t="shared" si="22"/>
        <v>a6</v>
      </c>
      <c r="J72" t="str">
        <f t="shared" si="23"/>
        <v>22</v>
      </c>
      <c r="K72">
        <f t="shared" si="24"/>
        <v>32</v>
      </c>
      <c r="L72">
        <f t="shared" si="25"/>
        <v>166</v>
      </c>
      <c r="M72">
        <f t="shared" si="26"/>
        <v>34</v>
      </c>
      <c r="N72">
        <f t="shared" si="27"/>
        <v>11.456</v>
      </c>
      <c r="O72">
        <f t="shared" si="28"/>
        <v>59.427999999999997</v>
      </c>
      <c r="P72">
        <f t="shared" si="29"/>
        <v>12.171999999999999</v>
      </c>
    </row>
    <row r="73" spans="1:16" x14ac:dyDescent="0.25">
      <c r="A73" t="s">
        <v>170</v>
      </c>
      <c r="B73">
        <v>2020</v>
      </c>
      <c r="C73" t="s">
        <v>57</v>
      </c>
      <c r="D73" t="str">
        <f t="shared" si="30"/>
        <v>2020Q2</v>
      </c>
      <c r="E73" s="1">
        <v>0.182</v>
      </c>
      <c r="F73" t="s">
        <v>172</v>
      </c>
      <c r="G73" t="s">
        <v>184</v>
      </c>
      <c r="H73" t="str">
        <f t="shared" si="21"/>
        <v>4f</v>
      </c>
      <c r="I73" t="str">
        <f t="shared" si="22"/>
        <v>02</v>
      </c>
      <c r="J73" t="str">
        <f t="shared" si="23"/>
        <v>d8</v>
      </c>
      <c r="K73">
        <f t="shared" si="24"/>
        <v>79</v>
      </c>
      <c r="L73">
        <f t="shared" si="25"/>
        <v>2</v>
      </c>
      <c r="M73">
        <f t="shared" si="26"/>
        <v>216</v>
      </c>
      <c r="N73">
        <f t="shared" si="27"/>
        <v>14.378</v>
      </c>
      <c r="O73">
        <f t="shared" si="28"/>
        <v>0.36399999999999999</v>
      </c>
      <c r="P73">
        <f t="shared" si="29"/>
        <v>39.311999999999998</v>
      </c>
    </row>
    <row r="74" spans="1:16" x14ac:dyDescent="0.25">
      <c r="A74" t="s">
        <v>170</v>
      </c>
      <c r="B74">
        <v>2020</v>
      </c>
      <c r="C74" t="s">
        <v>57</v>
      </c>
      <c r="D74" t="str">
        <f t="shared" si="30"/>
        <v>2020Q2</v>
      </c>
      <c r="E74" s="1">
        <v>0.129</v>
      </c>
      <c r="F74" t="s">
        <v>173</v>
      </c>
      <c r="G74" t="s">
        <v>187</v>
      </c>
      <c r="H74" t="str">
        <f t="shared" si="21"/>
        <v>7a</v>
      </c>
      <c r="I74" t="str">
        <f t="shared" si="22"/>
        <v>00</v>
      </c>
      <c r="J74" t="str">
        <f t="shared" si="23"/>
        <v>9a</v>
      </c>
      <c r="K74">
        <f t="shared" si="24"/>
        <v>122</v>
      </c>
      <c r="L74">
        <f t="shared" si="25"/>
        <v>0</v>
      </c>
      <c r="M74">
        <f t="shared" si="26"/>
        <v>154</v>
      </c>
      <c r="N74">
        <f t="shared" si="27"/>
        <v>15.738</v>
      </c>
      <c r="O74">
        <f t="shared" si="28"/>
        <v>0</v>
      </c>
      <c r="P74">
        <f t="shared" si="29"/>
        <v>19.866</v>
      </c>
    </row>
    <row r="75" spans="1:16" x14ac:dyDescent="0.25">
      <c r="A75" t="s">
        <v>170</v>
      </c>
      <c r="B75">
        <v>2020</v>
      </c>
      <c r="C75" t="s">
        <v>57</v>
      </c>
      <c r="D75" t="str">
        <f t="shared" si="30"/>
        <v>2020Q2</v>
      </c>
      <c r="E75" s="1">
        <v>7.6999999999999999E-2</v>
      </c>
      <c r="F75" t="s">
        <v>174</v>
      </c>
      <c r="G75" t="s">
        <v>184</v>
      </c>
      <c r="H75" t="str">
        <f t="shared" si="21"/>
        <v>0a</v>
      </c>
      <c r="I75" t="str">
        <f t="shared" si="22"/>
        <v>e6</v>
      </c>
      <c r="J75" t="str">
        <f t="shared" si="23"/>
        <v>f1</v>
      </c>
      <c r="K75">
        <f t="shared" si="24"/>
        <v>10</v>
      </c>
      <c r="L75">
        <f t="shared" si="25"/>
        <v>230</v>
      </c>
      <c r="M75">
        <f t="shared" si="26"/>
        <v>241</v>
      </c>
      <c r="N75">
        <f t="shared" si="27"/>
        <v>0.77</v>
      </c>
      <c r="O75">
        <f t="shared" si="28"/>
        <v>17.71</v>
      </c>
      <c r="P75">
        <f t="shared" si="29"/>
        <v>18.556999999999999</v>
      </c>
    </row>
    <row r="76" spans="1:16" x14ac:dyDescent="0.25">
      <c r="A76" t="s">
        <v>170</v>
      </c>
      <c r="B76">
        <v>2020</v>
      </c>
      <c r="C76" t="s">
        <v>57</v>
      </c>
      <c r="D76" t="str">
        <f t="shared" si="30"/>
        <v>2020Q2</v>
      </c>
      <c r="E76" s="1">
        <v>7.2999999999999995E-2</v>
      </c>
      <c r="F76" t="s">
        <v>175</v>
      </c>
      <c r="G76" t="s">
        <v>184</v>
      </c>
      <c r="H76" t="str">
        <f t="shared" si="21"/>
        <v>03</v>
      </c>
      <c r="I76" t="str">
        <f t="shared" si="22"/>
        <v>eb</v>
      </c>
      <c r="J76" t="str">
        <f t="shared" si="23"/>
        <v>ca</v>
      </c>
      <c r="K76">
        <f t="shared" si="24"/>
        <v>3</v>
      </c>
      <c r="L76">
        <f t="shared" si="25"/>
        <v>235</v>
      </c>
      <c r="M76">
        <f t="shared" si="26"/>
        <v>202</v>
      </c>
      <c r="N76">
        <f t="shared" si="27"/>
        <v>0.21899999999999997</v>
      </c>
      <c r="O76">
        <f t="shared" si="28"/>
        <v>17.154999999999998</v>
      </c>
      <c r="P76">
        <f t="shared" si="29"/>
        <v>14.745999999999999</v>
      </c>
    </row>
    <row r="77" spans="1:16" x14ac:dyDescent="0.25">
      <c r="A77" t="s">
        <v>170</v>
      </c>
      <c r="B77">
        <v>2020</v>
      </c>
      <c r="C77" t="s">
        <v>57</v>
      </c>
      <c r="D77" t="str">
        <f t="shared" si="30"/>
        <v>2020Q2</v>
      </c>
      <c r="E77" s="1">
        <v>6.4000000000000001E-2</v>
      </c>
      <c r="F77" t="s">
        <v>98</v>
      </c>
      <c r="G77" t="s">
        <v>183</v>
      </c>
      <c r="H77" t="str">
        <f t="shared" si="21"/>
        <v>00</v>
      </c>
      <c r="I77" t="str">
        <f t="shared" si="22"/>
        <v>c6</v>
      </c>
      <c r="J77" t="str">
        <f t="shared" si="23"/>
        <v>7e</v>
      </c>
      <c r="K77">
        <f t="shared" si="24"/>
        <v>0</v>
      </c>
      <c r="L77">
        <f t="shared" si="25"/>
        <v>198</v>
      </c>
      <c r="M77">
        <f t="shared" si="26"/>
        <v>126</v>
      </c>
      <c r="N77">
        <f t="shared" si="27"/>
        <v>0</v>
      </c>
      <c r="O77">
        <f t="shared" si="28"/>
        <v>12.672000000000001</v>
      </c>
      <c r="P77">
        <f t="shared" si="29"/>
        <v>8.0640000000000001</v>
      </c>
    </row>
    <row r="78" spans="1:16" x14ac:dyDescent="0.25">
      <c r="A78" t="s">
        <v>170</v>
      </c>
      <c r="B78">
        <v>2020</v>
      </c>
      <c r="C78" t="s">
        <v>57</v>
      </c>
      <c r="D78" t="str">
        <f t="shared" si="30"/>
        <v>2020Q2</v>
      </c>
      <c r="E78" s="1">
        <v>3.7999999999999999E-2</v>
      </c>
      <c r="F78" t="s">
        <v>176</v>
      </c>
      <c r="G78" t="s">
        <v>184</v>
      </c>
      <c r="H78" t="str">
        <f t="shared" si="21"/>
        <v>3d</v>
      </c>
      <c r="I78" t="str">
        <f t="shared" si="22"/>
        <v>72</v>
      </c>
      <c r="J78" t="str">
        <f t="shared" si="23"/>
        <v>bf</v>
      </c>
      <c r="K78">
        <f t="shared" si="24"/>
        <v>61</v>
      </c>
      <c r="L78">
        <f t="shared" si="25"/>
        <v>114</v>
      </c>
      <c r="M78">
        <f t="shared" si="26"/>
        <v>191</v>
      </c>
      <c r="N78">
        <f t="shared" si="27"/>
        <v>2.3180000000000001</v>
      </c>
      <c r="O78">
        <f t="shared" si="28"/>
        <v>4.3319999999999999</v>
      </c>
      <c r="P78">
        <f t="shared" si="29"/>
        <v>7.258</v>
      </c>
    </row>
    <row r="79" spans="1:16" x14ac:dyDescent="0.25">
      <c r="A79" t="s">
        <v>170</v>
      </c>
      <c r="B79">
        <v>2020</v>
      </c>
      <c r="C79" t="s">
        <v>57</v>
      </c>
      <c r="D79" t="str">
        <f t="shared" si="30"/>
        <v>2020Q2</v>
      </c>
      <c r="E79" s="1">
        <v>3.5999999999999997E-2</v>
      </c>
      <c r="F79" t="s">
        <v>177</v>
      </c>
      <c r="G79" t="s">
        <v>184</v>
      </c>
      <c r="H79" t="str">
        <f t="shared" si="21"/>
        <v>06</v>
      </c>
      <c r="I79" t="str">
        <f t="shared" si="22"/>
        <v>a1</v>
      </c>
      <c r="J79" t="str">
        <f t="shared" si="23"/>
        <v>d4</v>
      </c>
      <c r="K79">
        <f t="shared" si="24"/>
        <v>6</v>
      </c>
      <c r="L79">
        <f t="shared" si="25"/>
        <v>161</v>
      </c>
      <c r="M79">
        <f t="shared" si="26"/>
        <v>212</v>
      </c>
      <c r="N79">
        <f t="shared" si="27"/>
        <v>0.21599999999999997</v>
      </c>
      <c r="O79">
        <f t="shared" si="28"/>
        <v>5.7959999999999994</v>
      </c>
      <c r="P79">
        <f t="shared" si="29"/>
        <v>7.6319999999999997</v>
      </c>
    </row>
    <row r="80" spans="1:16" x14ac:dyDescent="0.25">
      <c r="A80" t="s">
        <v>170</v>
      </c>
      <c r="B80">
        <v>2020</v>
      </c>
      <c r="C80" t="s">
        <v>57</v>
      </c>
      <c r="D80" t="str">
        <f t="shared" si="30"/>
        <v>2020Q2</v>
      </c>
      <c r="E80" s="1">
        <v>2.5999999999999999E-2</v>
      </c>
      <c r="F80" t="s">
        <v>178</v>
      </c>
      <c r="G80" t="s">
        <v>185</v>
      </c>
      <c r="H80" t="str">
        <f t="shared" si="21"/>
        <v>c9</v>
      </c>
      <c r="I80" t="str">
        <f t="shared" si="22"/>
        <v>f3</v>
      </c>
      <c r="J80" t="str">
        <f t="shared" si="23"/>
        <v>04</v>
      </c>
      <c r="K80">
        <f t="shared" si="24"/>
        <v>201</v>
      </c>
      <c r="L80">
        <f t="shared" si="25"/>
        <v>243</v>
      </c>
      <c r="M80">
        <f t="shared" si="26"/>
        <v>4</v>
      </c>
      <c r="N80">
        <f t="shared" si="27"/>
        <v>5.226</v>
      </c>
      <c r="O80">
        <f t="shared" si="28"/>
        <v>6.3179999999999996</v>
      </c>
      <c r="P80">
        <f t="shared" si="29"/>
        <v>0.104</v>
      </c>
    </row>
    <row r="81" spans="1:16" x14ac:dyDescent="0.25">
      <c r="A81" t="s">
        <v>170</v>
      </c>
      <c r="B81">
        <v>2020</v>
      </c>
      <c r="C81" t="s">
        <v>57</v>
      </c>
      <c r="D81" t="str">
        <f t="shared" si="30"/>
        <v>2020Q2</v>
      </c>
      <c r="E81" s="1">
        <v>1.7000000000000001E-2</v>
      </c>
      <c r="F81" t="s">
        <v>179</v>
      </c>
      <c r="G81" t="s">
        <v>187</v>
      </c>
      <c r="H81" t="str">
        <f t="shared" si="21"/>
        <v>61</v>
      </c>
      <c r="I81" t="str">
        <f t="shared" si="22"/>
        <v>41</v>
      </c>
      <c r="J81" t="str">
        <f t="shared" si="23"/>
        <v>a9</v>
      </c>
      <c r="K81">
        <f t="shared" si="24"/>
        <v>97</v>
      </c>
      <c r="L81">
        <f t="shared" si="25"/>
        <v>65</v>
      </c>
      <c r="M81">
        <f t="shared" si="26"/>
        <v>169</v>
      </c>
      <c r="N81">
        <f t="shared" si="27"/>
        <v>1.649</v>
      </c>
      <c r="O81">
        <f t="shared" si="28"/>
        <v>1.105</v>
      </c>
      <c r="P81">
        <f t="shared" si="29"/>
        <v>2.8730000000000002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73D3-2A1A-4E66-A2FA-8B30FF464E46}">
  <dimension ref="A1:AI81"/>
  <sheetViews>
    <sheetView topLeftCell="E1" zoomScale="90" zoomScaleNormal="90" workbookViewId="0">
      <selection activeCell="X1" sqref="X1:AI12"/>
    </sheetView>
  </sheetViews>
  <sheetFormatPr defaultRowHeight="15" x14ac:dyDescent="0.25"/>
  <cols>
    <col min="6" max="6" width="13" customWidth="1"/>
  </cols>
  <sheetData>
    <row r="1" spans="1:35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  <c r="Y1" t="s">
        <v>506</v>
      </c>
      <c r="Z1" t="s">
        <v>507</v>
      </c>
      <c r="AA1" t="s">
        <v>508</v>
      </c>
      <c r="AC1" t="s">
        <v>509</v>
      </c>
      <c r="AG1" t="s">
        <v>510</v>
      </c>
    </row>
    <row r="2" spans="1:35" x14ac:dyDescent="0.25">
      <c r="A2" t="s">
        <v>230</v>
      </c>
      <c r="B2">
        <v>2018</v>
      </c>
      <c r="C2">
        <v>3</v>
      </c>
      <c r="D2" t="str">
        <f>B2&amp;C2</f>
        <v>20183</v>
      </c>
      <c r="E2" s="1">
        <v>0.58099999999999996</v>
      </c>
      <c r="F2" t="s">
        <v>231</v>
      </c>
      <c r="G2" t="s">
        <v>3</v>
      </c>
      <c r="H2" t="str">
        <f t="shared" ref="H2:H65" si="0">MID(F2,2,2)</f>
        <v>a0</v>
      </c>
      <c r="I2" t="str">
        <f t="shared" ref="I2:I65" si="1">MID(F2,4,2)</f>
        <v>2d</v>
      </c>
      <c r="J2" t="str">
        <f t="shared" ref="J2:J65" si="2">RIGHT(F2,2)</f>
        <v>d0</v>
      </c>
      <c r="K2">
        <f t="shared" ref="K2:K65" si="3">HEX2DEC(H2)</f>
        <v>160</v>
      </c>
      <c r="L2">
        <f t="shared" ref="L2:L65" si="4">HEX2DEC(I2)</f>
        <v>45</v>
      </c>
      <c r="M2">
        <f t="shared" ref="M2:M65" si="5">HEX2DEC(J2)</f>
        <v>208</v>
      </c>
      <c r="N2">
        <f t="shared" ref="N2:N65" si="6">$E2*K2</f>
        <v>92.96</v>
      </c>
      <c r="O2">
        <f t="shared" ref="O2:O65" si="7">$E2*L2</f>
        <v>26.145</v>
      </c>
      <c r="P2">
        <f t="shared" ref="P2:P65" si="8">$E2*M2</f>
        <v>120.84799999999998</v>
      </c>
      <c r="T2" t="s">
        <v>414</v>
      </c>
      <c r="U2">
        <f>SUMIF($D:$D,$T2,N:N)</f>
        <v>127.37300000000002</v>
      </c>
      <c r="V2">
        <f t="shared" ref="V2:W2" si="9">SUMIF($D:$D,$T2,O:O)</f>
        <v>88.073999999999998</v>
      </c>
      <c r="W2">
        <f t="shared" si="9"/>
        <v>183.92399999999995</v>
      </c>
      <c r="X2" t="s">
        <v>413</v>
      </c>
      <c r="Y2">
        <v>0</v>
      </c>
      <c r="Z2">
        <v>0</v>
      </c>
      <c r="AA2">
        <v>0</v>
      </c>
    </row>
    <row r="3" spans="1:35" x14ac:dyDescent="0.25">
      <c r="A3" t="s">
        <v>230</v>
      </c>
      <c r="B3">
        <v>2018</v>
      </c>
      <c r="C3">
        <v>3</v>
      </c>
      <c r="D3" t="str">
        <f t="shared" ref="D3:D66" si="10">B3&amp;C3</f>
        <v>20183</v>
      </c>
      <c r="E3" s="1">
        <v>8.2000000000000003E-2</v>
      </c>
      <c r="F3" t="s">
        <v>232</v>
      </c>
      <c r="G3" t="s">
        <v>3</v>
      </c>
      <c r="H3" t="str">
        <f t="shared" si="0"/>
        <v>52</v>
      </c>
      <c r="I3" t="str">
        <f t="shared" si="1"/>
        <v>ab</v>
      </c>
      <c r="J3" t="str">
        <f t="shared" si="2"/>
        <v>d7</v>
      </c>
      <c r="K3">
        <f t="shared" si="3"/>
        <v>82</v>
      </c>
      <c r="L3">
        <f t="shared" si="4"/>
        <v>171</v>
      </c>
      <c r="M3">
        <f t="shared" si="5"/>
        <v>215</v>
      </c>
      <c r="N3">
        <f t="shared" si="6"/>
        <v>6.7240000000000002</v>
      </c>
      <c r="O3">
        <f t="shared" si="7"/>
        <v>14.022</v>
      </c>
      <c r="P3">
        <f t="shared" si="8"/>
        <v>17.63</v>
      </c>
      <c r="T3" t="s">
        <v>415</v>
      </c>
      <c r="U3">
        <f t="shared" ref="U3:U9" si="11">SUMIF($D:$D,$T3,N:N)</f>
        <v>164.65599999999998</v>
      </c>
      <c r="V3">
        <f t="shared" ref="V3:V9" si="12">SUMIF($D:$D,$T3,O:O)</f>
        <v>105.59</v>
      </c>
      <c r="W3">
        <f t="shared" ref="W3:W9" si="13">SUMIF($D:$D,$T3,P:P)</f>
        <v>97.867000000000004</v>
      </c>
      <c r="Y3">
        <f>U3-U$2</f>
        <v>37.282999999999959</v>
      </c>
      <c r="Z3">
        <f t="shared" ref="Z3:AA9" si="14">V3-V$2</f>
        <v>17.516000000000005</v>
      </c>
      <c r="AA3">
        <f t="shared" si="14"/>
        <v>-86.056999999999945</v>
      </c>
      <c r="AC3">
        <f>U3-U2</f>
        <v>37.282999999999959</v>
      </c>
      <c r="AD3">
        <f t="shared" ref="AD3:AE9" si="15">V3-V2</f>
        <v>17.516000000000005</v>
      </c>
      <c r="AE3">
        <f t="shared" si="15"/>
        <v>-86.056999999999945</v>
      </c>
      <c r="AG3">
        <f>(U3-U2)/U2</f>
        <v>0.29270724564860651</v>
      </c>
      <c r="AH3">
        <f t="shared" ref="AH3:AI9" si="16">(V3-V2)/V2</f>
        <v>0.19887821604559808</v>
      </c>
      <c r="AI3">
        <f t="shared" si="16"/>
        <v>-0.46789434766533988</v>
      </c>
    </row>
    <row r="4" spans="1:35" x14ac:dyDescent="0.25">
      <c r="A4" t="s">
        <v>230</v>
      </c>
      <c r="B4">
        <v>2018</v>
      </c>
      <c r="C4">
        <v>3</v>
      </c>
      <c r="D4" t="str">
        <f t="shared" si="10"/>
        <v>20183</v>
      </c>
      <c r="E4" s="1">
        <v>0.08</v>
      </c>
      <c r="F4" t="s">
        <v>233</v>
      </c>
      <c r="G4" t="s">
        <v>6</v>
      </c>
      <c r="H4" t="str">
        <f t="shared" si="0"/>
        <v>70</v>
      </c>
      <c r="I4" t="str">
        <f t="shared" si="1"/>
        <v>17</v>
      </c>
      <c r="J4" t="str">
        <f t="shared" si="2"/>
        <v>8f</v>
      </c>
      <c r="K4">
        <f t="shared" si="3"/>
        <v>112</v>
      </c>
      <c r="L4">
        <f t="shared" si="4"/>
        <v>23</v>
      </c>
      <c r="M4">
        <f t="shared" si="5"/>
        <v>143</v>
      </c>
      <c r="N4">
        <f t="shared" si="6"/>
        <v>8.9600000000000009</v>
      </c>
      <c r="O4">
        <f t="shared" si="7"/>
        <v>1.84</v>
      </c>
      <c r="P4">
        <f t="shared" si="8"/>
        <v>11.44</v>
      </c>
      <c r="T4" t="s">
        <v>416</v>
      </c>
      <c r="U4">
        <f t="shared" si="11"/>
        <v>63.35799999999999</v>
      </c>
      <c r="V4">
        <f t="shared" si="12"/>
        <v>48.725000000000001</v>
      </c>
      <c r="W4">
        <f t="shared" si="13"/>
        <v>154.56499999999997</v>
      </c>
      <c r="Y4">
        <f t="shared" ref="Y4:Y9" si="17">U4-U$2</f>
        <v>-64.015000000000029</v>
      </c>
      <c r="Z4">
        <f t="shared" si="14"/>
        <v>-39.348999999999997</v>
      </c>
      <c r="AA4">
        <f t="shared" si="14"/>
        <v>-29.35899999999998</v>
      </c>
      <c r="AC4">
        <f t="shared" ref="AC4:AC9" si="18">U4-U3</f>
        <v>-101.29799999999999</v>
      </c>
      <c r="AD4">
        <f t="shared" si="15"/>
        <v>-56.865000000000002</v>
      </c>
      <c r="AE4">
        <f t="shared" si="15"/>
        <v>56.697999999999965</v>
      </c>
      <c r="AG4">
        <f t="shared" ref="AG4:AG9" si="19">(U4-U3)/U3</f>
        <v>-0.61520989213876198</v>
      </c>
      <c r="AH4">
        <f t="shared" si="16"/>
        <v>-0.53854531679136286</v>
      </c>
      <c r="AI4">
        <f t="shared" si="16"/>
        <v>0.57933726383765682</v>
      </c>
    </row>
    <row r="5" spans="1:35" x14ac:dyDescent="0.25">
      <c r="A5" t="s">
        <v>230</v>
      </c>
      <c r="B5">
        <v>2018</v>
      </c>
      <c r="C5">
        <v>3</v>
      </c>
      <c r="D5" t="str">
        <f t="shared" si="10"/>
        <v>20183</v>
      </c>
      <c r="E5" s="1">
        <v>7.2999999999999995E-2</v>
      </c>
      <c r="F5" t="s">
        <v>234</v>
      </c>
      <c r="G5" t="s">
        <v>53</v>
      </c>
      <c r="H5" t="str">
        <f t="shared" si="0"/>
        <v>10</v>
      </c>
      <c r="I5" t="str">
        <f t="shared" si="1"/>
        <v>d8</v>
      </c>
      <c r="J5" t="str">
        <f t="shared" si="2"/>
        <v>b1</v>
      </c>
      <c r="K5">
        <f t="shared" si="3"/>
        <v>16</v>
      </c>
      <c r="L5">
        <f t="shared" si="4"/>
        <v>216</v>
      </c>
      <c r="M5">
        <f t="shared" si="5"/>
        <v>177</v>
      </c>
      <c r="N5">
        <f t="shared" si="6"/>
        <v>1.1679999999999999</v>
      </c>
      <c r="O5">
        <f t="shared" si="7"/>
        <v>15.767999999999999</v>
      </c>
      <c r="P5">
        <f t="shared" si="8"/>
        <v>12.920999999999999</v>
      </c>
      <c r="T5" t="s">
        <v>417</v>
      </c>
      <c r="U5">
        <f t="shared" si="11"/>
        <v>73.39100000000002</v>
      </c>
      <c r="V5">
        <f t="shared" si="12"/>
        <v>86.212999999999994</v>
      </c>
      <c r="W5">
        <f t="shared" si="13"/>
        <v>159.43799999999999</v>
      </c>
      <c r="Y5">
        <f t="shared" si="17"/>
        <v>-53.981999999999999</v>
      </c>
      <c r="Z5">
        <f t="shared" si="14"/>
        <v>-1.8610000000000042</v>
      </c>
      <c r="AA5">
        <f t="shared" si="14"/>
        <v>-24.485999999999962</v>
      </c>
      <c r="AC5">
        <f t="shared" si="18"/>
        <v>10.03300000000003</v>
      </c>
      <c r="AD5">
        <f t="shared" si="15"/>
        <v>37.487999999999992</v>
      </c>
      <c r="AE5">
        <f t="shared" si="15"/>
        <v>4.8730000000000189</v>
      </c>
      <c r="AG5">
        <f t="shared" si="19"/>
        <v>0.15835411471321745</v>
      </c>
      <c r="AH5">
        <f t="shared" si="16"/>
        <v>0.76937916880451496</v>
      </c>
      <c r="AI5">
        <f t="shared" si="16"/>
        <v>3.1527189208423768E-2</v>
      </c>
    </row>
    <row r="6" spans="1:35" x14ac:dyDescent="0.25">
      <c r="A6" t="s">
        <v>230</v>
      </c>
      <c r="B6">
        <v>2018</v>
      </c>
      <c r="C6">
        <v>3</v>
      </c>
      <c r="D6" t="str">
        <f t="shared" si="10"/>
        <v>20183</v>
      </c>
      <c r="E6" s="1">
        <v>5.6000000000000001E-2</v>
      </c>
      <c r="F6" t="s">
        <v>235</v>
      </c>
      <c r="G6" t="s">
        <v>3</v>
      </c>
      <c r="H6" t="str">
        <f t="shared" si="0"/>
        <v>50</v>
      </c>
      <c r="I6" t="str">
        <f t="shared" si="1"/>
        <v>63</v>
      </c>
      <c r="J6" t="str">
        <f t="shared" si="2"/>
        <v>b1</v>
      </c>
      <c r="K6">
        <f t="shared" si="3"/>
        <v>80</v>
      </c>
      <c r="L6">
        <f t="shared" si="4"/>
        <v>99</v>
      </c>
      <c r="M6">
        <f t="shared" si="5"/>
        <v>177</v>
      </c>
      <c r="N6">
        <f t="shared" si="6"/>
        <v>4.4800000000000004</v>
      </c>
      <c r="O6">
        <f t="shared" si="7"/>
        <v>5.5440000000000005</v>
      </c>
      <c r="P6">
        <f t="shared" si="8"/>
        <v>9.9120000000000008</v>
      </c>
      <c r="T6" t="s">
        <v>418</v>
      </c>
      <c r="U6">
        <f t="shared" si="11"/>
        <v>43.579000000000008</v>
      </c>
      <c r="V6">
        <f t="shared" si="12"/>
        <v>30.227</v>
      </c>
      <c r="W6">
        <f t="shared" si="13"/>
        <v>182.79499999999999</v>
      </c>
      <c r="Y6">
        <f t="shared" si="17"/>
        <v>-83.794000000000011</v>
      </c>
      <c r="Z6">
        <f t="shared" si="14"/>
        <v>-57.846999999999994</v>
      </c>
      <c r="AA6">
        <f t="shared" si="14"/>
        <v>-1.1289999999999623</v>
      </c>
      <c r="AC6">
        <f t="shared" si="18"/>
        <v>-29.812000000000012</v>
      </c>
      <c r="AD6">
        <f t="shared" si="15"/>
        <v>-55.98599999999999</v>
      </c>
      <c r="AE6">
        <f t="shared" si="15"/>
        <v>23.356999999999999</v>
      </c>
      <c r="AG6">
        <f t="shared" si="19"/>
        <v>-0.40620784564864909</v>
      </c>
      <c r="AH6">
        <f t="shared" si="16"/>
        <v>-0.6493916230730864</v>
      </c>
      <c r="AI6">
        <f t="shared" si="16"/>
        <v>0.14649581655565172</v>
      </c>
    </row>
    <row r="7" spans="1:35" x14ac:dyDescent="0.25">
      <c r="A7" t="s">
        <v>230</v>
      </c>
      <c r="B7">
        <v>2018</v>
      </c>
      <c r="C7">
        <v>3</v>
      </c>
      <c r="D7" t="str">
        <f t="shared" si="10"/>
        <v>20183</v>
      </c>
      <c r="E7" s="1">
        <v>4.1000000000000002E-2</v>
      </c>
      <c r="F7" t="s">
        <v>236</v>
      </c>
      <c r="G7" t="s">
        <v>3</v>
      </c>
      <c r="H7" t="str">
        <f t="shared" si="0"/>
        <v>15</v>
      </c>
      <c r="I7" t="str">
        <f t="shared" si="1"/>
        <v>df</v>
      </c>
      <c r="J7" t="str">
        <f t="shared" si="2"/>
        <v>ec</v>
      </c>
      <c r="K7">
        <f t="shared" si="3"/>
        <v>21</v>
      </c>
      <c r="L7">
        <f t="shared" si="4"/>
        <v>223</v>
      </c>
      <c r="M7">
        <f t="shared" si="5"/>
        <v>236</v>
      </c>
      <c r="N7">
        <f t="shared" si="6"/>
        <v>0.86099999999999999</v>
      </c>
      <c r="O7">
        <f t="shared" si="7"/>
        <v>9.1430000000000007</v>
      </c>
      <c r="P7">
        <f t="shared" si="8"/>
        <v>9.6760000000000002</v>
      </c>
      <c r="T7" t="s">
        <v>419</v>
      </c>
      <c r="U7">
        <f t="shared" si="11"/>
        <v>108.93999999999998</v>
      </c>
      <c r="V7">
        <f t="shared" si="12"/>
        <v>91.970999999999989</v>
      </c>
      <c r="W7">
        <f t="shared" si="13"/>
        <v>125.29299999999999</v>
      </c>
      <c r="Y7">
        <f t="shared" si="17"/>
        <v>-18.433000000000035</v>
      </c>
      <c r="Z7">
        <f t="shared" si="14"/>
        <v>3.8969999999999914</v>
      </c>
      <c r="AA7">
        <f t="shared" si="14"/>
        <v>-58.630999999999958</v>
      </c>
      <c r="AC7">
        <f t="shared" si="18"/>
        <v>65.360999999999976</v>
      </c>
      <c r="AD7">
        <f t="shared" si="15"/>
        <v>61.743999999999986</v>
      </c>
      <c r="AE7">
        <f t="shared" si="15"/>
        <v>-57.501999999999995</v>
      </c>
      <c r="AG7">
        <f t="shared" si="19"/>
        <v>1.4998278987585756</v>
      </c>
      <c r="AH7">
        <f t="shared" si="16"/>
        <v>2.0426770767856546</v>
      </c>
      <c r="AI7">
        <f t="shared" si="16"/>
        <v>-0.31457096747722857</v>
      </c>
    </row>
    <row r="8" spans="1:35" x14ac:dyDescent="0.25">
      <c r="A8" t="s">
        <v>230</v>
      </c>
      <c r="B8">
        <v>2018</v>
      </c>
      <c r="C8">
        <v>3</v>
      </c>
      <c r="D8" t="str">
        <f t="shared" si="10"/>
        <v>20183</v>
      </c>
      <c r="E8" s="1">
        <v>3.7999999999999999E-2</v>
      </c>
      <c r="F8" t="s">
        <v>237</v>
      </c>
      <c r="G8" t="s">
        <v>53</v>
      </c>
      <c r="H8" t="str">
        <f t="shared" si="0"/>
        <v>38</v>
      </c>
      <c r="I8" t="str">
        <f t="shared" si="1"/>
        <v>a1</v>
      </c>
      <c r="J8" t="str">
        <f t="shared" si="2"/>
        <v>21</v>
      </c>
      <c r="K8">
        <f t="shared" si="3"/>
        <v>56</v>
      </c>
      <c r="L8">
        <f t="shared" si="4"/>
        <v>161</v>
      </c>
      <c r="M8">
        <f t="shared" si="5"/>
        <v>33</v>
      </c>
      <c r="N8">
        <f t="shared" si="6"/>
        <v>2.1280000000000001</v>
      </c>
      <c r="O8">
        <f t="shared" si="7"/>
        <v>6.1179999999999994</v>
      </c>
      <c r="P8">
        <f t="shared" si="8"/>
        <v>1.254</v>
      </c>
      <c r="T8" t="s">
        <v>420</v>
      </c>
      <c r="U8">
        <f t="shared" si="11"/>
        <v>68.876000000000005</v>
      </c>
      <c r="V8">
        <f t="shared" si="12"/>
        <v>49.814</v>
      </c>
      <c r="W8">
        <f t="shared" si="13"/>
        <v>151.624</v>
      </c>
      <c r="Y8">
        <f t="shared" si="17"/>
        <v>-58.497000000000014</v>
      </c>
      <c r="Z8">
        <f t="shared" si="14"/>
        <v>-38.26</v>
      </c>
      <c r="AA8">
        <f t="shared" si="14"/>
        <v>-32.299999999999955</v>
      </c>
      <c r="AC8">
        <f t="shared" si="18"/>
        <v>-40.063999999999979</v>
      </c>
      <c r="AD8">
        <f t="shared" si="15"/>
        <v>-42.156999999999989</v>
      </c>
      <c r="AE8">
        <f t="shared" si="15"/>
        <v>26.331000000000003</v>
      </c>
      <c r="AG8">
        <f t="shared" si="19"/>
        <v>-0.36776207086469603</v>
      </c>
      <c r="AH8">
        <f t="shared" si="16"/>
        <v>-0.45837274793141308</v>
      </c>
      <c r="AI8">
        <f t="shared" si="16"/>
        <v>0.21015539575235651</v>
      </c>
    </row>
    <row r="9" spans="1:35" x14ac:dyDescent="0.25">
      <c r="A9" t="s">
        <v>230</v>
      </c>
      <c r="B9">
        <v>2018</v>
      </c>
      <c r="C9">
        <v>3</v>
      </c>
      <c r="D9" t="str">
        <f t="shared" si="10"/>
        <v>20183</v>
      </c>
      <c r="E9" s="1">
        <v>3.6999999999999998E-2</v>
      </c>
      <c r="F9" t="s">
        <v>238</v>
      </c>
      <c r="G9" t="s">
        <v>55</v>
      </c>
      <c r="H9" t="str">
        <f t="shared" si="0"/>
        <v>c0</v>
      </c>
      <c r="I9" t="str">
        <f t="shared" si="1"/>
        <v>dd</v>
      </c>
      <c r="J9" t="str">
        <f t="shared" si="2"/>
        <v>05</v>
      </c>
      <c r="K9">
        <f t="shared" si="3"/>
        <v>192</v>
      </c>
      <c r="L9">
        <f t="shared" si="4"/>
        <v>221</v>
      </c>
      <c r="M9">
        <f t="shared" si="5"/>
        <v>5</v>
      </c>
      <c r="N9">
        <f t="shared" si="6"/>
        <v>7.1039999999999992</v>
      </c>
      <c r="O9">
        <f t="shared" si="7"/>
        <v>8.1769999999999996</v>
      </c>
      <c r="P9">
        <f t="shared" si="8"/>
        <v>0.185</v>
      </c>
      <c r="T9" t="s">
        <v>421</v>
      </c>
      <c r="U9">
        <f t="shared" si="11"/>
        <v>79.876999999999995</v>
      </c>
      <c r="V9">
        <f t="shared" si="12"/>
        <v>74.864000000000019</v>
      </c>
      <c r="W9">
        <f t="shared" si="13"/>
        <v>171.54500000000002</v>
      </c>
      <c r="Y9">
        <f t="shared" si="17"/>
        <v>-47.496000000000024</v>
      </c>
      <c r="Z9">
        <f t="shared" si="14"/>
        <v>-13.20999999999998</v>
      </c>
      <c r="AA9">
        <f t="shared" si="14"/>
        <v>-12.378999999999934</v>
      </c>
      <c r="AC9">
        <f t="shared" si="18"/>
        <v>11.000999999999991</v>
      </c>
      <c r="AD9">
        <f t="shared" si="15"/>
        <v>25.050000000000018</v>
      </c>
      <c r="AE9">
        <f t="shared" si="15"/>
        <v>19.921000000000021</v>
      </c>
      <c r="AG9">
        <f t="shared" si="19"/>
        <v>0.15972181892095927</v>
      </c>
      <c r="AH9">
        <f t="shared" si="16"/>
        <v>0.50287067892560366</v>
      </c>
      <c r="AI9">
        <f t="shared" si="16"/>
        <v>0.13138421358096358</v>
      </c>
    </row>
    <row r="10" spans="1:35" x14ac:dyDescent="0.25">
      <c r="A10" t="s">
        <v>230</v>
      </c>
      <c r="B10">
        <v>2018</v>
      </c>
      <c r="C10">
        <v>3</v>
      </c>
      <c r="D10" t="str">
        <f t="shared" si="10"/>
        <v>20183</v>
      </c>
      <c r="E10" s="1">
        <v>7.0000000000000001E-3</v>
      </c>
      <c r="F10" t="s">
        <v>239</v>
      </c>
      <c r="G10" t="s">
        <v>54</v>
      </c>
      <c r="H10" t="str">
        <f t="shared" si="0"/>
        <v>f9</v>
      </c>
      <c r="I10" t="str">
        <f t="shared" si="1"/>
        <v>33</v>
      </c>
      <c r="J10" t="str">
        <f t="shared" si="2"/>
        <v>04</v>
      </c>
      <c r="K10">
        <f t="shared" si="3"/>
        <v>249</v>
      </c>
      <c r="L10">
        <f t="shared" si="4"/>
        <v>51</v>
      </c>
      <c r="M10">
        <f t="shared" si="5"/>
        <v>4</v>
      </c>
      <c r="N10">
        <f t="shared" si="6"/>
        <v>1.7430000000000001</v>
      </c>
      <c r="O10">
        <f t="shared" si="7"/>
        <v>0.35699999999999998</v>
      </c>
      <c r="P10">
        <f t="shared" si="8"/>
        <v>2.8000000000000001E-2</v>
      </c>
    </row>
    <row r="11" spans="1:35" x14ac:dyDescent="0.25">
      <c r="A11" t="s">
        <v>230</v>
      </c>
      <c r="B11">
        <v>2018</v>
      </c>
      <c r="C11">
        <v>3</v>
      </c>
      <c r="D11" t="str">
        <f t="shared" si="10"/>
        <v>20183</v>
      </c>
      <c r="E11" s="1">
        <v>5.0000000000000001E-3</v>
      </c>
      <c r="F11" t="s">
        <v>240</v>
      </c>
      <c r="G11" t="s">
        <v>55</v>
      </c>
      <c r="H11" t="str">
        <f t="shared" si="0"/>
        <v>f9</v>
      </c>
      <c r="I11" t="str">
        <f t="shared" si="1"/>
        <v>c0</v>
      </c>
      <c r="J11" t="str">
        <f t="shared" si="2"/>
        <v>06</v>
      </c>
      <c r="K11">
        <f t="shared" si="3"/>
        <v>249</v>
      </c>
      <c r="L11">
        <f t="shared" si="4"/>
        <v>192</v>
      </c>
      <c r="M11">
        <f t="shared" si="5"/>
        <v>6</v>
      </c>
      <c r="N11">
        <f t="shared" si="6"/>
        <v>1.2450000000000001</v>
      </c>
      <c r="O11">
        <f t="shared" si="7"/>
        <v>0.96</v>
      </c>
      <c r="P11">
        <f t="shared" si="8"/>
        <v>0.03</v>
      </c>
    </row>
    <row r="12" spans="1:35" x14ac:dyDescent="0.25">
      <c r="A12" t="s">
        <v>241</v>
      </c>
      <c r="B12">
        <v>2018</v>
      </c>
      <c r="C12">
        <v>4</v>
      </c>
      <c r="D12" t="str">
        <f t="shared" si="10"/>
        <v>20184</v>
      </c>
      <c r="E12" s="1">
        <v>0.29299999999999998</v>
      </c>
      <c r="F12" t="s">
        <v>242</v>
      </c>
      <c r="G12" t="s">
        <v>54</v>
      </c>
      <c r="H12" t="str">
        <f t="shared" si="0"/>
        <v>fb</v>
      </c>
      <c r="I12" t="str">
        <f t="shared" si="1"/>
        <v>12</v>
      </c>
      <c r="J12" t="str">
        <f t="shared" si="2"/>
        <v>00</v>
      </c>
      <c r="K12">
        <f t="shared" si="3"/>
        <v>251</v>
      </c>
      <c r="L12">
        <f t="shared" si="4"/>
        <v>18</v>
      </c>
      <c r="M12">
        <f t="shared" si="5"/>
        <v>0</v>
      </c>
      <c r="N12">
        <f t="shared" si="6"/>
        <v>73.542999999999992</v>
      </c>
      <c r="O12">
        <f t="shared" si="7"/>
        <v>5.274</v>
      </c>
      <c r="P12">
        <f t="shared" si="8"/>
        <v>0</v>
      </c>
      <c r="U12" t="str">
        <f>_xlfn.CONCAT(U2,$X$2,U3,$X$2,U4,$X$2,U5,$X$2,U6,$X$2,U7,$X$2,U8)</f>
        <v>127.373,164.656,63.358,73.391,43.579,108.94,68.876</v>
      </c>
      <c r="V12" t="str">
        <f t="shared" ref="V12:W12" si="20">_xlfn.CONCAT(V2,$X$2,V3,$X$2,V4,$X$2,V5,$X$2,V6,$X$2,V7,$X$2,V8)</f>
        <v>88.074,105.59,48.725,86.213,30.227,91.971,49.814</v>
      </c>
      <c r="W12" t="str">
        <f t="shared" si="20"/>
        <v>183.924,97.867,154.565,159.438,182.795,125.293,151.624</v>
      </c>
      <c r="Y12" t="str">
        <f>_xlfn.CONCAT(Y2,$X$2,Y3,$X$2,Y4,$X$2,Y5,$X$2,Y6,$X$2,Y7,$X$2,Y8)</f>
        <v>0,37.283,-64.015,-53.982,-83.794,-18.433,-58.497</v>
      </c>
      <c r="Z12" t="str">
        <f t="shared" ref="Z12:AA12" si="21">_xlfn.CONCAT(Z2,$X$2,Z3,$X$2,Z4,$X$2,Z5,$X$2,Z6,$X$2,Z7,$X$2,Z8)</f>
        <v>0,17.516,-39.349,-1.861,-57.847,3.89699999999999,-38.26</v>
      </c>
      <c r="AA12" t="str">
        <f t="shared" si="21"/>
        <v>0,-86.0569999999999,-29.359,-24.486,-1.12899999999996,-58.631,-32.3</v>
      </c>
      <c r="AC12" t="str">
        <f>_xlfn.CONCAT(AC3,$X$2,AC4,$X$2,AC5,$X$2,AC6,$X$2,AC7,$X$2,AC8)</f>
        <v>37.283,-101.298,10.033,-29.812,65.361,-40.064</v>
      </c>
      <c r="AD12" t="str">
        <f t="shared" ref="AD12:AE12" si="22">_xlfn.CONCAT(AD3,$X$2,AD4,$X$2,AD5,$X$2,AD6,$X$2,AD7,$X$2,AD8)</f>
        <v>17.516,-56.865,37.488,-55.986,61.744,-42.157</v>
      </c>
      <c r="AE12" t="str">
        <f t="shared" si="22"/>
        <v>-86.0569999999999,56.698,4.87300000000002,23.357,-57.502,26.331</v>
      </c>
      <c r="AG12" t="str">
        <f>_xlfn.CONCAT(AG3,$X$2,AG4,$X$2,AG5,$X$2,AG6,$X$2,AG7,$X$2,AG8)</f>
        <v>0.292707245648607,-0.615209892138762,0.158354114713217,-0.406207845648649,1.49982789875858,-0.367762070864696</v>
      </c>
      <c r="AH12" t="str">
        <f t="shared" ref="AH12:AI12" si="23">_xlfn.CONCAT(AH3,$X$2,AH4,$X$2,AH5,$X$2,AH6,$X$2,AH7,$X$2,AH8)</f>
        <v>0.198878216045598,-0.538545316791363,0.769379168804515,-0.649391623073086,2.04267707678565,-0.458372747931413</v>
      </c>
      <c r="AI12" t="str">
        <f t="shared" si="23"/>
        <v>-0.46789434766534,0.579337263837657,0.0315271892084238,0.146495816555652,-0.314570967477229,0.210155395752357</v>
      </c>
    </row>
    <row r="13" spans="1:35" x14ac:dyDescent="0.25">
      <c r="A13" t="s">
        <v>241</v>
      </c>
      <c r="B13">
        <v>2018</v>
      </c>
      <c r="C13">
        <v>4</v>
      </c>
      <c r="D13" t="str">
        <f t="shared" si="10"/>
        <v>20184</v>
      </c>
      <c r="E13" s="1">
        <v>0.17199999999999999</v>
      </c>
      <c r="F13" t="s">
        <v>243</v>
      </c>
      <c r="G13" t="s">
        <v>53</v>
      </c>
      <c r="H13" t="str">
        <f t="shared" si="0"/>
        <v>6b</v>
      </c>
      <c r="I13" t="str">
        <f t="shared" si="1"/>
        <v>b4</v>
      </c>
      <c r="J13" t="str">
        <f t="shared" si="2"/>
        <v>1c</v>
      </c>
      <c r="K13">
        <f t="shared" si="3"/>
        <v>107</v>
      </c>
      <c r="L13">
        <f t="shared" si="4"/>
        <v>180</v>
      </c>
      <c r="M13">
        <f t="shared" si="5"/>
        <v>28</v>
      </c>
      <c r="N13">
        <f t="shared" si="6"/>
        <v>18.404</v>
      </c>
      <c r="O13">
        <f t="shared" si="7"/>
        <v>30.959999999999997</v>
      </c>
      <c r="P13">
        <f t="shared" si="8"/>
        <v>4.8159999999999998</v>
      </c>
    </row>
    <row r="14" spans="1:35" x14ac:dyDescent="0.25">
      <c r="A14" t="s">
        <v>241</v>
      </c>
      <c r="B14">
        <v>2018</v>
      </c>
      <c r="C14">
        <v>4</v>
      </c>
      <c r="D14" t="str">
        <f t="shared" si="10"/>
        <v>20184</v>
      </c>
      <c r="E14" s="1">
        <v>0.153</v>
      </c>
      <c r="F14" t="s">
        <v>244</v>
      </c>
      <c r="G14" t="s">
        <v>6</v>
      </c>
      <c r="H14" t="str">
        <f t="shared" si="0"/>
        <v>6c</v>
      </c>
      <c r="I14" t="str">
        <f t="shared" si="1"/>
        <v>27</v>
      </c>
      <c r="J14" t="str">
        <f t="shared" si="2"/>
        <v>95</v>
      </c>
      <c r="K14">
        <f t="shared" si="3"/>
        <v>108</v>
      </c>
      <c r="L14">
        <f t="shared" si="4"/>
        <v>39</v>
      </c>
      <c r="M14">
        <f t="shared" si="5"/>
        <v>149</v>
      </c>
      <c r="N14">
        <f t="shared" si="6"/>
        <v>16.524000000000001</v>
      </c>
      <c r="O14">
        <f t="shared" si="7"/>
        <v>5.9669999999999996</v>
      </c>
      <c r="P14">
        <f t="shared" si="8"/>
        <v>22.797000000000001</v>
      </c>
    </row>
    <row r="15" spans="1:35" x14ac:dyDescent="0.25">
      <c r="A15" t="s">
        <v>241</v>
      </c>
      <c r="B15">
        <v>2018</v>
      </c>
      <c r="C15">
        <v>4</v>
      </c>
      <c r="D15" t="str">
        <f t="shared" si="10"/>
        <v>20184</v>
      </c>
      <c r="E15" s="1">
        <v>0.13600000000000001</v>
      </c>
      <c r="F15" t="s">
        <v>245</v>
      </c>
      <c r="G15" t="s">
        <v>181</v>
      </c>
      <c r="H15" t="str">
        <f t="shared" si="0"/>
        <v>e7</v>
      </c>
      <c r="I15" t="str">
        <f t="shared" si="1"/>
        <v>e6</v>
      </c>
      <c r="J15" t="str">
        <f t="shared" si="2"/>
        <v>ce</v>
      </c>
      <c r="K15">
        <f t="shared" si="3"/>
        <v>231</v>
      </c>
      <c r="L15">
        <f t="shared" si="4"/>
        <v>230</v>
      </c>
      <c r="M15">
        <f t="shared" si="5"/>
        <v>206</v>
      </c>
      <c r="N15">
        <f t="shared" si="6"/>
        <v>31.416000000000004</v>
      </c>
      <c r="O15">
        <f t="shared" si="7"/>
        <v>31.28</v>
      </c>
      <c r="P15">
        <f t="shared" si="8"/>
        <v>28.016000000000002</v>
      </c>
    </row>
    <row r="16" spans="1:35" x14ac:dyDescent="0.25">
      <c r="A16" t="s">
        <v>241</v>
      </c>
      <c r="B16">
        <v>2018</v>
      </c>
      <c r="C16">
        <v>4</v>
      </c>
      <c r="D16" t="str">
        <f t="shared" si="10"/>
        <v>20184</v>
      </c>
      <c r="E16" s="1">
        <v>7.1999999999999995E-2</v>
      </c>
      <c r="F16" t="s">
        <v>246</v>
      </c>
      <c r="G16" t="s">
        <v>3</v>
      </c>
      <c r="H16" t="str">
        <f t="shared" si="0"/>
        <v>3d</v>
      </c>
      <c r="I16" t="str">
        <f t="shared" si="1"/>
        <v>01</v>
      </c>
      <c r="J16" t="str">
        <f t="shared" si="2"/>
        <v>c8</v>
      </c>
      <c r="K16">
        <f t="shared" si="3"/>
        <v>61</v>
      </c>
      <c r="L16">
        <f t="shared" si="4"/>
        <v>1</v>
      </c>
      <c r="M16">
        <f t="shared" si="5"/>
        <v>200</v>
      </c>
      <c r="N16">
        <f t="shared" si="6"/>
        <v>4.3919999999999995</v>
      </c>
      <c r="O16">
        <f t="shared" si="7"/>
        <v>7.1999999999999995E-2</v>
      </c>
      <c r="P16">
        <f t="shared" si="8"/>
        <v>14.399999999999999</v>
      </c>
    </row>
    <row r="17" spans="1:16" x14ac:dyDescent="0.25">
      <c r="A17" t="s">
        <v>241</v>
      </c>
      <c r="B17">
        <v>2018</v>
      </c>
      <c r="C17">
        <v>4</v>
      </c>
      <c r="D17" t="str">
        <f t="shared" si="10"/>
        <v>20184</v>
      </c>
      <c r="E17" s="1">
        <v>7.0000000000000007E-2</v>
      </c>
      <c r="F17" t="s">
        <v>247</v>
      </c>
      <c r="G17" t="s">
        <v>3</v>
      </c>
      <c r="H17" t="str">
        <f t="shared" si="0"/>
        <v>76</v>
      </c>
      <c r="I17" t="str">
        <f t="shared" si="1"/>
        <v>b2</v>
      </c>
      <c r="J17" t="str">
        <f t="shared" si="2"/>
        <v>de</v>
      </c>
      <c r="K17">
        <f t="shared" si="3"/>
        <v>118</v>
      </c>
      <c r="L17">
        <f t="shared" si="4"/>
        <v>178</v>
      </c>
      <c r="M17">
        <f t="shared" si="5"/>
        <v>222</v>
      </c>
      <c r="N17">
        <f t="shared" si="6"/>
        <v>8.2600000000000016</v>
      </c>
      <c r="O17">
        <f t="shared" si="7"/>
        <v>12.46</v>
      </c>
      <c r="P17">
        <f t="shared" si="8"/>
        <v>15.540000000000001</v>
      </c>
    </row>
    <row r="18" spans="1:16" x14ac:dyDescent="0.25">
      <c r="A18" t="s">
        <v>241</v>
      </c>
      <c r="B18">
        <v>2018</v>
      </c>
      <c r="C18">
        <v>4</v>
      </c>
      <c r="D18" t="str">
        <f t="shared" si="10"/>
        <v>20184</v>
      </c>
      <c r="E18" s="1">
        <v>5.8000000000000003E-2</v>
      </c>
      <c r="F18" t="s">
        <v>248</v>
      </c>
      <c r="G18" t="s">
        <v>3</v>
      </c>
      <c r="H18" t="str">
        <f t="shared" si="0"/>
        <v>19</v>
      </c>
      <c r="I18" t="str">
        <f t="shared" si="1"/>
        <v>d8</v>
      </c>
      <c r="J18" t="str">
        <f t="shared" si="2"/>
        <v>b5</v>
      </c>
      <c r="K18">
        <f t="shared" si="3"/>
        <v>25</v>
      </c>
      <c r="L18">
        <f t="shared" si="4"/>
        <v>216</v>
      </c>
      <c r="M18">
        <f t="shared" si="5"/>
        <v>181</v>
      </c>
      <c r="N18">
        <f t="shared" si="6"/>
        <v>1.4500000000000002</v>
      </c>
      <c r="O18">
        <f t="shared" si="7"/>
        <v>12.528</v>
      </c>
      <c r="P18">
        <f t="shared" si="8"/>
        <v>10.498000000000001</v>
      </c>
    </row>
    <row r="19" spans="1:16" x14ac:dyDescent="0.25">
      <c r="A19" t="s">
        <v>241</v>
      </c>
      <c r="B19">
        <v>2018</v>
      </c>
      <c r="C19">
        <v>4</v>
      </c>
      <c r="D19" t="str">
        <f t="shared" si="10"/>
        <v>20184</v>
      </c>
      <c r="E19" s="1">
        <v>0.03</v>
      </c>
      <c r="F19" t="s">
        <v>249</v>
      </c>
      <c r="G19" t="s">
        <v>56</v>
      </c>
      <c r="H19" t="str">
        <f t="shared" si="0"/>
        <v>ec</v>
      </c>
      <c r="I19" t="str">
        <f t="shared" si="1"/>
        <v>b1</v>
      </c>
      <c r="J19" t="str">
        <f t="shared" si="2"/>
        <v>0d</v>
      </c>
      <c r="K19">
        <f t="shared" si="3"/>
        <v>236</v>
      </c>
      <c r="L19">
        <f t="shared" si="4"/>
        <v>177</v>
      </c>
      <c r="M19">
        <f t="shared" si="5"/>
        <v>13</v>
      </c>
      <c r="N19">
        <f t="shared" si="6"/>
        <v>7.08</v>
      </c>
      <c r="O19">
        <f t="shared" si="7"/>
        <v>5.31</v>
      </c>
      <c r="P19">
        <f t="shared" si="8"/>
        <v>0.39</v>
      </c>
    </row>
    <row r="20" spans="1:16" x14ac:dyDescent="0.25">
      <c r="A20" t="s">
        <v>241</v>
      </c>
      <c r="B20">
        <v>2018</v>
      </c>
      <c r="C20">
        <v>4</v>
      </c>
      <c r="D20" t="str">
        <f t="shared" si="10"/>
        <v>20184</v>
      </c>
      <c r="E20" s="1">
        <v>8.9999999999999993E-3</v>
      </c>
      <c r="F20" t="s">
        <v>250</v>
      </c>
      <c r="G20" t="s">
        <v>54</v>
      </c>
      <c r="H20" t="str">
        <f t="shared" si="0"/>
        <v>d3</v>
      </c>
      <c r="I20" t="str">
        <f t="shared" si="1"/>
        <v>4b</v>
      </c>
      <c r="J20" t="str">
        <f t="shared" si="2"/>
        <v>2a</v>
      </c>
      <c r="K20">
        <f t="shared" si="3"/>
        <v>211</v>
      </c>
      <c r="L20">
        <f t="shared" si="4"/>
        <v>75</v>
      </c>
      <c r="M20">
        <f t="shared" si="5"/>
        <v>42</v>
      </c>
      <c r="N20">
        <f t="shared" si="6"/>
        <v>1.8989999999999998</v>
      </c>
      <c r="O20">
        <f t="shared" si="7"/>
        <v>0.67499999999999993</v>
      </c>
      <c r="P20">
        <f t="shared" si="8"/>
        <v>0.37799999999999995</v>
      </c>
    </row>
    <row r="21" spans="1:16" x14ac:dyDescent="0.25">
      <c r="A21" t="s">
        <v>241</v>
      </c>
      <c r="B21">
        <v>2018</v>
      </c>
      <c r="C21">
        <v>4</v>
      </c>
      <c r="D21" t="str">
        <f t="shared" si="10"/>
        <v>20184</v>
      </c>
      <c r="E21" s="1">
        <v>8.0000000000000002E-3</v>
      </c>
      <c r="F21" t="s">
        <v>251</v>
      </c>
      <c r="G21" t="s">
        <v>54</v>
      </c>
      <c r="H21" t="str">
        <f t="shared" si="0"/>
        <v>d3</v>
      </c>
      <c r="I21" t="str">
        <f t="shared" si="1"/>
        <v>85</v>
      </c>
      <c r="J21" t="str">
        <f t="shared" si="2"/>
        <v>81</v>
      </c>
      <c r="K21">
        <f t="shared" si="3"/>
        <v>211</v>
      </c>
      <c r="L21">
        <f t="shared" si="4"/>
        <v>133</v>
      </c>
      <c r="M21">
        <f t="shared" si="5"/>
        <v>129</v>
      </c>
      <c r="N21">
        <f t="shared" si="6"/>
        <v>1.6879999999999999</v>
      </c>
      <c r="O21">
        <f t="shared" si="7"/>
        <v>1.0640000000000001</v>
      </c>
      <c r="P21">
        <f t="shared" si="8"/>
        <v>1.032</v>
      </c>
    </row>
    <row r="22" spans="1:16" x14ac:dyDescent="0.25">
      <c r="A22" t="s">
        <v>252</v>
      </c>
      <c r="B22">
        <v>2019</v>
      </c>
      <c r="C22">
        <v>1</v>
      </c>
      <c r="D22" t="str">
        <f t="shared" si="10"/>
        <v>20191</v>
      </c>
      <c r="E22" s="1">
        <v>0.36499999999999999</v>
      </c>
      <c r="F22" t="s">
        <v>253</v>
      </c>
      <c r="G22" t="s">
        <v>3</v>
      </c>
      <c r="H22" t="str">
        <f t="shared" si="0"/>
        <v>1e</v>
      </c>
      <c r="I22" t="str">
        <f t="shared" si="1"/>
        <v>02</v>
      </c>
      <c r="J22" t="str">
        <f t="shared" si="2"/>
        <v>da</v>
      </c>
      <c r="K22">
        <f t="shared" si="3"/>
        <v>30</v>
      </c>
      <c r="L22">
        <f t="shared" si="4"/>
        <v>2</v>
      </c>
      <c r="M22">
        <f t="shared" si="5"/>
        <v>218</v>
      </c>
      <c r="N22">
        <f t="shared" si="6"/>
        <v>10.95</v>
      </c>
      <c r="O22">
        <f t="shared" si="7"/>
        <v>0.73</v>
      </c>
      <c r="P22">
        <f t="shared" si="8"/>
        <v>79.569999999999993</v>
      </c>
    </row>
    <row r="23" spans="1:16" x14ac:dyDescent="0.25">
      <c r="A23" t="s">
        <v>252</v>
      </c>
      <c r="B23">
        <v>2019</v>
      </c>
      <c r="C23">
        <v>1</v>
      </c>
      <c r="D23" t="str">
        <f t="shared" si="10"/>
        <v>20191</v>
      </c>
      <c r="E23" s="1">
        <v>0.35499999999999998</v>
      </c>
      <c r="F23" t="s">
        <v>254</v>
      </c>
      <c r="G23" t="s">
        <v>6</v>
      </c>
      <c r="H23" t="str">
        <f t="shared" si="0"/>
        <v>36</v>
      </c>
      <c r="I23" t="str">
        <f t="shared" si="1"/>
        <v>08</v>
      </c>
      <c r="J23" t="str">
        <f t="shared" si="2"/>
        <v>92</v>
      </c>
      <c r="K23">
        <f t="shared" si="3"/>
        <v>54</v>
      </c>
      <c r="L23">
        <f t="shared" si="4"/>
        <v>8</v>
      </c>
      <c r="M23">
        <f t="shared" si="5"/>
        <v>146</v>
      </c>
      <c r="N23">
        <f t="shared" si="6"/>
        <v>19.169999999999998</v>
      </c>
      <c r="O23">
        <f t="shared" si="7"/>
        <v>2.84</v>
      </c>
      <c r="P23">
        <f t="shared" si="8"/>
        <v>51.83</v>
      </c>
    </row>
    <row r="24" spans="1:16" x14ac:dyDescent="0.25">
      <c r="A24" t="s">
        <v>252</v>
      </c>
      <c r="B24">
        <v>2019</v>
      </c>
      <c r="C24">
        <v>1</v>
      </c>
      <c r="D24" t="str">
        <f t="shared" si="10"/>
        <v>20191</v>
      </c>
      <c r="E24" s="1">
        <v>8.4000000000000005E-2</v>
      </c>
      <c r="F24" t="s">
        <v>255</v>
      </c>
      <c r="G24" t="s">
        <v>53</v>
      </c>
      <c r="H24" t="str">
        <f t="shared" si="0"/>
        <v>2b</v>
      </c>
      <c r="I24" t="str">
        <f t="shared" si="1"/>
        <v>a9</v>
      </c>
      <c r="J24" t="str">
        <f t="shared" si="2"/>
        <v>4a</v>
      </c>
      <c r="K24">
        <f t="shared" si="3"/>
        <v>43</v>
      </c>
      <c r="L24">
        <f t="shared" si="4"/>
        <v>169</v>
      </c>
      <c r="M24">
        <f t="shared" si="5"/>
        <v>74</v>
      </c>
      <c r="N24">
        <f t="shared" si="6"/>
        <v>3.6120000000000001</v>
      </c>
      <c r="O24">
        <f t="shared" si="7"/>
        <v>14.196000000000002</v>
      </c>
      <c r="P24">
        <f t="shared" si="8"/>
        <v>6.2160000000000002</v>
      </c>
    </row>
    <row r="25" spans="1:16" x14ac:dyDescent="0.25">
      <c r="A25" t="s">
        <v>252</v>
      </c>
      <c r="B25">
        <v>2019</v>
      </c>
      <c r="C25">
        <v>1</v>
      </c>
      <c r="D25" t="str">
        <f t="shared" si="10"/>
        <v>20191</v>
      </c>
      <c r="E25" s="1">
        <v>5.1999999999999998E-2</v>
      </c>
      <c r="F25" t="s">
        <v>256</v>
      </c>
      <c r="G25" t="s">
        <v>53</v>
      </c>
      <c r="H25" t="str">
        <f t="shared" si="0"/>
        <v>b6</v>
      </c>
      <c r="I25" t="str">
        <f t="shared" si="1"/>
        <v>d9</v>
      </c>
      <c r="J25" t="str">
        <f t="shared" si="2"/>
        <v>0a</v>
      </c>
      <c r="K25">
        <f t="shared" si="3"/>
        <v>182</v>
      </c>
      <c r="L25">
        <f t="shared" si="4"/>
        <v>217</v>
      </c>
      <c r="M25">
        <f t="shared" si="5"/>
        <v>10</v>
      </c>
      <c r="N25">
        <f t="shared" si="6"/>
        <v>9.4640000000000004</v>
      </c>
      <c r="O25">
        <f t="shared" si="7"/>
        <v>11.283999999999999</v>
      </c>
      <c r="P25">
        <f t="shared" si="8"/>
        <v>0.52</v>
      </c>
    </row>
    <row r="26" spans="1:16" x14ac:dyDescent="0.25">
      <c r="A26" t="s">
        <v>252</v>
      </c>
      <c r="B26">
        <v>2019</v>
      </c>
      <c r="C26">
        <v>1</v>
      </c>
      <c r="D26" t="str">
        <f t="shared" si="10"/>
        <v>20191</v>
      </c>
      <c r="E26" s="1">
        <v>4.7E-2</v>
      </c>
      <c r="F26" t="s">
        <v>257</v>
      </c>
      <c r="G26" t="s">
        <v>54</v>
      </c>
      <c r="H26" t="str">
        <f t="shared" si="0"/>
        <v>fb</v>
      </c>
      <c r="I26" t="str">
        <f t="shared" si="1"/>
        <v>1d</v>
      </c>
      <c r="J26" t="str">
        <f t="shared" si="2"/>
        <v>00</v>
      </c>
      <c r="K26">
        <f t="shared" si="3"/>
        <v>251</v>
      </c>
      <c r="L26">
        <f t="shared" si="4"/>
        <v>29</v>
      </c>
      <c r="M26">
        <f t="shared" si="5"/>
        <v>0</v>
      </c>
      <c r="N26">
        <f t="shared" si="6"/>
        <v>11.797000000000001</v>
      </c>
      <c r="O26">
        <f t="shared" si="7"/>
        <v>1.363</v>
      </c>
      <c r="P26">
        <f t="shared" si="8"/>
        <v>0</v>
      </c>
    </row>
    <row r="27" spans="1:16" x14ac:dyDescent="0.25">
      <c r="A27" t="s">
        <v>252</v>
      </c>
      <c r="B27">
        <v>2019</v>
      </c>
      <c r="C27">
        <v>1</v>
      </c>
      <c r="D27" t="str">
        <f t="shared" si="10"/>
        <v>20191</v>
      </c>
      <c r="E27" s="1">
        <v>3.3000000000000002E-2</v>
      </c>
      <c r="F27" t="s">
        <v>258</v>
      </c>
      <c r="G27" t="s">
        <v>3</v>
      </c>
      <c r="H27" t="str">
        <f t="shared" si="0"/>
        <v>13</v>
      </c>
      <c r="I27" t="str">
        <f t="shared" si="1"/>
        <v>e8</v>
      </c>
      <c r="J27" t="str">
        <f t="shared" si="2"/>
        <v>db</v>
      </c>
      <c r="K27">
        <f t="shared" si="3"/>
        <v>19</v>
      </c>
      <c r="L27">
        <f t="shared" si="4"/>
        <v>232</v>
      </c>
      <c r="M27">
        <f t="shared" si="5"/>
        <v>219</v>
      </c>
      <c r="N27">
        <f t="shared" si="6"/>
        <v>0.627</v>
      </c>
      <c r="O27">
        <f t="shared" si="7"/>
        <v>7.6560000000000006</v>
      </c>
      <c r="P27">
        <f t="shared" si="8"/>
        <v>7.2270000000000003</v>
      </c>
    </row>
    <row r="28" spans="1:16" x14ac:dyDescent="0.25">
      <c r="A28" t="s">
        <v>252</v>
      </c>
      <c r="B28">
        <v>2019</v>
      </c>
      <c r="C28">
        <v>1</v>
      </c>
      <c r="D28" t="str">
        <f t="shared" si="10"/>
        <v>20191</v>
      </c>
      <c r="E28" s="1">
        <v>2.5999999999999999E-2</v>
      </c>
      <c r="F28" t="s">
        <v>259</v>
      </c>
      <c r="G28" t="s">
        <v>3</v>
      </c>
      <c r="H28" t="str">
        <f t="shared" si="0"/>
        <v>28</v>
      </c>
      <c r="I28" t="str">
        <f t="shared" si="1"/>
        <v>b6</v>
      </c>
      <c r="J28" t="str">
        <f t="shared" si="2"/>
        <v>d8</v>
      </c>
      <c r="K28">
        <f t="shared" si="3"/>
        <v>40</v>
      </c>
      <c r="L28">
        <f t="shared" si="4"/>
        <v>182</v>
      </c>
      <c r="M28">
        <f t="shared" si="5"/>
        <v>216</v>
      </c>
      <c r="N28">
        <f t="shared" si="6"/>
        <v>1.04</v>
      </c>
      <c r="O28">
        <f t="shared" si="7"/>
        <v>4.7320000000000002</v>
      </c>
      <c r="P28">
        <f t="shared" si="8"/>
        <v>5.6159999999999997</v>
      </c>
    </row>
    <row r="29" spans="1:16" x14ac:dyDescent="0.25">
      <c r="A29" t="s">
        <v>252</v>
      </c>
      <c r="B29">
        <v>2019</v>
      </c>
      <c r="C29">
        <v>1</v>
      </c>
      <c r="D29" t="str">
        <f t="shared" si="10"/>
        <v>20191</v>
      </c>
      <c r="E29" s="1">
        <v>1.7999999999999999E-2</v>
      </c>
      <c r="F29" t="s">
        <v>260</v>
      </c>
      <c r="G29" t="s">
        <v>3</v>
      </c>
      <c r="H29" t="str">
        <f t="shared" si="0"/>
        <v>45</v>
      </c>
      <c r="I29" t="str">
        <f t="shared" si="1"/>
        <v>7a</v>
      </c>
      <c r="J29" t="str">
        <f t="shared" si="2"/>
        <v>be</v>
      </c>
      <c r="K29">
        <f t="shared" si="3"/>
        <v>69</v>
      </c>
      <c r="L29">
        <f t="shared" si="4"/>
        <v>122</v>
      </c>
      <c r="M29">
        <f t="shared" si="5"/>
        <v>190</v>
      </c>
      <c r="N29">
        <f t="shared" si="6"/>
        <v>1.242</v>
      </c>
      <c r="O29">
        <f t="shared" si="7"/>
        <v>2.1959999999999997</v>
      </c>
      <c r="P29">
        <f t="shared" si="8"/>
        <v>3.42</v>
      </c>
    </row>
    <row r="30" spans="1:16" x14ac:dyDescent="0.25">
      <c r="A30" t="s">
        <v>252</v>
      </c>
      <c r="B30">
        <v>2019</v>
      </c>
      <c r="C30">
        <v>1</v>
      </c>
      <c r="D30" t="str">
        <f t="shared" si="10"/>
        <v>20191</v>
      </c>
      <c r="E30" s="1">
        <v>1.2E-2</v>
      </c>
      <c r="F30" t="s">
        <v>261</v>
      </c>
      <c r="G30" t="s">
        <v>56</v>
      </c>
      <c r="H30" t="str">
        <f t="shared" si="0"/>
        <v>f8</v>
      </c>
      <c r="I30" t="str">
        <f t="shared" si="1"/>
        <v>8b</v>
      </c>
      <c r="J30" t="str">
        <f t="shared" si="2"/>
        <v>08</v>
      </c>
      <c r="K30">
        <f t="shared" si="3"/>
        <v>248</v>
      </c>
      <c r="L30">
        <f t="shared" si="4"/>
        <v>139</v>
      </c>
      <c r="M30">
        <f t="shared" si="5"/>
        <v>8</v>
      </c>
      <c r="N30">
        <f t="shared" si="6"/>
        <v>2.976</v>
      </c>
      <c r="O30">
        <f t="shared" si="7"/>
        <v>1.6679999999999999</v>
      </c>
      <c r="P30">
        <f t="shared" si="8"/>
        <v>9.6000000000000002E-2</v>
      </c>
    </row>
    <row r="31" spans="1:16" x14ac:dyDescent="0.25">
      <c r="A31" t="s">
        <v>252</v>
      </c>
      <c r="B31">
        <v>2019</v>
      </c>
      <c r="C31">
        <v>1</v>
      </c>
      <c r="D31" t="str">
        <f t="shared" si="10"/>
        <v>20191</v>
      </c>
      <c r="E31" s="1">
        <v>0.01</v>
      </c>
      <c r="F31" t="s">
        <v>262</v>
      </c>
      <c r="G31" t="s">
        <v>55</v>
      </c>
      <c r="H31" t="str">
        <f t="shared" si="0"/>
        <v>f8</v>
      </c>
      <c r="I31" t="str">
        <f t="shared" si="1"/>
        <v>ce</v>
      </c>
      <c r="J31" t="str">
        <f t="shared" si="2"/>
        <v>07</v>
      </c>
      <c r="K31">
        <f t="shared" si="3"/>
        <v>248</v>
      </c>
      <c r="L31">
        <f t="shared" si="4"/>
        <v>206</v>
      </c>
      <c r="M31">
        <f t="shared" si="5"/>
        <v>7</v>
      </c>
      <c r="N31">
        <f t="shared" si="6"/>
        <v>2.48</v>
      </c>
      <c r="O31">
        <f t="shared" si="7"/>
        <v>2.06</v>
      </c>
      <c r="P31">
        <f t="shared" si="8"/>
        <v>7.0000000000000007E-2</v>
      </c>
    </row>
    <row r="32" spans="1:16" x14ac:dyDescent="0.25">
      <c r="A32" t="s">
        <v>263</v>
      </c>
      <c r="B32">
        <v>2019</v>
      </c>
      <c r="C32">
        <v>2</v>
      </c>
      <c r="D32" t="str">
        <f t="shared" si="10"/>
        <v>20192</v>
      </c>
      <c r="E32" s="1">
        <v>0.29599999999999999</v>
      </c>
      <c r="F32" t="s">
        <v>264</v>
      </c>
      <c r="G32" t="s">
        <v>6</v>
      </c>
      <c r="H32" t="str">
        <f t="shared" si="0"/>
        <v>6a</v>
      </c>
      <c r="I32" t="str">
        <f t="shared" si="1"/>
        <v>16</v>
      </c>
      <c r="J32" t="str">
        <f t="shared" si="2"/>
        <v>93</v>
      </c>
      <c r="K32">
        <f t="shared" si="3"/>
        <v>106</v>
      </c>
      <c r="L32">
        <f t="shared" si="4"/>
        <v>22</v>
      </c>
      <c r="M32">
        <f t="shared" si="5"/>
        <v>147</v>
      </c>
      <c r="N32">
        <f t="shared" si="6"/>
        <v>31.375999999999998</v>
      </c>
      <c r="O32">
        <f t="shared" si="7"/>
        <v>6.5119999999999996</v>
      </c>
      <c r="P32">
        <f t="shared" si="8"/>
        <v>43.512</v>
      </c>
    </row>
    <row r="33" spans="1:16" x14ac:dyDescent="0.25">
      <c r="A33" t="s">
        <v>263</v>
      </c>
      <c r="B33">
        <v>2019</v>
      </c>
      <c r="C33">
        <v>2</v>
      </c>
      <c r="D33" t="str">
        <f t="shared" si="10"/>
        <v>20192</v>
      </c>
      <c r="E33" s="1">
        <v>0.254</v>
      </c>
      <c r="F33" t="s">
        <v>265</v>
      </c>
      <c r="G33" t="s">
        <v>3</v>
      </c>
      <c r="H33" t="str">
        <f t="shared" si="0"/>
        <v>2e</v>
      </c>
      <c r="I33" t="str">
        <f t="shared" si="1"/>
        <v>09</v>
      </c>
      <c r="J33" t="str">
        <f t="shared" si="2"/>
        <v>d1</v>
      </c>
      <c r="K33">
        <f t="shared" si="3"/>
        <v>46</v>
      </c>
      <c r="L33">
        <f t="shared" si="4"/>
        <v>9</v>
      </c>
      <c r="M33">
        <f t="shared" si="5"/>
        <v>209</v>
      </c>
      <c r="N33">
        <f t="shared" si="6"/>
        <v>11.684000000000001</v>
      </c>
      <c r="O33">
        <f t="shared" si="7"/>
        <v>2.286</v>
      </c>
      <c r="P33">
        <f t="shared" si="8"/>
        <v>53.085999999999999</v>
      </c>
    </row>
    <row r="34" spans="1:16" x14ac:dyDescent="0.25">
      <c r="A34" t="s">
        <v>263</v>
      </c>
      <c r="B34">
        <v>2019</v>
      </c>
      <c r="C34">
        <v>2</v>
      </c>
      <c r="D34" t="str">
        <f t="shared" si="10"/>
        <v>20192</v>
      </c>
      <c r="E34" s="1">
        <v>0.13100000000000001</v>
      </c>
      <c r="F34" t="s">
        <v>266</v>
      </c>
      <c r="G34" t="s">
        <v>3</v>
      </c>
      <c r="H34" t="str">
        <f t="shared" si="0"/>
        <v>4f</v>
      </c>
      <c r="I34" t="str">
        <f t="shared" si="1"/>
        <v>8b</v>
      </c>
      <c r="J34" t="str">
        <f t="shared" si="2"/>
        <v>c6</v>
      </c>
      <c r="K34">
        <f t="shared" si="3"/>
        <v>79</v>
      </c>
      <c r="L34">
        <f t="shared" si="4"/>
        <v>139</v>
      </c>
      <c r="M34">
        <f t="shared" si="5"/>
        <v>198</v>
      </c>
      <c r="N34">
        <f t="shared" si="6"/>
        <v>10.349</v>
      </c>
      <c r="O34">
        <f t="shared" si="7"/>
        <v>18.209</v>
      </c>
      <c r="P34">
        <f t="shared" si="8"/>
        <v>25.938000000000002</v>
      </c>
    </row>
    <row r="35" spans="1:16" x14ac:dyDescent="0.25">
      <c r="A35" t="s">
        <v>263</v>
      </c>
      <c r="B35">
        <v>2019</v>
      </c>
      <c r="C35">
        <v>2</v>
      </c>
      <c r="D35" t="str">
        <f t="shared" si="10"/>
        <v>20192</v>
      </c>
      <c r="E35" s="1">
        <v>0.10199999999999999</v>
      </c>
      <c r="F35" t="s">
        <v>267</v>
      </c>
      <c r="G35" t="s">
        <v>3</v>
      </c>
      <c r="H35" t="str">
        <f t="shared" si="0"/>
        <v>18</v>
      </c>
      <c r="I35" t="str">
        <f t="shared" si="1"/>
        <v>dd</v>
      </c>
      <c r="J35" t="str">
        <f t="shared" si="2"/>
        <v>d9</v>
      </c>
      <c r="K35">
        <f t="shared" si="3"/>
        <v>24</v>
      </c>
      <c r="L35">
        <f t="shared" si="4"/>
        <v>221</v>
      </c>
      <c r="M35">
        <f t="shared" si="5"/>
        <v>217</v>
      </c>
      <c r="N35">
        <f t="shared" si="6"/>
        <v>2.448</v>
      </c>
      <c r="O35">
        <f t="shared" si="7"/>
        <v>22.541999999999998</v>
      </c>
      <c r="P35">
        <f t="shared" si="8"/>
        <v>22.134</v>
      </c>
    </row>
    <row r="36" spans="1:16" x14ac:dyDescent="0.25">
      <c r="A36" t="s">
        <v>263</v>
      </c>
      <c r="B36">
        <v>2019</v>
      </c>
      <c r="C36">
        <v>2</v>
      </c>
      <c r="D36" t="str">
        <f t="shared" si="10"/>
        <v>20192</v>
      </c>
      <c r="E36" s="1">
        <v>9.2999999999999999E-2</v>
      </c>
      <c r="F36" t="s">
        <v>268</v>
      </c>
      <c r="G36" t="s">
        <v>53</v>
      </c>
      <c r="H36" t="str">
        <f t="shared" si="0"/>
        <v>0d</v>
      </c>
      <c r="I36" t="str">
        <f t="shared" si="1"/>
        <v>b8</v>
      </c>
      <c r="J36" t="str">
        <f t="shared" si="2"/>
        <v>72</v>
      </c>
      <c r="K36">
        <f t="shared" si="3"/>
        <v>13</v>
      </c>
      <c r="L36">
        <f t="shared" si="4"/>
        <v>184</v>
      </c>
      <c r="M36">
        <f t="shared" si="5"/>
        <v>114</v>
      </c>
      <c r="N36">
        <f t="shared" si="6"/>
        <v>1.2090000000000001</v>
      </c>
      <c r="O36">
        <f t="shared" si="7"/>
        <v>17.111999999999998</v>
      </c>
      <c r="P36">
        <f t="shared" si="8"/>
        <v>10.602</v>
      </c>
    </row>
    <row r="37" spans="1:16" x14ac:dyDescent="0.25">
      <c r="A37" t="s">
        <v>263</v>
      </c>
      <c r="B37">
        <v>2019</v>
      </c>
      <c r="C37">
        <v>2</v>
      </c>
      <c r="D37" t="str">
        <f t="shared" si="10"/>
        <v>20192</v>
      </c>
      <c r="E37" s="1">
        <v>7.1999999999999995E-2</v>
      </c>
      <c r="F37" t="s">
        <v>269</v>
      </c>
      <c r="G37" t="s">
        <v>53</v>
      </c>
      <c r="H37" t="str">
        <f t="shared" si="0"/>
        <v>3c</v>
      </c>
      <c r="I37" t="str">
        <f t="shared" si="1"/>
        <v>9d</v>
      </c>
      <c r="J37" t="str">
        <f t="shared" si="2"/>
        <v>12</v>
      </c>
      <c r="K37">
        <f t="shared" si="3"/>
        <v>60</v>
      </c>
      <c r="L37">
        <f t="shared" si="4"/>
        <v>157</v>
      </c>
      <c r="M37">
        <f t="shared" si="5"/>
        <v>18</v>
      </c>
      <c r="N37">
        <f t="shared" si="6"/>
        <v>4.3199999999999994</v>
      </c>
      <c r="O37">
        <f t="shared" si="7"/>
        <v>11.303999999999998</v>
      </c>
      <c r="P37">
        <f t="shared" si="8"/>
        <v>1.2959999999999998</v>
      </c>
    </row>
    <row r="38" spans="1:16" x14ac:dyDescent="0.25">
      <c r="A38" t="s">
        <v>263</v>
      </c>
      <c r="B38">
        <v>2019</v>
      </c>
      <c r="C38">
        <v>2</v>
      </c>
      <c r="D38" t="str">
        <f t="shared" si="10"/>
        <v>20192</v>
      </c>
      <c r="E38" s="1">
        <v>1.7000000000000001E-2</v>
      </c>
      <c r="F38" t="s">
        <v>270</v>
      </c>
      <c r="G38" t="s">
        <v>54</v>
      </c>
      <c r="H38" t="str">
        <f t="shared" si="0"/>
        <v>fa</v>
      </c>
      <c r="I38" t="str">
        <f t="shared" si="1"/>
        <v>0d</v>
      </c>
      <c r="J38" t="str">
        <f t="shared" si="2"/>
        <v>01</v>
      </c>
      <c r="K38">
        <f t="shared" si="3"/>
        <v>250</v>
      </c>
      <c r="L38">
        <f t="shared" si="4"/>
        <v>13</v>
      </c>
      <c r="M38">
        <f t="shared" si="5"/>
        <v>1</v>
      </c>
      <c r="N38">
        <f t="shared" si="6"/>
        <v>4.25</v>
      </c>
      <c r="O38">
        <f t="shared" si="7"/>
        <v>0.22100000000000003</v>
      </c>
      <c r="P38">
        <f t="shared" si="8"/>
        <v>1.7000000000000001E-2</v>
      </c>
    </row>
    <row r="39" spans="1:16" x14ac:dyDescent="0.25">
      <c r="A39" t="s">
        <v>263</v>
      </c>
      <c r="B39">
        <v>2019</v>
      </c>
      <c r="C39">
        <v>2</v>
      </c>
      <c r="D39" t="str">
        <f t="shared" si="10"/>
        <v>20192</v>
      </c>
      <c r="E39" s="1">
        <v>1.4999999999999999E-2</v>
      </c>
      <c r="F39" t="s">
        <v>271</v>
      </c>
      <c r="G39" t="s">
        <v>55</v>
      </c>
      <c r="H39" t="str">
        <f t="shared" si="0"/>
        <v>e7</v>
      </c>
      <c r="I39" t="str">
        <f t="shared" si="1"/>
        <v>f1</v>
      </c>
      <c r="J39" t="str">
        <f t="shared" si="2"/>
        <v>07</v>
      </c>
      <c r="K39">
        <f t="shared" si="3"/>
        <v>231</v>
      </c>
      <c r="L39">
        <f t="shared" si="4"/>
        <v>241</v>
      </c>
      <c r="M39">
        <f t="shared" si="5"/>
        <v>7</v>
      </c>
      <c r="N39">
        <f t="shared" si="6"/>
        <v>3.4649999999999999</v>
      </c>
      <c r="O39">
        <f t="shared" si="7"/>
        <v>3.6149999999999998</v>
      </c>
      <c r="P39">
        <f t="shared" si="8"/>
        <v>0.105</v>
      </c>
    </row>
    <row r="40" spans="1:16" x14ac:dyDescent="0.25">
      <c r="A40" t="s">
        <v>263</v>
      </c>
      <c r="B40">
        <v>2019</v>
      </c>
      <c r="C40">
        <v>2</v>
      </c>
      <c r="D40" t="str">
        <f t="shared" si="10"/>
        <v>20192</v>
      </c>
      <c r="E40" s="1">
        <v>1.4E-2</v>
      </c>
      <c r="F40" t="s">
        <v>272</v>
      </c>
      <c r="G40" t="s">
        <v>53</v>
      </c>
      <c r="H40" t="str">
        <f t="shared" si="0"/>
        <v>c6</v>
      </c>
      <c r="I40" t="str">
        <f t="shared" si="1"/>
        <v>e8</v>
      </c>
      <c r="J40" t="str">
        <f t="shared" si="2"/>
        <v>c3</v>
      </c>
      <c r="K40">
        <f t="shared" si="3"/>
        <v>198</v>
      </c>
      <c r="L40">
        <f t="shared" si="4"/>
        <v>232</v>
      </c>
      <c r="M40">
        <f t="shared" si="5"/>
        <v>195</v>
      </c>
      <c r="N40">
        <f t="shared" si="6"/>
        <v>2.7720000000000002</v>
      </c>
      <c r="O40">
        <f t="shared" si="7"/>
        <v>3.2480000000000002</v>
      </c>
      <c r="P40">
        <f t="shared" si="8"/>
        <v>2.73</v>
      </c>
    </row>
    <row r="41" spans="1:16" x14ac:dyDescent="0.25">
      <c r="A41" t="s">
        <v>263</v>
      </c>
      <c r="B41">
        <v>2019</v>
      </c>
      <c r="C41">
        <v>2</v>
      </c>
      <c r="D41" t="str">
        <f t="shared" si="10"/>
        <v>20192</v>
      </c>
      <c r="E41" s="1">
        <v>6.0000000000000001E-3</v>
      </c>
      <c r="F41" t="s">
        <v>273</v>
      </c>
      <c r="G41" t="s">
        <v>55</v>
      </c>
      <c r="H41" t="str">
        <f t="shared" si="0"/>
        <v>fd</v>
      </c>
      <c r="I41" t="str">
        <f t="shared" si="1"/>
        <v>c2</v>
      </c>
      <c r="J41" t="str">
        <f t="shared" si="2"/>
        <v>03</v>
      </c>
      <c r="K41">
        <f t="shared" si="3"/>
        <v>253</v>
      </c>
      <c r="L41">
        <f t="shared" si="4"/>
        <v>194</v>
      </c>
      <c r="M41">
        <f t="shared" si="5"/>
        <v>3</v>
      </c>
      <c r="N41">
        <f t="shared" si="6"/>
        <v>1.518</v>
      </c>
      <c r="O41">
        <f t="shared" si="7"/>
        <v>1.1639999999999999</v>
      </c>
      <c r="P41">
        <f t="shared" si="8"/>
        <v>1.8000000000000002E-2</v>
      </c>
    </row>
    <row r="42" spans="1:16" x14ac:dyDescent="0.25">
      <c r="A42" t="s">
        <v>274</v>
      </c>
      <c r="B42">
        <v>2019</v>
      </c>
      <c r="C42">
        <v>3</v>
      </c>
      <c r="D42" t="str">
        <f t="shared" si="10"/>
        <v>20193</v>
      </c>
      <c r="E42" s="1">
        <v>0.32300000000000001</v>
      </c>
      <c r="F42" t="s">
        <v>275</v>
      </c>
      <c r="G42" t="s">
        <v>3</v>
      </c>
      <c r="H42" t="str">
        <f t="shared" si="0"/>
        <v>19</v>
      </c>
      <c r="I42" t="str">
        <f t="shared" si="1"/>
        <v>00</v>
      </c>
      <c r="J42" t="str">
        <f t="shared" si="2"/>
        <v>de</v>
      </c>
      <c r="K42">
        <f t="shared" si="3"/>
        <v>25</v>
      </c>
      <c r="L42">
        <f t="shared" si="4"/>
        <v>0</v>
      </c>
      <c r="M42">
        <f t="shared" si="5"/>
        <v>222</v>
      </c>
      <c r="N42">
        <f t="shared" si="6"/>
        <v>8.0750000000000011</v>
      </c>
      <c r="O42">
        <f t="shared" si="7"/>
        <v>0</v>
      </c>
      <c r="P42">
        <f t="shared" si="8"/>
        <v>71.706000000000003</v>
      </c>
    </row>
    <row r="43" spans="1:16" x14ac:dyDescent="0.25">
      <c r="A43" t="s">
        <v>274</v>
      </c>
      <c r="B43">
        <v>2019</v>
      </c>
      <c r="C43">
        <v>3</v>
      </c>
      <c r="D43" t="str">
        <f t="shared" si="10"/>
        <v>20193</v>
      </c>
      <c r="E43" s="1">
        <v>0.249</v>
      </c>
      <c r="F43" t="s">
        <v>276</v>
      </c>
      <c r="G43" t="s">
        <v>6</v>
      </c>
      <c r="H43" t="str">
        <f t="shared" si="0"/>
        <v>67</v>
      </c>
      <c r="I43" t="str">
        <f t="shared" si="1"/>
        <v>17</v>
      </c>
      <c r="J43" t="str">
        <f t="shared" si="2"/>
        <v>99</v>
      </c>
      <c r="K43">
        <f t="shared" si="3"/>
        <v>103</v>
      </c>
      <c r="L43">
        <f t="shared" si="4"/>
        <v>23</v>
      </c>
      <c r="M43">
        <f t="shared" si="5"/>
        <v>153</v>
      </c>
      <c r="N43">
        <f t="shared" si="6"/>
        <v>25.646999999999998</v>
      </c>
      <c r="O43">
        <f t="shared" si="7"/>
        <v>5.7270000000000003</v>
      </c>
      <c r="P43">
        <f t="shared" si="8"/>
        <v>38.097000000000001</v>
      </c>
    </row>
    <row r="44" spans="1:16" x14ac:dyDescent="0.25">
      <c r="A44" t="s">
        <v>274</v>
      </c>
      <c r="B44">
        <v>2019</v>
      </c>
      <c r="C44">
        <v>3</v>
      </c>
      <c r="D44" t="str">
        <f t="shared" si="10"/>
        <v>20193</v>
      </c>
      <c r="E44" s="1">
        <v>0.24399999999999999</v>
      </c>
      <c r="F44" t="s">
        <v>277</v>
      </c>
      <c r="G44" t="s">
        <v>3</v>
      </c>
      <c r="H44" t="str">
        <f t="shared" si="0"/>
        <v>06</v>
      </c>
      <c r="I44" t="str">
        <f t="shared" si="1"/>
        <v>00</v>
      </c>
      <c r="J44" t="str">
        <f t="shared" si="2"/>
        <v>a2</v>
      </c>
      <c r="K44">
        <f t="shared" si="3"/>
        <v>6</v>
      </c>
      <c r="L44">
        <f t="shared" si="4"/>
        <v>0</v>
      </c>
      <c r="M44">
        <f t="shared" si="5"/>
        <v>162</v>
      </c>
      <c r="N44">
        <f t="shared" si="6"/>
        <v>1.464</v>
      </c>
      <c r="O44">
        <f t="shared" si="7"/>
        <v>0</v>
      </c>
      <c r="P44">
        <f t="shared" si="8"/>
        <v>39.527999999999999</v>
      </c>
    </row>
    <row r="45" spans="1:16" x14ac:dyDescent="0.25">
      <c r="A45" t="s">
        <v>274</v>
      </c>
      <c r="B45">
        <v>2019</v>
      </c>
      <c r="C45">
        <v>3</v>
      </c>
      <c r="D45" t="str">
        <f t="shared" si="10"/>
        <v>20193</v>
      </c>
      <c r="E45" s="1">
        <v>4.9000000000000002E-2</v>
      </c>
      <c r="F45" t="s">
        <v>278</v>
      </c>
      <c r="G45" t="s">
        <v>3</v>
      </c>
      <c r="H45" t="str">
        <f t="shared" si="0"/>
        <v>52</v>
      </c>
      <c r="I45" t="str">
        <f t="shared" si="1"/>
        <v>53</v>
      </c>
      <c r="J45" t="str">
        <f t="shared" si="2"/>
        <v>a9</v>
      </c>
      <c r="K45">
        <f t="shared" si="3"/>
        <v>82</v>
      </c>
      <c r="L45">
        <f t="shared" si="4"/>
        <v>83</v>
      </c>
      <c r="M45">
        <f t="shared" si="5"/>
        <v>169</v>
      </c>
      <c r="N45">
        <f t="shared" si="6"/>
        <v>4.0179999999999998</v>
      </c>
      <c r="O45">
        <f t="shared" si="7"/>
        <v>4.0670000000000002</v>
      </c>
      <c r="P45">
        <f t="shared" si="8"/>
        <v>8.2810000000000006</v>
      </c>
    </row>
    <row r="46" spans="1:16" x14ac:dyDescent="0.25">
      <c r="A46" t="s">
        <v>274</v>
      </c>
      <c r="B46">
        <v>2019</v>
      </c>
      <c r="C46">
        <v>3</v>
      </c>
      <c r="D46" t="str">
        <f t="shared" si="10"/>
        <v>20193</v>
      </c>
      <c r="E46" s="1">
        <v>3.7999999999999999E-2</v>
      </c>
      <c r="F46" t="s">
        <v>279</v>
      </c>
      <c r="G46" t="s">
        <v>3</v>
      </c>
      <c r="H46" t="str">
        <f t="shared" si="0"/>
        <v>42</v>
      </c>
      <c r="I46" t="str">
        <f t="shared" si="1"/>
        <v>7e</v>
      </c>
      <c r="J46" t="str">
        <f t="shared" si="2"/>
        <v>bf</v>
      </c>
      <c r="K46">
        <f t="shared" si="3"/>
        <v>66</v>
      </c>
      <c r="L46">
        <f t="shared" si="4"/>
        <v>126</v>
      </c>
      <c r="M46">
        <f t="shared" si="5"/>
        <v>191</v>
      </c>
      <c r="N46">
        <f t="shared" si="6"/>
        <v>2.508</v>
      </c>
      <c r="O46">
        <f t="shared" si="7"/>
        <v>4.7880000000000003</v>
      </c>
      <c r="P46">
        <f t="shared" si="8"/>
        <v>7.258</v>
      </c>
    </row>
    <row r="47" spans="1:16" x14ac:dyDescent="0.25">
      <c r="A47" t="s">
        <v>274</v>
      </c>
      <c r="B47">
        <v>2019</v>
      </c>
      <c r="C47">
        <v>3</v>
      </c>
      <c r="D47" t="str">
        <f t="shared" si="10"/>
        <v>20193</v>
      </c>
      <c r="E47" s="1">
        <v>3.1E-2</v>
      </c>
      <c r="F47" t="s">
        <v>280</v>
      </c>
      <c r="G47" t="s">
        <v>3</v>
      </c>
      <c r="H47" t="str">
        <f t="shared" si="0"/>
        <v>29</v>
      </c>
      <c r="I47" t="str">
        <f t="shared" si="1"/>
        <v>af</v>
      </c>
      <c r="J47" t="str">
        <f t="shared" si="2"/>
        <v>d7</v>
      </c>
      <c r="K47">
        <f t="shared" si="3"/>
        <v>41</v>
      </c>
      <c r="L47">
        <f t="shared" si="4"/>
        <v>175</v>
      </c>
      <c r="M47">
        <f t="shared" si="5"/>
        <v>215</v>
      </c>
      <c r="N47">
        <f t="shared" si="6"/>
        <v>1.2709999999999999</v>
      </c>
      <c r="O47">
        <f t="shared" si="7"/>
        <v>5.4249999999999998</v>
      </c>
      <c r="P47">
        <f t="shared" si="8"/>
        <v>6.665</v>
      </c>
    </row>
    <row r="48" spans="1:16" x14ac:dyDescent="0.25">
      <c r="A48" t="s">
        <v>274</v>
      </c>
      <c r="B48">
        <v>2019</v>
      </c>
      <c r="C48">
        <v>3</v>
      </c>
      <c r="D48" t="str">
        <f t="shared" si="10"/>
        <v>20193</v>
      </c>
      <c r="E48" s="1">
        <v>2.1999999999999999E-2</v>
      </c>
      <c r="F48" t="s">
        <v>281</v>
      </c>
      <c r="G48" t="s">
        <v>3</v>
      </c>
      <c r="H48" t="str">
        <f t="shared" si="0"/>
        <v>08</v>
      </c>
      <c r="I48" t="str">
        <f t="shared" si="1"/>
        <v>e7</v>
      </c>
      <c r="J48" t="str">
        <f t="shared" si="2"/>
        <v>d3</v>
      </c>
      <c r="K48">
        <f t="shared" si="3"/>
        <v>8</v>
      </c>
      <c r="L48">
        <f t="shared" si="4"/>
        <v>231</v>
      </c>
      <c r="M48">
        <f t="shared" si="5"/>
        <v>211</v>
      </c>
      <c r="N48">
        <f t="shared" si="6"/>
        <v>0.17599999999999999</v>
      </c>
      <c r="O48">
        <f t="shared" si="7"/>
        <v>5.0819999999999999</v>
      </c>
      <c r="P48">
        <f t="shared" si="8"/>
        <v>4.6419999999999995</v>
      </c>
    </row>
    <row r="49" spans="1:16" x14ac:dyDescent="0.25">
      <c r="A49" t="s">
        <v>274</v>
      </c>
      <c r="B49">
        <v>2019</v>
      </c>
      <c r="C49">
        <v>3</v>
      </c>
      <c r="D49" t="str">
        <f t="shared" si="10"/>
        <v>20193</v>
      </c>
      <c r="E49" s="1">
        <v>1.9E-2</v>
      </c>
      <c r="F49" t="s">
        <v>282</v>
      </c>
      <c r="G49" t="s">
        <v>3</v>
      </c>
      <c r="H49" t="str">
        <f t="shared" si="0"/>
        <v>00</v>
      </c>
      <c r="I49" t="str">
        <f t="shared" si="1"/>
        <v>02</v>
      </c>
      <c r="J49" t="str">
        <f t="shared" si="2"/>
        <v>5a</v>
      </c>
      <c r="K49">
        <f t="shared" si="3"/>
        <v>0</v>
      </c>
      <c r="L49">
        <f t="shared" si="4"/>
        <v>2</v>
      </c>
      <c r="M49">
        <f t="shared" si="5"/>
        <v>90</v>
      </c>
      <c r="N49">
        <f t="shared" si="6"/>
        <v>0</v>
      </c>
      <c r="O49">
        <f t="shared" si="7"/>
        <v>3.7999999999999999E-2</v>
      </c>
      <c r="P49">
        <f t="shared" si="8"/>
        <v>1.71</v>
      </c>
    </row>
    <row r="50" spans="1:16" x14ac:dyDescent="0.25">
      <c r="A50" t="s">
        <v>274</v>
      </c>
      <c r="B50">
        <v>2019</v>
      </c>
      <c r="C50">
        <v>3</v>
      </c>
      <c r="D50" t="str">
        <f t="shared" si="10"/>
        <v>20193</v>
      </c>
      <c r="E50" s="1">
        <v>1.7999999999999999E-2</v>
      </c>
      <c r="F50" t="s">
        <v>236</v>
      </c>
      <c r="G50" t="s">
        <v>3</v>
      </c>
      <c r="H50" t="str">
        <f t="shared" si="0"/>
        <v>15</v>
      </c>
      <c r="I50" t="str">
        <f t="shared" si="1"/>
        <v>df</v>
      </c>
      <c r="J50" t="str">
        <f t="shared" si="2"/>
        <v>ec</v>
      </c>
      <c r="K50">
        <f t="shared" si="3"/>
        <v>21</v>
      </c>
      <c r="L50">
        <f t="shared" si="4"/>
        <v>223</v>
      </c>
      <c r="M50">
        <f t="shared" si="5"/>
        <v>236</v>
      </c>
      <c r="N50">
        <f t="shared" si="6"/>
        <v>0.37799999999999995</v>
      </c>
      <c r="O50">
        <f t="shared" si="7"/>
        <v>4.0139999999999993</v>
      </c>
      <c r="P50">
        <f t="shared" si="8"/>
        <v>4.2479999999999993</v>
      </c>
    </row>
    <row r="51" spans="1:16" x14ac:dyDescent="0.25">
      <c r="A51" t="s">
        <v>274</v>
      </c>
      <c r="B51">
        <v>2019</v>
      </c>
      <c r="C51">
        <v>3</v>
      </c>
      <c r="D51" t="str">
        <f t="shared" si="10"/>
        <v>20193</v>
      </c>
      <c r="E51" s="1">
        <v>6.0000000000000001E-3</v>
      </c>
      <c r="F51" t="s">
        <v>283</v>
      </c>
      <c r="G51" t="s">
        <v>53</v>
      </c>
      <c r="H51" t="str">
        <f t="shared" si="0"/>
        <v>07</v>
      </c>
      <c r="I51" t="str">
        <f t="shared" si="1"/>
        <v>b5</v>
      </c>
      <c r="J51" t="str">
        <f t="shared" si="2"/>
        <v>6e</v>
      </c>
      <c r="K51">
        <f t="shared" si="3"/>
        <v>7</v>
      </c>
      <c r="L51">
        <f t="shared" si="4"/>
        <v>181</v>
      </c>
      <c r="M51">
        <f t="shared" si="5"/>
        <v>110</v>
      </c>
      <c r="N51">
        <f t="shared" si="6"/>
        <v>4.2000000000000003E-2</v>
      </c>
      <c r="O51">
        <f t="shared" si="7"/>
        <v>1.0860000000000001</v>
      </c>
      <c r="P51">
        <f t="shared" si="8"/>
        <v>0.66</v>
      </c>
    </row>
    <row r="52" spans="1:16" x14ac:dyDescent="0.25">
      <c r="A52" t="s">
        <v>284</v>
      </c>
      <c r="B52">
        <v>2019</v>
      </c>
      <c r="C52">
        <v>4</v>
      </c>
      <c r="D52" t="str">
        <f t="shared" si="10"/>
        <v>20194</v>
      </c>
      <c r="E52" s="1">
        <v>0.20399999999999999</v>
      </c>
      <c r="F52" t="s">
        <v>285</v>
      </c>
      <c r="G52" t="s">
        <v>6</v>
      </c>
      <c r="H52" t="str">
        <f t="shared" si="0"/>
        <v>5f</v>
      </c>
      <c r="I52" t="str">
        <f t="shared" si="1"/>
        <v>12</v>
      </c>
      <c r="J52" t="str">
        <f t="shared" si="2"/>
        <v>a0</v>
      </c>
      <c r="K52">
        <f t="shared" si="3"/>
        <v>95</v>
      </c>
      <c r="L52">
        <f t="shared" si="4"/>
        <v>18</v>
      </c>
      <c r="M52">
        <f t="shared" si="5"/>
        <v>160</v>
      </c>
      <c r="N52">
        <f t="shared" si="6"/>
        <v>19.38</v>
      </c>
      <c r="O52">
        <f t="shared" si="7"/>
        <v>3.6719999999999997</v>
      </c>
      <c r="P52">
        <f t="shared" si="8"/>
        <v>32.64</v>
      </c>
    </row>
    <row r="53" spans="1:16" x14ac:dyDescent="0.25">
      <c r="A53" t="s">
        <v>284</v>
      </c>
      <c r="B53">
        <v>2019</v>
      </c>
      <c r="C53">
        <v>4</v>
      </c>
      <c r="D53" t="str">
        <f t="shared" si="10"/>
        <v>20194</v>
      </c>
      <c r="E53" s="1">
        <v>0.17199999999999999</v>
      </c>
      <c r="F53" t="s">
        <v>286</v>
      </c>
      <c r="G53" t="s">
        <v>54</v>
      </c>
      <c r="H53" t="str">
        <f t="shared" si="0"/>
        <v>f9</v>
      </c>
      <c r="I53" t="str">
        <f t="shared" si="1"/>
        <v>1d</v>
      </c>
      <c r="J53" t="str">
        <f t="shared" si="2"/>
        <v>02</v>
      </c>
      <c r="K53">
        <f t="shared" si="3"/>
        <v>249</v>
      </c>
      <c r="L53">
        <f t="shared" si="4"/>
        <v>29</v>
      </c>
      <c r="M53">
        <f t="shared" si="5"/>
        <v>2</v>
      </c>
      <c r="N53">
        <f t="shared" si="6"/>
        <v>42.827999999999996</v>
      </c>
      <c r="O53">
        <f t="shared" si="7"/>
        <v>4.9879999999999995</v>
      </c>
      <c r="P53">
        <f t="shared" si="8"/>
        <v>0.34399999999999997</v>
      </c>
    </row>
    <row r="54" spans="1:16" x14ac:dyDescent="0.25">
      <c r="A54" t="s">
        <v>284</v>
      </c>
      <c r="B54">
        <v>2019</v>
      </c>
      <c r="C54">
        <v>4</v>
      </c>
      <c r="D54" t="str">
        <f t="shared" si="10"/>
        <v>20194</v>
      </c>
      <c r="E54" s="1">
        <v>0.159</v>
      </c>
      <c r="F54" t="s">
        <v>287</v>
      </c>
      <c r="G54" t="s">
        <v>3</v>
      </c>
      <c r="H54" t="str">
        <f t="shared" si="0"/>
        <v>1c</v>
      </c>
      <c r="I54" t="str">
        <f t="shared" si="1"/>
        <v>04</v>
      </c>
      <c r="J54" t="str">
        <f t="shared" si="2"/>
        <v>e1</v>
      </c>
      <c r="K54">
        <f t="shared" si="3"/>
        <v>28</v>
      </c>
      <c r="L54">
        <f t="shared" si="4"/>
        <v>4</v>
      </c>
      <c r="M54">
        <f t="shared" si="5"/>
        <v>225</v>
      </c>
      <c r="N54">
        <f t="shared" si="6"/>
        <v>4.452</v>
      </c>
      <c r="O54">
        <f t="shared" si="7"/>
        <v>0.63600000000000001</v>
      </c>
      <c r="P54">
        <f t="shared" si="8"/>
        <v>35.774999999999999</v>
      </c>
    </row>
    <row r="55" spans="1:16" x14ac:dyDescent="0.25">
      <c r="A55" t="s">
        <v>284</v>
      </c>
      <c r="B55">
        <v>2019</v>
      </c>
      <c r="C55">
        <v>4</v>
      </c>
      <c r="D55" t="str">
        <f t="shared" si="10"/>
        <v>20194</v>
      </c>
      <c r="E55" s="1">
        <v>0.114</v>
      </c>
      <c r="F55" t="s">
        <v>288</v>
      </c>
      <c r="G55" t="s">
        <v>3</v>
      </c>
      <c r="H55" t="str">
        <f t="shared" si="0"/>
        <v>4b</v>
      </c>
      <c r="I55" t="str">
        <f t="shared" si="1"/>
        <v>7b</v>
      </c>
      <c r="J55" t="str">
        <f t="shared" si="2"/>
        <v>bc</v>
      </c>
      <c r="K55">
        <f t="shared" si="3"/>
        <v>75</v>
      </c>
      <c r="L55">
        <f t="shared" si="4"/>
        <v>123</v>
      </c>
      <c r="M55">
        <f t="shared" si="5"/>
        <v>188</v>
      </c>
      <c r="N55">
        <f t="shared" si="6"/>
        <v>8.5500000000000007</v>
      </c>
      <c r="O55">
        <f t="shared" si="7"/>
        <v>14.022</v>
      </c>
      <c r="P55">
        <f t="shared" si="8"/>
        <v>21.432000000000002</v>
      </c>
    </row>
    <row r="56" spans="1:16" x14ac:dyDescent="0.25">
      <c r="A56" t="s">
        <v>284</v>
      </c>
      <c r="B56">
        <v>2019</v>
      </c>
      <c r="C56">
        <v>4</v>
      </c>
      <c r="D56" t="str">
        <f t="shared" si="10"/>
        <v>20194</v>
      </c>
      <c r="E56" s="1">
        <v>0.10299999999999999</v>
      </c>
      <c r="F56" t="s">
        <v>289</v>
      </c>
      <c r="G56" t="s">
        <v>53</v>
      </c>
      <c r="H56" t="str">
        <f t="shared" si="0"/>
        <v>5d</v>
      </c>
      <c r="I56" t="str">
        <f t="shared" si="1"/>
        <v>ae</v>
      </c>
      <c r="J56" t="str">
        <f t="shared" si="2"/>
        <v>19</v>
      </c>
      <c r="K56">
        <f t="shared" si="3"/>
        <v>93</v>
      </c>
      <c r="L56">
        <f t="shared" si="4"/>
        <v>174</v>
      </c>
      <c r="M56">
        <f t="shared" si="5"/>
        <v>25</v>
      </c>
      <c r="N56">
        <f t="shared" si="6"/>
        <v>9.5789999999999988</v>
      </c>
      <c r="O56">
        <f t="shared" si="7"/>
        <v>17.922000000000001</v>
      </c>
      <c r="P56">
        <f t="shared" si="8"/>
        <v>2.5749999999999997</v>
      </c>
    </row>
    <row r="57" spans="1:16" x14ac:dyDescent="0.25">
      <c r="A57" t="s">
        <v>284</v>
      </c>
      <c r="B57">
        <v>2019</v>
      </c>
      <c r="C57">
        <v>4</v>
      </c>
      <c r="D57" t="str">
        <f t="shared" si="10"/>
        <v>20194</v>
      </c>
      <c r="E57" s="1">
        <v>8.6999999999999994E-2</v>
      </c>
      <c r="F57" t="s">
        <v>290</v>
      </c>
      <c r="G57" t="s">
        <v>53</v>
      </c>
      <c r="H57" t="str">
        <f t="shared" si="0"/>
        <v>15</v>
      </c>
      <c r="I57" t="str">
        <f t="shared" si="1"/>
        <v>bb</v>
      </c>
      <c r="J57" t="str">
        <f t="shared" si="2"/>
        <v>76</v>
      </c>
      <c r="K57">
        <f t="shared" si="3"/>
        <v>21</v>
      </c>
      <c r="L57">
        <f t="shared" si="4"/>
        <v>187</v>
      </c>
      <c r="M57">
        <f t="shared" si="5"/>
        <v>118</v>
      </c>
      <c r="N57">
        <f t="shared" si="6"/>
        <v>1.827</v>
      </c>
      <c r="O57">
        <f t="shared" si="7"/>
        <v>16.268999999999998</v>
      </c>
      <c r="P57">
        <f t="shared" si="8"/>
        <v>10.266</v>
      </c>
    </row>
    <row r="58" spans="1:16" x14ac:dyDescent="0.25">
      <c r="A58" t="s">
        <v>284</v>
      </c>
      <c r="B58">
        <v>2019</v>
      </c>
      <c r="C58">
        <v>4</v>
      </c>
      <c r="D58" t="str">
        <f t="shared" si="10"/>
        <v>20194</v>
      </c>
      <c r="E58" s="1">
        <v>7.1999999999999995E-2</v>
      </c>
      <c r="F58" t="s">
        <v>291</v>
      </c>
      <c r="G58" t="s">
        <v>3</v>
      </c>
      <c r="H58" t="str">
        <f t="shared" si="0"/>
        <v>1a</v>
      </c>
      <c r="I58" t="str">
        <f t="shared" si="1"/>
        <v>e1</v>
      </c>
      <c r="J58" t="str">
        <f t="shared" si="2"/>
        <v>e2</v>
      </c>
      <c r="K58">
        <f t="shared" si="3"/>
        <v>26</v>
      </c>
      <c r="L58">
        <f t="shared" si="4"/>
        <v>225</v>
      </c>
      <c r="M58">
        <f t="shared" si="5"/>
        <v>226</v>
      </c>
      <c r="N58">
        <f t="shared" si="6"/>
        <v>1.8719999999999999</v>
      </c>
      <c r="O58">
        <f t="shared" si="7"/>
        <v>16.2</v>
      </c>
      <c r="P58">
        <f t="shared" si="8"/>
        <v>16.271999999999998</v>
      </c>
    </row>
    <row r="59" spans="1:16" x14ac:dyDescent="0.25">
      <c r="A59" t="s">
        <v>284</v>
      </c>
      <c r="B59">
        <v>2019</v>
      </c>
      <c r="C59">
        <v>4</v>
      </c>
      <c r="D59" t="str">
        <f t="shared" si="10"/>
        <v>20194</v>
      </c>
      <c r="E59" s="1">
        <v>3.9E-2</v>
      </c>
      <c r="F59" t="s">
        <v>292</v>
      </c>
      <c r="G59" t="s">
        <v>55</v>
      </c>
      <c r="H59" t="str">
        <f t="shared" si="0"/>
        <v>e1</v>
      </c>
      <c r="I59" t="str">
        <f t="shared" si="1"/>
        <v>e4</v>
      </c>
      <c r="J59" t="str">
        <f t="shared" si="2"/>
        <v>09</v>
      </c>
      <c r="K59">
        <f t="shared" si="3"/>
        <v>225</v>
      </c>
      <c r="L59">
        <f t="shared" si="4"/>
        <v>228</v>
      </c>
      <c r="M59">
        <f t="shared" si="5"/>
        <v>9</v>
      </c>
      <c r="N59">
        <f t="shared" si="6"/>
        <v>8.7750000000000004</v>
      </c>
      <c r="O59">
        <f t="shared" si="7"/>
        <v>8.8919999999999995</v>
      </c>
      <c r="P59">
        <f t="shared" si="8"/>
        <v>0.35099999999999998</v>
      </c>
    </row>
    <row r="60" spans="1:16" x14ac:dyDescent="0.25">
      <c r="A60" t="s">
        <v>284</v>
      </c>
      <c r="B60">
        <v>2019</v>
      </c>
      <c r="C60">
        <v>4</v>
      </c>
      <c r="D60" t="str">
        <f t="shared" si="10"/>
        <v>20194</v>
      </c>
      <c r="E60" s="1">
        <v>2.5000000000000001E-2</v>
      </c>
      <c r="F60" t="s">
        <v>293</v>
      </c>
      <c r="G60" t="s">
        <v>181</v>
      </c>
      <c r="H60" t="str">
        <f t="shared" si="0"/>
        <v>e5</v>
      </c>
      <c r="I60" t="str">
        <f t="shared" si="1"/>
        <v>e2</v>
      </c>
      <c r="J60" t="str">
        <f t="shared" si="2"/>
        <v>d6</v>
      </c>
      <c r="K60">
        <f t="shared" si="3"/>
        <v>229</v>
      </c>
      <c r="L60">
        <f t="shared" si="4"/>
        <v>226</v>
      </c>
      <c r="M60">
        <f t="shared" si="5"/>
        <v>214</v>
      </c>
      <c r="N60">
        <f t="shared" si="6"/>
        <v>5.7250000000000005</v>
      </c>
      <c r="O60">
        <f t="shared" si="7"/>
        <v>5.65</v>
      </c>
      <c r="P60">
        <f t="shared" si="8"/>
        <v>5.3500000000000005</v>
      </c>
    </row>
    <row r="61" spans="1:16" x14ac:dyDescent="0.25">
      <c r="A61" t="s">
        <v>284</v>
      </c>
      <c r="B61">
        <v>2019</v>
      </c>
      <c r="C61">
        <v>4</v>
      </c>
      <c r="D61" t="str">
        <f t="shared" si="10"/>
        <v>20194</v>
      </c>
      <c r="E61" s="1">
        <v>2.4E-2</v>
      </c>
      <c r="F61" t="s">
        <v>294</v>
      </c>
      <c r="G61" t="s">
        <v>56</v>
      </c>
      <c r="H61" t="str">
        <f t="shared" si="0"/>
        <v>f8</v>
      </c>
      <c r="I61" t="str">
        <f t="shared" si="1"/>
        <v>9b</v>
      </c>
      <c r="J61" t="str">
        <f t="shared" si="2"/>
        <v>0c</v>
      </c>
      <c r="K61">
        <f t="shared" si="3"/>
        <v>248</v>
      </c>
      <c r="L61">
        <f t="shared" si="4"/>
        <v>155</v>
      </c>
      <c r="M61">
        <f t="shared" si="5"/>
        <v>12</v>
      </c>
      <c r="N61">
        <f t="shared" si="6"/>
        <v>5.952</v>
      </c>
      <c r="O61">
        <f t="shared" si="7"/>
        <v>3.72</v>
      </c>
      <c r="P61">
        <f t="shared" si="8"/>
        <v>0.28800000000000003</v>
      </c>
    </row>
    <row r="62" spans="1:16" x14ac:dyDescent="0.25">
      <c r="A62" t="s">
        <v>295</v>
      </c>
      <c r="B62">
        <v>2020</v>
      </c>
      <c r="C62">
        <v>1</v>
      </c>
      <c r="D62" t="str">
        <f t="shared" si="10"/>
        <v>20201</v>
      </c>
      <c r="E62" s="1">
        <v>0.41699999999999998</v>
      </c>
      <c r="F62" t="s">
        <v>296</v>
      </c>
      <c r="G62" t="s">
        <v>3</v>
      </c>
      <c r="H62" t="str">
        <f t="shared" si="0"/>
        <v>30</v>
      </c>
      <c r="I62" t="str">
        <f t="shared" si="1"/>
        <v>02</v>
      </c>
      <c r="J62" t="str">
        <f t="shared" si="2"/>
        <v>92</v>
      </c>
      <c r="K62">
        <f t="shared" si="3"/>
        <v>48</v>
      </c>
      <c r="L62">
        <f t="shared" si="4"/>
        <v>2</v>
      </c>
      <c r="M62">
        <f t="shared" si="5"/>
        <v>146</v>
      </c>
      <c r="N62">
        <f t="shared" si="6"/>
        <v>20.015999999999998</v>
      </c>
      <c r="O62">
        <f t="shared" si="7"/>
        <v>0.83399999999999996</v>
      </c>
      <c r="P62">
        <f t="shared" si="8"/>
        <v>60.881999999999998</v>
      </c>
    </row>
    <row r="63" spans="1:16" x14ac:dyDescent="0.25">
      <c r="A63" t="s">
        <v>295</v>
      </c>
      <c r="B63">
        <v>2020</v>
      </c>
      <c r="C63">
        <v>1</v>
      </c>
      <c r="D63" t="str">
        <f t="shared" si="10"/>
        <v>20201</v>
      </c>
      <c r="E63" s="1">
        <v>0.24299999999999999</v>
      </c>
      <c r="F63" t="s">
        <v>297</v>
      </c>
      <c r="G63" t="s">
        <v>3</v>
      </c>
      <c r="H63" t="str">
        <f t="shared" si="0"/>
        <v>16</v>
      </c>
      <c r="I63" t="str">
        <f t="shared" si="1"/>
        <v>02</v>
      </c>
      <c r="J63" t="str">
        <f t="shared" si="2"/>
        <v>e5</v>
      </c>
      <c r="K63">
        <f t="shared" si="3"/>
        <v>22</v>
      </c>
      <c r="L63">
        <f t="shared" si="4"/>
        <v>2</v>
      </c>
      <c r="M63">
        <f t="shared" si="5"/>
        <v>229</v>
      </c>
      <c r="N63">
        <f t="shared" si="6"/>
        <v>5.3460000000000001</v>
      </c>
      <c r="O63">
        <f t="shared" si="7"/>
        <v>0.48599999999999999</v>
      </c>
      <c r="P63">
        <f t="shared" si="8"/>
        <v>55.646999999999998</v>
      </c>
    </row>
    <row r="64" spans="1:16" x14ac:dyDescent="0.25">
      <c r="A64" t="s">
        <v>295</v>
      </c>
      <c r="B64">
        <v>2020</v>
      </c>
      <c r="C64">
        <v>1</v>
      </c>
      <c r="D64" t="str">
        <f t="shared" si="10"/>
        <v>20201</v>
      </c>
      <c r="E64" s="1">
        <v>7.2999999999999995E-2</v>
      </c>
      <c r="F64" t="s">
        <v>298</v>
      </c>
      <c r="G64" t="s">
        <v>3</v>
      </c>
      <c r="H64" t="str">
        <f t="shared" si="0"/>
        <v>38</v>
      </c>
      <c r="I64" t="str">
        <f t="shared" si="1"/>
        <v>3f</v>
      </c>
      <c r="J64" t="str">
        <f t="shared" si="2"/>
        <v>82</v>
      </c>
      <c r="K64">
        <f t="shared" si="3"/>
        <v>56</v>
      </c>
      <c r="L64">
        <f t="shared" si="4"/>
        <v>63</v>
      </c>
      <c r="M64">
        <f t="shared" si="5"/>
        <v>130</v>
      </c>
      <c r="N64">
        <f t="shared" si="6"/>
        <v>4.0880000000000001</v>
      </c>
      <c r="O64">
        <f t="shared" si="7"/>
        <v>4.5989999999999993</v>
      </c>
      <c r="P64">
        <f t="shared" si="8"/>
        <v>9.49</v>
      </c>
    </row>
    <row r="65" spans="1:16" x14ac:dyDescent="0.25">
      <c r="A65" t="s">
        <v>295</v>
      </c>
      <c r="B65">
        <v>2020</v>
      </c>
      <c r="C65">
        <v>1</v>
      </c>
      <c r="D65" t="str">
        <f t="shared" si="10"/>
        <v>20201</v>
      </c>
      <c r="E65" s="1">
        <v>5.0999999999999997E-2</v>
      </c>
      <c r="F65" t="s">
        <v>299</v>
      </c>
      <c r="G65" t="s">
        <v>53</v>
      </c>
      <c r="H65" t="str">
        <f t="shared" si="0"/>
        <v>36</v>
      </c>
      <c r="I65" t="str">
        <f t="shared" si="1"/>
        <v>a6</v>
      </c>
      <c r="J65" t="str">
        <f t="shared" si="2"/>
        <v>3b</v>
      </c>
      <c r="K65">
        <f t="shared" si="3"/>
        <v>54</v>
      </c>
      <c r="L65">
        <f t="shared" si="4"/>
        <v>166</v>
      </c>
      <c r="M65">
        <f t="shared" si="5"/>
        <v>59</v>
      </c>
      <c r="N65">
        <f t="shared" si="6"/>
        <v>2.754</v>
      </c>
      <c r="O65">
        <f t="shared" si="7"/>
        <v>8.4659999999999993</v>
      </c>
      <c r="P65">
        <f t="shared" si="8"/>
        <v>3.0089999999999999</v>
      </c>
    </row>
    <row r="66" spans="1:16" x14ac:dyDescent="0.25">
      <c r="A66" t="s">
        <v>295</v>
      </c>
      <c r="B66">
        <v>2020</v>
      </c>
      <c r="C66">
        <v>1</v>
      </c>
      <c r="D66" t="str">
        <f t="shared" si="10"/>
        <v>20201</v>
      </c>
      <c r="E66" s="1">
        <v>4.3999999999999997E-2</v>
      </c>
      <c r="F66" t="s">
        <v>300</v>
      </c>
      <c r="G66" t="s">
        <v>54</v>
      </c>
      <c r="H66" t="str">
        <f t="shared" ref="H66:H81" si="24">MID(F66,2,2)</f>
        <v>fc</v>
      </c>
      <c r="I66" t="str">
        <f t="shared" ref="I66:I81" si="25">MID(F66,4,2)</f>
        <v>0b</v>
      </c>
      <c r="J66" t="str">
        <f t="shared" ref="J66:J81" si="26">RIGHT(F66,2)</f>
        <v>00</v>
      </c>
      <c r="K66">
        <f t="shared" ref="K66:K81" si="27">HEX2DEC(H66)</f>
        <v>252</v>
      </c>
      <c r="L66">
        <f t="shared" ref="L66:L81" si="28">HEX2DEC(I66)</f>
        <v>11</v>
      </c>
      <c r="M66">
        <f t="shared" ref="M66:M81" si="29">HEX2DEC(J66)</f>
        <v>0</v>
      </c>
      <c r="N66">
        <f t="shared" ref="N66:N81" si="30">$E66*K66</f>
        <v>11.087999999999999</v>
      </c>
      <c r="O66">
        <f t="shared" ref="O66:O81" si="31">$E66*L66</f>
        <v>0.48399999999999999</v>
      </c>
      <c r="P66">
        <f t="shared" ref="P66:P81" si="32">$E66*M66</f>
        <v>0</v>
      </c>
    </row>
    <row r="67" spans="1:16" x14ac:dyDescent="0.25">
      <c r="A67" t="s">
        <v>295</v>
      </c>
      <c r="B67">
        <v>2020</v>
      </c>
      <c r="C67">
        <v>1</v>
      </c>
      <c r="D67" t="str">
        <f t="shared" ref="D67:D81" si="33">B67&amp;C67</f>
        <v>20201</v>
      </c>
      <c r="E67" s="1">
        <v>4.2000000000000003E-2</v>
      </c>
      <c r="F67" t="s">
        <v>301</v>
      </c>
      <c r="G67" t="s">
        <v>3</v>
      </c>
      <c r="H67" t="str">
        <f t="shared" si="24"/>
        <v>0f</v>
      </c>
      <c r="I67" t="str">
        <f t="shared" si="25"/>
        <v>e6</v>
      </c>
      <c r="J67" t="str">
        <f t="shared" si="26"/>
        <v>da</v>
      </c>
      <c r="K67">
        <f t="shared" si="27"/>
        <v>15</v>
      </c>
      <c r="L67">
        <f t="shared" si="28"/>
        <v>230</v>
      </c>
      <c r="M67">
        <f t="shared" si="29"/>
        <v>218</v>
      </c>
      <c r="N67">
        <f t="shared" si="30"/>
        <v>0.63</v>
      </c>
      <c r="O67">
        <f t="shared" si="31"/>
        <v>9.66</v>
      </c>
      <c r="P67">
        <f t="shared" si="32"/>
        <v>9.1560000000000006</v>
      </c>
    </row>
    <row r="68" spans="1:16" x14ac:dyDescent="0.25">
      <c r="A68" t="s">
        <v>295</v>
      </c>
      <c r="B68">
        <v>2020</v>
      </c>
      <c r="C68">
        <v>1</v>
      </c>
      <c r="D68" t="str">
        <f t="shared" si="33"/>
        <v>20201</v>
      </c>
      <c r="E68" s="1">
        <v>3.9E-2</v>
      </c>
      <c r="F68" t="s">
        <v>302</v>
      </c>
      <c r="G68" t="s">
        <v>55</v>
      </c>
      <c r="H68" t="str">
        <f t="shared" si="24"/>
        <v>dc</v>
      </c>
      <c r="I68" t="str">
        <f t="shared" si="25"/>
        <v>e0</v>
      </c>
      <c r="J68" t="str">
        <f t="shared" si="26"/>
        <v>06</v>
      </c>
      <c r="K68">
        <f t="shared" si="27"/>
        <v>220</v>
      </c>
      <c r="L68">
        <f t="shared" si="28"/>
        <v>224</v>
      </c>
      <c r="M68">
        <f t="shared" si="29"/>
        <v>6</v>
      </c>
      <c r="N68">
        <f t="shared" si="30"/>
        <v>8.58</v>
      </c>
      <c r="O68">
        <f t="shared" si="31"/>
        <v>8.7360000000000007</v>
      </c>
      <c r="P68">
        <f t="shared" si="32"/>
        <v>0.23399999999999999</v>
      </c>
    </row>
    <row r="69" spans="1:16" x14ac:dyDescent="0.25">
      <c r="A69" t="s">
        <v>295</v>
      </c>
      <c r="B69">
        <v>2020</v>
      </c>
      <c r="C69">
        <v>1</v>
      </c>
      <c r="D69" t="str">
        <f t="shared" si="33"/>
        <v>20201</v>
      </c>
      <c r="E69" s="1">
        <v>3.6999999999999998E-2</v>
      </c>
      <c r="F69" t="s">
        <v>303</v>
      </c>
      <c r="G69" t="s">
        <v>181</v>
      </c>
      <c r="H69" t="str">
        <f t="shared" si="24"/>
        <v>de</v>
      </c>
      <c r="I69" t="str">
        <f t="shared" si="25"/>
        <v>db</v>
      </c>
      <c r="J69" t="str">
        <f t="shared" si="26"/>
        <v>c2</v>
      </c>
      <c r="K69">
        <f t="shared" si="27"/>
        <v>222</v>
      </c>
      <c r="L69">
        <f t="shared" si="28"/>
        <v>219</v>
      </c>
      <c r="M69">
        <f t="shared" si="29"/>
        <v>194</v>
      </c>
      <c r="N69">
        <f t="shared" si="30"/>
        <v>8.2140000000000004</v>
      </c>
      <c r="O69">
        <f t="shared" si="31"/>
        <v>8.1029999999999998</v>
      </c>
      <c r="P69">
        <f t="shared" si="32"/>
        <v>7.1779999999999999</v>
      </c>
    </row>
    <row r="70" spans="1:16" x14ac:dyDescent="0.25">
      <c r="A70" t="s">
        <v>295</v>
      </c>
      <c r="B70">
        <v>2020</v>
      </c>
      <c r="C70">
        <v>1</v>
      </c>
      <c r="D70" t="str">
        <f t="shared" si="33"/>
        <v>20201</v>
      </c>
      <c r="E70" s="1">
        <v>2.8000000000000001E-2</v>
      </c>
      <c r="F70" t="s">
        <v>304</v>
      </c>
      <c r="G70" t="s">
        <v>56</v>
      </c>
      <c r="H70" t="str">
        <f t="shared" si="24"/>
        <v>f9</v>
      </c>
      <c r="I70" t="str">
        <f t="shared" si="25"/>
        <v>82</v>
      </c>
      <c r="J70" t="str">
        <f t="shared" si="26"/>
        <v>07</v>
      </c>
      <c r="K70">
        <f t="shared" si="27"/>
        <v>249</v>
      </c>
      <c r="L70">
        <f t="shared" si="28"/>
        <v>130</v>
      </c>
      <c r="M70">
        <f t="shared" si="29"/>
        <v>7</v>
      </c>
      <c r="N70">
        <f t="shared" si="30"/>
        <v>6.9720000000000004</v>
      </c>
      <c r="O70">
        <f t="shared" si="31"/>
        <v>3.64</v>
      </c>
      <c r="P70">
        <f t="shared" si="32"/>
        <v>0.19600000000000001</v>
      </c>
    </row>
    <row r="71" spans="1:16" x14ac:dyDescent="0.25">
      <c r="A71" t="s">
        <v>295</v>
      </c>
      <c r="B71">
        <v>2020</v>
      </c>
      <c r="C71">
        <v>1</v>
      </c>
      <c r="D71" t="str">
        <f t="shared" si="33"/>
        <v>20201</v>
      </c>
      <c r="E71" s="1">
        <v>2.7E-2</v>
      </c>
      <c r="F71" t="s">
        <v>305</v>
      </c>
      <c r="G71" t="s">
        <v>3</v>
      </c>
      <c r="H71" t="str">
        <f t="shared" si="24"/>
        <v>2c</v>
      </c>
      <c r="I71" t="str">
        <f t="shared" si="25"/>
        <v>b2</v>
      </c>
      <c r="J71" t="str">
        <f t="shared" si="26"/>
        <v>d8</v>
      </c>
      <c r="K71">
        <f t="shared" si="27"/>
        <v>44</v>
      </c>
      <c r="L71">
        <f t="shared" si="28"/>
        <v>178</v>
      </c>
      <c r="M71">
        <f t="shared" si="29"/>
        <v>216</v>
      </c>
      <c r="N71">
        <f t="shared" si="30"/>
        <v>1.1879999999999999</v>
      </c>
      <c r="O71">
        <f t="shared" si="31"/>
        <v>4.806</v>
      </c>
      <c r="P71">
        <f t="shared" si="32"/>
        <v>5.8319999999999999</v>
      </c>
    </row>
    <row r="72" spans="1:16" x14ac:dyDescent="0.25">
      <c r="A72" t="s">
        <v>306</v>
      </c>
      <c r="B72">
        <v>2020</v>
      </c>
      <c r="C72">
        <v>2</v>
      </c>
      <c r="D72" t="str">
        <f t="shared" si="33"/>
        <v>20202</v>
      </c>
      <c r="E72" s="1">
        <v>0.439</v>
      </c>
      <c r="F72" t="s">
        <v>307</v>
      </c>
      <c r="G72" t="s">
        <v>184</v>
      </c>
      <c r="H72" t="str">
        <f t="shared" si="24"/>
        <v>4b</v>
      </c>
      <c r="I72" t="str">
        <f t="shared" si="25"/>
        <v>03</v>
      </c>
      <c r="J72" t="str">
        <f t="shared" si="26"/>
        <v>d9</v>
      </c>
      <c r="K72">
        <f t="shared" si="27"/>
        <v>75</v>
      </c>
      <c r="L72">
        <f t="shared" si="28"/>
        <v>3</v>
      </c>
      <c r="M72">
        <f t="shared" si="29"/>
        <v>217</v>
      </c>
      <c r="N72">
        <f t="shared" si="30"/>
        <v>32.924999999999997</v>
      </c>
      <c r="O72">
        <f t="shared" si="31"/>
        <v>1.3169999999999999</v>
      </c>
      <c r="P72">
        <f t="shared" si="32"/>
        <v>95.263000000000005</v>
      </c>
    </row>
    <row r="73" spans="1:16" x14ac:dyDescent="0.25">
      <c r="A73" t="s">
        <v>306</v>
      </c>
      <c r="B73">
        <v>2020</v>
      </c>
      <c r="C73">
        <v>2</v>
      </c>
      <c r="D73" t="str">
        <f t="shared" si="33"/>
        <v>20202</v>
      </c>
      <c r="E73" s="1">
        <v>0.14399999999999999</v>
      </c>
      <c r="F73" t="s">
        <v>308</v>
      </c>
      <c r="G73" t="s">
        <v>187</v>
      </c>
      <c r="H73" t="str">
        <f t="shared" si="24"/>
        <v>76</v>
      </c>
      <c r="I73" t="str">
        <f t="shared" si="25"/>
        <v>18</v>
      </c>
      <c r="J73" t="str">
        <f t="shared" si="26"/>
        <v>95</v>
      </c>
      <c r="K73">
        <f t="shared" si="27"/>
        <v>118</v>
      </c>
      <c r="L73">
        <f t="shared" si="28"/>
        <v>24</v>
      </c>
      <c r="M73">
        <f t="shared" si="29"/>
        <v>149</v>
      </c>
      <c r="N73">
        <f t="shared" si="30"/>
        <v>16.991999999999997</v>
      </c>
      <c r="O73">
        <f t="shared" si="31"/>
        <v>3.4559999999999995</v>
      </c>
      <c r="P73">
        <f t="shared" si="32"/>
        <v>21.456</v>
      </c>
    </row>
    <row r="74" spans="1:16" x14ac:dyDescent="0.25">
      <c r="A74" t="s">
        <v>306</v>
      </c>
      <c r="B74">
        <v>2020</v>
      </c>
      <c r="C74">
        <v>2</v>
      </c>
      <c r="D74" t="str">
        <f t="shared" si="33"/>
        <v>20202</v>
      </c>
      <c r="E74" s="1">
        <v>0.13200000000000001</v>
      </c>
      <c r="F74" t="s">
        <v>309</v>
      </c>
      <c r="G74" t="s">
        <v>184</v>
      </c>
      <c r="H74" t="str">
        <f t="shared" si="24"/>
        <v>08</v>
      </c>
      <c r="I74" t="str">
        <f t="shared" si="25"/>
        <v>e7</v>
      </c>
      <c r="J74" t="str">
        <f t="shared" si="26"/>
        <v>de</v>
      </c>
      <c r="K74">
        <f t="shared" si="27"/>
        <v>8</v>
      </c>
      <c r="L74">
        <f t="shared" si="28"/>
        <v>231</v>
      </c>
      <c r="M74">
        <f t="shared" si="29"/>
        <v>222</v>
      </c>
      <c r="N74">
        <f t="shared" si="30"/>
        <v>1.056</v>
      </c>
      <c r="O74">
        <f t="shared" si="31"/>
        <v>30.492000000000001</v>
      </c>
      <c r="P74">
        <f t="shared" si="32"/>
        <v>29.304000000000002</v>
      </c>
    </row>
    <row r="75" spans="1:16" x14ac:dyDescent="0.25">
      <c r="A75" t="s">
        <v>306</v>
      </c>
      <c r="B75">
        <v>2020</v>
      </c>
      <c r="C75">
        <v>2</v>
      </c>
      <c r="D75" t="str">
        <f t="shared" si="33"/>
        <v>20202</v>
      </c>
      <c r="E75" s="1">
        <v>6.9000000000000006E-2</v>
      </c>
      <c r="F75" t="s">
        <v>310</v>
      </c>
      <c r="G75" t="s">
        <v>183</v>
      </c>
      <c r="H75" t="str">
        <f t="shared" si="24"/>
        <v>45</v>
      </c>
      <c r="I75" t="str">
        <f t="shared" si="25"/>
        <v>b4</v>
      </c>
      <c r="J75" t="str">
        <f t="shared" si="26"/>
        <v>19</v>
      </c>
      <c r="K75">
        <f t="shared" si="27"/>
        <v>69</v>
      </c>
      <c r="L75">
        <f t="shared" si="28"/>
        <v>180</v>
      </c>
      <c r="M75">
        <f t="shared" si="29"/>
        <v>25</v>
      </c>
      <c r="N75">
        <f t="shared" si="30"/>
        <v>4.7610000000000001</v>
      </c>
      <c r="O75">
        <f t="shared" si="31"/>
        <v>12.420000000000002</v>
      </c>
      <c r="P75">
        <f t="shared" si="32"/>
        <v>1.7250000000000001</v>
      </c>
    </row>
    <row r="76" spans="1:16" x14ac:dyDescent="0.25">
      <c r="A76" t="s">
        <v>306</v>
      </c>
      <c r="B76">
        <v>2020</v>
      </c>
      <c r="C76">
        <v>2</v>
      </c>
      <c r="D76" t="str">
        <f t="shared" si="33"/>
        <v>20202</v>
      </c>
      <c r="E76" s="1">
        <v>6.8000000000000005E-2</v>
      </c>
      <c r="F76" t="s">
        <v>311</v>
      </c>
      <c r="G76" t="s">
        <v>184</v>
      </c>
      <c r="H76" t="str">
        <f t="shared" si="24"/>
        <v>25</v>
      </c>
      <c r="I76" t="str">
        <f t="shared" si="25"/>
        <v>95</v>
      </c>
      <c r="J76" t="str">
        <f t="shared" si="26"/>
        <v>cf</v>
      </c>
      <c r="K76">
        <f t="shared" si="27"/>
        <v>37</v>
      </c>
      <c r="L76">
        <f t="shared" si="28"/>
        <v>149</v>
      </c>
      <c r="M76">
        <f t="shared" si="29"/>
        <v>207</v>
      </c>
      <c r="N76">
        <f t="shared" si="30"/>
        <v>2.516</v>
      </c>
      <c r="O76">
        <f t="shared" si="31"/>
        <v>10.132000000000001</v>
      </c>
      <c r="P76">
        <f t="shared" si="32"/>
        <v>14.076000000000001</v>
      </c>
    </row>
    <row r="77" spans="1:16" x14ac:dyDescent="0.25">
      <c r="A77" t="s">
        <v>306</v>
      </c>
      <c r="B77">
        <v>2020</v>
      </c>
      <c r="C77">
        <v>2</v>
      </c>
      <c r="D77" t="str">
        <f t="shared" si="33"/>
        <v>20202</v>
      </c>
      <c r="E77" s="1">
        <v>5.8999999999999997E-2</v>
      </c>
      <c r="F77" t="s">
        <v>312</v>
      </c>
      <c r="G77" t="s">
        <v>182</v>
      </c>
      <c r="H77" t="str">
        <f t="shared" si="24"/>
        <v>fb</v>
      </c>
      <c r="I77" t="str">
        <f t="shared" si="25"/>
        <v>21</v>
      </c>
      <c r="J77" t="str">
        <f t="shared" si="26"/>
        <v>03</v>
      </c>
      <c r="K77">
        <f t="shared" si="27"/>
        <v>251</v>
      </c>
      <c r="L77">
        <f t="shared" si="28"/>
        <v>33</v>
      </c>
      <c r="M77">
        <f t="shared" si="29"/>
        <v>3</v>
      </c>
      <c r="N77">
        <f t="shared" si="30"/>
        <v>14.808999999999999</v>
      </c>
      <c r="O77">
        <f t="shared" si="31"/>
        <v>1.9469999999999998</v>
      </c>
      <c r="P77">
        <f t="shared" si="32"/>
        <v>0.17699999999999999</v>
      </c>
    </row>
    <row r="78" spans="1:16" x14ac:dyDescent="0.25">
      <c r="A78" t="s">
        <v>306</v>
      </c>
      <c r="B78">
        <v>2020</v>
      </c>
      <c r="C78">
        <v>2</v>
      </c>
      <c r="D78" t="str">
        <f t="shared" si="33"/>
        <v>20202</v>
      </c>
      <c r="E78" s="1">
        <v>4.9000000000000002E-2</v>
      </c>
      <c r="F78" t="s">
        <v>313</v>
      </c>
      <c r="G78" t="s">
        <v>183</v>
      </c>
      <c r="H78" t="str">
        <f t="shared" si="24"/>
        <v>0b</v>
      </c>
      <c r="I78" t="str">
        <f t="shared" si="25"/>
        <v>c3</v>
      </c>
      <c r="J78" t="str">
        <f t="shared" si="26"/>
        <v>76</v>
      </c>
      <c r="K78">
        <f t="shared" si="27"/>
        <v>11</v>
      </c>
      <c r="L78">
        <f t="shared" si="28"/>
        <v>195</v>
      </c>
      <c r="M78">
        <f t="shared" si="29"/>
        <v>118</v>
      </c>
      <c r="N78">
        <f t="shared" si="30"/>
        <v>0.53900000000000003</v>
      </c>
      <c r="O78">
        <f t="shared" si="31"/>
        <v>9.5549999999999997</v>
      </c>
      <c r="P78">
        <f t="shared" si="32"/>
        <v>5.782</v>
      </c>
    </row>
    <row r="79" spans="1:16" x14ac:dyDescent="0.25">
      <c r="A79" t="s">
        <v>306</v>
      </c>
      <c r="B79">
        <v>2020</v>
      </c>
      <c r="C79">
        <v>2</v>
      </c>
      <c r="D79" t="str">
        <f t="shared" si="33"/>
        <v>20202</v>
      </c>
      <c r="E79" s="1">
        <v>0.02</v>
      </c>
      <c r="F79" t="s">
        <v>314</v>
      </c>
      <c r="G79" t="s">
        <v>184</v>
      </c>
      <c r="H79" t="str">
        <f t="shared" si="24"/>
        <v>4f</v>
      </c>
      <c r="I79" t="str">
        <f t="shared" si="25"/>
        <v>5d</v>
      </c>
      <c r="J79" t="str">
        <f t="shared" si="26"/>
        <v>b6</v>
      </c>
      <c r="K79">
        <f t="shared" si="27"/>
        <v>79</v>
      </c>
      <c r="L79">
        <f t="shared" si="28"/>
        <v>93</v>
      </c>
      <c r="M79">
        <f t="shared" si="29"/>
        <v>182</v>
      </c>
      <c r="N79">
        <f t="shared" si="30"/>
        <v>1.58</v>
      </c>
      <c r="O79">
        <f t="shared" si="31"/>
        <v>1.86</v>
      </c>
      <c r="P79">
        <f t="shared" si="32"/>
        <v>3.64</v>
      </c>
    </row>
    <row r="80" spans="1:16" x14ac:dyDescent="0.25">
      <c r="A80" t="s">
        <v>306</v>
      </c>
      <c r="B80">
        <v>2020</v>
      </c>
      <c r="C80">
        <v>2</v>
      </c>
      <c r="D80" t="str">
        <f t="shared" si="33"/>
        <v>20202</v>
      </c>
      <c r="E80" s="1">
        <v>1.2999999999999999E-2</v>
      </c>
      <c r="F80" t="s">
        <v>315</v>
      </c>
      <c r="G80" t="s">
        <v>186</v>
      </c>
      <c r="H80" t="str">
        <f t="shared" si="24"/>
        <v>f7</v>
      </c>
      <c r="I80" t="str">
        <f t="shared" si="25"/>
        <v>af</v>
      </c>
      <c r="J80" t="str">
        <f t="shared" si="26"/>
        <v>08</v>
      </c>
      <c r="K80">
        <f t="shared" si="27"/>
        <v>247</v>
      </c>
      <c r="L80">
        <f t="shared" si="28"/>
        <v>175</v>
      </c>
      <c r="M80">
        <f t="shared" si="29"/>
        <v>8</v>
      </c>
      <c r="N80">
        <f t="shared" si="30"/>
        <v>3.2109999999999999</v>
      </c>
      <c r="O80">
        <f t="shared" si="31"/>
        <v>2.2749999999999999</v>
      </c>
      <c r="P80">
        <f t="shared" si="32"/>
        <v>0.104</v>
      </c>
    </row>
    <row r="81" spans="1:16" x14ac:dyDescent="0.25">
      <c r="A81" t="s">
        <v>306</v>
      </c>
      <c r="B81">
        <v>2020</v>
      </c>
      <c r="C81">
        <v>2</v>
      </c>
      <c r="D81" t="str">
        <f t="shared" si="33"/>
        <v>20202</v>
      </c>
      <c r="E81" s="1">
        <v>6.0000000000000001E-3</v>
      </c>
      <c r="F81" t="s">
        <v>316</v>
      </c>
      <c r="G81" t="s">
        <v>185</v>
      </c>
      <c r="H81" t="str">
        <f t="shared" si="24"/>
        <v>f8</v>
      </c>
      <c r="I81" t="str">
        <f t="shared" si="25"/>
        <v>eb</v>
      </c>
      <c r="J81" t="str">
        <f t="shared" si="26"/>
        <v>03</v>
      </c>
      <c r="K81">
        <f t="shared" si="27"/>
        <v>248</v>
      </c>
      <c r="L81">
        <f t="shared" si="28"/>
        <v>235</v>
      </c>
      <c r="M81">
        <f t="shared" si="29"/>
        <v>3</v>
      </c>
      <c r="N81">
        <f t="shared" si="30"/>
        <v>1.488</v>
      </c>
      <c r="O81">
        <f t="shared" si="31"/>
        <v>1.41</v>
      </c>
      <c r="P81">
        <f t="shared" si="32"/>
        <v>1.8000000000000002E-2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25F4-2141-4CC5-84E5-25FE0422DF34}">
  <dimension ref="A1:AI37"/>
  <sheetViews>
    <sheetView zoomScale="80" zoomScaleNormal="80" workbookViewId="0">
      <selection activeCell="X1" sqref="X1:AI12"/>
    </sheetView>
  </sheetViews>
  <sheetFormatPr defaultRowHeight="15" x14ac:dyDescent="0.25"/>
  <sheetData>
    <row r="1" spans="1:35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  <c r="Y1" t="s">
        <v>506</v>
      </c>
      <c r="Z1" t="s">
        <v>507</v>
      </c>
      <c r="AA1" t="s">
        <v>508</v>
      </c>
      <c r="AC1" t="s">
        <v>509</v>
      </c>
      <c r="AG1" t="s">
        <v>510</v>
      </c>
    </row>
    <row r="2" spans="1:35" x14ac:dyDescent="0.25">
      <c r="A2" t="s">
        <v>188</v>
      </c>
      <c r="B2">
        <v>2018</v>
      </c>
      <c r="C2" t="s">
        <v>1</v>
      </c>
      <c r="D2" t="str">
        <f>B2&amp;C2</f>
        <v>2018Q3</v>
      </c>
      <c r="E2" s="1">
        <v>0.28899999999999998</v>
      </c>
      <c r="F2" t="s">
        <v>189</v>
      </c>
      <c r="G2" t="s">
        <v>184</v>
      </c>
      <c r="H2" t="str">
        <f t="shared" ref="H2:H37" si="0">MID(F2,2,2)</f>
        <v>2c</v>
      </c>
      <c r="I2" t="str">
        <f t="shared" ref="I2:I37" si="1">MID(F2,4,2)</f>
        <v>00</v>
      </c>
      <c r="J2" t="str">
        <f t="shared" ref="J2:J37" si="2">RIGHT(F2,2)</f>
        <v>aa</v>
      </c>
      <c r="K2">
        <f t="shared" ref="K2:K37" si="3">HEX2DEC(H2)</f>
        <v>44</v>
      </c>
      <c r="L2">
        <f t="shared" ref="L2:L37" si="4">HEX2DEC(I2)</f>
        <v>0</v>
      </c>
      <c r="M2">
        <f t="shared" ref="M2:M37" si="5">HEX2DEC(J2)</f>
        <v>170</v>
      </c>
      <c r="N2">
        <f t="shared" ref="N2:N37" si="6">$E2*K2</f>
        <v>12.715999999999999</v>
      </c>
      <c r="O2">
        <f t="shared" ref="O2:O37" si="7">$E2*L2</f>
        <v>0</v>
      </c>
      <c r="P2">
        <f t="shared" ref="P2:P37" si="8">$E2*M2</f>
        <v>49.129999999999995</v>
      </c>
      <c r="T2" t="s">
        <v>405</v>
      </c>
      <c r="U2">
        <f>SUMIF($D:$D,$T2,N:N)</f>
        <v>44.334000000000003</v>
      </c>
      <c r="V2">
        <f t="shared" ref="V2:W9" si="9">SUMIF($D:$D,$T2,O:O)</f>
        <v>1.298</v>
      </c>
      <c r="W2">
        <f t="shared" si="9"/>
        <v>173.607</v>
      </c>
      <c r="X2" t="s">
        <v>413</v>
      </c>
      <c r="Y2">
        <v>0</v>
      </c>
      <c r="Z2">
        <v>0</v>
      </c>
      <c r="AA2">
        <v>0</v>
      </c>
    </row>
    <row r="3" spans="1:35" x14ac:dyDescent="0.25">
      <c r="A3" t="s">
        <v>188</v>
      </c>
      <c r="B3">
        <v>2018</v>
      </c>
      <c r="C3" t="s">
        <v>1</v>
      </c>
      <c r="D3" t="str">
        <f t="shared" ref="D3:D37" si="10">B3&amp;C3</f>
        <v>2018Q3</v>
      </c>
      <c r="E3" s="1">
        <v>0.23100000000000001</v>
      </c>
      <c r="F3" t="s">
        <v>190</v>
      </c>
      <c r="G3" t="s">
        <v>184</v>
      </c>
      <c r="H3" t="str">
        <f t="shared" si="0"/>
        <v>22</v>
      </c>
      <c r="I3" t="str">
        <f t="shared" si="1"/>
        <v>02</v>
      </c>
      <c r="J3" t="str">
        <f t="shared" si="2"/>
        <v>8e</v>
      </c>
      <c r="K3">
        <f t="shared" si="3"/>
        <v>34</v>
      </c>
      <c r="L3">
        <f t="shared" si="4"/>
        <v>2</v>
      </c>
      <c r="M3">
        <f t="shared" si="5"/>
        <v>142</v>
      </c>
      <c r="N3">
        <f t="shared" si="6"/>
        <v>7.8540000000000001</v>
      </c>
      <c r="O3">
        <f t="shared" si="7"/>
        <v>0.46200000000000002</v>
      </c>
      <c r="P3">
        <f t="shared" si="8"/>
        <v>32.802</v>
      </c>
      <c r="T3" t="s">
        <v>406</v>
      </c>
      <c r="U3">
        <f t="shared" ref="U3:U9" si="11">SUMIF($D:$D,$T3,N:N)</f>
        <v>74.911999999999978</v>
      </c>
      <c r="V3">
        <f t="shared" si="9"/>
        <v>4.1779999999999999</v>
      </c>
      <c r="W3">
        <f t="shared" si="9"/>
        <v>227.97899999999998</v>
      </c>
      <c r="Y3">
        <f>U3-U$2</f>
        <v>30.577999999999975</v>
      </c>
      <c r="Z3">
        <f t="shared" ref="Z3:AA9" si="12">V3-V$2</f>
        <v>2.88</v>
      </c>
      <c r="AA3">
        <f t="shared" si="12"/>
        <v>54.371999999999986</v>
      </c>
      <c r="AC3">
        <f>U3-U2</f>
        <v>30.577999999999975</v>
      </c>
      <c r="AD3">
        <f t="shared" ref="AD3:AE9" si="13">V3-V2</f>
        <v>2.88</v>
      </c>
      <c r="AE3">
        <f t="shared" si="13"/>
        <v>54.371999999999986</v>
      </c>
      <c r="AG3">
        <f>(U3-U2)/U2</f>
        <v>0.68971895159471219</v>
      </c>
      <c r="AH3">
        <f t="shared" ref="AH3:AI9" si="14">(V3-V2)/V2</f>
        <v>2.2187981510015407</v>
      </c>
      <c r="AI3">
        <f t="shared" si="14"/>
        <v>0.31319013634242848</v>
      </c>
    </row>
    <row r="4" spans="1:35" x14ac:dyDescent="0.25">
      <c r="A4" t="s">
        <v>188</v>
      </c>
      <c r="B4">
        <v>2018</v>
      </c>
      <c r="C4" t="s">
        <v>1</v>
      </c>
      <c r="D4" t="str">
        <f t="shared" si="10"/>
        <v>2018Q3</v>
      </c>
      <c r="E4" s="1">
        <v>0.22600000000000001</v>
      </c>
      <c r="F4" t="s">
        <v>191</v>
      </c>
      <c r="G4" t="s">
        <v>184</v>
      </c>
      <c r="H4" t="str">
        <f t="shared" si="0"/>
        <v>33</v>
      </c>
      <c r="I4" t="str">
        <f t="shared" si="1"/>
        <v>02</v>
      </c>
      <c r="J4" t="str">
        <f t="shared" si="2"/>
        <v>c3</v>
      </c>
      <c r="K4">
        <f t="shared" si="3"/>
        <v>51</v>
      </c>
      <c r="L4">
        <f t="shared" si="4"/>
        <v>2</v>
      </c>
      <c r="M4">
        <f t="shared" si="5"/>
        <v>195</v>
      </c>
      <c r="N4">
        <f t="shared" si="6"/>
        <v>11.526</v>
      </c>
      <c r="O4">
        <f t="shared" si="7"/>
        <v>0.45200000000000001</v>
      </c>
      <c r="P4">
        <f t="shared" si="8"/>
        <v>44.07</v>
      </c>
      <c r="T4" t="s">
        <v>407</v>
      </c>
      <c r="U4">
        <f t="shared" si="11"/>
        <v>53.597000000000001</v>
      </c>
      <c r="V4">
        <f t="shared" si="9"/>
        <v>1.946</v>
      </c>
      <c r="W4">
        <f t="shared" si="9"/>
        <v>201.93899999999999</v>
      </c>
      <c r="Y4">
        <f t="shared" ref="Y4:Y9" si="15">U4-U$2</f>
        <v>9.2629999999999981</v>
      </c>
      <c r="Z4">
        <f t="shared" si="12"/>
        <v>0.64799999999999991</v>
      </c>
      <c r="AA4">
        <f t="shared" si="12"/>
        <v>28.331999999999994</v>
      </c>
      <c r="AC4">
        <f t="shared" ref="AC4:AC9" si="16">U4-U3</f>
        <v>-21.314999999999976</v>
      </c>
      <c r="AD4">
        <f t="shared" si="13"/>
        <v>-2.2320000000000002</v>
      </c>
      <c r="AE4">
        <f t="shared" si="13"/>
        <v>-26.039999999999992</v>
      </c>
      <c r="AG4">
        <f t="shared" ref="AG4:AG9" si="17">(U4-U3)/U3</f>
        <v>-0.28453385305425011</v>
      </c>
      <c r="AH4">
        <f t="shared" si="14"/>
        <v>-0.53422690282431795</v>
      </c>
      <c r="AI4">
        <f t="shared" si="14"/>
        <v>-0.11422104667535166</v>
      </c>
    </row>
    <row r="5" spans="1:35" x14ac:dyDescent="0.25">
      <c r="A5" t="s">
        <v>188</v>
      </c>
      <c r="B5">
        <v>2018</v>
      </c>
      <c r="C5" t="s">
        <v>1</v>
      </c>
      <c r="D5" t="str">
        <f t="shared" si="10"/>
        <v>2018Q3</v>
      </c>
      <c r="E5" s="1">
        <v>0.115</v>
      </c>
      <c r="F5" t="s">
        <v>192</v>
      </c>
      <c r="G5" t="s">
        <v>184</v>
      </c>
      <c r="H5" t="str">
        <f t="shared" si="0"/>
        <v>3a</v>
      </c>
      <c r="I5" t="str">
        <f t="shared" si="1"/>
        <v>00</v>
      </c>
      <c r="J5" t="str">
        <f t="shared" si="2"/>
        <v>dc</v>
      </c>
      <c r="K5">
        <f t="shared" si="3"/>
        <v>58</v>
      </c>
      <c r="L5">
        <f t="shared" si="4"/>
        <v>0</v>
      </c>
      <c r="M5">
        <f t="shared" si="5"/>
        <v>220</v>
      </c>
      <c r="N5">
        <f t="shared" si="6"/>
        <v>6.67</v>
      </c>
      <c r="O5">
        <f t="shared" si="7"/>
        <v>0</v>
      </c>
      <c r="P5">
        <f t="shared" si="8"/>
        <v>25.3</v>
      </c>
      <c r="T5" t="s">
        <v>408</v>
      </c>
      <c r="U5">
        <f t="shared" si="11"/>
        <v>42.324000000000005</v>
      </c>
      <c r="V5">
        <f t="shared" si="9"/>
        <v>1.6830000000000001</v>
      </c>
      <c r="W5">
        <f t="shared" si="9"/>
        <v>164.48999999999998</v>
      </c>
      <c r="Y5">
        <f t="shared" si="15"/>
        <v>-2.009999999999998</v>
      </c>
      <c r="Z5">
        <f t="shared" si="12"/>
        <v>0.38500000000000001</v>
      </c>
      <c r="AA5">
        <f t="shared" si="12"/>
        <v>-9.1170000000000186</v>
      </c>
      <c r="AC5">
        <f t="shared" si="16"/>
        <v>-11.272999999999996</v>
      </c>
      <c r="AD5">
        <f t="shared" si="13"/>
        <v>-0.2629999999999999</v>
      </c>
      <c r="AE5">
        <f t="shared" si="13"/>
        <v>-37.449000000000012</v>
      </c>
      <c r="AG5">
        <f t="shared" si="17"/>
        <v>-0.21032893632106267</v>
      </c>
      <c r="AH5">
        <f t="shared" si="14"/>
        <v>-0.13514902363823222</v>
      </c>
      <c r="AI5">
        <f t="shared" si="14"/>
        <v>-0.18544709045800967</v>
      </c>
    </row>
    <row r="6" spans="1:35" x14ac:dyDescent="0.25">
      <c r="A6" t="s">
        <v>188</v>
      </c>
      <c r="B6">
        <v>2018</v>
      </c>
      <c r="C6" t="s">
        <v>1</v>
      </c>
      <c r="D6" t="str">
        <f t="shared" si="10"/>
        <v>2018Q3</v>
      </c>
      <c r="E6" s="1">
        <v>6.3E-2</v>
      </c>
      <c r="F6" t="s">
        <v>193</v>
      </c>
      <c r="G6" t="s">
        <v>184</v>
      </c>
      <c r="H6" t="str">
        <f t="shared" si="0"/>
        <v>42</v>
      </c>
      <c r="I6" t="str">
        <f t="shared" si="1"/>
        <v>03</v>
      </c>
      <c r="J6" t="str">
        <f t="shared" si="2"/>
        <v>f5</v>
      </c>
      <c r="K6">
        <f t="shared" si="3"/>
        <v>66</v>
      </c>
      <c r="L6">
        <f t="shared" si="4"/>
        <v>3</v>
      </c>
      <c r="M6">
        <f t="shared" si="5"/>
        <v>245</v>
      </c>
      <c r="N6">
        <f t="shared" si="6"/>
        <v>4.1580000000000004</v>
      </c>
      <c r="O6">
        <f t="shared" si="7"/>
        <v>0.189</v>
      </c>
      <c r="P6">
        <f t="shared" si="8"/>
        <v>15.435</v>
      </c>
      <c r="T6" t="s">
        <v>409</v>
      </c>
      <c r="U6">
        <f t="shared" si="11"/>
        <v>44.292999999999999</v>
      </c>
      <c r="V6">
        <f t="shared" si="9"/>
        <v>0.92099999999999993</v>
      </c>
      <c r="W6">
        <f t="shared" si="9"/>
        <v>176.44100000000003</v>
      </c>
      <c r="Y6">
        <f t="shared" si="15"/>
        <v>-4.1000000000003922E-2</v>
      </c>
      <c r="Z6">
        <f t="shared" si="12"/>
        <v>-0.37700000000000011</v>
      </c>
      <c r="AA6">
        <f t="shared" si="12"/>
        <v>2.8340000000000316</v>
      </c>
      <c r="AC6">
        <f t="shared" si="16"/>
        <v>1.9689999999999941</v>
      </c>
      <c r="AD6">
        <f t="shared" si="13"/>
        <v>-0.76200000000000012</v>
      </c>
      <c r="AE6">
        <f t="shared" si="13"/>
        <v>11.95100000000005</v>
      </c>
      <c r="AG6">
        <f t="shared" si="17"/>
        <v>4.6522067857480247E-2</v>
      </c>
      <c r="AH6">
        <f t="shared" si="14"/>
        <v>-0.4527629233511587</v>
      </c>
      <c r="AI6">
        <f t="shared" si="14"/>
        <v>7.2654872636634754E-2</v>
      </c>
    </row>
    <row r="7" spans="1:35" x14ac:dyDescent="0.25">
      <c r="A7" t="s">
        <v>188</v>
      </c>
      <c r="B7">
        <v>2018</v>
      </c>
      <c r="C7" t="s">
        <v>1</v>
      </c>
      <c r="D7" t="str">
        <f t="shared" si="10"/>
        <v>2018Q3</v>
      </c>
      <c r="E7" s="1">
        <v>4.4999999999999998E-2</v>
      </c>
      <c r="F7" t="s">
        <v>194</v>
      </c>
      <c r="G7" t="s">
        <v>184</v>
      </c>
      <c r="H7" t="str">
        <f t="shared" si="0"/>
        <v>10</v>
      </c>
      <c r="I7" t="str">
        <f t="shared" si="1"/>
        <v>03</v>
      </c>
      <c r="J7" t="str">
        <f t="shared" si="2"/>
        <v>52</v>
      </c>
      <c r="K7">
        <f t="shared" si="3"/>
        <v>16</v>
      </c>
      <c r="L7">
        <f t="shared" si="4"/>
        <v>3</v>
      </c>
      <c r="M7">
        <f t="shared" si="5"/>
        <v>82</v>
      </c>
      <c r="N7">
        <f t="shared" si="6"/>
        <v>0.72</v>
      </c>
      <c r="O7">
        <f t="shared" si="7"/>
        <v>0.13500000000000001</v>
      </c>
      <c r="P7">
        <f t="shared" si="8"/>
        <v>3.69</v>
      </c>
      <c r="T7" t="s">
        <v>410</v>
      </c>
      <c r="U7">
        <f t="shared" si="11"/>
        <v>71.694000000000003</v>
      </c>
      <c r="V7">
        <f t="shared" si="9"/>
        <v>1.2E-2</v>
      </c>
      <c r="W7">
        <f t="shared" si="9"/>
        <v>233.53399999999999</v>
      </c>
      <c r="Y7">
        <f t="shared" si="15"/>
        <v>27.36</v>
      </c>
      <c r="Z7">
        <f t="shared" si="12"/>
        <v>-1.286</v>
      </c>
      <c r="AA7">
        <f t="shared" si="12"/>
        <v>59.926999999999992</v>
      </c>
      <c r="AC7">
        <f t="shared" si="16"/>
        <v>27.401000000000003</v>
      </c>
      <c r="AD7">
        <f t="shared" si="13"/>
        <v>-0.90899999999999992</v>
      </c>
      <c r="AE7">
        <f t="shared" si="13"/>
        <v>57.092999999999961</v>
      </c>
      <c r="AG7">
        <f t="shared" si="17"/>
        <v>0.61863048337209048</v>
      </c>
      <c r="AH7">
        <f t="shared" si="14"/>
        <v>-0.98697068403908794</v>
      </c>
      <c r="AI7">
        <f t="shared" si="14"/>
        <v>0.32358125379021857</v>
      </c>
    </row>
    <row r="8" spans="1:35" x14ac:dyDescent="0.25">
      <c r="A8" t="s">
        <v>188</v>
      </c>
      <c r="B8">
        <v>2018</v>
      </c>
      <c r="C8" t="s">
        <v>1</v>
      </c>
      <c r="D8" t="str">
        <f t="shared" si="10"/>
        <v>2018Q3</v>
      </c>
      <c r="E8" s="1">
        <v>0.03</v>
      </c>
      <c r="F8" t="s">
        <v>195</v>
      </c>
      <c r="G8" t="s">
        <v>184</v>
      </c>
      <c r="H8" t="str">
        <f t="shared" si="0"/>
        <v>17</v>
      </c>
      <c r="I8" t="str">
        <f t="shared" si="1"/>
        <v>02</v>
      </c>
      <c r="J8" t="str">
        <f t="shared" si="2"/>
        <v>6a</v>
      </c>
      <c r="K8">
        <f t="shared" si="3"/>
        <v>23</v>
      </c>
      <c r="L8">
        <f t="shared" si="4"/>
        <v>2</v>
      </c>
      <c r="M8">
        <f t="shared" si="5"/>
        <v>106</v>
      </c>
      <c r="N8">
        <f t="shared" si="6"/>
        <v>0.69</v>
      </c>
      <c r="O8">
        <f t="shared" si="7"/>
        <v>0.06</v>
      </c>
      <c r="P8">
        <f t="shared" si="8"/>
        <v>3.1799999999999997</v>
      </c>
      <c r="T8" t="s">
        <v>411</v>
      </c>
      <c r="U8">
        <f t="shared" si="11"/>
        <v>53.585999999999999</v>
      </c>
      <c r="V8">
        <f t="shared" si="9"/>
        <v>0.26</v>
      </c>
      <c r="W8">
        <f t="shared" si="9"/>
        <v>203.21299999999999</v>
      </c>
      <c r="Y8">
        <f t="shared" si="15"/>
        <v>9.2519999999999953</v>
      </c>
      <c r="Z8">
        <f t="shared" si="12"/>
        <v>-1.038</v>
      </c>
      <c r="AA8">
        <f t="shared" si="12"/>
        <v>29.605999999999995</v>
      </c>
      <c r="AC8">
        <f t="shared" si="16"/>
        <v>-18.108000000000004</v>
      </c>
      <c r="AD8">
        <f t="shared" si="13"/>
        <v>0.248</v>
      </c>
      <c r="AE8">
        <f t="shared" si="13"/>
        <v>-30.320999999999998</v>
      </c>
      <c r="AG8">
        <f t="shared" si="17"/>
        <v>-0.2525734371077078</v>
      </c>
      <c r="AH8">
        <f t="shared" si="14"/>
        <v>20.666666666666668</v>
      </c>
      <c r="AI8">
        <f t="shared" si="14"/>
        <v>-0.12983548434060993</v>
      </c>
    </row>
    <row r="9" spans="1:35" x14ac:dyDescent="0.25">
      <c r="A9" t="s">
        <v>196</v>
      </c>
      <c r="B9">
        <v>2018</v>
      </c>
      <c r="C9" t="s">
        <v>15</v>
      </c>
      <c r="D9" t="str">
        <f t="shared" si="10"/>
        <v>2018Q4</v>
      </c>
      <c r="E9" s="1">
        <v>0.52</v>
      </c>
      <c r="F9" t="s">
        <v>197</v>
      </c>
      <c r="G9" t="s">
        <v>184</v>
      </c>
      <c r="H9" t="str">
        <f t="shared" si="0"/>
        <v>44</v>
      </c>
      <c r="I9" t="str">
        <f t="shared" si="1"/>
        <v>03</v>
      </c>
      <c r="J9" t="str">
        <f t="shared" si="2"/>
        <v>fa</v>
      </c>
      <c r="K9">
        <f t="shared" si="3"/>
        <v>68</v>
      </c>
      <c r="L9">
        <f t="shared" si="4"/>
        <v>3</v>
      </c>
      <c r="M9">
        <f t="shared" si="5"/>
        <v>250</v>
      </c>
      <c r="N9">
        <f t="shared" si="6"/>
        <v>35.36</v>
      </c>
      <c r="O9">
        <f t="shared" si="7"/>
        <v>1.56</v>
      </c>
      <c r="P9">
        <f t="shared" si="8"/>
        <v>130</v>
      </c>
      <c r="T9" t="s">
        <v>412</v>
      </c>
      <c r="U9">
        <f t="shared" si="11"/>
        <v>54.765999999999998</v>
      </c>
      <c r="V9">
        <f t="shared" si="9"/>
        <v>1.8559999999999999</v>
      </c>
      <c r="W9">
        <f t="shared" si="9"/>
        <v>210.09600000000003</v>
      </c>
      <c r="Y9">
        <f t="shared" si="15"/>
        <v>10.431999999999995</v>
      </c>
      <c r="Z9">
        <f t="shared" si="12"/>
        <v>0.55799999999999983</v>
      </c>
      <c r="AA9">
        <f t="shared" si="12"/>
        <v>36.489000000000033</v>
      </c>
      <c r="AC9">
        <f t="shared" si="16"/>
        <v>1.1799999999999997</v>
      </c>
      <c r="AD9">
        <f t="shared" si="13"/>
        <v>1.5959999999999999</v>
      </c>
      <c r="AE9">
        <f t="shared" si="13"/>
        <v>6.8830000000000382</v>
      </c>
      <c r="AG9">
        <f t="shared" si="17"/>
        <v>2.2020677042511098E-2</v>
      </c>
      <c r="AH9">
        <f t="shared" si="14"/>
        <v>6.138461538461538</v>
      </c>
      <c r="AI9">
        <f t="shared" si="14"/>
        <v>3.3870864560830452E-2</v>
      </c>
    </row>
    <row r="10" spans="1:35" x14ac:dyDescent="0.25">
      <c r="A10" t="s">
        <v>196</v>
      </c>
      <c r="B10">
        <v>2018</v>
      </c>
      <c r="C10" t="s">
        <v>15</v>
      </c>
      <c r="D10" t="str">
        <f t="shared" si="10"/>
        <v>2018Q4</v>
      </c>
      <c r="E10" s="1">
        <v>0.41599999999999998</v>
      </c>
      <c r="F10" t="s">
        <v>198</v>
      </c>
      <c r="G10" t="s">
        <v>187</v>
      </c>
      <c r="H10" t="str">
        <f t="shared" si="0"/>
        <v>4f</v>
      </c>
      <c r="I10" t="str">
        <f t="shared" si="1"/>
        <v>00</v>
      </c>
      <c r="J10" t="str">
        <f t="shared" si="2"/>
        <v>d3</v>
      </c>
      <c r="K10">
        <f t="shared" si="3"/>
        <v>79</v>
      </c>
      <c r="L10">
        <f t="shared" si="4"/>
        <v>0</v>
      </c>
      <c r="M10">
        <f t="shared" si="5"/>
        <v>211</v>
      </c>
      <c r="N10">
        <f t="shared" si="6"/>
        <v>32.863999999999997</v>
      </c>
      <c r="O10">
        <f t="shared" si="7"/>
        <v>0</v>
      </c>
      <c r="P10">
        <f t="shared" si="8"/>
        <v>87.775999999999996</v>
      </c>
    </row>
    <row r="11" spans="1:35" x14ac:dyDescent="0.25">
      <c r="A11" t="s">
        <v>196</v>
      </c>
      <c r="B11">
        <v>2018</v>
      </c>
      <c r="C11" t="s">
        <v>15</v>
      </c>
      <c r="D11" t="str">
        <f t="shared" si="10"/>
        <v>2018Q4</v>
      </c>
      <c r="E11" s="1">
        <v>5.2999999999999999E-2</v>
      </c>
      <c r="F11" t="s">
        <v>199</v>
      </c>
      <c r="G11" t="s">
        <v>187</v>
      </c>
      <c r="H11" t="str">
        <f t="shared" si="0"/>
        <v>6a</v>
      </c>
      <c r="I11" t="str">
        <f t="shared" si="1"/>
        <v>2e</v>
      </c>
      <c r="J11" t="str">
        <f t="shared" si="2"/>
        <v>a1</v>
      </c>
      <c r="K11">
        <f t="shared" si="3"/>
        <v>106</v>
      </c>
      <c r="L11">
        <f t="shared" si="4"/>
        <v>46</v>
      </c>
      <c r="M11">
        <f t="shared" si="5"/>
        <v>161</v>
      </c>
      <c r="N11">
        <f t="shared" si="6"/>
        <v>5.6179999999999994</v>
      </c>
      <c r="O11">
        <f t="shared" si="7"/>
        <v>2.4379999999999997</v>
      </c>
      <c r="P11">
        <f t="shared" si="8"/>
        <v>8.5329999999999995</v>
      </c>
    </row>
    <row r="12" spans="1:35" x14ac:dyDescent="0.25">
      <c r="A12" t="s">
        <v>196</v>
      </c>
      <c r="B12">
        <v>2018</v>
      </c>
      <c r="C12" t="s">
        <v>15</v>
      </c>
      <c r="D12" t="str">
        <f t="shared" si="10"/>
        <v>2018Q4</v>
      </c>
      <c r="E12" s="1">
        <v>0.01</v>
      </c>
      <c r="F12" t="s">
        <v>200</v>
      </c>
      <c r="G12" t="s">
        <v>187</v>
      </c>
      <c r="H12" t="str">
        <f t="shared" si="0"/>
        <v>6b</v>
      </c>
      <c r="I12" t="str">
        <f t="shared" si="1"/>
        <v>12</v>
      </c>
      <c r="J12" t="str">
        <f t="shared" si="2"/>
        <v>a7</v>
      </c>
      <c r="K12">
        <f t="shared" si="3"/>
        <v>107</v>
      </c>
      <c r="L12">
        <f t="shared" si="4"/>
        <v>18</v>
      </c>
      <c r="M12">
        <f t="shared" si="5"/>
        <v>167</v>
      </c>
      <c r="N12">
        <f t="shared" si="6"/>
        <v>1.07</v>
      </c>
      <c r="O12">
        <f t="shared" si="7"/>
        <v>0.18</v>
      </c>
      <c r="P12">
        <f t="shared" si="8"/>
        <v>1.67</v>
      </c>
      <c r="U12" t="str">
        <f>_xlfn.CONCAT(U2,$X$2,U3,$X$2,U4,$X$2,U5,$X$2,U6,$X$2,U7,$X$2,U8)</f>
        <v>44.334,74.912,53.597,42.324,44.293,71.694,53.586</v>
      </c>
      <c r="V12" t="str">
        <f t="shared" ref="V12:W12" si="18">_xlfn.CONCAT(V2,$X$2,V3,$X$2,V4,$X$2,V5,$X$2,V6,$X$2,V7,$X$2,V8)</f>
        <v>1.298,4.178,1.946,1.683,0.921,0.012,0.26</v>
      </c>
      <c r="W12" t="str">
        <f t="shared" si="18"/>
        <v>173.607,227.979,201.939,164.49,176.441,233.534,203.213</v>
      </c>
      <c r="Y12" t="str">
        <f>_xlfn.CONCAT(Y2,$X$2,Y3,$X$2,Y4,$X$2,Y5,$X$2,Y6,$X$2,Y7,$X$2,Y8)</f>
        <v>0,30.578,9.263,-2.01,-0.0410000000000039,27.36,9.252</v>
      </c>
      <c r="Z12" t="str">
        <f t="shared" ref="Z12:AA12" si="19">_xlfn.CONCAT(Z2,$X$2,Z3,$X$2,Z4,$X$2,Z5,$X$2,Z6,$X$2,Z7,$X$2,Z8)</f>
        <v>0,2.88,0.648,0.385,-0.377,-1.286,-1.038</v>
      </c>
      <c r="AA12" t="str">
        <f t="shared" si="19"/>
        <v>0,54.372,28.332,-9.11700000000002,2.83400000000003,59.927,29.606</v>
      </c>
      <c r="AC12" t="str">
        <f>_xlfn.CONCAT(AC3,$X$2,AC4,$X$2,AC5,$X$2,AC6,$X$2,AC7,$X$2,AC8)</f>
        <v>30.578,-21.315,-11.273,1.96899999999999,27.401,-18.108</v>
      </c>
      <c r="AD12" t="str">
        <f t="shared" ref="AD12:AE12" si="20">_xlfn.CONCAT(AD3,$X$2,AD4,$X$2,AD5,$X$2,AD6,$X$2,AD7,$X$2,AD8)</f>
        <v>2.88,-2.232,-0.263,-0.762,-0.909,0.248</v>
      </c>
      <c r="AE12" t="str">
        <f t="shared" si="20"/>
        <v>54.372,-26.04,-37.449,11.9510000000001,57.093,-30.321</v>
      </c>
      <c r="AG12" t="str">
        <f>_xlfn.CONCAT(AG3,$X$2,AG4,$X$2,AG5,$X$2,AG6,$X$2,AG7,$X$2,AG8)</f>
        <v>0.689718951594712,-0.28453385305425,-0.210328936321063,0.0465220678574802,0.61863048337209,-0.252573437107708</v>
      </c>
      <c r="AH12" t="str">
        <f t="shared" ref="AH12:AI12" si="21">_xlfn.CONCAT(AH3,$X$2,AH4,$X$2,AH5,$X$2,AH6,$X$2,AH7,$X$2,AH8)</f>
        <v>2.21879815100154,-0.534226902824318,-0.135149023638232,-0.452762923351159,-0.986970684039088,20.6666666666667</v>
      </c>
      <c r="AI12" t="str">
        <f t="shared" si="21"/>
        <v>0.313190136342428,-0.114221046675352,-0.18544709045801,0.0726548726366348,0.323581253790219,-0.12983548434061</v>
      </c>
    </row>
    <row r="13" spans="1:35" x14ac:dyDescent="0.25">
      <c r="A13" t="s">
        <v>201</v>
      </c>
      <c r="B13">
        <v>2019</v>
      </c>
      <c r="C13" t="s">
        <v>42</v>
      </c>
      <c r="D13" t="str">
        <f t="shared" si="10"/>
        <v>2019Q1</v>
      </c>
      <c r="E13" s="1">
        <v>0.41799999999999998</v>
      </c>
      <c r="F13" t="s">
        <v>197</v>
      </c>
      <c r="G13" t="s">
        <v>184</v>
      </c>
      <c r="H13" t="str">
        <f t="shared" si="0"/>
        <v>44</v>
      </c>
      <c r="I13" t="str">
        <f t="shared" si="1"/>
        <v>03</v>
      </c>
      <c r="J13" t="str">
        <f t="shared" si="2"/>
        <v>fa</v>
      </c>
      <c r="K13">
        <f t="shared" si="3"/>
        <v>68</v>
      </c>
      <c r="L13">
        <f t="shared" si="4"/>
        <v>3</v>
      </c>
      <c r="M13">
        <f t="shared" si="5"/>
        <v>250</v>
      </c>
      <c r="N13">
        <f t="shared" si="6"/>
        <v>28.423999999999999</v>
      </c>
      <c r="O13">
        <f t="shared" si="7"/>
        <v>1.254</v>
      </c>
      <c r="P13">
        <f t="shared" si="8"/>
        <v>104.5</v>
      </c>
    </row>
    <row r="14" spans="1:35" x14ac:dyDescent="0.25">
      <c r="A14" t="s">
        <v>201</v>
      </c>
      <c r="B14">
        <v>2019</v>
      </c>
      <c r="C14" t="s">
        <v>42</v>
      </c>
      <c r="D14" t="str">
        <f t="shared" si="10"/>
        <v>2019Q1</v>
      </c>
      <c r="E14" s="1">
        <v>0.20799999999999999</v>
      </c>
      <c r="F14" t="s">
        <v>202</v>
      </c>
      <c r="G14" t="s">
        <v>184</v>
      </c>
      <c r="H14" t="str">
        <f t="shared" si="0"/>
        <v>38</v>
      </c>
      <c r="I14" t="str">
        <f t="shared" si="1"/>
        <v>00</v>
      </c>
      <c r="J14" t="str">
        <f t="shared" si="2"/>
        <v>ca</v>
      </c>
      <c r="K14">
        <f t="shared" si="3"/>
        <v>56</v>
      </c>
      <c r="L14">
        <f t="shared" si="4"/>
        <v>0</v>
      </c>
      <c r="M14">
        <f t="shared" si="5"/>
        <v>202</v>
      </c>
      <c r="N14">
        <f t="shared" si="6"/>
        <v>11.648</v>
      </c>
      <c r="O14">
        <f t="shared" si="7"/>
        <v>0</v>
      </c>
      <c r="P14">
        <f t="shared" si="8"/>
        <v>42.015999999999998</v>
      </c>
    </row>
    <row r="15" spans="1:35" x14ac:dyDescent="0.25">
      <c r="A15" t="s">
        <v>201</v>
      </c>
      <c r="B15">
        <v>2019</v>
      </c>
      <c r="C15" t="s">
        <v>42</v>
      </c>
      <c r="D15" t="str">
        <f t="shared" si="10"/>
        <v>2019Q1</v>
      </c>
      <c r="E15" s="1">
        <v>0.20100000000000001</v>
      </c>
      <c r="F15" t="s">
        <v>203</v>
      </c>
      <c r="G15" t="s">
        <v>184</v>
      </c>
      <c r="H15" t="str">
        <f t="shared" si="0"/>
        <v>20</v>
      </c>
      <c r="I15" t="str">
        <f t="shared" si="1"/>
        <v>00</v>
      </c>
      <c r="J15" t="str">
        <f t="shared" si="2"/>
        <v>84</v>
      </c>
      <c r="K15">
        <f t="shared" si="3"/>
        <v>32</v>
      </c>
      <c r="L15">
        <f t="shared" si="4"/>
        <v>0</v>
      </c>
      <c r="M15">
        <f t="shared" si="5"/>
        <v>132</v>
      </c>
      <c r="N15">
        <f t="shared" si="6"/>
        <v>6.4320000000000004</v>
      </c>
      <c r="O15">
        <f t="shared" si="7"/>
        <v>0</v>
      </c>
      <c r="P15">
        <f t="shared" si="8"/>
        <v>26.532</v>
      </c>
    </row>
    <row r="16" spans="1:35" x14ac:dyDescent="0.25">
      <c r="A16" t="s">
        <v>201</v>
      </c>
      <c r="B16">
        <v>2019</v>
      </c>
      <c r="C16" t="s">
        <v>42</v>
      </c>
      <c r="D16" t="str">
        <f t="shared" si="10"/>
        <v>2019Q1</v>
      </c>
      <c r="E16" s="1">
        <v>0.17299999999999999</v>
      </c>
      <c r="F16" t="s">
        <v>204</v>
      </c>
      <c r="G16" t="s">
        <v>184</v>
      </c>
      <c r="H16" t="str">
        <f t="shared" si="0"/>
        <v>29</v>
      </c>
      <c r="I16" t="str">
        <f t="shared" si="1"/>
        <v>04</v>
      </c>
      <c r="J16" t="str">
        <f t="shared" si="2"/>
        <v>a7</v>
      </c>
      <c r="K16">
        <f t="shared" si="3"/>
        <v>41</v>
      </c>
      <c r="L16">
        <f t="shared" si="4"/>
        <v>4</v>
      </c>
      <c r="M16">
        <f t="shared" si="5"/>
        <v>167</v>
      </c>
      <c r="N16">
        <f t="shared" si="6"/>
        <v>7.0929999999999991</v>
      </c>
      <c r="O16">
        <f t="shared" si="7"/>
        <v>0.69199999999999995</v>
      </c>
      <c r="P16">
        <f t="shared" si="8"/>
        <v>28.890999999999998</v>
      </c>
    </row>
    <row r="17" spans="1:16" x14ac:dyDescent="0.25">
      <c r="A17" t="s">
        <v>205</v>
      </c>
      <c r="B17">
        <v>2019</v>
      </c>
      <c r="C17" t="s">
        <v>57</v>
      </c>
      <c r="D17" t="str">
        <f t="shared" si="10"/>
        <v>2019Q2</v>
      </c>
      <c r="E17" s="1">
        <v>0.53500000000000003</v>
      </c>
      <c r="F17" t="s">
        <v>206</v>
      </c>
      <c r="G17" t="s">
        <v>184</v>
      </c>
      <c r="H17" t="str">
        <f t="shared" si="0"/>
        <v>28</v>
      </c>
      <c r="I17" t="str">
        <f t="shared" si="1"/>
        <v>03</v>
      </c>
      <c r="J17" t="str">
        <f t="shared" si="2"/>
        <v>a2</v>
      </c>
      <c r="K17">
        <f t="shared" si="3"/>
        <v>40</v>
      </c>
      <c r="L17">
        <f t="shared" si="4"/>
        <v>3</v>
      </c>
      <c r="M17">
        <f t="shared" si="5"/>
        <v>162</v>
      </c>
      <c r="N17">
        <f t="shared" si="6"/>
        <v>21.400000000000002</v>
      </c>
      <c r="O17">
        <f t="shared" si="7"/>
        <v>1.605</v>
      </c>
      <c r="P17">
        <f t="shared" si="8"/>
        <v>86.67</v>
      </c>
    </row>
    <row r="18" spans="1:16" x14ac:dyDescent="0.25">
      <c r="A18" t="s">
        <v>205</v>
      </c>
      <c r="B18">
        <v>2019</v>
      </c>
      <c r="C18" t="s">
        <v>57</v>
      </c>
      <c r="D18" t="str">
        <f t="shared" si="10"/>
        <v>2019Q2</v>
      </c>
      <c r="E18" s="1">
        <v>0.27600000000000002</v>
      </c>
      <c r="F18" t="s">
        <v>207</v>
      </c>
      <c r="G18" t="s">
        <v>184</v>
      </c>
      <c r="H18" t="str">
        <f t="shared" si="0"/>
        <v>3f</v>
      </c>
      <c r="I18" t="str">
        <f t="shared" si="1"/>
        <v>00</v>
      </c>
      <c r="J18" t="str">
        <f t="shared" si="2"/>
        <v>e2</v>
      </c>
      <c r="K18">
        <f t="shared" si="3"/>
        <v>63</v>
      </c>
      <c r="L18">
        <f t="shared" si="4"/>
        <v>0</v>
      </c>
      <c r="M18">
        <f t="shared" si="5"/>
        <v>226</v>
      </c>
      <c r="N18">
        <f t="shared" si="6"/>
        <v>17.388000000000002</v>
      </c>
      <c r="O18">
        <f t="shared" si="7"/>
        <v>0</v>
      </c>
      <c r="P18">
        <f t="shared" si="8"/>
        <v>62.376000000000005</v>
      </c>
    </row>
    <row r="19" spans="1:16" x14ac:dyDescent="0.25">
      <c r="A19" t="s">
        <v>205</v>
      </c>
      <c r="B19">
        <v>2019</v>
      </c>
      <c r="C19" t="s">
        <v>57</v>
      </c>
      <c r="D19" t="str">
        <f t="shared" si="10"/>
        <v>2019Q2</v>
      </c>
      <c r="E19" s="1">
        <v>7.8E-2</v>
      </c>
      <c r="F19" t="s">
        <v>208</v>
      </c>
      <c r="G19" t="s">
        <v>184</v>
      </c>
      <c r="H19" t="str">
        <f t="shared" si="0"/>
        <v>18</v>
      </c>
      <c r="I19" t="str">
        <f t="shared" si="1"/>
        <v>01</v>
      </c>
      <c r="J19" t="str">
        <f t="shared" si="2"/>
        <v>66</v>
      </c>
      <c r="K19">
        <f t="shared" si="3"/>
        <v>24</v>
      </c>
      <c r="L19">
        <f t="shared" si="4"/>
        <v>1</v>
      </c>
      <c r="M19">
        <f t="shared" si="5"/>
        <v>102</v>
      </c>
      <c r="N19">
        <f t="shared" si="6"/>
        <v>1.8719999999999999</v>
      </c>
      <c r="O19">
        <f t="shared" si="7"/>
        <v>7.8E-2</v>
      </c>
      <c r="P19">
        <f t="shared" si="8"/>
        <v>7.9560000000000004</v>
      </c>
    </row>
    <row r="20" spans="1:16" x14ac:dyDescent="0.25">
      <c r="A20" t="s">
        <v>205</v>
      </c>
      <c r="B20">
        <v>2019</v>
      </c>
      <c r="C20" t="s">
        <v>57</v>
      </c>
      <c r="D20" t="str">
        <f t="shared" si="10"/>
        <v>2019Q2</v>
      </c>
      <c r="E20" s="1">
        <v>6.4000000000000001E-2</v>
      </c>
      <c r="F20" t="s">
        <v>209</v>
      </c>
      <c r="G20" t="s">
        <v>184</v>
      </c>
      <c r="H20" t="str">
        <f t="shared" si="0"/>
        <v>1a</v>
      </c>
      <c r="I20" t="str">
        <f t="shared" si="1"/>
        <v>00</v>
      </c>
      <c r="J20" t="str">
        <f t="shared" si="2"/>
        <v>75</v>
      </c>
      <c r="K20">
        <f t="shared" si="3"/>
        <v>26</v>
      </c>
      <c r="L20">
        <f t="shared" si="4"/>
        <v>0</v>
      </c>
      <c r="M20">
        <f t="shared" si="5"/>
        <v>117</v>
      </c>
      <c r="N20">
        <f t="shared" si="6"/>
        <v>1.6640000000000001</v>
      </c>
      <c r="O20">
        <f t="shared" si="7"/>
        <v>0</v>
      </c>
      <c r="P20">
        <f t="shared" si="8"/>
        <v>7.4880000000000004</v>
      </c>
    </row>
    <row r="21" spans="1:16" x14ac:dyDescent="0.25">
      <c r="A21" t="s">
        <v>210</v>
      </c>
      <c r="B21">
        <v>2019</v>
      </c>
      <c r="C21" t="s">
        <v>1</v>
      </c>
      <c r="D21" t="str">
        <f t="shared" si="10"/>
        <v>2019Q3</v>
      </c>
      <c r="E21" s="1">
        <v>0.52</v>
      </c>
      <c r="F21" t="s">
        <v>211</v>
      </c>
      <c r="G21" t="s">
        <v>184</v>
      </c>
      <c r="H21" t="str">
        <f t="shared" si="0"/>
        <v>33</v>
      </c>
      <c r="I21" t="str">
        <f t="shared" si="1"/>
        <v>00</v>
      </c>
      <c r="J21" t="str">
        <f t="shared" si="2"/>
        <v>c5</v>
      </c>
      <c r="K21">
        <f t="shared" si="3"/>
        <v>51</v>
      </c>
      <c r="L21">
        <f t="shared" si="4"/>
        <v>0</v>
      </c>
      <c r="M21">
        <f t="shared" si="5"/>
        <v>197</v>
      </c>
      <c r="N21">
        <f t="shared" si="6"/>
        <v>26.52</v>
      </c>
      <c r="O21">
        <f t="shared" si="7"/>
        <v>0</v>
      </c>
      <c r="P21">
        <f t="shared" si="8"/>
        <v>102.44</v>
      </c>
    </row>
    <row r="22" spans="1:16" x14ac:dyDescent="0.25">
      <c r="A22" t="s">
        <v>210</v>
      </c>
      <c r="B22">
        <v>2019</v>
      </c>
      <c r="C22" t="s">
        <v>1</v>
      </c>
      <c r="D22" t="str">
        <f t="shared" si="10"/>
        <v>2019Q3</v>
      </c>
      <c r="E22" s="1">
        <v>0.161</v>
      </c>
      <c r="F22" t="s">
        <v>212</v>
      </c>
      <c r="G22" t="s">
        <v>184</v>
      </c>
      <c r="H22" t="str">
        <f t="shared" si="0"/>
        <v>29</v>
      </c>
      <c r="I22" t="str">
        <f t="shared" si="1"/>
        <v>00</v>
      </c>
      <c r="J22" t="str">
        <f t="shared" si="2"/>
        <v>a6</v>
      </c>
      <c r="K22">
        <f t="shared" si="3"/>
        <v>41</v>
      </c>
      <c r="L22">
        <f t="shared" si="4"/>
        <v>0</v>
      </c>
      <c r="M22">
        <f t="shared" si="5"/>
        <v>166</v>
      </c>
      <c r="N22">
        <f t="shared" si="6"/>
        <v>6.601</v>
      </c>
      <c r="O22">
        <f t="shared" si="7"/>
        <v>0</v>
      </c>
      <c r="P22">
        <f t="shared" si="8"/>
        <v>26.725999999999999</v>
      </c>
    </row>
    <row r="23" spans="1:16" x14ac:dyDescent="0.25">
      <c r="A23" t="s">
        <v>210</v>
      </c>
      <c r="B23">
        <v>2019</v>
      </c>
      <c r="C23" t="s">
        <v>1</v>
      </c>
      <c r="D23" t="str">
        <f t="shared" si="10"/>
        <v>2019Q3</v>
      </c>
      <c r="E23" s="1">
        <v>0.14699999999999999</v>
      </c>
      <c r="F23" t="s">
        <v>213</v>
      </c>
      <c r="G23" t="s">
        <v>184</v>
      </c>
      <c r="H23" t="str">
        <f t="shared" si="0"/>
        <v>1d</v>
      </c>
      <c r="I23" t="str">
        <f t="shared" si="1"/>
        <v>03</v>
      </c>
      <c r="J23" t="str">
        <f t="shared" si="2"/>
        <v>7f</v>
      </c>
      <c r="K23">
        <f t="shared" si="3"/>
        <v>29</v>
      </c>
      <c r="L23">
        <f t="shared" si="4"/>
        <v>3</v>
      </c>
      <c r="M23">
        <f t="shared" si="5"/>
        <v>127</v>
      </c>
      <c r="N23">
        <f t="shared" si="6"/>
        <v>4.2629999999999999</v>
      </c>
      <c r="O23">
        <f t="shared" si="7"/>
        <v>0.44099999999999995</v>
      </c>
      <c r="P23">
        <f t="shared" si="8"/>
        <v>18.669</v>
      </c>
    </row>
    <row r="24" spans="1:16" x14ac:dyDescent="0.25">
      <c r="A24" t="s">
        <v>210</v>
      </c>
      <c r="B24">
        <v>2019</v>
      </c>
      <c r="C24" t="s">
        <v>1</v>
      </c>
      <c r="D24" t="str">
        <f t="shared" si="10"/>
        <v>2019Q3</v>
      </c>
      <c r="E24" s="1">
        <v>0.129</v>
      </c>
      <c r="F24" t="s">
        <v>214</v>
      </c>
      <c r="G24" t="s">
        <v>184</v>
      </c>
      <c r="H24" t="str">
        <f t="shared" si="0"/>
        <v>22</v>
      </c>
      <c r="I24" t="str">
        <f t="shared" si="1"/>
        <v>03</v>
      </c>
      <c r="J24" t="str">
        <f t="shared" si="2"/>
        <v>94</v>
      </c>
      <c r="K24">
        <f t="shared" si="3"/>
        <v>34</v>
      </c>
      <c r="L24">
        <f t="shared" si="4"/>
        <v>3</v>
      </c>
      <c r="M24">
        <f t="shared" si="5"/>
        <v>148</v>
      </c>
      <c r="N24">
        <f t="shared" si="6"/>
        <v>4.3860000000000001</v>
      </c>
      <c r="O24">
        <f t="shared" si="7"/>
        <v>0.38700000000000001</v>
      </c>
      <c r="P24">
        <f t="shared" si="8"/>
        <v>19.091999999999999</v>
      </c>
    </row>
    <row r="25" spans="1:16" x14ac:dyDescent="0.25">
      <c r="A25" t="s">
        <v>210</v>
      </c>
      <c r="B25">
        <v>2019</v>
      </c>
      <c r="C25" t="s">
        <v>1</v>
      </c>
      <c r="D25" t="str">
        <f t="shared" si="10"/>
        <v>2019Q3</v>
      </c>
      <c r="E25" s="1">
        <v>3.9E-2</v>
      </c>
      <c r="F25" t="s">
        <v>215</v>
      </c>
      <c r="G25" t="s">
        <v>184</v>
      </c>
      <c r="H25" t="str">
        <f t="shared" si="0"/>
        <v>3e</v>
      </c>
      <c r="I25" t="str">
        <f t="shared" si="1"/>
        <v>02</v>
      </c>
      <c r="J25" t="str">
        <f t="shared" si="2"/>
        <v>e7</v>
      </c>
      <c r="K25">
        <f t="shared" si="3"/>
        <v>62</v>
      </c>
      <c r="L25">
        <f t="shared" si="4"/>
        <v>2</v>
      </c>
      <c r="M25">
        <f t="shared" si="5"/>
        <v>231</v>
      </c>
      <c r="N25">
        <f t="shared" si="6"/>
        <v>2.4180000000000001</v>
      </c>
      <c r="O25">
        <f t="shared" si="7"/>
        <v>7.8E-2</v>
      </c>
      <c r="P25">
        <f t="shared" si="8"/>
        <v>9.0090000000000003</v>
      </c>
    </row>
    <row r="26" spans="1:16" x14ac:dyDescent="0.25">
      <c r="A26" t="s">
        <v>210</v>
      </c>
      <c r="B26">
        <v>2019</v>
      </c>
      <c r="C26" t="s">
        <v>1</v>
      </c>
      <c r="D26" t="str">
        <f t="shared" si="10"/>
        <v>2019Q3</v>
      </c>
      <c r="E26" s="1">
        <v>5.0000000000000001E-3</v>
      </c>
      <c r="F26" t="s">
        <v>216</v>
      </c>
      <c r="G26" t="s">
        <v>184</v>
      </c>
      <c r="H26" t="str">
        <f t="shared" si="0"/>
        <v>15</v>
      </c>
      <c r="I26" t="str">
        <f t="shared" si="1"/>
        <v>03</v>
      </c>
      <c r="J26" t="str">
        <f t="shared" si="2"/>
        <v>65</v>
      </c>
      <c r="K26">
        <f t="shared" si="3"/>
        <v>21</v>
      </c>
      <c r="L26">
        <f t="shared" si="4"/>
        <v>3</v>
      </c>
      <c r="M26">
        <f t="shared" si="5"/>
        <v>101</v>
      </c>
      <c r="N26">
        <f t="shared" si="6"/>
        <v>0.105</v>
      </c>
      <c r="O26">
        <f t="shared" si="7"/>
        <v>1.4999999999999999E-2</v>
      </c>
      <c r="P26">
        <f t="shared" si="8"/>
        <v>0.505</v>
      </c>
    </row>
    <row r="27" spans="1:16" x14ac:dyDescent="0.25">
      <c r="A27" t="s">
        <v>217</v>
      </c>
      <c r="B27">
        <v>2019</v>
      </c>
      <c r="C27" t="s">
        <v>15</v>
      </c>
      <c r="D27" t="str">
        <f t="shared" si="10"/>
        <v>2019Q4</v>
      </c>
      <c r="E27" s="1">
        <v>0.87</v>
      </c>
      <c r="F27" t="s">
        <v>218</v>
      </c>
      <c r="G27" t="s">
        <v>184</v>
      </c>
      <c r="H27" t="str">
        <f t="shared" si="0"/>
        <v>46</v>
      </c>
      <c r="I27" t="str">
        <f t="shared" si="1"/>
        <v>00</v>
      </c>
      <c r="J27" t="str">
        <f t="shared" si="2"/>
        <v>ef</v>
      </c>
      <c r="K27">
        <f t="shared" si="3"/>
        <v>70</v>
      </c>
      <c r="L27">
        <f t="shared" si="4"/>
        <v>0</v>
      </c>
      <c r="M27">
        <f t="shared" si="5"/>
        <v>239</v>
      </c>
      <c r="N27">
        <f t="shared" si="6"/>
        <v>60.9</v>
      </c>
      <c r="O27">
        <f t="shared" si="7"/>
        <v>0</v>
      </c>
      <c r="P27">
        <f t="shared" si="8"/>
        <v>207.93</v>
      </c>
    </row>
    <row r="28" spans="1:16" x14ac:dyDescent="0.25">
      <c r="A28" t="s">
        <v>217</v>
      </c>
      <c r="B28">
        <v>2019</v>
      </c>
      <c r="C28" t="s">
        <v>15</v>
      </c>
      <c r="D28" t="str">
        <f t="shared" si="10"/>
        <v>2019Q4</v>
      </c>
      <c r="E28" s="1">
        <v>0.11799999999999999</v>
      </c>
      <c r="F28" t="s">
        <v>219</v>
      </c>
      <c r="G28" t="s">
        <v>187</v>
      </c>
      <c r="H28" t="str">
        <f t="shared" si="0"/>
        <v>57</v>
      </c>
      <c r="I28" t="str">
        <f t="shared" si="1"/>
        <v>00</v>
      </c>
      <c r="J28" t="str">
        <f t="shared" si="2"/>
        <v>c8</v>
      </c>
      <c r="K28">
        <f t="shared" si="3"/>
        <v>87</v>
      </c>
      <c r="L28">
        <f t="shared" si="4"/>
        <v>0</v>
      </c>
      <c r="M28">
        <f t="shared" si="5"/>
        <v>200</v>
      </c>
      <c r="N28">
        <f t="shared" si="6"/>
        <v>10.266</v>
      </c>
      <c r="O28">
        <f t="shared" si="7"/>
        <v>0</v>
      </c>
      <c r="P28">
        <f t="shared" si="8"/>
        <v>23.599999999999998</v>
      </c>
    </row>
    <row r="29" spans="1:16" x14ac:dyDescent="0.25">
      <c r="A29" t="s">
        <v>217</v>
      </c>
      <c r="B29">
        <v>2019</v>
      </c>
      <c r="C29" t="s">
        <v>15</v>
      </c>
      <c r="D29" t="str">
        <f t="shared" si="10"/>
        <v>2019Q4</v>
      </c>
      <c r="E29" s="1">
        <v>1.2E-2</v>
      </c>
      <c r="F29" t="s">
        <v>220</v>
      </c>
      <c r="G29" t="s">
        <v>184</v>
      </c>
      <c r="H29" t="str">
        <f t="shared" si="0"/>
        <v>2c</v>
      </c>
      <c r="I29" t="str">
        <f t="shared" si="1"/>
        <v>01</v>
      </c>
      <c r="J29" t="str">
        <f t="shared" si="2"/>
        <v>a7</v>
      </c>
      <c r="K29">
        <f t="shared" si="3"/>
        <v>44</v>
      </c>
      <c r="L29">
        <f t="shared" si="4"/>
        <v>1</v>
      </c>
      <c r="M29">
        <f t="shared" si="5"/>
        <v>167</v>
      </c>
      <c r="N29">
        <f t="shared" si="6"/>
        <v>0.52800000000000002</v>
      </c>
      <c r="O29">
        <f t="shared" si="7"/>
        <v>1.2E-2</v>
      </c>
      <c r="P29">
        <f t="shared" si="8"/>
        <v>2.004</v>
      </c>
    </row>
    <row r="30" spans="1:16" x14ac:dyDescent="0.25">
      <c r="A30" t="s">
        <v>221</v>
      </c>
      <c r="B30">
        <v>2020</v>
      </c>
      <c r="C30" t="s">
        <v>42</v>
      </c>
      <c r="D30" t="str">
        <f t="shared" si="10"/>
        <v>2020Q1</v>
      </c>
      <c r="E30" s="1">
        <v>0.61099999999999999</v>
      </c>
      <c r="F30" t="s">
        <v>222</v>
      </c>
      <c r="G30" t="s">
        <v>184</v>
      </c>
      <c r="H30" t="str">
        <f t="shared" si="0"/>
        <v>3b</v>
      </c>
      <c r="I30" t="str">
        <f t="shared" si="1"/>
        <v>00</v>
      </c>
      <c r="J30" t="str">
        <f t="shared" si="2"/>
        <v>dd</v>
      </c>
      <c r="K30">
        <f t="shared" si="3"/>
        <v>59</v>
      </c>
      <c r="L30">
        <f t="shared" si="4"/>
        <v>0</v>
      </c>
      <c r="M30">
        <f t="shared" si="5"/>
        <v>221</v>
      </c>
      <c r="N30">
        <f t="shared" si="6"/>
        <v>36.048999999999999</v>
      </c>
      <c r="O30">
        <f t="shared" si="7"/>
        <v>0</v>
      </c>
      <c r="P30">
        <f t="shared" si="8"/>
        <v>135.03100000000001</v>
      </c>
    </row>
    <row r="31" spans="1:16" x14ac:dyDescent="0.25">
      <c r="A31" t="s">
        <v>221</v>
      </c>
      <c r="B31">
        <v>2020</v>
      </c>
      <c r="C31" t="s">
        <v>42</v>
      </c>
      <c r="D31" t="str">
        <f t="shared" si="10"/>
        <v>2020Q1</v>
      </c>
      <c r="E31" s="1">
        <v>0.25</v>
      </c>
      <c r="F31" t="s">
        <v>189</v>
      </c>
      <c r="G31" t="s">
        <v>184</v>
      </c>
      <c r="H31" t="str">
        <f t="shared" si="0"/>
        <v>2c</v>
      </c>
      <c r="I31" t="str">
        <f t="shared" si="1"/>
        <v>00</v>
      </c>
      <c r="J31" t="str">
        <f t="shared" si="2"/>
        <v>aa</v>
      </c>
      <c r="K31">
        <f t="shared" si="3"/>
        <v>44</v>
      </c>
      <c r="L31">
        <f t="shared" si="4"/>
        <v>0</v>
      </c>
      <c r="M31">
        <f t="shared" si="5"/>
        <v>170</v>
      </c>
      <c r="N31">
        <f t="shared" si="6"/>
        <v>11</v>
      </c>
      <c r="O31">
        <f t="shared" si="7"/>
        <v>0</v>
      </c>
      <c r="P31">
        <f t="shared" si="8"/>
        <v>42.5</v>
      </c>
    </row>
    <row r="32" spans="1:16" x14ac:dyDescent="0.25">
      <c r="A32" t="s">
        <v>221</v>
      </c>
      <c r="B32">
        <v>2020</v>
      </c>
      <c r="C32" t="s">
        <v>42</v>
      </c>
      <c r="D32" t="str">
        <f t="shared" si="10"/>
        <v>2020Q1</v>
      </c>
      <c r="E32" s="1">
        <v>0.13</v>
      </c>
      <c r="F32" t="s">
        <v>223</v>
      </c>
      <c r="G32" t="s">
        <v>184</v>
      </c>
      <c r="H32" t="str">
        <f t="shared" si="0"/>
        <v>30</v>
      </c>
      <c r="I32" t="str">
        <f t="shared" si="1"/>
        <v>02</v>
      </c>
      <c r="J32" t="str">
        <f t="shared" si="2"/>
        <v>bc</v>
      </c>
      <c r="K32">
        <f t="shared" si="3"/>
        <v>48</v>
      </c>
      <c r="L32">
        <f t="shared" si="4"/>
        <v>2</v>
      </c>
      <c r="M32">
        <f t="shared" si="5"/>
        <v>188</v>
      </c>
      <c r="N32">
        <f t="shared" si="6"/>
        <v>6.24</v>
      </c>
      <c r="O32">
        <f t="shared" si="7"/>
        <v>0.26</v>
      </c>
      <c r="P32">
        <f t="shared" si="8"/>
        <v>24.44</v>
      </c>
    </row>
    <row r="33" spans="1:16" x14ac:dyDescent="0.25">
      <c r="A33" t="s">
        <v>221</v>
      </c>
      <c r="B33">
        <v>2020</v>
      </c>
      <c r="C33" t="s">
        <v>42</v>
      </c>
      <c r="D33" t="str">
        <f t="shared" si="10"/>
        <v>2020Q1</v>
      </c>
      <c r="E33" s="1">
        <v>8.9999999999999993E-3</v>
      </c>
      <c r="F33" t="s">
        <v>224</v>
      </c>
      <c r="G33" t="s">
        <v>184</v>
      </c>
      <c r="H33" t="str">
        <f t="shared" si="0"/>
        <v>21</v>
      </c>
      <c r="I33" t="str">
        <f t="shared" si="1"/>
        <v>00</v>
      </c>
      <c r="J33" t="str">
        <f t="shared" si="2"/>
        <v>8a</v>
      </c>
      <c r="K33">
        <f t="shared" si="3"/>
        <v>33</v>
      </c>
      <c r="L33">
        <f t="shared" si="4"/>
        <v>0</v>
      </c>
      <c r="M33">
        <f t="shared" si="5"/>
        <v>138</v>
      </c>
      <c r="N33">
        <f t="shared" si="6"/>
        <v>0.29699999999999999</v>
      </c>
      <c r="O33">
        <f t="shared" si="7"/>
        <v>0</v>
      </c>
      <c r="P33">
        <f t="shared" si="8"/>
        <v>1.242</v>
      </c>
    </row>
    <row r="34" spans="1:16" x14ac:dyDescent="0.25">
      <c r="A34" t="s">
        <v>225</v>
      </c>
      <c r="B34">
        <v>2020</v>
      </c>
      <c r="C34" t="s">
        <v>57</v>
      </c>
      <c r="D34" t="str">
        <f t="shared" si="10"/>
        <v>2020Q2</v>
      </c>
      <c r="E34" s="1">
        <v>0.374</v>
      </c>
      <c r="F34" t="s">
        <v>226</v>
      </c>
      <c r="G34" t="s">
        <v>184</v>
      </c>
      <c r="H34" t="str">
        <f t="shared" si="0"/>
        <v>43</v>
      </c>
      <c r="I34" t="str">
        <f t="shared" si="1"/>
        <v>00</v>
      </c>
      <c r="J34" t="str">
        <f t="shared" si="2"/>
        <v>f6</v>
      </c>
      <c r="K34">
        <f t="shared" si="3"/>
        <v>67</v>
      </c>
      <c r="L34">
        <f t="shared" si="4"/>
        <v>0</v>
      </c>
      <c r="M34">
        <f t="shared" si="5"/>
        <v>246</v>
      </c>
      <c r="N34">
        <f t="shared" si="6"/>
        <v>25.058</v>
      </c>
      <c r="O34">
        <f t="shared" si="7"/>
        <v>0</v>
      </c>
      <c r="P34">
        <f t="shared" si="8"/>
        <v>92.004000000000005</v>
      </c>
    </row>
    <row r="35" spans="1:16" x14ac:dyDescent="0.25">
      <c r="A35" t="s">
        <v>225</v>
      </c>
      <c r="B35">
        <v>2020</v>
      </c>
      <c r="C35" t="s">
        <v>57</v>
      </c>
      <c r="D35" t="str">
        <f t="shared" si="10"/>
        <v>2020Q2</v>
      </c>
      <c r="E35" s="1">
        <v>0.35499999999999998</v>
      </c>
      <c r="F35" t="s">
        <v>227</v>
      </c>
      <c r="G35" t="s">
        <v>184</v>
      </c>
      <c r="H35" t="str">
        <f t="shared" si="0"/>
        <v>2c</v>
      </c>
      <c r="I35" t="str">
        <f t="shared" si="1"/>
        <v>03</v>
      </c>
      <c r="J35" t="str">
        <f t="shared" si="2"/>
        <v>b2</v>
      </c>
      <c r="K35">
        <f t="shared" si="3"/>
        <v>44</v>
      </c>
      <c r="L35">
        <f t="shared" si="4"/>
        <v>3</v>
      </c>
      <c r="M35">
        <f t="shared" si="5"/>
        <v>178</v>
      </c>
      <c r="N35">
        <f t="shared" si="6"/>
        <v>15.62</v>
      </c>
      <c r="O35">
        <f t="shared" si="7"/>
        <v>1.0649999999999999</v>
      </c>
      <c r="P35">
        <f t="shared" si="8"/>
        <v>63.19</v>
      </c>
    </row>
    <row r="36" spans="1:16" x14ac:dyDescent="0.25">
      <c r="A36" t="s">
        <v>225</v>
      </c>
      <c r="B36">
        <v>2020</v>
      </c>
      <c r="C36" t="s">
        <v>57</v>
      </c>
      <c r="D36" t="str">
        <f t="shared" si="10"/>
        <v>2020Q2</v>
      </c>
      <c r="E36" s="1">
        <v>0.26</v>
      </c>
      <c r="F36" t="s">
        <v>228</v>
      </c>
      <c r="G36" t="s">
        <v>184</v>
      </c>
      <c r="H36" t="str">
        <f t="shared" si="0"/>
        <v>35</v>
      </c>
      <c r="I36" t="str">
        <f t="shared" si="1"/>
        <v>03</v>
      </c>
      <c r="J36" t="str">
        <f t="shared" si="2"/>
        <v>ce</v>
      </c>
      <c r="K36">
        <f t="shared" si="3"/>
        <v>53</v>
      </c>
      <c r="L36">
        <f t="shared" si="4"/>
        <v>3</v>
      </c>
      <c r="M36">
        <f t="shared" si="5"/>
        <v>206</v>
      </c>
      <c r="N36">
        <f t="shared" si="6"/>
        <v>13.780000000000001</v>
      </c>
      <c r="O36">
        <f t="shared" si="7"/>
        <v>0.78</v>
      </c>
      <c r="P36">
        <f t="shared" si="8"/>
        <v>53.56</v>
      </c>
    </row>
    <row r="37" spans="1:16" x14ac:dyDescent="0.25">
      <c r="A37" t="s">
        <v>225</v>
      </c>
      <c r="B37">
        <v>2020</v>
      </c>
      <c r="C37" t="s">
        <v>57</v>
      </c>
      <c r="D37" t="str">
        <f t="shared" si="10"/>
        <v>2020Q2</v>
      </c>
      <c r="E37" s="1">
        <v>1.0999999999999999E-2</v>
      </c>
      <c r="F37" t="s">
        <v>229</v>
      </c>
      <c r="G37" t="s">
        <v>184</v>
      </c>
      <c r="H37" t="str">
        <f t="shared" si="0"/>
        <v>1c</v>
      </c>
      <c r="I37" t="str">
        <f t="shared" si="1"/>
        <v>01</v>
      </c>
      <c r="J37" t="str">
        <f t="shared" si="2"/>
        <v>7a</v>
      </c>
      <c r="K37">
        <f t="shared" si="3"/>
        <v>28</v>
      </c>
      <c r="L37">
        <f t="shared" si="4"/>
        <v>1</v>
      </c>
      <c r="M37">
        <f t="shared" si="5"/>
        <v>122</v>
      </c>
      <c r="N37">
        <f t="shared" si="6"/>
        <v>0.308</v>
      </c>
      <c r="O37">
        <f t="shared" si="7"/>
        <v>1.0999999999999999E-2</v>
      </c>
      <c r="P37">
        <f t="shared" si="8"/>
        <v>1.3419999999999999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9EF5-38CA-462B-963A-51FB1D22530B}">
  <dimension ref="A1:AI81"/>
  <sheetViews>
    <sheetView topLeftCell="H1" zoomScale="93" zoomScaleNormal="93" workbookViewId="0">
      <selection activeCell="X1" sqref="X1:AI12"/>
    </sheetView>
  </sheetViews>
  <sheetFormatPr defaultRowHeight="15" x14ac:dyDescent="0.25"/>
  <sheetData>
    <row r="1" spans="1:35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  <c r="Y1" t="s">
        <v>506</v>
      </c>
      <c r="Z1" t="s">
        <v>507</v>
      </c>
      <c r="AA1" t="s">
        <v>508</v>
      </c>
      <c r="AC1" t="s">
        <v>509</v>
      </c>
      <c r="AG1" t="s">
        <v>510</v>
      </c>
    </row>
    <row r="2" spans="1:35" x14ac:dyDescent="0.25">
      <c r="A2" t="s">
        <v>317</v>
      </c>
      <c r="B2">
        <v>2018</v>
      </c>
      <c r="C2" t="s">
        <v>1</v>
      </c>
      <c r="D2" t="str">
        <f>B2&amp;C2</f>
        <v>2018Q3</v>
      </c>
      <c r="E2" s="1">
        <v>0.30299999999999999</v>
      </c>
      <c r="F2" t="s">
        <v>318</v>
      </c>
      <c r="G2" t="s">
        <v>6</v>
      </c>
      <c r="H2" t="str">
        <f t="shared" ref="H2:H65" si="0">MID(F2,2,2)</f>
        <v>6e</v>
      </c>
      <c r="I2" t="str">
        <f t="shared" ref="I2:I65" si="1">MID(F2,4,2)</f>
        <v>0f</v>
      </c>
      <c r="J2" t="str">
        <f t="shared" ref="J2:J65" si="2">RIGHT(F2,2)</f>
        <v>94</v>
      </c>
      <c r="K2">
        <f t="shared" ref="K2:K65" si="3">HEX2DEC(H2)</f>
        <v>110</v>
      </c>
      <c r="L2">
        <f t="shared" ref="L2:L65" si="4">HEX2DEC(I2)</f>
        <v>15</v>
      </c>
      <c r="M2">
        <f t="shared" ref="M2:M65" si="5">HEX2DEC(J2)</f>
        <v>148</v>
      </c>
      <c r="N2">
        <f t="shared" ref="N2:N33" si="6">$E2*K2</f>
        <v>33.33</v>
      </c>
      <c r="O2">
        <f t="shared" ref="O2:O33" si="7">$E2*L2</f>
        <v>4.5449999999999999</v>
      </c>
      <c r="P2">
        <f t="shared" ref="P2:P33" si="8">$E2*M2</f>
        <v>44.844000000000001</v>
      </c>
      <c r="T2" t="s">
        <v>405</v>
      </c>
      <c r="U2">
        <f>SUMIF($D:$D,$T2,N:N)</f>
        <v>79.125</v>
      </c>
      <c r="V2">
        <f t="shared" ref="V2:V9" si="9">SUMIF($D:$D,$T2,O:O)</f>
        <v>99.952999999999989</v>
      </c>
      <c r="W2">
        <f t="shared" ref="W2:W9" si="10">SUMIF($D:$D,$T2,P:P)</f>
        <v>143.17099999999999</v>
      </c>
      <c r="X2" t="s">
        <v>413</v>
      </c>
      <c r="Y2">
        <v>0</v>
      </c>
      <c r="Z2">
        <v>0</v>
      </c>
      <c r="AA2">
        <v>0</v>
      </c>
    </row>
    <row r="3" spans="1:35" x14ac:dyDescent="0.25">
      <c r="A3" t="str">
        <f t="shared" ref="A3:A11" si="11">A2</f>
        <v>20180825-20180830</v>
      </c>
      <c r="B3">
        <f t="shared" ref="B3:B11" si="12">B2</f>
        <v>2018</v>
      </c>
      <c r="C3" t="str">
        <f t="shared" ref="C3:C11" si="13">C2</f>
        <v>Q3</v>
      </c>
      <c r="D3" t="str">
        <f t="shared" ref="D3:D66" si="14">B3&amp;C3</f>
        <v>2018Q3</v>
      </c>
      <c r="E3" s="1">
        <v>0.14499999999999999</v>
      </c>
      <c r="F3" t="s">
        <v>319</v>
      </c>
      <c r="G3" t="s">
        <v>3</v>
      </c>
      <c r="H3" t="str">
        <f t="shared" si="0"/>
        <v>51</v>
      </c>
      <c r="I3" t="str">
        <f t="shared" si="1"/>
        <v>65</v>
      </c>
      <c r="J3" t="str">
        <f t="shared" si="2"/>
        <v>b2</v>
      </c>
      <c r="K3">
        <f t="shared" si="3"/>
        <v>81</v>
      </c>
      <c r="L3">
        <f t="shared" si="4"/>
        <v>101</v>
      </c>
      <c r="M3">
        <f t="shared" si="5"/>
        <v>178</v>
      </c>
      <c r="N3">
        <f t="shared" si="6"/>
        <v>11.744999999999999</v>
      </c>
      <c r="O3">
        <f t="shared" si="7"/>
        <v>14.645</v>
      </c>
      <c r="P3">
        <f t="shared" si="8"/>
        <v>25.81</v>
      </c>
      <c r="T3" t="s">
        <v>406</v>
      </c>
      <c r="U3">
        <f t="shared" ref="U3:U9" si="15">SUMIF($D:$D,$T3,N:N)</f>
        <v>108.00099999999998</v>
      </c>
      <c r="V3">
        <f t="shared" si="9"/>
        <v>159.29600000000002</v>
      </c>
      <c r="W3">
        <f t="shared" si="10"/>
        <v>82.039999999999992</v>
      </c>
      <c r="Y3">
        <f>U3-U$2</f>
        <v>28.875999999999976</v>
      </c>
      <c r="Z3">
        <f t="shared" ref="Z3:AA9" si="16">V3-V$2</f>
        <v>59.343000000000032</v>
      </c>
      <c r="AA3">
        <f t="shared" si="16"/>
        <v>-61.131</v>
      </c>
      <c r="AC3">
        <f>U3-U2</f>
        <v>28.875999999999976</v>
      </c>
      <c r="AD3">
        <f t="shared" ref="AD3:AE9" si="17">V3-V2</f>
        <v>59.343000000000032</v>
      </c>
      <c r="AE3">
        <f t="shared" si="17"/>
        <v>-61.131</v>
      </c>
      <c r="AG3">
        <f>(U3-U2)/U2</f>
        <v>0.36494154818325403</v>
      </c>
      <c r="AH3">
        <f t="shared" ref="AH3:AI9" si="18">(V3-V2)/V2</f>
        <v>0.59370904325032803</v>
      </c>
      <c r="AI3">
        <f t="shared" si="18"/>
        <v>-0.42697892729672909</v>
      </c>
    </row>
    <row r="4" spans="1:35" x14ac:dyDescent="0.25">
      <c r="A4" t="str">
        <f t="shared" si="11"/>
        <v>20180825-20180830</v>
      </c>
      <c r="B4">
        <f t="shared" si="12"/>
        <v>2018</v>
      </c>
      <c r="C4" t="str">
        <f t="shared" si="13"/>
        <v>Q3</v>
      </c>
      <c r="D4" t="str">
        <f t="shared" si="14"/>
        <v>2018Q3</v>
      </c>
      <c r="E4" s="1">
        <v>0.124</v>
      </c>
      <c r="F4" t="s">
        <v>320</v>
      </c>
      <c r="G4" t="s">
        <v>3</v>
      </c>
      <c r="H4" t="str">
        <f t="shared" si="0"/>
        <v>44</v>
      </c>
      <c r="I4" t="str">
        <f t="shared" si="1"/>
        <v>04</v>
      </c>
      <c r="J4" t="str">
        <f t="shared" si="2"/>
        <v>bd</v>
      </c>
      <c r="K4">
        <f t="shared" si="3"/>
        <v>68</v>
      </c>
      <c r="L4">
        <f t="shared" si="4"/>
        <v>4</v>
      </c>
      <c r="M4">
        <f t="shared" si="5"/>
        <v>189</v>
      </c>
      <c r="N4">
        <f t="shared" si="6"/>
        <v>8.4320000000000004</v>
      </c>
      <c r="O4">
        <f t="shared" si="7"/>
        <v>0.496</v>
      </c>
      <c r="P4">
        <f t="shared" si="8"/>
        <v>23.436</v>
      </c>
      <c r="T4" t="s">
        <v>407</v>
      </c>
      <c r="U4">
        <f t="shared" si="15"/>
        <v>172.02</v>
      </c>
      <c r="V4">
        <f t="shared" si="9"/>
        <v>118.07800000000002</v>
      </c>
      <c r="W4">
        <f t="shared" si="10"/>
        <v>38.904000000000003</v>
      </c>
      <c r="Y4">
        <f t="shared" ref="Y4:Y9" si="19">U4-U$2</f>
        <v>92.89500000000001</v>
      </c>
      <c r="Z4">
        <f t="shared" si="16"/>
        <v>18.125000000000028</v>
      </c>
      <c r="AA4">
        <f t="shared" si="16"/>
        <v>-104.267</v>
      </c>
      <c r="AC4">
        <f t="shared" ref="AC4:AC9" si="20">U4-U3</f>
        <v>64.019000000000034</v>
      </c>
      <c r="AD4">
        <f t="shared" si="17"/>
        <v>-41.218000000000004</v>
      </c>
      <c r="AE4">
        <f t="shared" si="17"/>
        <v>-43.135999999999989</v>
      </c>
      <c r="AG4">
        <f t="shared" ref="AG4:AG9" si="21">(U4-U3)/U3</f>
        <v>0.59276302997194519</v>
      </c>
      <c r="AH4">
        <f t="shared" si="18"/>
        <v>-0.25875100441944554</v>
      </c>
      <c r="AI4">
        <f t="shared" si="18"/>
        <v>-0.52579229644076053</v>
      </c>
    </row>
    <row r="5" spans="1:35" x14ac:dyDescent="0.25">
      <c r="A5" t="str">
        <f t="shared" si="11"/>
        <v>20180825-20180830</v>
      </c>
      <c r="B5">
        <f t="shared" si="12"/>
        <v>2018</v>
      </c>
      <c r="C5" t="str">
        <f t="shared" si="13"/>
        <v>Q3</v>
      </c>
      <c r="D5" t="str">
        <f t="shared" si="14"/>
        <v>2018Q3</v>
      </c>
      <c r="E5" s="1">
        <v>0.106</v>
      </c>
      <c r="F5" t="s">
        <v>321</v>
      </c>
      <c r="G5" t="s">
        <v>53</v>
      </c>
      <c r="H5" t="str">
        <f t="shared" si="0"/>
        <v>33</v>
      </c>
      <c r="I5" t="str">
        <f t="shared" si="1"/>
        <v>9a</v>
      </c>
      <c r="J5" t="str">
        <f t="shared" si="2"/>
        <v>16</v>
      </c>
      <c r="K5">
        <f t="shared" si="3"/>
        <v>51</v>
      </c>
      <c r="L5">
        <f t="shared" si="4"/>
        <v>154</v>
      </c>
      <c r="M5">
        <f t="shared" si="5"/>
        <v>22</v>
      </c>
      <c r="N5">
        <f t="shared" si="6"/>
        <v>5.4059999999999997</v>
      </c>
      <c r="O5">
        <f t="shared" si="7"/>
        <v>16.323999999999998</v>
      </c>
      <c r="P5">
        <f t="shared" si="8"/>
        <v>2.3319999999999999</v>
      </c>
      <c r="T5" t="s">
        <v>408</v>
      </c>
      <c r="U5">
        <f t="shared" si="15"/>
        <v>102.59399999999999</v>
      </c>
      <c r="V5">
        <f t="shared" si="9"/>
        <v>122.85000000000002</v>
      </c>
      <c r="W5">
        <f t="shared" si="10"/>
        <v>100.51399999999998</v>
      </c>
      <c r="Y5">
        <f t="shared" si="19"/>
        <v>23.468999999999994</v>
      </c>
      <c r="Z5">
        <f t="shared" si="16"/>
        <v>22.897000000000034</v>
      </c>
      <c r="AA5">
        <f t="shared" si="16"/>
        <v>-42.657000000000011</v>
      </c>
      <c r="AC5">
        <f t="shared" si="20"/>
        <v>-69.426000000000016</v>
      </c>
      <c r="AD5">
        <f t="shared" si="17"/>
        <v>4.7720000000000056</v>
      </c>
      <c r="AE5">
        <f t="shared" si="17"/>
        <v>61.609999999999978</v>
      </c>
      <c r="AG5">
        <f t="shared" si="21"/>
        <v>-0.40359260551098719</v>
      </c>
      <c r="AH5">
        <f t="shared" si="18"/>
        <v>4.0413963651145891E-2</v>
      </c>
      <c r="AI5">
        <f t="shared" si="18"/>
        <v>1.5836417849064357</v>
      </c>
    </row>
    <row r="6" spans="1:35" x14ac:dyDescent="0.25">
      <c r="A6" t="str">
        <f t="shared" si="11"/>
        <v>20180825-20180830</v>
      </c>
      <c r="B6">
        <f t="shared" si="12"/>
        <v>2018</v>
      </c>
      <c r="C6" t="str">
        <f t="shared" si="13"/>
        <v>Q3</v>
      </c>
      <c r="D6" t="str">
        <f t="shared" si="14"/>
        <v>2018Q3</v>
      </c>
      <c r="E6" s="1">
        <v>8.7999999999999995E-2</v>
      </c>
      <c r="F6" t="s">
        <v>322</v>
      </c>
      <c r="G6" t="s">
        <v>53</v>
      </c>
      <c r="H6" t="str">
        <f t="shared" si="0"/>
        <v>09</v>
      </c>
      <c r="I6" t="str">
        <f t="shared" si="1"/>
        <v>b8</v>
      </c>
      <c r="J6" t="str">
        <f t="shared" si="2"/>
        <v>71</v>
      </c>
      <c r="K6">
        <f t="shared" si="3"/>
        <v>9</v>
      </c>
      <c r="L6">
        <f t="shared" si="4"/>
        <v>184</v>
      </c>
      <c r="M6">
        <f t="shared" si="5"/>
        <v>113</v>
      </c>
      <c r="N6">
        <f t="shared" si="6"/>
        <v>0.79199999999999993</v>
      </c>
      <c r="O6">
        <f t="shared" si="7"/>
        <v>16.192</v>
      </c>
      <c r="P6">
        <f t="shared" si="8"/>
        <v>9.9439999999999991</v>
      </c>
      <c r="T6" t="s">
        <v>409</v>
      </c>
      <c r="U6">
        <f t="shared" si="15"/>
        <v>70.791000000000011</v>
      </c>
      <c r="V6">
        <f t="shared" si="9"/>
        <v>46.238000000000007</v>
      </c>
      <c r="W6">
        <f t="shared" si="10"/>
        <v>180.98800000000003</v>
      </c>
      <c r="Y6">
        <f t="shared" si="19"/>
        <v>-8.333999999999989</v>
      </c>
      <c r="Z6">
        <f t="shared" si="16"/>
        <v>-53.714999999999982</v>
      </c>
      <c r="AA6">
        <f t="shared" si="16"/>
        <v>37.817000000000036</v>
      </c>
      <c r="AC6">
        <f t="shared" si="20"/>
        <v>-31.802999999999983</v>
      </c>
      <c r="AD6">
        <f t="shared" si="17"/>
        <v>-76.612000000000023</v>
      </c>
      <c r="AE6">
        <f t="shared" si="17"/>
        <v>80.474000000000046</v>
      </c>
      <c r="AG6">
        <f t="shared" si="21"/>
        <v>-0.30998888823907816</v>
      </c>
      <c r="AH6">
        <f t="shared" si="18"/>
        <v>-0.62362230362230364</v>
      </c>
      <c r="AI6">
        <f t="shared" si="18"/>
        <v>0.80062478858666519</v>
      </c>
    </row>
    <row r="7" spans="1:35" x14ac:dyDescent="0.25">
      <c r="A7" t="str">
        <f t="shared" si="11"/>
        <v>20180825-20180830</v>
      </c>
      <c r="B7">
        <f t="shared" si="12"/>
        <v>2018</v>
      </c>
      <c r="C7" t="str">
        <f t="shared" si="13"/>
        <v>Q3</v>
      </c>
      <c r="D7" t="str">
        <f t="shared" si="14"/>
        <v>2018Q3</v>
      </c>
      <c r="E7" s="1">
        <v>8.7999999999999995E-2</v>
      </c>
      <c r="F7" t="s">
        <v>323</v>
      </c>
      <c r="G7" t="s">
        <v>3</v>
      </c>
      <c r="H7" t="str">
        <f t="shared" si="0"/>
        <v>28</v>
      </c>
      <c r="I7" t="str">
        <f t="shared" si="1"/>
        <v>b9</v>
      </c>
      <c r="J7" t="str">
        <f t="shared" si="2"/>
        <v>dc</v>
      </c>
      <c r="K7">
        <f t="shared" si="3"/>
        <v>40</v>
      </c>
      <c r="L7">
        <f t="shared" si="4"/>
        <v>185</v>
      </c>
      <c r="M7">
        <f t="shared" si="5"/>
        <v>220</v>
      </c>
      <c r="N7">
        <f t="shared" si="6"/>
        <v>3.5199999999999996</v>
      </c>
      <c r="O7">
        <f t="shared" si="7"/>
        <v>16.279999999999998</v>
      </c>
      <c r="P7">
        <f t="shared" si="8"/>
        <v>19.36</v>
      </c>
      <c r="T7" t="s">
        <v>410</v>
      </c>
      <c r="U7">
        <f t="shared" si="15"/>
        <v>103.98099999999999</v>
      </c>
      <c r="V7">
        <f t="shared" si="9"/>
        <v>156.68499999999997</v>
      </c>
      <c r="W7">
        <f t="shared" si="10"/>
        <v>73.308999999999997</v>
      </c>
      <c r="Y7">
        <f t="shared" si="19"/>
        <v>24.855999999999995</v>
      </c>
      <c r="Z7">
        <f t="shared" si="16"/>
        <v>56.731999999999985</v>
      </c>
      <c r="AA7">
        <f t="shared" si="16"/>
        <v>-69.861999999999995</v>
      </c>
      <c r="AC7">
        <f t="shared" si="20"/>
        <v>33.189999999999984</v>
      </c>
      <c r="AD7">
        <f t="shared" si="17"/>
        <v>110.44699999999997</v>
      </c>
      <c r="AE7">
        <f t="shared" si="17"/>
        <v>-107.67900000000003</v>
      </c>
      <c r="AG7">
        <f t="shared" si="21"/>
        <v>0.46884490966365749</v>
      </c>
      <c r="AH7">
        <f t="shared" si="18"/>
        <v>2.3886630044552093</v>
      </c>
      <c r="AI7">
        <f t="shared" si="18"/>
        <v>-0.59495104647821961</v>
      </c>
    </row>
    <row r="8" spans="1:35" x14ac:dyDescent="0.25">
      <c r="A8" t="str">
        <f t="shared" si="11"/>
        <v>20180825-20180830</v>
      </c>
      <c r="B8">
        <f t="shared" si="12"/>
        <v>2018</v>
      </c>
      <c r="C8" t="str">
        <f t="shared" si="13"/>
        <v>Q3</v>
      </c>
      <c r="D8" t="str">
        <f t="shared" si="14"/>
        <v>2018Q3</v>
      </c>
      <c r="E8" s="1">
        <v>7.6999999999999999E-2</v>
      </c>
      <c r="F8" t="s">
        <v>324</v>
      </c>
      <c r="G8" t="s">
        <v>3</v>
      </c>
      <c r="H8" t="str">
        <f t="shared" si="0"/>
        <v>04</v>
      </c>
      <c r="I8" t="str">
        <f t="shared" si="1"/>
        <v>eb</v>
      </c>
      <c r="J8" t="str">
        <f t="shared" si="2"/>
        <v>dd</v>
      </c>
      <c r="K8">
        <f t="shared" si="3"/>
        <v>4</v>
      </c>
      <c r="L8">
        <f t="shared" si="4"/>
        <v>235</v>
      </c>
      <c r="M8">
        <f t="shared" si="5"/>
        <v>221</v>
      </c>
      <c r="N8">
        <f t="shared" si="6"/>
        <v>0.308</v>
      </c>
      <c r="O8">
        <f t="shared" si="7"/>
        <v>18.094999999999999</v>
      </c>
      <c r="P8">
        <f t="shared" si="8"/>
        <v>17.016999999999999</v>
      </c>
      <c r="T8" t="s">
        <v>411</v>
      </c>
      <c r="U8">
        <f t="shared" si="15"/>
        <v>67.156999999999996</v>
      </c>
      <c r="V8">
        <f t="shared" si="9"/>
        <v>88.318000000000012</v>
      </c>
      <c r="W8">
        <f t="shared" si="10"/>
        <v>169.70400000000001</v>
      </c>
      <c r="Y8">
        <f t="shared" si="19"/>
        <v>-11.968000000000004</v>
      </c>
      <c r="Z8">
        <f t="shared" si="16"/>
        <v>-11.634999999999977</v>
      </c>
      <c r="AA8">
        <f t="shared" si="16"/>
        <v>26.533000000000015</v>
      </c>
      <c r="AC8">
        <f t="shared" si="20"/>
        <v>-36.823999999999998</v>
      </c>
      <c r="AD8">
        <f t="shared" si="17"/>
        <v>-68.366999999999962</v>
      </c>
      <c r="AE8">
        <f t="shared" si="17"/>
        <v>96.39500000000001</v>
      </c>
      <c r="AG8">
        <f t="shared" si="21"/>
        <v>-0.35414162202710109</v>
      </c>
      <c r="AH8">
        <f t="shared" si="18"/>
        <v>-0.4363340460158916</v>
      </c>
      <c r="AI8">
        <f t="shared" si="18"/>
        <v>1.3149135849622831</v>
      </c>
    </row>
    <row r="9" spans="1:35" x14ac:dyDescent="0.25">
      <c r="A9" t="str">
        <f t="shared" si="11"/>
        <v>20180825-20180830</v>
      </c>
      <c r="B9">
        <f t="shared" si="12"/>
        <v>2018</v>
      </c>
      <c r="C9" t="str">
        <f t="shared" si="13"/>
        <v>Q3</v>
      </c>
      <c r="D9" t="str">
        <f t="shared" si="14"/>
        <v>2018Q3</v>
      </c>
      <c r="E9" s="1">
        <v>3.2000000000000001E-2</v>
      </c>
      <c r="F9" t="s">
        <v>325</v>
      </c>
      <c r="G9" t="s">
        <v>56</v>
      </c>
      <c r="H9" t="str">
        <f t="shared" si="0"/>
        <v>fc</v>
      </c>
      <c r="I9" t="str">
        <f t="shared" si="1"/>
        <v>b2</v>
      </c>
      <c r="J9" t="str">
        <f t="shared" si="2"/>
        <v>05</v>
      </c>
      <c r="K9">
        <f t="shared" si="3"/>
        <v>252</v>
      </c>
      <c r="L9">
        <f t="shared" si="4"/>
        <v>178</v>
      </c>
      <c r="M9">
        <f t="shared" si="5"/>
        <v>5</v>
      </c>
      <c r="N9">
        <f t="shared" si="6"/>
        <v>8.0640000000000001</v>
      </c>
      <c r="O9">
        <f t="shared" si="7"/>
        <v>5.6959999999999997</v>
      </c>
      <c r="P9">
        <f t="shared" si="8"/>
        <v>0.16</v>
      </c>
      <c r="T9" t="s">
        <v>412</v>
      </c>
      <c r="U9">
        <f t="shared" si="15"/>
        <v>45.13600000000001</v>
      </c>
      <c r="V9">
        <f t="shared" si="9"/>
        <v>29.733000000000001</v>
      </c>
      <c r="W9">
        <f t="shared" si="10"/>
        <v>199.88499999999999</v>
      </c>
      <c r="Y9">
        <f t="shared" si="19"/>
        <v>-33.98899999999999</v>
      </c>
      <c r="Z9">
        <f t="shared" si="16"/>
        <v>-70.219999999999985</v>
      </c>
      <c r="AA9">
        <f t="shared" si="16"/>
        <v>56.713999999999999</v>
      </c>
      <c r="AC9">
        <f t="shared" si="20"/>
        <v>-22.020999999999987</v>
      </c>
      <c r="AD9">
        <f t="shared" si="17"/>
        <v>-58.585000000000008</v>
      </c>
      <c r="AE9">
        <f t="shared" si="17"/>
        <v>30.180999999999983</v>
      </c>
      <c r="AG9">
        <f t="shared" si="21"/>
        <v>-0.32790327143856912</v>
      </c>
      <c r="AH9">
        <f t="shared" si="18"/>
        <v>-0.6633415611766571</v>
      </c>
      <c r="AI9">
        <f t="shared" si="18"/>
        <v>0.1778449535662093</v>
      </c>
    </row>
    <row r="10" spans="1:35" x14ac:dyDescent="0.25">
      <c r="A10" t="str">
        <f t="shared" si="11"/>
        <v>20180825-20180830</v>
      </c>
      <c r="B10">
        <f t="shared" si="12"/>
        <v>2018</v>
      </c>
      <c r="C10" t="str">
        <f t="shared" si="13"/>
        <v>Q3</v>
      </c>
      <c r="D10" t="str">
        <f t="shared" si="14"/>
        <v>2018Q3</v>
      </c>
      <c r="E10" s="1">
        <v>3.2000000000000001E-2</v>
      </c>
      <c r="F10" t="s">
        <v>326</v>
      </c>
      <c r="G10" t="s">
        <v>55</v>
      </c>
      <c r="H10" t="str">
        <f t="shared" si="0"/>
        <v>cc</v>
      </c>
      <c r="I10" t="str">
        <f t="shared" si="1"/>
        <v>e5</v>
      </c>
      <c r="J10" t="str">
        <f t="shared" si="2"/>
        <v>08</v>
      </c>
      <c r="K10">
        <f t="shared" si="3"/>
        <v>204</v>
      </c>
      <c r="L10">
        <f t="shared" si="4"/>
        <v>229</v>
      </c>
      <c r="M10">
        <f t="shared" si="5"/>
        <v>8</v>
      </c>
      <c r="N10">
        <f t="shared" si="6"/>
        <v>6.5280000000000005</v>
      </c>
      <c r="O10">
        <f t="shared" si="7"/>
        <v>7.3280000000000003</v>
      </c>
      <c r="P10">
        <f t="shared" si="8"/>
        <v>0.25600000000000001</v>
      </c>
    </row>
    <row r="11" spans="1:35" x14ac:dyDescent="0.25">
      <c r="A11" t="str">
        <f t="shared" si="11"/>
        <v>20180825-20180830</v>
      </c>
      <c r="B11">
        <f t="shared" si="12"/>
        <v>2018</v>
      </c>
      <c r="C11" t="str">
        <f t="shared" si="13"/>
        <v>Q3</v>
      </c>
      <c r="D11" t="str">
        <f t="shared" si="14"/>
        <v>2018Q3</v>
      </c>
      <c r="E11" s="1">
        <v>4.0000000000000001E-3</v>
      </c>
      <c r="F11" t="s">
        <v>327</v>
      </c>
      <c r="G11" t="s">
        <v>56</v>
      </c>
      <c r="H11" t="str">
        <f t="shared" si="0"/>
        <v>fa</v>
      </c>
      <c r="I11" t="str">
        <f t="shared" si="1"/>
        <v>58</v>
      </c>
      <c r="J11" t="str">
        <f t="shared" si="2"/>
        <v>03</v>
      </c>
      <c r="K11">
        <f t="shared" si="3"/>
        <v>250</v>
      </c>
      <c r="L11">
        <f t="shared" si="4"/>
        <v>88</v>
      </c>
      <c r="M11">
        <f t="shared" si="5"/>
        <v>3</v>
      </c>
      <c r="N11">
        <f t="shared" si="6"/>
        <v>1</v>
      </c>
      <c r="O11">
        <f t="shared" si="7"/>
        <v>0.35199999999999998</v>
      </c>
      <c r="P11">
        <f t="shared" si="8"/>
        <v>1.2E-2</v>
      </c>
    </row>
    <row r="12" spans="1:35" x14ac:dyDescent="0.25">
      <c r="A12" t="s">
        <v>328</v>
      </c>
      <c r="B12">
        <v>2018</v>
      </c>
      <c r="C12" t="s">
        <v>15</v>
      </c>
      <c r="D12" t="str">
        <f t="shared" si="14"/>
        <v>2018Q4</v>
      </c>
      <c r="E12" s="1">
        <v>0.23400000000000001</v>
      </c>
      <c r="F12" t="s">
        <v>329</v>
      </c>
      <c r="G12" t="s">
        <v>53</v>
      </c>
      <c r="H12" t="str">
        <f t="shared" si="0"/>
        <v>3d</v>
      </c>
      <c r="I12" t="str">
        <f t="shared" si="1"/>
        <v>9e</v>
      </c>
      <c r="J12" t="str">
        <f t="shared" si="2"/>
        <v>19</v>
      </c>
      <c r="K12">
        <f t="shared" si="3"/>
        <v>61</v>
      </c>
      <c r="L12">
        <f t="shared" si="4"/>
        <v>158</v>
      </c>
      <c r="M12">
        <f t="shared" si="5"/>
        <v>25</v>
      </c>
      <c r="N12">
        <f t="shared" si="6"/>
        <v>14.274000000000001</v>
      </c>
      <c r="O12">
        <f t="shared" si="7"/>
        <v>36.972000000000001</v>
      </c>
      <c r="P12">
        <f t="shared" si="8"/>
        <v>5.8500000000000005</v>
      </c>
      <c r="U12" t="str">
        <f>_xlfn.CONCAT(U2,$X$2,U3,$X$2,U4,$X$2,U5,$X$2,U6,$X$2,U7,$X$2,U8,$X$2,U9)</f>
        <v>79.125,108.001,172.02,102.594,70.791,103.981,67.157,45.136</v>
      </c>
      <c r="V12" t="str">
        <f t="shared" ref="V12:W12" si="22">_xlfn.CONCAT(V2,$X$2,V3,$X$2,V4,$X$2,V5,$X$2,V6,$X$2,V7,$X$2,V8,$X$2,V9)</f>
        <v>99.953,159.296,118.078,122.85,46.238,156.685,88.318,29.733</v>
      </c>
      <c r="W12" t="str">
        <f t="shared" si="22"/>
        <v>143.171,82.04,38.904,100.514,180.988,73.309,169.704,199.885</v>
      </c>
      <c r="Y12" t="str">
        <f>_xlfn.CONCAT(Y2,$X$2,Y3,$X$2,Y4,$X$2,Y5,$X$2,Y6,$X$2,Y7,$X$2,Y8)</f>
        <v>0,28.876,92.895,23.469,-8.33399999999999,24.856,-11.968</v>
      </c>
      <c r="Z12" t="str">
        <f t="shared" ref="Z12:AA12" si="23">_xlfn.CONCAT(Z2,$X$2,Z3,$X$2,Z4,$X$2,Z5,$X$2,Z6,$X$2,Z7,$X$2,Z8)</f>
        <v>0,59.343,18.125,22.897,-53.715,56.732,-11.635</v>
      </c>
      <c r="AA12" t="str">
        <f t="shared" si="23"/>
        <v>0,-61.131,-104.267,-42.657,37.817,-69.862,26.533</v>
      </c>
      <c r="AC12" t="str">
        <f>_xlfn.CONCAT(AC3,$X$2,AC4,$X$2,AC5,$X$2,AC6,$X$2,AC7,$X$2,AC8)</f>
        <v>28.876,64.019,-69.426,-31.803,33.19,-36.824</v>
      </c>
      <c r="AD12" t="str">
        <f t="shared" ref="AD12:AE12" si="24">_xlfn.CONCAT(AD3,$X$2,AD4,$X$2,AD5,$X$2,AD6,$X$2,AD7,$X$2,AD8)</f>
        <v>59.343,-41.218,4.77200000000001,-76.612,110.447,-68.367</v>
      </c>
      <c r="AE12" t="str">
        <f t="shared" si="24"/>
        <v>-61.131,-43.136,61.61,80.474,-107.679,96.395</v>
      </c>
      <c r="AG12" t="str">
        <f>_xlfn.CONCAT(AG3,$X$2,AG4,$X$2,AG5,$X$2,AG6,$X$2,AG7,$X$2,AG8)</f>
        <v>0.364941548183254,0.592763029971945,-0.403592605510987,-0.309988888239078,0.468844909663657,-0.354141622027101</v>
      </c>
      <c r="AH12" t="str">
        <f t="shared" ref="AH12:AI12" si="25">_xlfn.CONCAT(AH3,$X$2,AH4,$X$2,AH5,$X$2,AH6,$X$2,AH7,$X$2,AH8)</f>
        <v>0.593709043250328,-0.258751004419446,0.0404139636511459,-0.623622303622304,2.38866300445521,-0.436334046015892</v>
      </c>
      <c r="AI12" t="str">
        <f t="shared" si="25"/>
        <v>-0.426978927296729,-0.525792296440761,1.58364178490644,0.800624788586665,-0.59495104647822,1.31491358496228</v>
      </c>
    </row>
    <row r="13" spans="1:35" x14ac:dyDescent="0.25">
      <c r="A13" t="str">
        <f t="shared" ref="A13:A21" si="26">A12</f>
        <v>20181115-20181120</v>
      </c>
      <c r="B13">
        <f t="shared" ref="B13:B21" si="27">B12</f>
        <v>2018</v>
      </c>
      <c r="C13" t="str">
        <f t="shared" ref="C13:C21" si="28">C12</f>
        <v>Q4</v>
      </c>
      <c r="D13" t="str">
        <f t="shared" si="14"/>
        <v>2018Q4</v>
      </c>
      <c r="E13" s="1">
        <v>0.186</v>
      </c>
      <c r="F13" t="s">
        <v>330</v>
      </c>
      <c r="G13" t="s">
        <v>54</v>
      </c>
      <c r="H13" t="str">
        <f t="shared" si="0"/>
        <v>fb</v>
      </c>
      <c r="I13" t="str">
        <f t="shared" si="1"/>
        <v>25</v>
      </c>
      <c r="J13" t="str">
        <f t="shared" si="2"/>
        <v>02</v>
      </c>
      <c r="K13">
        <f t="shared" si="3"/>
        <v>251</v>
      </c>
      <c r="L13">
        <f t="shared" si="4"/>
        <v>37</v>
      </c>
      <c r="M13">
        <f t="shared" si="5"/>
        <v>2</v>
      </c>
      <c r="N13">
        <f t="shared" si="6"/>
        <v>46.686</v>
      </c>
      <c r="O13">
        <f t="shared" si="7"/>
        <v>6.8819999999999997</v>
      </c>
      <c r="P13">
        <f t="shared" si="8"/>
        <v>0.372</v>
      </c>
    </row>
    <row r="14" spans="1:35" x14ac:dyDescent="0.25">
      <c r="A14" t="str">
        <f t="shared" si="26"/>
        <v>20181115-20181120</v>
      </c>
      <c r="B14">
        <f t="shared" si="27"/>
        <v>2018</v>
      </c>
      <c r="C14" t="str">
        <f t="shared" si="28"/>
        <v>Q4</v>
      </c>
      <c r="D14" t="str">
        <f t="shared" si="14"/>
        <v>2018Q4</v>
      </c>
      <c r="E14" s="1">
        <v>0.16200000000000001</v>
      </c>
      <c r="F14" t="s">
        <v>331</v>
      </c>
      <c r="G14" t="s">
        <v>3</v>
      </c>
      <c r="H14" t="str">
        <f t="shared" si="0"/>
        <v>0b</v>
      </c>
      <c r="I14" t="str">
        <f t="shared" si="1"/>
        <v>e7</v>
      </c>
      <c r="J14" t="str">
        <f t="shared" si="2"/>
        <v>dc</v>
      </c>
      <c r="K14">
        <f t="shared" si="3"/>
        <v>11</v>
      </c>
      <c r="L14">
        <f t="shared" si="4"/>
        <v>231</v>
      </c>
      <c r="M14">
        <f t="shared" si="5"/>
        <v>220</v>
      </c>
      <c r="N14">
        <f t="shared" si="6"/>
        <v>1.782</v>
      </c>
      <c r="O14">
        <f t="shared" si="7"/>
        <v>37.422000000000004</v>
      </c>
      <c r="P14">
        <f t="shared" si="8"/>
        <v>35.64</v>
      </c>
    </row>
    <row r="15" spans="1:35" x14ac:dyDescent="0.25">
      <c r="A15" t="str">
        <f t="shared" si="26"/>
        <v>20181115-20181120</v>
      </c>
      <c r="B15">
        <f t="shared" si="27"/>
        <v>2018</v>
      </c>
      <c r="C15" t="str">
        <f t="shared" si="28"/>
        <v>Q4</v>
      </c>
      <c r="D15" t="str">
        <f t="shared" si="14"/>
        <v>2018Q4</v>
      </c>
      <c r="E15" s="1">
        <v>0.152</v>
      </c>
      <c r="F15" t="s">
        <v>332</v>
      </c>
      <c r="G15" t="s">
        <v>53</v>
      </c>
      <c r="H15" t="str">
        <f t="shared" si="0"/>
        <v>10</v>
      </c>
      <c r="I15" t="str">
        <f t="shared" si="1"/>
        <v>bf</v>
      </c>
      <c r="J15" t="str">
        <f t="shared" si="2"/>
        <v>7e</v>
      </c>
      <c r="K15">
        <f t="shared" si="3"/>
        <v>16</v>
      </c>
      <c r="L15">
        <f t="shared" si="4"/>
        <v>191</v>
      </c>
      <c r="M15">
        <f t="shared" si="5"/>
        <v>126</v>
      </c>
      <c r="N15">
        <f t="shared" si="6"/>
        <v>2.4319999999999999</v>
      </c>
      <c r="O15">
        <f t="shared" si="7"/>
        <v>29.032</v>
      </c>
      <c r="P15">
        <f t="shared" si="8"/>
        <v>19.152000000000001</v>
      </c>
    </row>
    <row r="16" spans="1:35" x14ac:dyDescent="0.25">
      <c r="A16" t="str">
        <f t="shared" si="26"/>
        <v>20181115-20181120</v>
      </c>
      <c r="B16">
        <f t="shared" si="27"/>
        <v>2018</v>
      </c>
      <c r="C16" t="str">
        <f t="shared" si="28"/>
        <v>Q4</v>
      </c>
      <c r="D16" t="str">
        <f t="shared" si="14"/>
        <v>2018Q4</v>
      </c>
      <c r="E16" s="1">
        <v>0.11</v>
      </c>
      <c r="F16" t="s">
        <v>333</v>
      </c>
      <c r="G16" t="s">
        <v>55</v>
      </c>
      <c r="H16" t="str">
        <f t="shared" si="0"/>
        <v>d1</v>
      </c>
      <c r="I16" t="str">
        <f t="shared" si="1"/>
        <v>df</v>
      </c>
      <c r="J16" t="str">
        <f t="shared" si="2"/>
        <v>06</v>
      </c>
      <c r="K16">
        <f t="shared" si="3"/>
        <v>209</v>
      </c>
      <c r="L16">
        <f t="shared" si="4"/>
        <v>223</v>
      </c>
      <c r="M16">
        <f t="shared" si="5"/>
        <v>6</v>
      </c>
      <c r="N16">
        <f t="shared" si="6"/>
        <v>22.99</v>
      </c>
      <c r="O16">
        <f t="shared" si="7"/>
        <v>24.53</v>
      </c>
      <c r="P16">
        <f t="shared" si="8"/>
        <v>0.66</v>
      </c>
    </row>
    <row r="17" spans="1:16" x14ac:dyDescent="0.25">
      <c r="A17" t="str">
        <f t="shared" si="26"/>
        <v>20181115-20181120</v>
      </c>
      <c r="B17">
        <f t="shared" si="27"/>
        <v>2018</v>
      </c>
      <c r="C17" t="str">
        <f t="shared" si="28"/>
        <v>Q4</v>
      </c>
      <c r="D17" t="str">
        <f t="shared" si="14"/>
        <v>2018Q4</v>
      </c>
      <c r="E17" s="1">
        <v>6.7000000000000004E-2</v>
      </c>
      <c r="F17" t="s">
        <v>334</v>
      </c>
      <c r="G17" t="s">
        <v>3</v>
      </c>
      <c r="H17" t="str">
        <f t="shared" si="0"/>
        <v>2c</v>
      </c>
      <c r="I17" t="str">
        <f t="shared" si="1"/>
        <v>ac</v>
      </c>
      <c r="J17" t="str">
        <f t="shared" si="2"/>
        <v>d5</v>
      </c>
      <c r="K17">
        <f t="shared" si="3"/>
        <v>44</v>
      </c>
      <c r="L17">
        <f t="shared" si="4"/>
        <v>172</v>
      </c>
      <c r="M17">
        <f t="shared" si="5"/>
        <v>213</v>
      </c>
      <c r="N17">
        <f t="shared" si="6"/>
        <v>2.9480000000000004</v>
      </c>
      <c r="O17">
        <f t="shared" si="7"/>
        <v>11.524000000000001</v>
      </c>
      <c r="P17">
        <f t="shared" si="8"/>
        <v>14.271000000000001</v>
      </c>
    </row>
    <row r="18" spans="1:16" x14ac:dyDescent="0.25">
      <c r="A18" t="str">
        <f t="shared" si="26"/>
        <v>20181115-20181120</v>
      </c>
      <c r="B18">
        <f t="shared" si="27"/>
        <v>2018</v>
      </c>
      <c r="C18" t="str">
        <f t="shared" si="28"/>
        <v>Q4</v>
      </c>
      <c r="D18" t="str">
        <f t="shared" si="14"/>
        <v>2018Q4</v>
      </c>
      <c r="E18" s="1">
        <v>4.4999999999999998E-2</v>
      </c>
      <c r="F18" t="s">
        <v>335</v>
      </c>
      <c r="G18" t="s">
        <v>56</v>
      </c>
      <c r="H18" t="str">
        <f t="shared" si="0"/>
        <v>f6</v>
      </c>
      <c r="I18" t="str">
        <f t="shared" si="1"/>
        <v>aa</v>
      </c>
      <c r="J18" t="str">
        <f t="shared" si="2"/>
        <v>04</v>
      </c>
      <c r="K18">
        <f t="shared" si="3"/>
        <v>246</v>
      </c>
      <c r="L18">
        <f t="shared" si="4"/>
        <v>170</v>
      </c>
      <c r="M18">
        <f t="shared" si="5"/>
        <v>4</v>
      </c>
      <c r="N18">
        <f t="shared" si="6"/>
        <v>11.07</v>
      </c>
      <c r="O18">
        <f t="shared" si="7"/>
        <v>7.6499999999999995</v>
      </c>
      <c r="P18">
        <f t="shared" si="8"/>
        <v>0.18</v>
      </c>
    </row>
    <row r="19" spans="1:16" x14ac:dyDescent="0.25">
      <c r="A19" t="str">
        <f t="shared" si="26"/>
        <v>20181115-20181120</v>
      </c>
      <c r="B19">
        <f t="shared" si="27"/>
        <v>2018</v>
      </c>
      <c r="C19" t="str">
        <f t="shared" si="28"/>
        <v>Q4</v>
      </c>
      <c r="D19" t="str">
        <f t="shared" si="14"/>
        <v>2018Q4</v>
      </c>
      <c r="E19" s="1">
        <v>2.5000000000000001E-2</v>
      </c>
      <c r="F19" t="s">
        <v>336</v>
      </c>
      <c r="G19" t="s">
        <v>3</v>
      </c>
      <c r="H19" t="str">
        <f t="shared" si="0"/>
        <v>43</v>
      </c>
      <c r="I19" t="str">
        <f t="shared" si="1"/>
        <v>7c</v>
      </c>
      <c r="J19" t="str">
        <f t="shared" si="2"/>
        <v>bd</v>
      </c>
      <c r="K19">
        <f t="shared" si="3"/>
        <v>67</v>
      </c>
      <c r="L19">
        <f t="shared" si="4"/>
        <v>124</v>
      </c>
      <c r="M19">
        <f t="shared" si="5"/>
        <v>189</v>
      </c>
      <c r="N19">
        <f t="shared" si="6"/>
        <v>1.675</v>
      </c>
      <c r="O19">
        <f t="shared" si="7"/>
        <v>3.1</v>
      </c>
      <c r="P19">
        <f t="shared" si="8"/>
        <v>4.7250000000000005</v>
      </c>
    </row>
    <row r="20" spans="1:16" x14ac:dyDescent="0.25">
      <c r="A20" t="str">
        <f t="shared" si="26"/>
        <v>20181115-20181120</v>
      </c>
      <c r="B20">
        <f t="shared" si="27"/>
        <v>2018</v>
      </c>
      <c r="C20" t="str">
        <f t="shared" si="28"/>
        <v>Q4</v>
      </c>
      <c r="D20" t="str">
        <f t="shared" si="14"/>
        <v>2018Q4</v>
      </c>
      <c r="E20" s="1">
        <v>1.4E-2</v>
      </c>
      <c r="F20" t="s">
        <v>337</v>
      </c>
      <c r="G20" t="s">
        <v>56</v>
      </c>
      <c r="H20" t="str">
        <f t="shared" si="0"/>
        <v>f8</v>
      </c>
      <c r="I20" t="str">
        <f t="shared" si="1"/>
        <v>7c</v>
      </c>
      <c r="J20" t="str">
        <f t="shared" si="2"/>
        <v>05</v>
      </c>
      <c r="K20">
        <f t="shared" si="3"/>
        <v>248</v>
      </c>
      <c r="L20">
        <f t="shared" si="4"/>
        <v>124</v>
      </c>
      <c r="M20">
        <f t="shared" si="5"/>
        <v>5</v>
      </c>
      <c r="N20">
        <f t="shared" si="6"/>
        <v>3.472</v>
      </c>
      <c r="O20">
        <f t="shared" si="7"/>
        <v>1.736</v>
      </c>
      <c r="P20">
        <f t="shared" si="8"/>
        <v>7.0000000000000007E-2</v>
      </c>
    </row>
    <row r="21" spans="1:16" x14ac:dyDescent="0.25">
      <c r="A21" t="str">
        <f t="shared" si="26"/>
        <v>20181115-20181120</v>
      </c>
      <c r="B21">
        <f t="shared" si="27"/>
        <v>2018</v>
      </c>
      <c r="C21" t="str">
        <f t="shared" si="28"/>
        <v>Q4</v>
      </c>
      <c r="D21" t="str">
        <f t="shared" si="14"/>
        <v>2018Q4</v>
      </c>
      <c r="E21" s="1">
        <v>7.0000000000000001E-3</v>
      </c>
      <c r="F21" t="s">
        <v>338</v>
      </c>
      <c r="G21" t="s">
        <v>6</v>
      </c>
      <c r="H21" t="str">
        <f t="shared" si="0"/>
        <v>60</v>
      </c>
      <c r="I21" t="str">
        <f t="shared" si="1"/>
        <v>40</v>
      </c>
      <c r="J21" t="str">
        <f t="shared" si="2"/>
        <v>a0</v>
      </c>
      <c r="K21">
        <f t="shared" si="3"/>
        <v>96</v>
      </c>
      <c r="L21">
        <f t="shared" si="4"/>
        <v>64</v>
      </c>
      <c r="M21">
        <f t="shared" si="5"/>
        <v>160</v>
      </c>
      <c r="N21">
        <f t="shared" si="6"/>
        <v>0.67200000000000004</v>
      </c>
      <c r="O21">
        <f t="shared" si="7"/>
        <v>0.44800000000000001</v>
      </c>
      <c r="P21">
        <f t="shared" si="8"/>
        <v>1.1200000000000001</v>
      </c>
    </row>
    <row r="22" spans="1:16" x14ac:dyDescent="0.25">
      <c r="A22" t="s">
        <v>339</v>
      </c>
      <c r="B22">
        <v>2019</v>
      </c>
      <c r="C22" t="s">
        <v>42</v>
      </c>
      <c r="D22" t="str">
        <f t="shared" si="14"/>
        <v>2019Q1</v>
      </c>
      <c r="E22" s="1">
        <v>0.38</v>
      </c>
      <c r="F22" t="s">
        <v>340</v>
      </c>
      <c r="G22" t="s">
        <v>54</v>
      </c>
      <c r="H22" t="str">
        <f t="shared" si="0"/>
        <v>fd</v>
      </c>
      <c r="I22" t="str">
        <f t="shared" si="1"/>
        <v>0e</v>
      </c>
      <c r="J22" t="str">
        <f t="shared" si="2"/>
        <v>02</v>
      </c>
      <c r="K22">
        <f t="shared" si="3"/>
        <v>253</v>
      </c>
      <c r="L22">
        <f t="shared" si="4"/>
        <v>14</v>
      </c>
      <c r="M22">
        <f t="shared" si="5"/>
        <v>2</v>
      </c>
      <c r="N22">
        <f t="shared" si="6"/>
        <v>96.14</v>
      </c>
      <c r="O22">
        <f t="shared" si="7"/>
        <v>5.32</v>
      </c>
      <c r="P22">
        <f t="shared" si="8"/>
        <v>0.76</v>
      </c>
    </row>
    <row r="23" spans="1:16" x14ac:dyDescent="0.25">
      <c r="A23" t="str">
        <f t="shared" ref="A23:A31" si="29">A22</f>
        <v>20190215-20192020</v>
      </c>
      <c r="B23">
        <f t="shared" ref="B23:B31" si="30">B22</f>
        <v>2019</v>
      </c>
      <c r="C23" t="str">
        <f t="shared" ref="C23:C31" si="31">C22</f>
        <v>Q1</v>
      </c>
      <c r="D23" t="str">
        <f t="shared" si="14"/>
        <v>2019Q1</v>
      </c>
      <c r="E23" s="1">
        <v>0.126</v>
      </c>
      <c r="F23" t="s">
        <v>341</v>
      </c>
      <c r="G23" t="s">
        <v>53</v>
      </c>
      <c r="H23" t="str">
        <f t="shared" si="0"/>
        <v>2b</v>
      </c>
      <c r="I23" t="str">
        <f t="shared" si="1"/>
        <v>97</v>
      </c>
      <c r="J23" t="str">
        <f t="shared" si="2"/>
        <v>13</v>
      </c>
      <c r="K23">
        <f t="shared" si="3"/>
        <v>43</v>
      </c>
      <c r="L23">
        <f t="shared" si="4"/>
        <v>151</v>
      </c>
      <c r="M23">
        <f t="shared" si="5"/>
        <v>19</v>
      </c>
      <c r="N23">
        <f t="shared" si="6"/>
        <v>5.4180000000000001</v>
      </c>
      <c r="O23">
        <f t="shared" si="7"/>
        <v>19.026</v>
      </c>
      <c r="P23">
        <f t="shared" si="8"/>
        <v>2.3940000000000001</v>
      </c>
    </row>
    <row r="24" spans="1:16" x14ac:dyDescent="0.25">
      <c r="A24" t="str">
        <f t="shared" si="29"/>
        <v>20190215-20192020</v>
      </c>
      <c r="B24">
        <f t="shared" si="30"/>
        <v>2019</v>
      </c>
      <c r="C24" t="str">
        <f t="shared" si="31"/>
        <v>Q1</v>
      </c>
      <c r="D24" t="str">
        <f t="shared" si="14"/>
        <v>2019Q1</v>
      </c>
      <c r="E24" s="1">
        <v>9.6000000000000002E-2</v>
      </c>
      <c r="F24" t="s">
        <v>342</v>
      </c>
      <c r="G24" t="s">
        <v>3</v>
      </c>
      <c r="H24" t="str">
        <f t="shared" si="0"/>
        <v>12</v>
      </c>
      <c r="I24" t="str">
        <f t="shared" si="1"/>
        <v>e6</v>
      </c>
      <c r="J24" t="str">
        <f t="shared" si="2"/>
        <v>de</v>
      </c>
      <c r="K24">
        <f t="shared" si="3"/>
        <v>18</v>
      </c>
      <c r="L24">
        <f t="shared" si="4"/>
        <v>230</v>
      </c>
      <c r="M24">
        <f t="shared" si="5"/>
        <v>222</v>
      </c>
      <c r="N24">
        <f t="shared" si="6"/>
        <v>1.728</v>
      </c>
      <c r="O24">
        <f t="shared" si="7"/>
        <v>22.080000000000002</v>
      </c>
      <c r="P24">
        <f t="shared" si="8"/>
        <v>21.312000000000001</v>
      </c>
    </row>
    <row r="25" spans="1:16" x14ac:dyDescent="0.25">
      <c r="A25" t="str">
        <f t="shared" si="29"/>
        <v>20190215-20192020</v>
      </c>
      <c r="B25">
        <f t="shared" si="30"/>
        <v>2019</v>
      </c>
      <c r="C25" t="str">
        <f t="shared" si="31"/>
        <v>Q1</v>
      </c>
      <c r="D25" t="str">
        <f t="shared" si="14"/>
        <v>2019Q1</v>
      </c>
      <c r="E25" s="1">
        <v>9.1999999999999998E-2</v>
      </c>
      <c r="F25" t="s">
        <v>343</v>
      </c>
      <c r="G25" t="s">
        <v>55</v>
      </c>
      <c r="H25" t="str">
        <f t="shared" si="0"/>
        <v>e3</v>
      </c>
      <c r="I25" t="str">
        <f t="shared" si="1"/>
        <v>ec</v>
      </c>
      <c r="J25" t="str">
        <f t="shared" si="2"/>
        <v>04</v>
      </c>
      <c r="K25">
        <f t="shared" si="3"/>
        <v>227</v>
      </c>
      <c r="L25">
        <f t="shared" si="4"/>
        <v>236</v>
      </c>
      <c r="M25">
        <f t="shared" si="5"/>
        <v>4</v>
      </c>
      <c r="N25">
        <f t="shared" si="6"/>
        <v>20.884</v>
      </c>
      <c r="O25">
        <f t="shared" si="7"/>
        <v>21.712</v>
      </c>
      <c r="P25">
        <f t="shared" si="8"/>
        <v>0.36799999999999999</v>
      </c>
    </row>
    <row r="26" spans="1:16" x14ac:dyDescent="0.25">
      <c r="A26" t="str">
        <f t="shared" si="29"/>
        <v>20190215-20192020</v>
      </c>
      <c r="B26">
        <f t="shared" si="30"/>
        <v>2019</v>
      </c>
      <c r="C26" t="str">
        <f t="shared" si="31"/>
        <v>Q1</v>
      </c>
      <c r="D26" t="str">
        <f t="shared" si="14"/>
        <v>2019Q1</v>
      </c>
      <c r="E26" s="1">
        <v>7.6999999999999999E-2</v>
      </c>
      <c r="F26" t="s">
        <v>344</v>
      </c>
      <c r="G26" t="s">
        <v>53</v>
      </c>
      <c r="H26" t="str">
        <f t="shared" si="0"/>
        <v>8e</v>
      </c>
      <c r="I26" t="str">
        <f t="shared" si="1"/>
        <v>c1</v>
      </c>
      <c r="J26" t="str">
        <f t="shared" si="2"/>
        <v>04</v>
      </c>
      <c r="K26">
        <f t="shared" si="3"/>
        <v>142</v>
      </c>
      <c r="L26">
        <f t="shared" si="4"/>
        <v>193</v>
      </c>
      <c r="M26">
        <f t="shared" si="5"/>
        <v>4</v>
      </c>
      <c r="N26">
        <f t="shared" si="6"/>
        <v>10.933999999999999</v>
      </c>
      <c r="O26">
        <f t="shared" si="7"/>
        <v>14.861000000000001</v>
      </c>
      <c r="P26">
        <f t="shared" si="8"/>
        <v>0.308</v>
      </c>
    </row>
    <row r="27" spans="1:16" x14ac:dyDescent="0.25">
      <c r="A27" t="str">
        <f t="shared" si="29"/>
        <v>20190215-20192020</v>
      </c>
      <c r="B27">
        <f t="shared" si="30"/>
        <v>2019</v>
      </c>
      <c r="C27" t="str">
        <f t="shared" si="31"/>
        <v>Q1</v>
      </c>
      <c r="D27" t="str">
        <f t="shared" si="14"/>
        <v>2019Q1</v>
      </c>
      <c r="E27" s="1">
        <v>6.0999999999999999E-2</v>
      </c>
      <c r="F27" t="s">
        <v>345</v>
      </c>
      <c r="G27" t="s">
        <v>56</v>
      </c>
      <c r="H27" t="str">
        <f t="shared" si="0"/>
        <v>fa</v>
      </c>
      <c r="I27" t="str">
        <f t="shared" si="1"/>
        <v>65</v>
      </c>
      <c r="J27" t="str">
        <f t="shared" si="2"/>
        <v>04</v>
      </c>
      <c r="K27">
        <f t="shared" si="3"/>
        <v>250</v>
      </c>
      <c r="L27">
        <f t="shared" si="4"/>
        <v>101</v>
      </c>
      <c r="M27">
        <f t="shared" si="5"/>
        <v>4</v>
      </c>
      <c r="N27">
        <f t="shared" si="6"/>
        <v>15.25</v>
      </c>
      <c r="O27">
        <f t="shared" si="7"/>
        <v>6.1609999999999996</v>
      </c>
      <c r="P27">
        <f t="shared" si="8"/>
        <v>0.24399999999999999</v>
      </c>
    </row>
    <row r="28" spans="1:16" x14ac:dyDescent="0.25">
      <c r="A28" t="str">
        <f t="shared" si="29"/>
        <v>20190215-20192020</v>
      </c>
      <c r="B28">
        <f t="shared" si="30"/>
        <v>2019</v>
      </c>
      <c r="C28" t="str">
        <f t="shared" si="31"/>
        <v>Q1</v>
      </c>
      <c r="D28" t="str">
        <f t="shared" si="14"/>
        <v>2019Q1</v>
      </c>
      <c r="E28" s="1">
        <v>0.06</v>
      </c>
      <c r="F28" t="s">
        <v>346</v>
      </c>
      <c r="G28" t="s">
        <v>53</v>
      </c>
      <c r="H28" t="str">
        <f t="shared" si="0"/>
        <v>12</v>
      </c>
      <c r="I28" t="str">
        <f t="shared" si="1"/>
        <v>b8</v>
      </c>
      <c r="J28" t="str">
        <f t="shared" si="2"/>
        <v>70</v>
      </c>
      <c r="K28">
        <f t="shared" si="3"/>
        <v>18</v>
      </c>
      <c r="L28">
        <f t="shared" si="4"/>
        <v>184</v>
      </c>
      <c r="M28">
        <f t="shared" si="5"/>
        <v>112</v>
      </c>
      <c r="N28">
        <f t="shared" si="6"/>
        <v>1.08</v>
      </c>
      <c r="O28">
        <f t="shared" si="7"/>
        <v>11.04</v>
      </c>
      <c r="P28">
        <f t="shared" si="8"/>
        <v>6.72</v>
      </c>
    </row>
    <row r="29" spans="1:16" x14ac:dyDescent="0.25">
      <c r="A29" t="str">
        <f t="shared" si="29"/>
        <v>20190215-20192020</v>
      </c>
      <c r="B29">
        <f t="shared" si="30"/>
        <v>2019</v>
      </c>
      <c r="C29" t="str">
        <f t="shared" si="31"/>
        <v>Q1</v>
      </c>
      <c r="D29" t="str">
        <f t="shared" si="14"/>
        <v>2019Q1</v>
      </c>
      <c r="E29" s="1">
        <v>5.5E-2</v>
      </c>
      <c r="F29" t="s">
        <v>347</v>
      </c>
      <c r="G29" t="s">
        <v>56</v>
      </c>
      <c r="H29" t="str">
        <f t="shared" si="0"/>
        <v>fa</v>
      </c>
      <c r="I29" t="str">
        <f t="shared" si="1"/>
        <v>9a</v>
      </c>
      <c r="J29" t="str">
        <f t="shared" si="2"/>
        <v>06</v>
      </c>
      <c r="K29">
        <f t="shared" si="3"/>
        <v>250</v>
      </c>
      <c r="L29">
        <f t="shared" si="4"/>
        <v>154</v>
      </c>
      <c r="M29">
        <f t="shared" si="5"/>
        <v>6</v>
      </c>
      <c r="N29">
        <f t="shared" si="6"/>
        <v>13.75</v>
      </c>
      <c r="O29">
        <f t="shared" si="7"/>
        <v>8.4700000000000006</v>
      </c>
      <c r="P29">
        <f t="shared" si="8"/>
        <v>0.33</v>
      </c>
    </row>
    <row r="30" spans="1:16" x14ac:dyDescent="0.25">
      <c r="A30" t="str">
        <f t="shared" si="29"/>
        <v>20190215-20192020</v>
      </c>
      <c r="B30">
        <f t="shared" si="30"/>
        <v>2019</v>
      </c>
      <c r="C30" t="str">
        <f t="shared" si="31"/>
        <v>Q1</v>
      </c>
      <c r="D30" t="str">
        <f t="shared" si="14"/>
        <v>2019Q1</v>
      </c>
      <c r="E30" s="1">
        <v>0.03</v>
      </c>
      <c r="F30" t="s">
        <v>348</v>
      </c>
      <c r="G30" t="s">
        <v>3</v>
      </c>
      <c r="H30" t="str">
        <f t="shared" si="0"/>
        <v>2e</v>
      </c>
      <c r="I30" t="str">
        <f t="shared" si="1"/>
        <v>a4</v>
      </c>
      <c r="J30" t="str">
        <f t="shared" si="2"/>
        <v>d1</v>
      </c>
      <c r="K30">
        <f t="shared" si="3"/>
        <v>46</v>
      </c>
      <c r="L30">
        <f t="shared" si="4"/>
        <v>164</v>
      </c>
      <c r="M30">
        <f t="shared" si="5"/>
        <v>209</v>
      </c>
      <c r="N30">
        <f t="shared" si="6"/>
        <v>1.38</v>
      </c>
      <c r="O30">
        <f t="shared" si="7"/>
        <v>4.92</v>
      </c>
      <c r="P30">
        <f t="shared" si="8"/>
        <v>6.27</v>
      </c>
    </row>
    <row r="31" spans="1:16" x14ac:dyDescent="0.25">
      <c r="A31" t="str">
        <f t="shared" si="29"/>
        <v>20190215-20192020</v>
      </c>
      <c r="B31">
        <f t="shared" si="30"/>
        <v>2019</v>
      </c>
      <c r="C31" t="str">
        <f t="shared" si="31"/>
        <v>Q1</v>
      </c>
      <c r="D31" t="str">
        <f t="shared" si="14"/>
        <v>2019Q1</v>
      </c>
      <c r="E31" s="1">
        <v>2.1999999999999999E-2</v>
      </c>
      <c r="F31" t="s">
        <v>349</v>
      </c>
      <c r="G31" t="s">
        <v>55</v>
      </c>
      <c r="H31" t="str">
        <f t="shared" si="0"/>
        <v>f8</v>
      </c>
      <c r="I31" t="str">
        <f t="shared" si="1"/>
        <v>cc</v>
      </c>
      <c r="J31" t="str">
        <f t="shared" si="2"/>
        <v>09</v>
      </c>
      <c r="K31">
        <f t="shared" si="3"/>
        <v>248</v>
      </c>
      <c r="L31">
        <f t="shared" si="4"/>
        <v>204</v>
      </c>
      <c r="M31">
        <f t="shared" si="5"/>
        <v>9</v>
      </c>
      <c r="N31">
        <f t="shared" si="6"/>
        <v>5.4559999999999995</v>
      </c>
      <c r="O31">
        <f t="shared" si="7"/>
        <v>4.4879999999999995</v>
      </c>
      <c r="P31">
        <f t="shared" si="8"/>
        <v>0.19799999999999998</v>
      </c>
    </row>
    <row r="32" spans="1:16" x14ac:dyDescent="0.25">
      <c r="A32" t="s">
        <v>350</v>
      </c>
      <c r="B32">
        <v>2019</v>
      </c>
      <c r="C32" t="s">
        <v>57</v>
      </c>
      <c r="D32" t="str">
        <f t="shared" si="14"/>
        <v>2019Q2</v>
      </c>
      <c r="E32" s="1">
        <v>0.249</v>
      </c>
      <c r="F32" t="s">
        <v>351</v>
      </c>
      <c r="G32" t="s">
        <v>53</v>
      </c>
      <c r="H32" t="str">
        <f t="shared" si="0"/>
        <v>27</v>
      </c>
      <c r="I32" t="str">
        <f t="shared" si="1"/>
        <v>a3</v>
      </c>
      <c r="J32" t="str">
        <f t="shared" si="2"/>
        <v>3d</v>
      </c>
      <c r="K32">
        <f t="shared" si="3"/>
        <v>39</v>
      </c>
      <c r="L32">
        <f t="shared" si="4"/>
        <v>163</v>
      </c>
      <c r="M32">
        <f t="shared" si="5"/>
        <v>61</v>
      </c>
      <c r="N32">
        <f t="shared" si="6"/>
        <v>9.7110000000000003</v>
      </c>
      <c r="O32">
        <f t="shared" si="7"/>
        <v>40.587000000000003</v>
      </c>
      <c r="P32">
        <f t="shared" si="8"/>
        <v>15.189</v>
      </c>
    </row>
    <row r="33" spans="1:16" x14ac:dyDescent="0.25">
      <c r="A33" t="str">
        <f t="shared" ref="A33:A41" si="32">A32</f>
        <v>20190515-20190520</v>
      </c>
      <c r="B33">
        <f t="shared" ref="B33:B41" si="33">B32</f>
        <v>2019</v>
      </c>
      <c r="C33" t="str">
        <f t="shared" ref="C33:C41" si="34">C32</f>
        <v>Q2</v>
      </c>
      <c r="D33" t="str">
        <f t="shared" si="14"/>
        <v>2019Q2</v>
      </c>
      <c r="E33" s="1">
        <v>0.16200000000000001</v>
      </c>
      <c r="F33" t="s">
        <v>352</v>
      </c>
      <c r="G33" t="s">
        <v>54</v>
      </c>
      <c r="H33" t="str">
        <f t="shared" si="0"/>
        <v>f9</v>
      </c>
      <c r="I33" t="str">
        <f t="shared" si="1"/>
        <v>21</v>
      </c>
      <c r="J33" t="str">
        <f t="shared" si="2"/>
        <v>00</v>
      </c>
      <c r="K33">
        <f t="shared" si="3"/>
        <v>249</v>
      </c>
      <c r="L33">
        <f t="shared" si="4"/>
        <v>33</v>
      </c>
      <c r="M33">
        <f t="shared" si="5"/>
        <v>0</v>
      </c>
      <c r="N33">
        <f t="shared" si="6"/>
        <v>40.338000000000001</v>
      </c>
      <c r="O33">
        <f t="shared" si="7"/>
        <v>5.3460000000000001</v>
      </c>
      <c r="P33">
        <f t="shared" si="8"/>
        <v>0</v>
      </c>
    </row>
    <row r="34" spans="1:16" x14ac:dyDescent="0.25">
      <c r="A34" t="str">
        <f t="shared" si="32"/>
        <v>20190515-20190520</v>
      </c>
      <c r="B34">
        <f t="shared" si="33"/>
        <v>2019</v>
      </c>
      <c r="C34" t="str">
        <f t="shared" si="34"/>
        <v>Q2</v>
      </c>
      <c r="D34" t="str">
        <f t="shared" si="14"/>
        <v>2019Q2</v>
      </c>
      <c r="E34" s="1">
        <v>0.112</v>
      </c>
      <c r="F34" t="s">
        <v>353</v>
      </c>
      <c r="G34" t="s">
        <v>6</v>
      </c>
      <c r="H34" t="str">
        <f t="shared" si="0"/>
        <v>63</v>
      </c>
      <c r="I34" t="str">
        <f t="shared" si="1"/>
        <v>13</v>
      </c>
      <c r="J34" t="str">
        <f t="shared" si="2"/>
        <v>9e</v>
      </c>
      <c r="K34">
        <f t="shared" si="3"/>
        <v>99</v>
      </c>
      <c r="L34">
        <f t="shared" si="4"/>
        <v>19</v>
      </c>
      <c r="M34">
        <f t="shared" si="5"/>
        <v>158</v>
      </c>
      <c r="N34">
        <f t="shared" ref="N34:N65" si="35">$E34*K34</f>
        <v>11.088000000000001</v>
      </c>
      <c r="O34">
        <f t="shared" ref="O34:O65" si="36">$E34*L34</f>
        <v>2.1280000000000001</v>
      </c>
      <c r="P34">
        <f t="shared" ref="P34:P65" si="37">$E34*M34</f>
        <v>17.696000000000002</v>
      </c>
    </row>
    <row r="35" spans="1:16" x14ac:dyDescent="0.25">
      <c r="A35" t="str">
        <f t="shared" si="32"/>
        <v>20190515-20190520</v>
      </c>
      <c r="B35">
        <f t="shared" si="33"/>
        <v>2019</v>
      </c>
      <c r="C35" t="str">
        <f t="shared" si="34"/>
        <v>Q2</v>
      </c>
      <c r="D35" t="str">
        <f t="shared" si="14"/>
        <v>2019Q2</v>
      </c>
      <c r="E35" s="1">
        <v>0.108</v>
      </c>
      <c r="F35" t="s">
        <v>354</v>
      </c>
      <c r="G35" t="s">
        <v>3</v>
      </c>
      <c r="H35" t="str">
        <f t="shared" si="0"/>
        <v>2f</v>
      </c>
      <c r="I35" t="str">
        <f t="shared" si="1"/>
        <v>b1</v>
      </c>
      <c r="J35" t="str">
        <f t="shared" si="2"/>
        <v>d6</v>
      </c>
      <c r="K35">
        <f t="shared" si="3"/>
        <v>47</v>
      </c>
      <c r="L35">
        <f t="shared" si="4"/>
        <v>177</v>
      </c>
      <c r="M35">
        <f t="shared" si="5"/>
        <v>214</v>
      </c>
      <c r="N35">
        <f t="shared" si="35"/>
        <v>5.0759999999999996</v>
      </c>
      <c r="O35">
        <f t="shared" si="36"/>
        <v>19.116</v>
      </c>
      <c r="P35">
        <f t="shared" si="37"/>
        <v>23.111999999999998</v>
      </c>
    </row>
    <row r="36" spans="1:16" x14ac:dyDescent="0.25">
      <c r="A36" t="str">
        <f t="shared" si="32"/>
        <v>20190515-20190520</v>
      </c>
      <c r="B36">
        <f t="shared" si="33"/>
        <v>2019</v>
      </c>
      <c r="C36" t="str">
        <f t="shared" si="34"/>
        <v>Q2</v>
      </c>
      <c r="D36" t="str">
        <f t="shared" si="14"/>
        <v>2019Q2</v>
      </c>
      <c r="E36" s="1">
        <v>9.4E-2</v>
      </c>
      <c r="F36" t="s">
        <v>355</v>
      </c>
      <c r="G36" t="s">
        <v>3</v>
      </c>
      <c r="H36" t="str">
        <f t="shared" si="0"/>
        <v>0f</v>
      </c>
      <c r="I36" t="str">
        <f t="shared" si="1"/>
        <v>df</v>
      </c>
      <c r="J36" t="str">
        <f t="shared" si="2"/>
        <v>c6</v>
      </c>
      <c r="K36">
        <f t="shared" si="3"/>
        <v>15</v>
      </c>
      <c r="L36">
        <f t="shared" si="4"/>
        <v>223</v>
      </c>
      <c r="M36">
        <f t="shared" si="5"/>
        <v>198</v>
      </c>
      <c r="N36">
        <f t="shared" si="35"/>
        <v>1.41</v>
      </c>
      <c r="O36">
        <f t="shared" si="36"/>
        <v>20.962</v>
      </c>
      <c r="P36">
        <f t="shared" si="37"/>
        <v>18.611999999999998</v>
      </c>
    </row>
    <row r="37" spans="1:16" x14ac:dyDescent="0.25">
      <c r="A37" t="str">
        <f t="shared" si="32"/>
        <v>20190515-20190520</v>
      </c>
      <c r="B37">
        <f t="shared" si="33"/>
        <v>2019</v>
      </c>
      <c r="C37" t="str">
        <f t="shared" si="34"/>
        <v>Q2</v>
      </c>
      <c r="D37" t="str">
        <f t="shared" si="14"/>
        <v>2019Q2</v>
      </c>
      <c r="E37" s="1">
        <v>8.5000000000000006E-2</v>
      </c>
      <c r="F37" t="s">
        <v>356</v>
      </c>
      <c r="G37" t="s">
        <v>55</v>
      </c>
      <c r="H37" t="str">
        <f t="shared" si="0"/>
        <v>8f</v>
      </c>
      <c r="I37" t="str">
        <f t="shared" si="1"/>
        <v>c7</v>
      </c>
      <c r="J37" t="str">
        <f t="shared" si="2"/>
        <v>07</v>
      </c>
      <c r="K37">
        <f t="shared" si="3"/>
        <v>143</v>
      </c>
      <c r="L37">
        <f t="shared" si="4"/>
        <v>199</v>
      </c>
      <c r="M37">
        <f t="shared" si="5"/>
        <v>7</v>
      </c>
      <c r="N37">
        <f t="shared" si="35"/>
        <v>12.155000000000001</v>
      </c>
      <c r="O37">
        <f t="shared" si="36"/>
        <v>16.915000000000003</v>
      </c>
      <c r="P37">
        <f t="shared" si="37"/>
        <v>0.59500000000000008</v>
      </c>
    </row>
    <row r="38" spans="1:16" x14ac:dyDescent="0.25">
      <c r="A38" t="str">
        <f t="shared" si="32"/>
        <v>20190515-20190520</v>
      </c>
      <c r="B38">
        <f t="shared" si="33"/>
        <v>2019</v>
      </c>
      <c r="C38" t="str">
        <f t="shared" si="34"/>
        <v>Q2</v>
      </c>
      <c r="D38" t="str">
        <f t="shared" si="14"/>
        <v>2019Q2</v>
      </c>
      <c r="E38" s="1">
        <v>7.5999999999999998E-2</v>
      </c>
      <c r="F38" t="s">
        <v>357</v>
      </c>
      <c r="G38" t="s">
        <v>3</v>
      </c>
      <c r="H38" t="str">
        <f t="shared" si="0"/>
        <v>2a</v>
      </c>
      <c r="I38" t="str">
        <f t="shared" si="1"/>
        <v>00</v>
      </c>
      <c r="J38" t="str">
        <f t="shared" si="2"/>
        <v>da</v>
      </c>
      <c r="K38">
        <f t="shared" si="3"/>
        <v>42</v>
      </c>
      <c r="L38">
        <f t="shared" si="4"/>
        <v>0</v>
      </c>
      <c r="M38">
        <f t="shared" si="5"/>
        <v>218</v>
      </c>
      <c r="N38">
        <f t="shared" si="35"/>
        <v>3.1919999999999997</v>
      </c>
      <c r="O38">
        <f t="shared" si="36"/>
        <v>0</v>
      </c>
      <c r="P38">
        <f t="shared" si="37"/>
        <v>16.567999999999998</v>
      </c>
    </row>
    <row r="39" spans="1:16" x14ac:dyDescent="0.25">
      <c r="A39" t="str">
        <f t="shared" si="32"/>
        <v>20190515-20190520</v>
      </c>
      <c r="B39">
        <f t="shared" si="33"/>
        <v>2019</v>
      </c>
      <c r="C39" t="str">
        <f t="shared" si="34"/>
        <v>Q2</v>
      </c>
      <c r="D39" t="str">
        <f t="shared" si="14"/>
        <v>2019Q2</v>
      </c>
      <c r="E39" s="1">
        <v>0.05</v>
      </c>
      <c r="F39" t="s">
        <v>358</v>
      </c>
      <c r="G39" t="s">
        <v>55</v>
      </c>
      <c r="H39" t="str">
        <f t="shared" si="0"/>
        <v>e9</v>
      </c>
      <c r="I39" t="str">
        <f t="shared" si="1"/>
        <v>de</v>
      </c>
      <c r="J39" t="str">
        <f t="shared" si="2"/>
        <v>0f</v>
      </c>
      <c r="K39">
        <f t="shared" si="3"/>
        <v>233</v>
      </c>
      <c r="L39">
        <f t="shared" si="4"/>
        <v>222</v>
      </c>
      <c r="M39">
        <f t="shared" si="5"/>
        <v>15</v>
      </c>
      <c r="N39">
        <f t="shared" si="35"/>
        <v>11.65</v>
      </c>
      <c r="O39">
        <f t="shared" si="36"/>
        <v>11.100000000000001</v>
      </c>
      <c r="P39">
        <f t="shared" si="37"/>
        <v>0.75</v>
      </c>
    </row>
    <row r="40" spans="1:16" x14ac:dyDescent="0.25">
      <c r="A40" t="str">
        <f t="shared" si="32"/>
        <v>20190515-20190520</v>
      </c>
      <c r="B40">
        <f t="shared" si="33"/>
        <v>2019</v>
      </c>
      <c r="C40" t="str">
        <f t="shared" si="34"/>
        <v>Q2</v>
      </c>
      <c r="D40" t="str">
        <f t="shared" si="14"/>
        <v>2019Q2</v>
      </c>
      <c r="E40" s="1">
        <v>4.4999999999999998E-2</v>
      </c>
      <c r="F40" t="s">
        <v>359</v>
      </c>
      <c r="G40" t="s">
        <v>3</v>
      </c>
      <c r="H40" t="str">
        <f t="shared" si="0"/>
        <v>52</v>
      </c>
      <c r="I40" t="str">
        <f t="shared" si="1"/>
        <v>5a</v>
      </c>
      <c r="J40" t="str">
        <f t="shared" si="2"/>
        <v>ac</v>
      </c>
      <c r="K40">
        <f t="shared" si="3"/>
        <v>82</v>
      </c>
      <c r="L40">
        <f t="shared" si="4"/>
        <v>90</v>
      </c>
      <c r="M40">
        <f t="shared" si="5"/>
        <v>172</v>
      </c>
      <c r="N40">
        <f t="shared" si="35"/>
        <v>3.69</v>
      </c>
      <c r="O40">
        <f t="shared" si="36"/>
        <v>4.05</v>
      </c>
      <c r="P40">
        <f t="shared" si="37"/>
        <v>7.7399999999999993</v>
      </c>
    </row>
    <row r="41" spans="1:16" x14ac:dyDescent="0.25">
      <c r="A41" t="str">
        <f t="shared" si="32"/>
        <v>20190515-20190520</v>
      </c>
      <c r="B41">
        <f t="shared" si="33"/>
        <v>2019</v>
      </c>
      <c r="C41" t="str">
        <f t="shared" si="34"/>
        <v>Q2</v>
      </c>
      <c r="D41" t="str">
        <f t="shared" si="14"/>
        <v>2019Q2</v>
      </c>
      <c r="E41" s="1">
        <v>1.7999999999999999E-2</v>
      </c>
      <c r="F41" t="s">
        <v>360</v>
      </c>
      <c r="G41" t="s">
        <v>56</v>
      </c>
      <c r="H41" t="str">
        <f t="shared" si="0"/>
        <v>ee</v>
      </c>
      <c r="I41" t="str">
        <f t="shared" si="1"/>
        <v>93</v>
      </c>
      <c r="J41" t="str">
        <f t="shared" si="2"/>
        <v>0e</v>
      </c>
      <c r="K41">
        <f t="shared" si="3"/>
        <v>238</v>
      </c>
      <c r="L41">
        <f t="shared" si="4"/>
        <v>147</v>
      </c>
      <c r="M41">
        <f t="shared" si="5"/>
        <v>14</v>
      </c>
      <c r="N41">
        <f t="shared" si="35"/>
        <v>4.2839999999999998</v>
      </c>
      <c r="O41">
        <f t="shared" si="36"/>
        <v>2.6459999999999999</v>
      </c>
      <c r="P41">
        <f t="shared" si="37"/>
        <v>0.252</v>
      </c>
    </row>
    <row r="42" spans="1:16" x14ac:dyDescent="0.25">
      <c r="A42" t="s">
        <v>361</v>
      </c>
      <c r="B42">
        <v>2019</v>
      </c>
      <c r="C42" t="s">
        <v>1</v>
      </c>
      <c r="D42" t="str">
        <f t="shared" si="14"/>
        <v>2019Q3</v>
      </c>
      <c r="E42" s="1">
        <v>0.36599999999999999</v>
      </c>
      <c r="F42" t="s">
        <v>362</v>
      </c>
      <c r="G42" t="s">
        <v>6</v>
      </c>
      <c r="H42" t="str">
        <f t="shared" si="0"/>
        <v>4d</v>
      </c>
      <c r="I42" t="str">
        <f t="shared" si="1"/>
        <v>01</v>
      </c>
      <c r="J42" t="str">
        <f t="shared" si="2"/>
        <v>b6</v>
      </c>
      <c r="K42">
        <f t="shared" si="3"/>
        <v>77</v>
      </c>
      <c r="L42">
        <f t="shared" si="4"/>
        <v>1</v>
      </c>
      <c r="M42">
        <f t="shared" si="5"/>
        <v>182</v>
      </c>
      <c r="N42">
        <f t="shared" si="35"/>
        <v>28.181999999999999</v>
      </c>
      <c r="O42">
        <f t="shared" si="36"/>
        <v>0.36599999999999999</v>
      </c>
      <c r="P42">
        <f t="shared" si="37"/>
        <v>66.611999999999995</v>
      </c>
    </row>
    <row r="43" spans="1:16" x14ac:dyDescent="0.25">
      <c r="A43" t="str">
        <f t="shared" ref="A43:A51" si="38">A42</f>
        <v>20190725-20190730</v>
      </c>
      <c r="B43">
        <f t="shared" ref="B43:B51" si="39">B42</f>
        <v>2019</v>
      </c>
      <c r="C43" t="str">
        <f t="shared" ref="C43:C51" si="40">C42</f>
        <v>Q3</v>
      </c>
      <c r="D43" t="str">
        <f t="shared" si="14"/>
        <v>2019Q3</v>
      </c>
      <c r="E43" s="1">
        <v>0.192</v>
      </c>
      <c r="F43" t="s">
        <v>363</v>
      </c>
      <c r="G43" t="s">
        <v>6</v>
      </c>
      <c r="H43" t="str">
        <f t="shared" si="0"/>
        <v>71</v>
      </c>
      <c r="I43" t="str">
        <f t="shared" si="1"/>
        <v>1c</v>
      </c>
      <c r="J43" t="str">
        <f t="shared" si="2"/>
        <v>90</v>
      </c>
      <c r="K43">
        <f t="shared" si="3"/>
        <v>113</v>
      </c>
      <c r="L43">
        <f t="shared" si="4"/>
        <v>28</v>
      </c>
      <c r="M43">
        <f t="shared" si="5"/>
        <v>144</v>
      </c>
      <c r="N43">
        <f t="shared" si="35"/>
        <v>21.696000000000002</v>
      </c>
      <c r="O43">
        <f t="shared" si="36"/>
        <v>5.3760000000000003</v>
      </c>
      <c r="P43">
        <f t="shared" si="37"/>
        <v>27.648</v>
      </c>
    </row>
    <row r="44" spans="1:16" x14ac:dyDescent="0.25">
      <c r="A44" t="str">
        <f t="shared" si="38"/>
        <v>20190725-20190730</v>
      </c>
      <c r="B44">
        <f t="shared" si="39"/>
        <v>2019</v>
      </c>
      <c r="C44" t="str">
        <f t="shared" si="40"/>
        <v>Q3</v>
      </c>
      <c r="D44" t="str">
        <f t="shared" si="14"/>
        <v>2019Q3</v>
      </c>
      <c r="E44" s="1">
        <v>0.16500000000000001</v>
      </c>
      <c r="F44" t="s">
        <v>364</v>
      </c>
      <c r="G44" t="s">
        <v>3</v>
      </c>
      <c r="H44" t="str">
        <f t="shared" si="0"/>
        <v>12</v>
      </c>
      <c r="I44" t="str">
        <f t="shared" si="1"/>
        <v>04</v>
      </c>
      <c r="J44" t="str">
        <f t="shared" si="2"/>
        <v>ea</v>
      </c>
      <c r="K44">
        <f t="shared" si="3"/>
        <v>18</v>
      </c>
      <c r="L44">
        <f t="shared" si="4"/>
        <v>4</v>
      </c>
      <c r="M44">
        <f t="shared" si="5"/>
        <v>234</v>
      </c>
      <c r="N44">
        <f t="shared" si="35"/>
        <v>2.97</v>
      </c>
      <c r="O44">
        <f t="shared" si="36"/>
        <v>0.66</v>
      </c>
      <c r="P44">
        <f t="shared" si="37"/>
        <v>38.61</v>
      </c>
    </row>
    <row r="45" spans="1:16" x14ac:dyDescent="0.25">
      <c r="A45" t="str">
        <f t="shared" si="38"/>
        <v>20190725-20190730</v>
      </c>
      <c r="B45">
        <f t="shared" si="39"/>
        <v>2019</v>
      </c>
      <c r="C45" t="str">
        <f t="shared" si="40"/>
        <v>Q3</v>
      </c>
      <c r="D45" t="str">
        <f t="shared" si="14"/>
        <v>2019Q3</v>
      </c>
      <c r="E45" s="1">
        <v>0.126</v>
      </c>
      <c r="F45" t="s">
        <v>365</v>
      </c>
      <c r="G45" t="s">
        <v>3</v>
      </c>
      <c r="H45" t="str">
        <f t="shared" si="0"/>
        <v>4e</v>
      </c>
      <c r="I45" t="str">
        <f t="shared" si="1"/>
        <v>68</v>
      </c>
      <c r="J45" t="str">
        <f t="shared" si="2"/>
        <v>b4</v>
      </c>
      <c r="K45">
        <f t="shared" si="3"/>
        <v>78</v>
      </c>
      <c r="L45">
        <f t="shared" si="4"/>
        <v>104</v>
      </c>
      <c r="M45">
        <f t="shared" si="5"/>
        <v>180</v>
      </c>
      <c r="N45">
        <f t="shared" si="35"/>
        <v>9.8279999999999994</v>
      </c>
      <c r="O45">
        <f t="shared" si="36"/>
        <v>13.103999999999999</v>
      </c>
      <c r="P45">
        <f t="shared" si="37"/>
        <v>22.68</v>
      </c>
    </row>
    <row r="46" spans="1:16" x14ac:dyDescent="0.25">
      <c r="A46" t="str">
        <f t="shared" si="38"/>
        <v>20190725-20190730</v>
      </c>
      <c r="B46">
        <f t="shared" si="39"/>
        <v>2019</v>
      </c>
      <c r="C46" t="str">
        <f t="shared" si="40"/>
        <v>Q3</v>
      </c>
      <c r="D46" t="str">
        <f t="shared" si="14"/>
        <v>2019Q3</v>
      </c>
      <c r="E46" s="1">
        <v>8.4000000000000005E-2</v>
      </c>
      <c r="F46" t="s">
        <v>366</v>
      </c>
      <c r="G46" t="s">
        <v>3</v>
      </c>
      <c r="H46" t="str">
        <f t="shared" si="0"/>
        <v>2d</v>
      </c>
      <c r="I46" t="str">
        <f t="shared" si="1"/>
        <v>ae</v>
      </c>
      <c r="J46" t="str">
        <f t="shared" si="2"/>
        <v>d5</v>
      </c>
      <c r="K46">
        <f t="shared" si="3"/>
        <v>45</v>
      </c>
      <c r="L46">
        <f t="shared" si="4"/>
        <v>174</v>
      </c>
      <c r="M46">
        <f t="shared" si="5"/>
        <v>213</v>
      </c>
      <c r="N46">
        <f t="shared" si="35"/>
        <v>3.7800000000000002</v>
      </c>
      <c r="O46">
        <f t="shared" si="36"/>
        <v>14.616000000000001</v>
      </c>
      <c r="P46">
        <f t="shared" si="37"/>
        <v>17.891999999999999</v>
      </c>
    </row>
    <row r="47" spans="1:16" x14ac:dyDescent="0.25">
      <c r="A47" t="str">
        <f t="shared" si="38"/>
        <v>20190725-20190730</v>
      </c>
      <c r="B47">
        <f t="shared" si="39"/>
        <v>2019</v>
      </c>
      <c r="C47" t="str">
        <f t="shared" si="40"/>
        <v>Q3</v>
      </c>
      <c r="D47" t="str">
        <f t="shared" si="14"/>
        <v>2019Q3</v>
      </c>
      <c r="E47" s="1">
        <v>3.2000000000000001E-2</v>
      </c>
      <c r="F47" t="s">
        <v>367</v>
      </c>
      <c r="G47" t="s">
        <v>3</v>
      </c>
      <c r="H47" t="str">
        <f t="shared" si="0"/>
        <v>04</v>
      </c>
      <c r="I47" t="str">
        <f t="shared" si="1"/>
        <v>e5</v>
      </c>
      <c r="J47" t="str">
        <f t="shared" si="2"/>
        <v>ce</v>
      </c>
      <c r="K47">
        <f t="shared" si="3"/>
        <v>4</v>
      </c>
      <c r="L47">
        <f t="shared" si="4"/>
        <v>229</v>
      </c>
      <c r="M47">
        <f t="shared" si="5"/>
        <v>206</v>
      </c>
      <c r="N47">
        <f t="shared" si="35"/>
        <v>0.128</v>
      </c>
      <c r="O47">
        <f t="shared" si="36"/>
        <v>7.3280000000000003</v>
      </c>
      <c r="P47">
        <f t="shared" si="37"/>
        <v>6.5920000000000005</v>
      </c>
    </row>
    <row r="48" spans="1:16" x14ac:dyDescent="0.25">
      <c r="A48" t="str">
        <f t="shared" si="38"/>
        <v>20190725-20190730</v>
      </c>
      <c r="B48">
        <f t="shared" si="39"/>
        <v>2019</v>
      </c>
      <c r="C48" t="str">
        <f t="shared" si="40"/>
        <v>Q3</v>
      </c>
      <c r="D48" t="str">
        <f t="shared" si="14"/>
        <v>2019Q3</v>
      </c>
      <c r="E48" s="1">
        <v>1.4999999999999999E-2</v>
      </c>
      <c r="F48" t="s">
        <v>368</v>
      </c>
      <c r="G48" t="s">
        <v>53</v>
      </c>
      <c r="H48" t="str">
        <f t="shared" si="0"/>
        <v>6d</v>
      </c>
      <c r="I48" t="str">
        <f t="shared" si="1"/>
        <v>b4</v>
      </c>
      <c r="J48" t="str">
        <f t="shared" si="2"/>
        <v>0c</v>
      </c>
      <c r="K48">
        <f t="shared" si="3"/>
        <v>109</v>
      </c>
      <c r="L48">
        <f t="shared" si="4"/>
        <v>180</v>
      </c>
      <c r="M48">
        <f t="shared" si="5"/>
        <v>12</v>
      </c>
      <c r="N48">
        <f t="shared" si="35"/>
        <v>1.635</v>
      </c>
      <c r="O48">
        <f t="shared" si="36"/>
        <v>2.6999999999999997</v>
      </c>
      <c r="P48">
        <f t="shared" si="37"/>
        <v>0.18</v>
      </c>
    </row>
    <row r="49" spans="1:16" x14ac:dyDescent="0.25">
      <c r="A49" t="str">
        <f t="shared" si="38"/>
        <v>20190725-20190730</v>
      </c>
      <c r="B49">
        <f t="shared" si="39"/>
        <v>2019</v>
      </c>
      <c r="C49" t="str">
        <f t="shared" si="40"/>
        <v>Q3</v>
      </c>
      <c r="D49" t="str">
        <f t="shared" si="14"/>
        <v>2019Q3</v>
      </c>
      <c r="E49" s="1">
        <v>8.0000000000000002E-3</v>
      </c>
      <c r="F49" t="s">
        <v>369</v>
      </c>
      <c r="G49" t="s">
        <v>53</v>
      </c>
      <c r="H49" t="str">
        <f t="shared" si="0"/>
        <v>09</v>
      </c>
      <c r="I49" t="str">
        <f t="shared" si="1"/>
        <v>b0</v>
      </c>
      <c r="J49" t="str">
        <f t="shared" si="2"/>
        <v>5c</v>
      </c>
      <c r="K49">
        <f t="shared" si="3"/>
        <v>9</v>
      </c>
      <c r="L49">
        <f t="shared" si="4"/>
        <v>176</v>
      </c>
      <c r="M49">
        <f t="shared" si="5"/>
        <v>92</v>
      </c>
      <c r="N49">
        <f t="shared" si="35"/>
        <v>7.2000000000000008E-2</v>
      </c>
      <c r="O49">
        <f t="shared" si="36"/>
        <v>1.4079999999999999</v>
      </c>
      <c r="P49">
        <f t="shared" si="37"/>
        <v>0.73599999999999999</v>
      </c>
    </row>
    <row r="50" spans="1:16" x14ac:dyDescent="0.25">
      <c r="A50" t="str">
        <f t="shared" si="38"/>
        <v>20190725-20190730</v>
      </c>
      <c r="B50">
        <f t="shared" si="39"/>
        <v>2019</v>
      </c>
      <c r="C50" t="str">
        <f t="shared" si="40"/>
        <v>Q3</v>
      </c>
      <c r="D50" t="str">
        <f t="shared" si="14"/>
        <v>2019Q3</v>
      </c>
      <c r="E50" s="1">
        <v>6.0000000000000001E-3</v>
      </c>
      <c r="F50" t="s">
        <v>370</v>
      </c>
      <c r="G50" t="s">
        <v>56</v>
      </c>
      <c r="H50" t="str">
        <f t="shared" si="0"/>
        <v>fa</v>
      </c>
      <c r="I50" t="str">
        <f t="shared" si="1"/>
        <v>6c</v>
      </c>
      <c r="J50" t="str">
        <f t="shared" si="2"/>
        <v>03</v>
      </c>
      <c r="K50">
        <f t="shared" si="3"/>
        <v>250</v>
      </c>
      <c r="L50">
        <f t="shared" si="4"/>
        <v>108</v>
      </c>
      <c r="M50">
        <f t="shared" si="5"/>
        <v>3</v>
      </c>
      <c r="N50">
        <f t="shared" si="35"/>
        <v>1.5</v>
      </c>
      <c r="O50">
        <f t="shared" si="36"/>
        <v>0.64800000000000002</v>
      </c>
      <c r="P50">
        <f t="shared" si="37"/>
        <v>1.8000000000000002E-2</v>
      </c>
    </row>
    <row r="51" spans="1:16" x14ac:dyDescent="0.25">
      <c r="A51" t="str">
        <f t="shared" si="38"/>
        <v>20190725-20190730</v>
      </c>
      <c r="B51">
        <f t="shared" si="39"/>
        <v>2019</v>
      </c>
      <c r="C51" t="str">
        <f t="shared" si="40"/>
        <v>Q3</v>
      </c>
      <c r="D51" t="str">
        <f t="shared" si="14"/>
        <v>2019Q3</v>
      </c>
      <c r="E51" s="1">
        <v>4.0000000000000001E-3</v>
      </c>
      <c r="F51" t="s">
        <v>371</v>
      </c>
      <c r="G51" t="s">
        <v>54</v>
      </c>
      <c r="H51" t="str">
        <f t="shared" si="0"/>
        <v>fa</v>
      </c>
      <c r="I51" t="str">
        <f t="shared" si="1"/>
        <v>08</v>
      </c>
      <c r="J51" t="str">
        <f t="shared" si="2"/>
        <v>05</v>
      </c>
      <c r="K51">
        <f t="shared" si="3"/>
        <v>250</v>
      </c>
      <c r="L51">
        <f t="shared" si="4"/>
        <v>8</v>
      </c>
      <c r="M51">
        <f t="shared" si="5"/>
        <v>5</v>
      </c>
      <c r="N51">
        <f t="shared" si="35"/>
        <v>1</v>
      </c>
      <c r="O51">
        <f t="shared" si="36"/>
        <v>3.2000000000000001E-2</v>
      </c>
      <c r="P51">
        <f t="shared" si="37"/>
        <v>0.02</v>
      </c>
    </row>
    <row r="52" spans="1:16" x14ac:dyDescent="0.25">
      <c r="A52" t="s">
        <v>372</v>
      </c>
      <c r="B52">
        <v>2019</v>
      </c>
      <c r="C52" t="s">
        <v>15</v>
      </c>
      <c r="D52" t="str">
        <f t="shared" si="14"/>
        <v>2019Q4</v>
      </c>
      <c r="E52" s="1">
        <v>0.312</v>
      </c>
      <c r="F52" t="s">
        <v>373</v>
      </c>
      <c r="G52" t="s">
        <v>53</v>
      </c>
      <c r="H52" t="str">
        <f t="shared" si="0"/>
        <v>21</v>
      </c>
      <c r="I52" t="str">
        <f t="shared" si="1"/>
        <v>9b</v>
      </c>
      <c r="J52" t="str">
        <f t="shared" si="2"/>
        <v>2d</v>
      </c>
      <c r="K52">
        <f t="shared" si="3"/>
        <v>33</v>
      </c>
      <c r="L52">
        <f t="shared" si="4"/>
        <v>155</v>
      </c>
      <c r="M52">
        <f t="shared" si="5"/>
        <v>45</v>
      </c>
      <c r="N52">
        <f t="shared" si="35"/>
        <v>10.295999999999999</v>
      </c>
      <c r="O52">
        <f t="shared" si="36"/>
        <v>48.36</v>
      </c>
      <c r="P52">
        <f t="shared" si="37"/>
        <v>14.04</v>
      </c>
    </row>
    <row r="53" spans="1:16" x14ac:dyDescent="0.25">
      <c r="A53" t="str">
        <f t="shared" ref="A53:A61" si="41">A52</f>
        <v>20191115-20191120</v>
      </c>
      <c r="B53">
        <f t="shared" ref="B53:B61" si="42">B52</f>
        <v>2019</v>
      </c>
      <c r="C53" t="str">
        <f t="shared" ref="C53:C61" si="43">C52</f>
        <v>Q4</v>
      </c>
      <c r="D53" t="str">
        <f t="shared" si="14"/>
        <v>2019Q4</v>
      </c>
      <c r="E53" s="1">
        <v>0.13400000000000001</v>
      </c>
      <c r="F53" t="s">
        <v>374</v>
      </c>
      <c r="G53" t="s">
        <v>3</v>
      </c>
      <c r="H53" t="str">
        <f t="shared" si="0"/>
        <v>0a</v>
      </c>
      <c r="I53" t="str">
        <f t="shared" si="1"/>
        <v>df</v>
      </c>
      <c r="J53" t="str">
        <f t="shared" si="2"/>
        <v>c1</v>
      </c>
      <c r="K53">
        <f t="shared" si="3"/>
        <v>10</v>
      </c>
      <c r="L53">
        <f t="shared" si="4"/>
        <v>223</v>
      </c>
      <c r="M53">
        <f t="shared" si="5"/>
        <v>193</v>
      </c>
      <c r="N53">
        <f t="shared" si="35"/>
        <v>1.34</v>
      </c>
      <c r="O53">
        <f t="shared" si="36"/>
        <v>29.882000000000001</v>
      </c>
      <c r="P53">
        <f t="shared" si="37"/>
        <v>25.862000000000002</v>
      </c>
    </row>
    <row r="54" spans="1:16" x14ac:dyDescent="0.25">
      <c r="A54" t="str">
        <f t="shared" si="41"/>
        <v>20191115-20191120</v>
      </c>
      <c r="B54">
        <f t="shared" si="42"/>
        <v>2019</v>
      </c>
      <c r="C54" t="str">
        <f t="shared" si="43"/>
        <v>Q4</v>
      </c>
      <c r="D54" t="str">
        <f t="shared" si="14"/>
        <v>2019Q4</v>
      </c>
      <c r="E54" s="1">
        <v>0.123</v>
      </c>
      <c r="F54" t="s">
        <v>375</v>
      </c>
      <c r="G54" t="s">
        <v>53</v>
      </c>
      <c r="H54" t="str">
        <f t="shared" si="0"/>
        <v>87</v>
      </c>
      <c r="I54" t="str">
        <f t="shared" si="1"/>
        <v>c3</v>
      </c>
      <c r="J54" t="str">
        <f t="shared" si="2"/>
        <v>06</v>
      </c>
      <c r="K54">
        <f t="shared" si="3"/>
        <v>135</v>
      </c>
      <c r="L54">
        <f t="shared" si="4"/>
        <v>195</v>
      </c>
      <c r="M54">
        <f t="shared" si="5"/>
        <v>6</v>
      </c>
      <c r="N54">
        <f t="shared" si="35"/>
        <v>16.605</v>
      </c>
      <c r="O54">
        <f t="shared" si="36"/>
        <v>23.984999999999999</v>
      </c>
      <c r="P54">
        <f t="shared" si="37"/>
        <v>0.73799999999999999</v>
      </c>
    </row>
    <row r="55" spans="1:16" x14ac:dyDescent="0.25">
      <c r="A55" t="str">
        <f t="shared" si="41"/>
        <v>20191115-20191120</v>
      </c>
      <c r="B55">
        <f t="shared" si="42"/>
        <v>2019</v>
      </c>
      <c r="C55" t="str">
        <f t="shared" si="43"/>
        <v>Q4</v>
      </c>
      <c r="D55" t="str">
        <f t="shared" si="14"/>
        <v>2019Q4</v>
      </c>
      <c r="E55" s="1">
        <v>0.115</v>
      </c>
      <c r="F55" t="s">
        <v>376</v>
      </c>
      <c r="G55" t="s">
        <v>54</v>
      </c>
      <c r="H55" t="str">
        <f t="shared" si="0"/>
        <v>fd</v>
      </c>
      <c r="I55" t="str">
        <f t="shared" si="1"/>
        <v>14</v>
      </c>
      <c r="J55" t="str">
        <f t="shared" si="2"/>
        <v>01</v>
      </c>
      <c r="K55">
        <f t="shared" si="3"/>
        <v>253</v>
      </c>
      <c r="L55">
        <f t="shared" si="4"/>
        <v>20</v>
      </c>
      <c r="M55">
        <f t="shared" si="5"/>
        <v>1</v>
      </c>
      <c r="N55">
        <f t="shared" si="35"/>
        <v>29.095000000000002</v>
      </c>
      <c r="O55">
        <f t="shared" si="36"/>
        <v>2.3000000000000003</v>
      </c>
      <c r="P55">
        <f t="shared" si="37"/>
        <v>0.115</v>
      </c>
    </row>
    <row r="56" spans="1:16" x14ac:dyDescent="0.25">
      <c r="A56" t="str">
        <f t="shared" si="41"/>
        <v>20191115-20191120</v>
      </c>
      <c r="B56">
        <f t="shared" si="42"/>
        <v>2019</v>
      </c>
      <c r="C56" t="str">
        <f t="shared" si="43"/>
        <v>Q4</v>
      </c>
      <c r="D56" t="str">
        <f t="shared" si="14"/>
        <v>2019Q4</v>
      </c>
      <c r="E56" s="1">
        <v>9.6000000000000002E-2</v>
      </c>
      <c r="F56" t="s">
        <v>377</v>
      </c>
      <c r="G56" t="s">
        <v>55</v>
      </c>
      <c r="H56" t="str">
        <f t="shared" si="0"/>
        <v>e7</v>
      </c>
      <c r="I56" t="str">
        <f t="shared" si="1"/>
        <v>ea</v>
      </c>
      <c r="J56" t="str">
        <f t="shared" si="2"/>
        <v>01</v>
      </c>
      <c r="K56">
        <f t="shared" si="3"/>
        <v>231</v>
      </c>
      <c r="L56">
        <f t="shared" si="4"/>
        <v>234</v>
      </c>
      <c r="M56">
        <f t="shared" si="5"/>
        <v>1</v>
      </c>
      <c r="N56">
        <f t="shared" si="35"/>
        <v>22.176000000000002</v>
      </c>
      <c r="O56">
        <f t="shared" si="36"/>
        <v>22.464000000000002</v>
      </c>
      <c r="P56">
        <f t="shared" si="37"/>
        <v>9.6000000000000002E-2</v>
      </c>
    </row>
    <row r="57" spans="1:16" x14ac:dyDescent="0.25">
      <c r="A57" t="str">
        <f t="shared" si="41"/>
        <v>20191115-20191120</v>
      </c>
      <c r="B57">
        <f t="shared" si="42"/>
        <v>2019</v>
      </c>
      <c r="C57" t="str">
        <f t="shared" si="43"/>
        <v>Q4</v>
      </c>
      <c r="D57" t="str">
        <f t="shared" si="14"/>
        <v>2019Q4</v>
      </c>
      <c r="E57" s="1">
        <v>6.7000000000000004E-2</v>
      </c>
      <c r="F57" t="s">
        <v>378</v>
      </c>
      <c r="G57" t="s">
        <v>3</v>
      </c>
      <c r="H57" t="str">
        <f t="shared" si="0"/>
        <v>1e</v>
      </c>
      <c r="I57" t="str">
        <f t="shared" si="1"/>
        <v>d0</v>
      </c>
      <c r="J57" t="str">
        <f t="shared" si="2"/>
        <v>e7</v>
      </c>
      <c r="K57">
        <f t="shared" si="3"/>
        <v>30</v>
      </c>
      <c r="L57">
        <f t="shared" si="4"/>
        <v>208</v>
      </c>
      <c r="M57">
        <f t="shared" si="5"/>
        <v>231</v>
      </c>
      <c r="N57">
        <f t="shared" si="35"/>
        <v>2.0100000000000002</v>
      </c>
      <c r="O57">
        <f t="shared" si="36"/>
        <v>13.936</v>
      </c>
      <c r="P57">
        <f t="shared" si="37"/>
        <v>15.477</v>
      </c>
    </row>
    <row r="58" spans="1:16" x14ac:dyDescent="0.25">
      <c r="A58" t="str">
        <f t="shared" si="41"/>
        <v>20191115-20191120</v>
      </c>
      <c r="B58">
        <f t="shared" si="42"/>
        <v>2019</v>
      </c>
      <c r="C58" t="str">
        <f t="shared" si="43"/>
        <v>Q4</v>
      </c>
      <c r="D58" t="str">
        <f t="shared" si="14"/>
        <v>2019Q4</v>
      </c>
      <c r="E58" s="1">
        <v>5.1999999999999998E-2</v>
      </c>
      <c r="F58" t="s">
        <v>379</v>
      </c>
      <c r="G58" t="s">
        <v>3</v>
      </c>
      <c r="H58" t="str">
        <f t="shared" si="0"/>
        <v>46</v>
      </c>
      <c r="I58" t="str">
        <f t="shared" si="1"/>
        <v>7b</v>
      </c>
      <c r="J58" t="str">
        <f t="shared" si="2"/>
        <v>be</v>
      </c>
      <c r="K58">
        <f t="shared" si="3"/>
        <v>70</v>
      </c>
      <c r="L58">
        <f t="shared" si="4"/>
        <v>123</v>
      </c>
      <c r="M58">
        <f t="shared" si="5"/>
        <v>190</v>
      </c>
      <c r="N58">
        <f t="shared" si="35"/>
        <v>3.6399999999999997</v>
      </c>
      <c r="O58">
        <f t="shared" si="36"/>
        <v>6.3959999999999999</v>
      </c>
      <c r="P58">
        <f t="shared" si="37"/>
        <v>9.879999999999999</v>
      </c>
    </row>
    <row r="59" spans="1:16" x14ac:dyDescent="0.25">
      <c r="A59" t="str">
        <f t="shared" si="41"/>
        <v>20191115-20191120</v>
      </c>
      <c r="B59">
        <f t="shared" si="42"/>
        <v>2019</v>
      </c>
      <c r="C59" t="str">
        <f t="shared" si="43"/>
        <v>Q4</v>
      </c>
      <c r="D59" t="str">
        <f t="shared" si="14"/>
        <v>2019Q4</v>
      </c>
      <c r="E59" s="1">
        <v>4.5999999999999999E-2</v>
      </c>
      <c r="F59" t="s">
        <v>380</v>
      </c>
      <c r="G59" t="s">
        <v>6</v>
      </c>
      <c r="H59" t="str">
        <f t="shared" si="0"/>
        <v>6d</v>
      </c>
      <c r="I59" t="str">
        <f t="shared" si="1"/>
        <v>25</v>
      </c>
      <c r="J59" t="str">
        <f t="shared" si="2"/>
        <v>94</v>
      </c>
      <c r="K59">
        <f t="shared" si="3"/>
        <v>109</v>
      </c>
      <c r="L59">
        <f t="shared" si="4"/>
        <v>37</v>
      </c>
      <c r="M59">
        <f t="shared" si="5"/>
        <v>148</v>
      </c>
      <c r="N59">
        <f t="shared" si="35"/>
        <v>5.0140000000000002</v>
      </c>
      <c r="O59">
        <f t="shared" si="36"/>
        <v>1.702</v>
      </c>
      <c r="P59">
        <f t="shared" si="37"/>
        <v>6.8079999999999998</v>
      </c>
    </row>
    <row r="60" spans="1:16" x14ac:dyDescent="0.25">
      <c r="A60" t="str">
        <f t="shared" si="41"/>
        <v>20191115-20191120</v>
      </c>
      <c r="B60">
        <f t="shared" si="42"/>
        <v>2019</v>
      </c>
      <c r="C60" t="str">
        <f t="shared" si="43"/>
        <v>Q4</v>
      </c>
      <c r="D60" t="str">
        <f t="shared" si="14"/>
        <v>2019Q4</v>
      </c>
      <c r="E60" s="1">
        <v>3.6999999999999998E-2</v>
      </c>
      <c r="F60" t="s">
        <v>381</v>
      </c>
      <c r="G60" t="s">
        <v>56</v>
      </c>
      <c r="H60" t="str">
        <f t="shared" si="0"/>
        <v>fb</v>
      </c>
      <c r="I60" t="str">
        <f t="shared" si="1"/>
        <v>76</v>
      </c>
      <c r="J60" t="str">
        <f t="shared" si="2"/>
        <v>05</v>
      </c>
      <c r="K60">
        <f t="shared" si="3"/>
        <v>251</v>
      </c>
      <c r="L60">
        <f t="shared" si="4"/>
        <v>118</v>
      </c>
      <c r="M60">
        <f t="shared" si="5"/>
        <v>5</v>
      </c>
      <c r="N60">
        <f t="shared" si="35"/>
        <v>9.286999999999999</v>
      </c>
      <c r="O60">
        <f t="shared" si="36"/>
        <v>4.3659999999999997</v>
      </c>
      <c r="P60">
        <f t="shared" si="37"/>
        <v>0.185</v>
      </c>
    </row>
    <row r="61" spans="1:16" x14ac:dyDescent="0.25">
      <c r="A61" t="str">
        <f t="shared" si="41"/>
        <v>20191115-20191120</v>
      </c>
      <c r="B61">
        <f t="shared" si="42"/>
        <v>2019</v>
      </c>
      <c r="C61" t="str">
        <f t="shared" si="43"/>
        <v>Q4</v>
      </c>
      <c r="D61" t="str">
        <f t="shared" si="14"/>
        <v>2019Q4</v>
      </c>
      <c r="E61" s="1">
        <v>1.7999999999999999E-2</v>
      </c>
      <c r="F61" t="s">
        <v>382</v>
      </c>
      <c r="G61" t="s">
        <v>55</v>
      </c>
      <c r="H61" t="str">
        <f t="shared" si="0"/>
        <v>fb</v>
      </c>
      <c r="I61" t="str">
        <f t="shared" si="1"/>
        <v>b7</v>
      </c>
      <c r="J61" t="str">
        <f t="shared" si="2"/>
        <v>06</v>
      </c>
      <c r="K61">
        <f t="shared" si="3"/>
        <v>251</v>
      </c>
      <c r="L61">
        <f t="shared" si="4"/>
        <v>183</v>
      </c>
      <c r="M61">
        <f t="shared" si="5"/>
        <v>6</v>
      </c>
      <c r="N61">
        <f t="shared" si="35"/>
        <v>4.5179999999999998</v>
      </c>
      <c r="O61">
        <f t="shared" si="36"/>
        <v>3.2939999999999996</v>
      </c>
      <c r="P61">
        <f t="shared" si="37"/>
        <v>0.10799999999999998</v>
      </c>
    </row>
    <row r="62" spans="1:16" x14ac:dyDescent="0.25">
      <c r="A62" t="s">
        <v>383</v>
      </c>
      <c r="B62">
        <v>2020</v>
      </c>
      <c r="C62" t="s">
        <v>42</v>
      </c>
      <c r="D62" t="str">
        <f t="shared" si="14"/>
        <v>2020Q1</v>
      </c>
      <c r="E62" s="1">
        <v>0.33900000000000002</v>
      </c>
      <c r="F62" t="s">
        <v>384</v>
      </c>
      <c r="G62" t="s">
        <v>3</v>
      </c>
      <c r="H62" t="str">
        <f t="shared" si="0"/>
        <v>44</v>
      </c>
      <c r="I62" t="str">
        <f t="shared" si="1"/>
        <v>00</v>
      </c>
      <c r="J62" t="str">
        <f t="shared" si="2"/>
        <v>c6</v>
      </c>
      <c r="K62">
        <f t="shared" si="3"/>
        <v>68</v>
      </c>
      <c r="L62">
        <f t="shared" si="4"/>
        <v>0</v>
      </c>
      <c r="M62">
        <f t="shared" si="5"/>
        <v>198</v>
      </c>
      <c r="N62">
        <f t="shared" si="35"/>
        <v>23.052000000000003</v>
      </c>
      <c r="O62">
        <f t="shared" si="36"/>
        <v>0</v>
      </c>
      <c r="P62">
        <f t="shared" si="37"/>
        <v>67.122</v>
      </c>
    </row>
    <row r="63" spans="1:16" x14ac:dyDescent="0.25">
      <c r="A63" t="str">
        <f t="shared" ref="A63:A71" si="44">A62</f>
        <v>20200301-20200305</v>
      </c>
      <c r="B63">
        <f t="shared" ref="B63:B71" si="45">B62</f>
        <v>2020</v>
      </c>
      <c r="C63" t="str">
        <f t="shared" ref="C63:C71" si="46">C62</f>
        <v>Q1</v>
      </c>
      <c r="D63" t="str">
        <f t="shared" si="14"/>
        <v>2020Q1</v>
      </c>
      <c r="E63" s="1">
        <v>0.155</v>
      </c>
      <c r="F63" t="s">
        <v>385</v>
      </c>
      <c r="G63" t="s">
        <v>6</v>
      </c>
      <c r="H63" t="str">
        <f t="shared" si="0"/>
        <v>72</v>
      </c>
      <c r="I63" t="str">
        <f t="shared" si="1"/>
        <v>18</v>
      </c>
      <c r="J63" t="str">
        <f t="shared" si="2"/>
        <v>8d</v>
      </c>
      <c r="K63">
        <f t="shared" si="3"/>
        <v>114</v>
      </c>
      <c r="L63">
        <f t="shared" si="4"/>
        <v>24</v>
      </c>
      <c r="M63">
        <f t="shared" si="5"/>
        <v>141</v>
      </c>
      <c r="N63">
        <f t="shared" si="35"/>
        <v>17.669999999999998</v>
      </c>
      <c r="O63">
        <f t="shared" si="36"/>
        <v>3.7199999999999998</v>
      </c>
      <c r="P63">
        <f t="shared" si="37"/>
        <v>21.855</v>
      </c>
    </row>
    <row r="64" spans="1:16" x14ac:dyDescent="0.25">
      <c r="A64" t="str">
        <f t="shared" si="44"/>
        <v>20200301-20200305</v>
      </c>
      <c r="B64">
        <f t="shared" si="45"/>
        <v>2020</v>
      </c>
      <c r="C64" t="str">
        <f t="shared" si="46"/>
        <v>Q1</v>
      </c>
      <c r="D64" t="str">
        <f t="shared" si="14"/>
        <v>2020Q1</v>
      </c>
      <c r="E64" s="1">
        <v>0.13600000000000001</v>
      </c>
      <c r="F64" t="s">
        <v>386</v>
      </c>
      <c r="G64" t="s">
        <v>3</v>
      </c>
      <c r="H64" t="str">
        <f t="shared" si="0"/>
        <v>33</v>
      </c>
      <c r="I64" t="str">
        <f t="shared" si="1"/>
        <v>a3</v>
      </c>
      <c r="J64" t="str">
        <f t="shared" si="2"/>
        <v>d1</v>
      </c>
      <c r="K64">
        <f t="shared" si="3"/>
        <v>51</v>
      </c>
      <c r="L64">
        <f t="shared" si="4"/>
        <v>163</v>
      </c>
      <c r="M64">
        <f t="shared" si="5"/>
        <v>209</v>
      </c>
      <c r="N64">
        <f t="shared" si="35"/>
        <v>6.9360000000000008</v>
      </c>
      <c r="O64">
        <f t="shared" si="36"/>
        <v>22.168000000000003</v>
      </c>
      <c r="P64">
        <f t="shared" si="37"/>
        <v>28.424000000000003</v>
      </c>
    </row>
    <row r="65" spans="1:16" x14ac:dyDescent="0.25">
      <c r="A65" t="str">
        <f t="shared" si="44"/>
        <v>20200301-20200305</v>
      </c>
      <c r="B65">
        <f t="shared" si="45"/>
        <v>2020</v>
      </c>
      <c r="C65" t="str">
        <f t="shared" si="46"/>
        <v>Q1</v>
      </c>
      <c r="D65" t="str">
        <f t="shared" si="14"/>
        <v>2020Q1</v>
      </c>
      <c r="E65" s="1">
        <v>0.12</v>
      </c>
      <c r="F65" t="s">
        <v>387</v>
      </c>
      <c r="G65" t="s">
        <v>3</v>
      </c>
      <c r="H65" t="str">
        <f t="shared" si="0"/>
        <v>0f</v>
      </c>
      <c r="I65" t="str">
        <f t="shared" si="1"/>
        <v>e7</v>
      </c>
      <c r="J65" t="str">
        <f t="shared" si="2"/>
        <v>e5</v>
      </c>
      <c r="K65">
        <f t="shared" si="3"/>
        <v>15</v>
      </c>
      <c r="L65">
        <f t="shared" si="4"/>
        <v>231</v>
      </c>
      <c r="M65">
        <f t="shared" si="5"/>
        <v>229</v>
      </c>
      <c r="N65">
        <f t="shared" si="35"/>
        <v>1.7999999999999998</v>
      </c>
      <c r="O65">
        <f t="shared" si="36"/>
        <v>27.72</v>
      </c>
      <c r="P65">
        <f t="shared" si="37"/>
        <v>27.48</v>
      </c>
    </row>
    <row r="66" spans="1:16" x14ac:dyDescent="0.25">
      <c r="A66" t="str">
        <f t="shared" si="44"/>
        <v>20200301-20200305</v>
      </c>
      <c r="B66">
        <f t="shared" si="45"/>
        <v>2020</v>
      </c>
      <c r="C66" t="str">
        <f t="shared" si="46"/>
        <v>Q1</v>
      </c>
      <c r="D66" t="str">
        <f t="shared" si="14"/>
        <v>2020Q1</v>
      </c>
      <c r="E66" s="1">
        <v>8.4000000000000005E-2</v>
      </c>
      <c r="F66" t="s">
        <v>388</v>
      </c>
      <c r="G66" t="s">
        <v>53</v>
      </c>
      <c r="H66" t="str">
        <f t="shared" ref="H66:H81" si="47">MID(F66,2,2)</f>
        <v>12</v>
      </c>
      <c r="I66" t="str">
        <f t="shared" ref="I66:I81" si="48">MID(F66,4,2)</f>
        <v>bb</v>
      </c>
      <c r="J66" t="str">
        <f t="shared" ref="J66:J81" si="49">RIGHT(F66,2)</f>
        <v>77</v>
      </c>
      <c r="K66">
        <f t="shared" ref="K66:K81" si="50">HEX2DEC(H66)</f>
        <v>18</v>
      </c>
      <c r="L66">
        <f t="shared" ref="L66:L81" si="51">HEX2DEC(I66)</f>
        <v>187</v>
      </c>
      <c r="M66">
        <f t="shared" ref="M66:M81" si="52">HEX2DEC(J66)</f>
        <v>119</v>
      </c>
      <c r="N66">
        <f t="shared" ref="N66:N81" si="53">$E66*K66</f>
        <v>1.512</v>
      </c>
      <c r="O66">
        <f t="shared" ref="O66:O81" si="54">$E66*L66</f>
        <v>15.708</v>
      </c>
      <c r="P66">
        <f t="shared" ref="P66:P81" si="55">$E66*M66</f>
        <v>9.9960000000000004</v>
      </c>
    </row>
    <row r="67" spans="1:16" x14ac:dyDescent="0.25">
      <c r="A67" t="str">
        <f t="shared" si="44"/>
        <v>20200301-20200305</v>
      </c>
      <c r="B67">
        <f t="shared" si="45"/>
        <v>2020</v>
      </c>
      <c r="C67" t="str">
        <f t="shared" si="46"/>
        <v>Q1</v>
      </c>
      <c r="D67" t="str">
        <f t="shared" ref="D67:D81" si="56">B67&amp;C67</f>
        <v>2020Q1</v>
      </c>
      <c r="E67" s="1">
        <v>8.2000000000000003E-2</v>
      </c>
      <c r="F67" t="s">
        <v>389</v>
      </c>
      <c r="G67" t="s">
        <v>6</v>
      </c>
      <c r="H67" t="str">
        <f t="shared" si="47"/>
        <v>59</v>
      </c>
      <c r="I67" t="str">
        <f t="shared" si="48"/>
        <v>51</v>
      </c>
      <c r="J67" t="str">
        <f t="shared" si="49"/>
        <v>a7</v>
      </c>
      <c r="K67">
        <f t="shared" si="50"/>
        <v>89</v>
      </c>
      <c r="L67">
        <f t="shared" si="51"/>
        <v>81</v>
      </c>
      <c r="M67">
        <f t="shared" si="52"/>
        <v>167</v>
      </c>
      <c r="N67">
        <f t="shared" si="53"/>
        <v>7.298</v>
      </c>
      <c r="O67">
        <f t="shared" si="54"/>
        <v>6.6420000000000003</v>
      </c>
      <c r="P67">
        <f t="shared" si="55"/>
        <v>13.694000000000001</v>
      </c>
    </row>
    <row r="68" spans="1:16" x14ac:dyDescent="0.25">
      <c r="A68" t="str">
        <f t="shared" si="44"/>
        <v>20200301-20200305</v>
      </c>
      <c r="B68">
        <f t="shared" si="45"/>
        <v>2020</v>
      </c>
      <c r="C68" t="str">
        <f t="shared" si="46"/>
        <v>Q1</v>
      </c>
      <c r="D68" t="str">
        <f t="shared" si="56"/>
        <v>2020Q1</v>
      </c>
      <c r="E68" s="1">
        <v>5.5E-2</v>
      </c>
      <c r="F68" t="s">
        <v>390</v>
      </c>
      <c r="G68" t="s">
        <v>53</v>
      </c>
      <c r="H68" t="str">
        <f t="shared" si="47"/>
        <v>3b</v>
      </c>
      <c r="I68" t="str">
        <f t="shared" si="48"/>
        <v>9e</v>
      </c>
      <c r="J68" t="str">
        <f t="shared" si="49"/>
        <v>11</v>
      </c>
      <c r="K68">
        <f t="shared" si="50"/>
        <v>59</v>
      </c>
      <c r="L68">
        <f t="shared" si="51"/>
        <v>158</v>
      </c>
      <c r="M68">
        <f t="shared" si="52"/>
        <v>17</v>
      </c>
      <c r="N68">
        <f t="shared" si="53"/>
        <v>3.2450000000000001</v>
      </c>
      <c r="O68">
        <f t="shared" si="54"/>
        <v>8.69</v>
      </c>
      <c r="P68">
        <f t="shared" si="55"/>
        <v>0.93500000000000005</v>
      </c>
    </row>
    <row r="69" spans="1:16" x14ac:dyDescent="0.25">
      <c r="A69" t="str">
        <f t="shared" si="44"/>
        <v>20200301-20200305</v>
      </c>
      <c r="B69">
        <f t="shared" si="45"/>
        <v>2020</v>
      </c>
      <c r="C69" t="str">
        <f t="shared" si="46"/>
        <v>Q1</v>
      </c>
      <c r="D69" t="str">
        <f t="shared" si="56"/>
        <v>2020Q1</v>
      </c>
      <c r="E69" s="1">
        <v>1.4E-2</v>
      </c>
      <c r="F69" t="s">
        <v>391</v>
      </c>
      <c r="G69" t="s">
        <v>53</v>
      </c>
      <c r="H69" t="str">
        <f t="shared" si="47"/>
        <v>a0</v>
      </c>
      <c r="I69" t="str">
        <f t="shared" si="48"/>
        <v>d0</v>
      </c>
      <c r="J69" t="str">
        <f t="shared" si="49"/>
        <v>07</v>
      </c>
      <c r="K69">
        <f t="shared" si="50"/>
        <v>160</v>
      </c>
      <c r="L69">
        <f t="shared" si="51"/>
        <v>208</v>
      </c>
      <c r="M69">
        <f t="shared" si="52"/>
        <v>7</v>
      </c>
      <c r="N69">
        <f t="shared" si="53"/>
        <v>2.2400000000000002</v>
      </c>
      <c r="O69">
        <f t="shared" si="54"/>
        <v>2.9119999999999999</v>
      </c>
      <c r="P69">
        <f t="shared" si="55"/>
        <v>9.8000000000000004E-2</v>
      </c>
    </row>
    <row r="70" spans="1:16" x14ac:dyDescent="0.25">
      <c r="A70" t="str">
        <f t="shared" si="44"/>
        <v>20200301-20200305</v>
      </c>
      <c r="B70">
        <f t="shared" si="45"/>
        <v>2020</v>
      </c>
      <c r="C70" t="str">
        <f t="shared" si="46"/>
        <v>Q1</v>
      </c>
      <c r="D70" t="str">
        <f t="shared" si="56"/>
        <v>2020Q1</v>
      </c>
      <c r="E70" s="1">
        <v>8.0000000000000002E-3</v>
      </c>
      <c r="F70" t="s">
        <v>392</v>
      </c>
      <c r="G70" t="s">
        <v>54</v>
      </c>
      <c r="H70" t="str">
        <f t="shared" si="47"/>
        <v>fa</v>
      </c>
      <c r="I70" t="str">
        <f t="shared" si="48"/>
        <v>19</v>
      </c>
      <c r="J70" t="str">
        <f t="shared" si="49"/>
        <v>02</v>
      </c>
      <c r="K70">
        <f t="shared" si="50"/>
        <v>250</v>
      </c>
      <c r="L70">
        <f t="shared" si="51"/>
        <v>25</v>
      </c>
      <c r="M70">
        <f t="shared" si="52"/>
        <v>2</v>
      </c>
      <c r="N70">
        <f t="shared" si="53"/>
        <v>2</v>
      </c>
      <c r="O70">
        <f t="shared" si="54"/>
        <v>0.2</v>
      </c>
      <c r="P70">
        <f t="shared" si="55"/>
        <v>1.6E-2</v>
      </c>
    </row>
    <row r="71" spans="1:16" x14ac:dyDescent="0.25">
      <c r="A71" t="str">
        <f t="shared" si="44"/>
        <v>20200301-20200305</v>
      </c>
      <c r="B71">
        <f t="shared" si="45"/>
        <v>2020</v>
      </c>
      <c r="C71" t="str">
        <f t="shared" si="46"/>
        <v>Q1</v>
      </c>
      <c r="D71" t="str">
        <f t="shared" si="56"/>
        <v>2020Q1</v>
      </c>
      <c r="E71" s="1">
        <v>6.0000000000000001E-3</v>
      </c>
      <c r="F71" t="s">
        <v>393</v>
      </c>
      <c r="G71" t="s">
        <v>56</v>
      </c>
      <c r="H71" t="str">
        <f t="shared" si="47"/>
        <v>ea</v>
      </c>
      <c r="I71" t="str">
        <f t="shared" si="48"/>
        <v>5d</v>
      </c>
      <c r="J71" t="str">
        <f t="shared" si="49"/>
        <v>0e</v>
      </c>
      <c r="K71">
        <f t="shared" si="50"/>
        <v>234</v>
      </c>
      <c r="L71">
        <f t="shared" si="51"/>
        <v>93</v>
      </c>
      <c r="M71">
        <f t="shared" si="52"/>
        <v>14</v>
      </c>
      <c r="N71">
        <f t="shared" si="53"/>
        <v>1.4040000000000001</v>
      </c>
      <c r="O71">
        <f t="shared" si="54"/>
        <v>0.55800000000000005</v>
      </c>
      <c r="P71">
        <f t="shared" si="55"/>
        <v>8.4000000000000005E-2</v>
      </c>
    </row>
    <row r="72" spans="1:16" x14ac:dyDescent="0.25">
      <c r="A72" t="s">
        <v>394</v>
      </c>
      <c r="B72">
        <v>2020</v>
      </c>
      <c r="C72" t="s">
        <v>57</v>
      </c>
      <c r="D72" t="str">
        <f t="shared" si="56"/>
        <v>2020Q2</v>
      </c>
      <c r="E72" s="1">
        <v>0.56100000000000005</v>
      </c>
      <c r="F72" t="s">
        <v>395</v>
      </c>
      <c r="G72" t="s">
        <v>3</v>
      </c>
      <c r="H72" t="str">
        <f t="shared" si="47"/>
        <v>20</v>
      </c>
      <c r="I72" t="str">
        <f t="shared" si="48"/>
        <v>02</v>
      </c>
      <c r="J72" t="str">
        <f t="shared" si="49"/>
        <v>df</v>
      </c>
      <c r="K72">
        <f t="shared" si="50"/>
        <v>32</v>
      </c>
      <c r="L72">
        <f t="shared" si="51"/>
        <v>2</v>
      </c>
      <c r="M72">
        <f t="shared" si="52"/>
        <v>223</v>
      </c>
      <c r="N72">
        <f t="shared" si="53"/>
        <v>17.952000000000002</v>
      </c>
      <c r="O72">
        <f t="shared" si="54"/>
        <v>1.1220000000000001</v>
      </c>
      <c r="P72">
        <f t="shared" si="55"/>
        <v>125.10300000000001</v>
      </c>
    </row>
    <row r="73" spans="1:16" x14ac:dyDescent="0.25">
      <c r="A73" t="str">
        <f t="shared" ref="A73:A81" si="57">A72</f>
        <v>20200501-20200505</v>
      </c>
      <c r="B73">
        <f t="shared" ref="B73:B81" si="58">B72</f>
        <v>2020</v>
      </c>
      <c r="C73" t="str">
        <f t="shared" ref="C73:C81" si="59">C72</f>
        <v>Q2</v>
      </c>
      <c r="D73" t="str">
        <f t="shared" si="56"/>
        <v>2020Q2</v>
      </c>
      <c r="E73" s="1">
        <v>0.105</v>
      </c>
      <c r="F73" t="s">
        <v>396</v>
      </c>
      <c r="G73" t="s">
        <v>6</v>
      </c>
      <c r="H73" t="str">
        <f t="shared" si="47"/>
        <v>60</v>
      </c>
      <c r="I73" t="str">
        <f t="shared" si="48"/>
        <v>02</v>
      </c>
      <c r="J73" t="str">
        <f t="shared" si="49"/>
        <v>a1</v>
      </c>
      <c r="K73">
        <f t="shared" si="50"/>
        <v>96</v>
      </c>
      <c r="L73">
        <f t="shared" si="51"/>
        <v>2</v>
      </c>
      <c r="M73">
        <f t="shared" si="52"/>
        <v>161</v>
      </c>
      <c r="N73">
        <f t="shared" si="53"/>
        <v>10.08</v>
      </c>
      <c r="O73">
        <f t="shared" si="54"/>
        <v>0.21</v>
      </c>
      <c r="P73">
        <f t="shared" si="55"/>
        <v>16.905000000000001</v>
      </c>
    </row>
    <row r="74" spans="1:16" x14ac:dyDescent="0.25">
      <c r="A74" t="str">
        <f t="shared" si="57"/>
        <v>20200501-20200505</v>
      </c>
      <c r="B74">
        <f t="shared" si="58"/>
        <v>2020</v>
      </c>
      <c r="C74" t="str">
        <f t="shared" si="59"/>
        <v>Q2</v>
      </c>
      <c r="D74" t="str">
        <f t="shared" si="56"/>
        <v>2020Q2</v>
      </c>
      <c r="E74" s="1">
        <v>8.1000000000000003E-2</v>
      </c>
      <c r="F74" t="s">
        <v>397</v>
      </c>
      <c r="G74" t="s">
        <v>6</v>
      </c>
      <c r="H74" t="str">
        <f t="shared" si="47"/>
        <v>72</v>
      </c>
      <c r="I74" t="str">
        <f t="shared" si="48"/>
        <v>1a</v>
      </c>
      <c r="J74" t="str">
        <f t="shared" si="49"/>
        <v>8e</v>
      </c>
      <c r="K74">
        <f t="shared" si="50"/>
        <v>114</v>
      </c>
      <c r="L74">
        <f t="shared" si="51"/>
        <v>26</v>
      </c>
      <c r="M74">
        <f t="shared" si="52"/>
        <v>142</v>
      </c>
      <c r="N74">
        <f t="shared" si="53"/>
        <v>9.234</v>
      </c>
      <c r="O74">
        <f t="shared" si="54"/>
        <v>2.1059999999999999</v>
      </c>
      <c r="P74">
        <f t="shared" si="55"/>
        <v>11.502000000000001</v>
      </c>
    </row>
    <row r="75" spans="1:16" x14ac:dyDescent="0.25">
      <c r="A75" t="str">
        <f t="shared" si="57"/>
        <v>20200501-20200505</v>
      </c>
      <c r="B75">
        <f t="shared" si="58"/>
        <v>2020</v>
      </c>
      <c r="C75" t="str">
        <f t="shared" si="59"/>
        <v>Q2</v>
      </c>
      <c r="D75" t="str">
        <f t="shared" si="56"/>
        <v>2020Q2</v>
      </c>
      <c r="E75" s="1">
        <v>6.5000000000000002E-2</v>
      </c>
      <c r="F75" t="s">
        <v>398</v>
      </c>
      <c r="G75" t="s">
        <v>3</v>
      </c>
      <c r="H75" t="str">
        <f t="shared" si="47"/>
        <v>4f</v>
      </c>
      <c r="I75" t="str">
        <f t="shared" si="48"/>
        <v>67</v>
      </c>
      <c r="J75" t="str">
        <f t="shared" si="49"/>
        <v>b3</v>
      </c>
      <c r="K75">
        <f t="shared" si="50"/>
        <v>79</v>
      </c>
      <c r="L75">
        <f t="shared" si="51"/>
        <v>103</v>
      </c>
      <c r="M75">
        <f t="shared" si="52"/>
        <v>179</v>
      </c>
      <c r="N75">
        <f t="shared" si="53"/>
        <v>5.1349999999999998</v>
      </c>
      <c r="O75">
        <f t="shared" si="54"/>
        <v>6.6950000000000003</v>
      </c>
      <c r="P75">
        <f t="shared" si="55"/>
        <v>11.635</v>
      </c>
    </row>
    <row r="76" spans="1:16" x14ac:dyDescent="0.25">
      <c r="A76" t="str">
        <f t="shared" si="57"/>
        <v>20200501-20200505</v>
      </c>
      <c r="B76">
        <f t="shared" si="58"/>
        <v>2020</v>
      </c>
      <c r="C76" t="str">
        <f t="shared" si="59"/>
        <v>Q2</v>
      </c>
      <c r="D76" t="str">
        <f t="shared" si="56"/>
        <v>2020Q2</v>
      </c>
      <c r="E76" s="1">
        <v>6.2E-2</v>
      </c>
      <c r="F76" t="s">
        <v>399</v>
      </c>
      <c r="G76" t="s">
        <v>3</v>
      </c>
      <c r="H76" t="str">
        <f t="shared" si="47"/>
        <v>00</v>
      </c>
      <c r="I76" t="str">
        <f t="shared" si="48"/>
        <v>02</v>
      </c>
      <c r="J76" t="str">
        <f t="shared" si="49"/>
        <v>a5</v>
      </c>
      <c r="K76">
        <f t="shared" si="50"/>
        <v>0</v>
      </c>
      <c r="L76">
        <f t="shared" si="51"/>
        <v>2</v>
      </c>
      <c r="M76">
        <f t="shared" si="52"/>
        <v>165</v>
      </c>
      <c r="N76">
        <f t="shared" si="53"/>
        <v>0</v>
      </c>
      <c r="O76">
        <f t="shared" si="54"/>
        <v>0.124</v>
      </c>
      <c r="P76">
        <f t="shared" si="55"/>
        <v>10.23</v>
      </c>
    </row>
    <row r="77" spans="1:16" x14ac:dyDescent="0.25">
      <c r="A77" t="str">
        <f t="shared" si="57"/>
        <v>20200501-20200505</v>
      </c>
      <c r="B77">
        <f t="shared" si="58"/>
        <v>2020</v>
      </c>
      <c r="C77" t="str">
        <f t="shared" si="59"/>
        <v>Q2</v>
      </c>
      <c r="D77" t="str">
        <f t="shared" si="56"/>
        <v>2020Q2</v>
      </c>
      <c r="E77" s="1">
        <v>3.2000000000000001E-2</v>
      </c>
      <c r="F77" t="s">
        <v>400</v>
      </c>
      <c r="G77" t="s">
        <v>3</v>
      </c>
      <c r="H77" t="str">
        <f t="shared" si="47"/>
        <v>0c</v>
      </c>
      <c r="I77" t="str">
        <f t="shared" si="48"/>
        <v>e6</v>
      </c>
      <c r="J77" t="str">
        <f t="shared" si="49"/>
        <v>ef</v>
      </c>
      <c r="K77">
        <f t="shared" si="50"/>
        <v>12</v>
      </c>
      <c r="L77">
        <f t="shared" si="51"/>
        <v>230</v>
      </c>
      <c r="M77">
        <f t="shared" si="52"/>
        <v>239</v>
      </c>
      <c r="N77">
        <f t="shared" si="53"/>
        <v>0.38400000000000001</v>
      </c>
      <c r="O77">
        <f t="shared" si="54"/>
        <v>7.36</v>
      </c>
      <c r="P77">
        <f t="shared" si="55"/>
        <v>7.6480000000000006</v>
      </c>
    </row>
    <row r="78" spans="1:16" x14ac:dyDescent="0.25">
      <c r="A78" t="str">
        <f t="shared" si="57"/>
        <v>20200501-20200505</v>
      </c>
      <c r="B78">
        <f t="shared" si="58"/>
        <v>2020</v>
      </c>
      <c r="C78" t="str">
        <f t="shared" si="59"/>
        <v>Q2</v>
      </c>
      <c r="D78" t="str">
        <f t="shared" si="56"/>
        <v>2020Q2</v>
      </c>
      <c r="E78" s="1">
        <v>2.7E-2</v>
      </c>
      <c r="F78" t="s">
        <v>401</v>
      </c>
      <c r="G78" t="s">
        <v>3</v>
      </c>
      <c r="H78" t="str">
        <f t="shared" si="47"/>
        <v>03</v>
      </c>
      <c r="I78" t="str">
        <f t="shared" si="48"/>
        <v>00</v>
      </c>
      <c r="J78" t="str">
        <f t="shared" si="49"/>
        <v>7d</v>
      </c>
      <c r="K78">
        <f t="shared" si="50"/>
        <v>3</v>
      </c>
      <c r="L78">
        <f t="shared" si="51"/>
        <v>0</v>
      </c>
      <c r="M78">
        <f t="shared" si="52"/>
        <v>125</v>
      </c>
      <c r="N78">
        <f t="shared" si="53"/>
        <v>8.1000000000000003E-2</v>
      </c>
      <c r="O78">
        <f t="shared" si="54"/>
        <v>0</v>
      </c>
      <c r="P78">
        <f t="shared" si="55"/>
        <v>3.375</v>
      </c>
    </row>
    <row r="79" spans="1:16" x14ac:dyDescent="0.25">
      <c r="A79" t="str">
        <f t="shared" si="57"/>
        <v>20200501-20200505</v>
      </c>
      <c r="B79">
        <f t="shared" si="58"/>
        <v>2020</v>
      </c>
      <c r="C79" t="str">
        <f t="shared" si="59"/>
        <v>Q2</v>
      </c>
      <c r="D79" t="str">
        <f t="shared" si="56"/>
        <v>2020Q2</v>
      </c>
      <c r="E79" s="1">
        <v>2.4E-2</v>
      </c>
      <c r="F79" t="s">
        <v>22</v>
      </c>
      <c r="G79" t="s">
        <v>3</v>
      </c>
      <c r="H79" t="str">
        <f t="shared" si="47"/>
        <v>25</v>
      </c>
      <c r="I79" t="str">
        <f t="shared" si="48"/>
        <v>b9</v>
      </c>
      <c r="J79" t="str">
        <f t="shared" si="49"/>
        <v>dc</v>
      </c>
      <c r="K79">
        <f t="shared" si="50"/>
        <v>37</v>
      </c>
      <c r="L79">
        <f t="shared" si="51"/>
        <v>185</v>
      </c>
      <c r="M79">
        <f t="shared" si="52"/>
        <v>220</v>
      </c>
      <c r="N79">
        <f t="shared" si="53"/>
        <v>0.88800000000000001</v>
      </c>
      <c r="O79">
        <f t="shared" si="54"/>
        <v>4.4400000000000004</v>
      </c>
      <c r="P79">
        <f t="shared" si="55"/>
        <v>5.28</v>
      </c>
    </row>
    <row r="80" spans="1:16" x14ac:dyDescent="0.25">
      <c r="A80" t="str">
        <f t="shared" si="57"/>
        <v>20200501-20200505</v>
      </c>
      <c r="B80">
        <f t="shared" si="58"/>
        <v>2020</v>
      </c>
      <c r="C80" t="str">
        <f t="shared" si="59"/>
        <v>Q2</v>
      </c>
      <c r="D80" t="str">
        <f t="shared" si="56"/>
        <v>2020Q2</v>
      </c>
      <c r="E80" s="1">
        <v>2.3E-2</v>
      </c>
      <c r="F80" t="s">
        <v>402</v>
      </c>
      <c r="G80" t="s">
        <v>3</v>
      </c>
      <c r="H80" t="str">
        <f t="shared" si="47"/>
        <v>33</v>
      </c>
      <c r="I80" t="str">
        <f t="shared" si="48"/>
        <v>98</v>
      </c>
      <c r="J80" t="str">
        <f t="shared" si="49"/>
        <v>cc</v>
      </c>
      <c r="K80">
        <f t="shared" si="50"/>
        <v>51</v>
      </c>
      <c r="L80">
        <f t="shared" si="51"/>
        <v>152</v>
      </c>
      <c r="M80">
        <f t="shared" si="52"/>
        <v>204</v>
      </c>
      <c r="N80">
        <f t="shared" si="53"/>
        <v>1.173</v>
      </c>
      <c r="O80">
        <f t="shared" si="54"/>
        <v>3.496</v>
      </c>
      <c r="P80">
        <f t="shared" si="55"/>
        <v>4.6920000000000002</v>
      </c>
    </row>
    <row r="81" spans="1:16" x14ac:dyDescent="0.25">
      <c r="A81" t="str">
        <f t="shared" si="57"/>
        <v>20200501-20200505</v>
      </c>
      <c r="B81">
        <f t="shared" si="58"/>
        <v>2020</v>
      </c>
      <c r="C81" t="str">
        <f t="shared" si="59"/>
        <v>Q2</v>
      </c>
      <c r="D81" t="str">
        <f t="shared" si="56"/>
        <v>2020Q2</v>
      </c>
      <c r="E81" s="1">
        <v>1.9E-2</v>
      </c>
      <c r="F81" t="s">
        <v>403</v>
      </c>
      <c r="G81" t="s">
        <v>53</v>
      </c>
      <c r="H81" t="str">
        <f t="shared" si="47"/>
        <v>0b</v>
      </c>
      <c r="I81" t="str">
        <f t="shared" si="48"/>
        <v>dc</v>
      </c>
      <c r="J81" t="str">
        <f t="shared" si="49"/>
        <v>b9</v>
      </c>
      <c r="K81">
        <f t="shared" si="50"/>
        <v>11</v>
      </c>
      <c r="L81">
        <f t="shared" si="51"/>
        <v>220</v>
      </c>
      <c r="M81">
        <f t="shared" si="52"/>
        <v>185</v>
      </c>
      <c r="N81">
        <f t="shared" si="53"/>
        <v>0.20899999999999999</v>
      </c>
      <c r="O81">
        <f t="shared" si="54"/>
        <v>4.18</v>
      </c>
      <c r="P81">
        <f t="shared" si="55"/>
        <v>3.5150000000000001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D7E8-CE29-4DFB-A492-0947A9CA9726}">
  <dimension ref="A1:AI68"/>
  <sheetViews>
    <sheetView topLeftCell="H1" zoomScale="90" zoomScaleNormal="90" workbookViewId="0">
      <selection activeCell="AG9" sqref="AG9:AI9"/>
    </sheetView>
  </sheetViews>
  <sheetFormatPr defaultRowHeight="15" x14ac:dyDescent="0.25"/>
  <cols>
    <col min="1" max="1" width="20.28515625" customWidth="1"/>
    <col min="6" max="6" width="24.140625" customWidth="1"/>
  </cols>
  <sheetData>
    <row r="1" spans="1:35" ht="15.75" thickBot="1" x14ac:dyDescent="0.3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  <c r="Y1" t="s">
        <v>506</v>
      </c>
      <c r="Z1" t="s">
        <v>507</v>
      </c>
      <c r="AA1" t="s">
        <v>508</v>
      </c>
      <c r="AC1" t="s">
        <v>509</v>
      </c>
      <c r="AG1" t="s">
        <v>510</v>
      </c>
    </row>
    <row r="2" spans="1:35" ht="15.75" thickBot="1" x14ac:dyDescent="0.3">
      <c r="A2" s="3" t="s">
        <v>439</v>
      </c>
      <c r="B2">
        <v>2018</v>
      </c>
      <c r="C2">
        <v>3</v>
      </c>
      <c r="D2" t="str">
        <f t="shared" ref="D2:D65" si="0">B2&amp;C2</f>
        <v>20183</v>
      </c>
      <c r="E2" s="4">
        <v>0.55000000000000004</v>
      </c>
      <c r="F2" t="s">
        <v>433</v>
      </c>
      <c r="G2" t="s">
        <v>3</v>
      </c>
      <c r="H2" t="str">
        <f t="shared" ref="H2:H65" si="1">MID(F2,2,2)</f>
        <v>24</v>
      </c>
      <c r="I2" t="str">
        <f t="shared" ref="I2:I65" si="2">MID(F2,4,2)</f>
        <v>d6</v>
      </c>
      <c r="J2" t="str">
        <f t="shared" ref="J2:J65" si="3">RIGHT(F2,2)</f>
        <v>c9</v>
      </c>
      <c r="K2">
        <f t="shared" ref="K2:K65" si="4">HEX2DEC(H2)</f>
        <v>36</v>
      </c>
      <c r="L2">
        <f t="shared" ref="L2:L65" si="5">HEX2DEC(I2)</f>
        <v>214</v>
      </c>
      <c r="M2">
        <f t="shared" ref="M2:M65" si="6">HEX2DEC(J2)</f>
        <v>201</v>
      </c>
      <c r="N2">
        <f t="shared" ref="N2:N65" si="7">$E2*K2</f>
        <v>19.8</v>
      </c>
      <c r="O2">
        <f t="shared" ref="O2:O65" si="8">$E2*L2</f>
        <v>117.7</v>
      </c>
      <c r="P2">
        <f t="shared" ref="P2:P65" si="9">$E2*M2</f>
        <v>110.55000000000001</v>
      </c>
      <c r="T2" t="s">
        <v>414</v>
      </c>
      <c r="U2">
        <f>SUMIF($D:$D,$T2,N:N)</f>
        <v>41.277999999999999</v>
      </c>
      <c r="V2">
        <f t="shared" ref="V2:W9" si="10">SUMIF($D:$D,$T2,O:O)</f>
        <v>192.959</v>
      </c>
      <c r="W2">
        <f t="shared" si="10"/>
        <v>202.148</v>
      </c>
      <c r="X2" t="s">
        <v>413</v>
      </c>
      <c r="Y2">
        <v>0</v>
      </c>
      <c r="Z2">
        <v>0</v>
      </c>
      <c r="AA2">
        <v>0</v>
      </c>
    </row>
    <row r="3" spans="1:35" ht="15.75" thickBot="1" x14ac:dyDescent="0.3">
      <c r="B3">
        <v>2018</v>
      </c>
      <c r="C3">
        <v>3</v>
      </c>
      <c r="D3" t="str">
        <f t="shared" si="0"/>
        <v>20183</v>
      </c>
      <c r="E3" s="4">
        <v>0.432</v>
      </c>
      <c r="F3" t="s">
        <v>434</v>
      </c>
      <c r="G3" t="s">
        <v>3</v>
      </c>
      <c r="H3" t="str">
        <f t="shared" si="1"/>
        <v>2d</v>
      </c>
      <c r="I3" t="str">
        <f t="shared" si="2"/>
        <v>a6</v>
      </c>
      <c r="J3" t="str">
        <f t="shared" si="3"/>
        <v>d3</v>
      </c>
      <c r="K3">
        <f t="shared" si="4"/>
        <v>45</v>
      </c>
      <c r="L3">
        <f t="shared" si="5"/>
        <v>166</v>
      </c>
      <c r="M3">
        <f t="shared" si="6"/>
        <v>211</v>
      </c>
      <c r="N3">
        <f t="shared" si="7"/>
        <v>19.440000000000001</v>
      </c>
      <c r="O3">
        <f t="shared" si="8"/>
        <v>71.712000000000003</v>
      </c>
      <c r="P3">
        <f t="shared" si="9"/>
        <v>91.152000000000001</v>
      </c>
      <c r="T3" t="s">
        <v>415</v>
      </c>
      <c r="U3">
        <f t="shared" ref="U3:U9" si="11">SUMIF($D:$D,$T3,N:N)</f>
        <v>79.076999999999984</v>
      </c>
      <c r="V3">
        <f t="shared" si="10"/>
        <v>170.28299999999999</v>
      </c>
      <c r="W3">
        <f t="shared" si="10"/>
        <v>13.614000000000003</v>
      </c>
      <c r="Y3">
        <f>U3-U$2</f>
        <v>37.798999999999985</v>
      </c>
      <c r="Z3">
        <f t="shared" ref="Z3:AA9" si="12">V3-V$2</f>
        <v>-22.676000000000016</v>
      </c>
      <c r="AA3">
        <f t="shared" si="12"/>
        <v>-188.53399999999999</v>
      </c>
      <c r="AC3">
        <f>U3-U2</f>
        <v>37.798999999999985</v>
      </c>
      <c r="AD3">
        <f t="shared" ref="AD3:AE9" si="13">V3-V2</f>
        <v>-22.676000000000016</v>
      </c>
      <c r="AE3">
        <f t="shared" si="13"/>
        <v>-188.53399999999999</v>
      </c>
      <c r="AG3">
        <f>(U3-U2)/U2</f>
        <v>0.91571781578564815</v>
      </c>
      <c r="AH3">
        <f t="shared" ref="AH3:AI9" si="14">(V3-V2)/V2</f>
        <v>-0.11751719277152149</v>
      </c>
      <c r="AI3">
        <f t="shared" si="14"/>
        <v>-0.93265330352019316</v>
      </c>
    </row>
    <row r="4" spans="1:35" ht="15.75" thickBot="1" x14ac:dyDescent="0.3">
      <c r="B4">
        <v>2018</v>
      </c>
      <c r="C4">
        <v>3</v>
      </c>
      <c r="D4" t="str">
        <f t="shared" si="0"/>
        <v>20183</v>
      </c>
      <c r="E4" s="4">
        <v>8.0000000000000002E-3</v>
      </c>
      <c r="F4" t="s">
        <v>435</v>
      </c>
      <c r="G4" t="s">
        <v>53</v>
      </c>
      <c r="H4" t="str">
        <f t="shared" si="1"/>
        <v>5c</v>
      </c>
      <c r="I4" t="str">
        <f t="shared" si="2"/>
        <v>af</v>
      </c>
      <c r="J4" t="str">
        <f t="shared" si="3"/>
        <v>0b</v>
      </c>
      <c r="K4">
        <f t="shared" si="4"/>
        <v>92</v>
      </c>
      <c r="L4">
        <f t="shared" si="5"/>
        <v>175</v>
      </c>
      <c r="M4">
        <f t="shared" si="6"/>
        <v>11</v>
      </c>
      <c r="N4">
        <f t="shared" si="7"/>
        <v>0.73599999999999999</v>
      </c>
      <c r="O4">
        <f t="shared" si="8"/>
        <v>1.4000000000000001</v>
      </c>
      <c r="P4">
        <f t="shared" si="9"/>
        <v>8.7999999999999995E-2</v>
      </c>
      <c r="T4" t="s">
        <v>416</v>
      </c>
      <c r="U4">
        <f t="shared" si="11"/>
        <v>32.395000000000003</v>
      </c>
      <c r="V4">
        <f t="shared" si="10"/>
        <v>181.68199999999999</v>
      </c>
      <c r="W4">
        <f t="shared" si="10"/>
        <v>100.26900000000001</v>
      </c>
      <c r="Y4">
        <f t="shared" ref="Y4:Y9" si="15">U4-U$2</f>
        <v>-8.8829999999999956</v>
      </c>
      <c r="Z4">
        <f t="shared" si="12"/>
        <v>-11.277000000000015</v>
      </c>
      <c r="AA4">
        <f t="shared" si="12"/>
        <v>-101.87899999999999</v>
      </c>
      <c r="AC4">
        <f t="shared" ref="AC4:AC9" si="16">U4-U3</f>
        <v>-46.681999999999981</v>
      </c>
      <c r="AD4">
        <f t="shared" si="13"/>
        <v>11.399000000000001</v>
      </c>
      <c r="AE4">
        <f t="shared" si="13"/>
        <v>86.655000000000001</v>
      </c>
      <c r="AG4">
        <f t="shared" ref="AG4:AG9" si="17">(U4-U3)/U3</f>
        <v>-0.59033600161867539</v>
      </c>
      <c r="AH4">
        <f t="shared" si="14"/>
        <v>6.6941503262216442E-2</v>
      </c>
      <c r="AI4">
        <f t="shared" si="14"/>
        <v>6.3651388276773897</v>
      </c>
    </row>
    <row r="5" spans="1:35" ht="15.75" thickBot="1" x14ac:dyDescent="0.3">
      <c r="B5">
        <v>2018</v>
      </c>
      <c r="C5">
        <v>3</v>
      </c>
      <c r="D5" t="str">
        <f t="shared" si="0"/>
        <v>20183</v>
      </c>
      <c r="E5" s="4">
        <v>8.0000000000000002E-3</v>
      </c>
      <c r="F5" t="s">
        <v>436</v>
      </c>
      <c r="G5" t="s">
        <v>53</v>
      </c>
      <c r="H5" t="str">
        <f t="shared" si="1"/>
        <v>9a</v>
      </c>
      <c r="I5" t="str">
        <f t="shared" si="2"/>
        <v>cc</v>
      </c>
      <c r="J5" t="str">
        <f t="shared" si="3"/>
        <v>06</v>
      </c>
      <c r="K5">
        <f t="shared" si="4"/>
        <v>154</v>
      </c>
      <c r="L5">
        <f t="shared" si="5"/>
        <v>204</v>
      </c>
      <c r="M5">
        <f t="shared" si="6"/>
        <v>6</v>
      </c>
      <c r="N5">
        <f t="shared" si="7"/>
        <v>1.232</v>
      </c>
      <c r="O5">
        <f t="shared" si="8"/>
        <v>1.6320000000000001</v>
      </c>
      <c r="P5">
        <f t="shared" si="9"/>
        <v>4.8000000000000001E-2</v>
      </c>
      <c r="T5" t="s">
        <v>417</v>
      </c>
      <c r="U5">
        <f t="shared" si="11"/>
        <v>39.846000000000004</v>
      </c>
      <c r="V5">
        <f t="shared" si="10"/>
        <v>175.78100000000001</v>
      </c>
      <c r="W5">
        <f t="shared" si="10"/>
        <v>210.58900000000003</v>
      </c>
      <c r="Y5">
        <f t="shared" si="15"/>
        <v>-1.4319999999999951</v>
      </c>
      <c r="Z5">
        <f t="shared" si="12"/>
        <v>-17.177999999999997</v>
      </c>
      <c r="AA5">
        <f t="shared" si="12"/>
        <v>8.4410000000000309</v>
      </c>
      <c r="AC5">
        <f t="shared" si="16"/>
        <v>7.4510000000000005</v>
      </c>
      <c r="AD5">
        <f t="shared" si="13"/>
        <v>-5.900999999999982</v>
      </c>
      <c r="AE5">
        <f t="shared" si="13"/>
        <v>110.32000000000002</v>
      </c>
      <c r="AG5">
        <f t="shared" si="17"/>
        <v>0.23000463034418892</v>
      </c>
      <c r="AH5">
        <f t="shared" si="14"/>
        <v>-3.2479827390715546E-2</v>
      </c>
      <c r="AI5">
        <f t="shared" si="14"/>
        <v>1.1002403534492218</v>
      </c>
    </row>
    <row r="6" spans="1:35" ht="15.75" thickBot="1" x14ac:dyDescent="0.3">
      <c r="B6">
        <v>2018</v>
      </c>
      <c r="C6">
        <v>3</v>
      </c>
      <c r="D6" t="str">
        <f t="shared" si="0"/>
        <v>20183</v>
      </c>
      <c r="E6" s="4">
        <v>2E-3</v>
      </c>
      <c r="F6" t="s">
        <v>437</v>
      </c>
      <c r="G6" t="s">
        <v>53</v>
      </c>
      <c r="H6" t="str">
        <f t="shared" si="1"/>
        <v>0c</v>
      </c>
      <c r="I6" t="str">
        <f t="shared" si="2"/>
        <v>a0</v>
      </c>
      <c r="J6" t="str">
        <f t="shared" si="3"/>
        <v>6e</v>
      </c>
      <c r="K6">
        <f t="shared" si="4"/>
        <v>12</v>
      </c>
      <c r="L6">
        <f t="shared" si="5"/>
        <v>160</v>
      </c>
      <c r="M6">
        <f t="shared" si="6"/>
        <v>110</v>
      </c>
      <c r="N6">
        <f t="shared" si="7"/>
        <v>2.4E-2</v>
      </c>
      <c r="O6">
        <f t="shared" si="8"/>
        <v>0.32</v>
      </c>
      <c r="P6">
        <f t="shared" si="9"/>
        <v>0.22</v>
      </c>
      <c r="T6" t="s">
        <v>418</v>
      </c>
      <c r="U6">
        <f t="shared" si="11"/>
        <v>48.404999999999994</v>
      </c>
      <c r="V6">
        <f t="shared" si="10"/>
        <v>158.59699999999998</v>
      </c>
      <c r="W6">
        <f t="shared" si="10"/>
        <v>195.46499999999997</v>
      </c>
      <c r="Y6">
        <f t="shared" si="15"/>
        <v>7.1269999999999953</v>
      </c>
      <c r="Z6">
        <f t="shared" si="12"/>
        <v>-34.362000000000023</v>
      </c>
      <c r="AA6">
        <f t="shared" si="12"/>
        <v>-6.6830000000000211</v>
      </c>
      <c r="AC6">
        <f t="shared" si="16"/>
        <v>8.5589999999999904</v>
      </c>
      <c r="AD6">
        <f t="shared" si="13"/>
        <v>-17.184000000000026</v>
      </c>
      <c r="AE6">
        <f t="shared" si="13"/>
        <v>-15.124000000000052</v>
      </c>
      <c r="AG6">
        <f t="shared" si="17"/>
        <v>0.21480198765246172</v>
      </c>
      <c r="AH6">
        <f t="shared" si="14"/>
        <v>-9.7758005700274916E-2</v>
      </c>
      <c r="AI6">
        <f t="shared" si="14"/>
        <v>-7.1817616304745494E-2</v>
      </c>
    </row>
    <row r="7" spans="1:35" ht="15.75" thickBot="1" x14ac:dyDescent="0.3">
      <c r="B7">
        <v>2018</v>
      </c>
      <c r="C7">
        <v>3</v>
      </c>
      <c r="D7" t="str">
        <f t="shared" si="0"/>
        <v>20183</v>
      </c>
      <c r="E7" s="4">
        <v>1E-3</v>
      </c>
      <c r="F7" t="s">
        <v>438</v>
      </c>
      <c r="G7" t="s">
        <v>53</v>
      </c>
      <c r="H7" t="str">
        <f t="shared" si="1"/>
        <v>2e</v>
      </c>
      <c r="I7" t="str">
        <f t="shared" si="2"/>
        <v>c3</v>
      </c>
      <c r="J7" t="str">
        <f t="shared" si="3"/>
        <v>5a</v>
      </c>
      <c r="K7">
        <f t="shared" si="4"/>
        <v>46</v>
      </c>
      <c r="L7">
        <f t="shared" si="5"/>
        <v>195</v>
      </c>
      <c r="M7">
        <f t="shared" si="6"/>
        <v>90</v>
      </c>
      <c r="N7">
        <f t="shared" si="7"/>
        <v>4.5999999999999999E-2</v>
      </c>
      <c r="O7">
        <f t="shared" si="8"/>
        <v>0.19500000000000001</v>
      </c>
      <c r="P7">
        <f t="shared" si="9"/>
        <v>0.09</v>
      </c>
      <c r="T7" t="s">
        <v>419</v>
      </c>
      <c r="U7">
        <f t="shared" si="11"/>
        <v>168.50800000000001</v>
      </c>
      <c r="V7">
        <f t="shared" si="10"/>
        <v>109.21699999999998</v>
      </c>
      <c r="W7">
        <f t="shared" si="10"/>
        <v>346.40799999999996</v>
      </c>
      <c r="Y7">
        <f t="shared" si="15"/>
        <v>127.23000000000002</v>
      </c>
      <c r="Z7">
        <f t="shared" si="12"/>
        <v>-83.742000000000019</v>
      </c>
      <c r="AA7">
        <f t="shared" si="12"/>
        <v>144.25999999999996</v>
      </c>
      <c r="AC7">
        <f t="shared" si="16"/>
        <v>120.10300000000001</v>
      </c>
      <c r="AD7">
        <f t="shared" si="13"/>
        <v>-49.379999999999995</v>
      </c>
      <c r="AE7">
        <f t="shared" si="13"/>
        <v>150.94299999999998</v>
      </c>
      <c r="AG7">
        <f t="shared" si="17"/>
        <v>2.4812106187377343</v>
      </c>
      <c r="AH7">
        <f t="shared" si="14"/>
        <v>-0.31135519587381855</v>
      </c>
      <c r="AI7">
        <f t="shared" si="14"/>
        <v>0.77222520655871896</v>
      </c>
    </row>
    <row r="8" spans="1:35" x14ac:dyDescent="0.25">
      <c r="A8" s="3" t="s">
        <v>440</v>
      </c>
      <c r="B8">
        <v>2018</v>
      </c>
      <c r="C8">
        <v>4</v>
      </c>
      <c r="D8" t="str">
        <f t="shared" si="0"/>
        <v>20184</v>
      </c>
      <c r="E8" s="5">
        <v>0.43099999999999999</v>
      </c>
      <c r="F8" t="s">
        <v>448</v>
      </c>
      <c r="G8" t="s">
        <v>53</v>
      </c>
      <c r="H8" t="str">
        <f t="shared" si="1"/>
        <v>10</v>
      </c>
      <c r="I8" t="str">
        <f t="shared" si="2"/>
        <v>90</v>
      </c>
      <c r="J8" t="str">
        <f t="shared" si="3"/>
        <v>1d</v>
      </c>
      <c r="K8">
        <f t="shared" si="4"/>
        <v>16</v>
      </c>
      <c r="L8">
        <f t="shared" si="5"/>
        <v>144</v>
      </c>
      <c r="M8">
        <f t="shared" si="6"/>
        <v>29</v>
      </c>
      <c r="N8">
        <f t="shared" si="7"/>
        <v>6.8959999999999999</v>
      </c>
      <c r="O8">
        <f t="shared" si="8"/>
        <v>62.064</v>
      </c>
      <c r="P8">
        <f t="shared" si="9"/>
        <v>12.499000000000001</v>
      </c>
      <c r="T8" t="s">
        <v>420</v>
      </c>
      <c r="U8">
        <f t="shared" si="11"/>
        <v>65.98099999999998</v>
      </c>
      <c r="V8">
        <f t="shared" si="10"/>
        <v>122.31400000000001</v>
      </c>
      <c r="W8">
        <f t="shared" si="10"/>
        <v>174.93300000000002</v>
      </c>
      <c r="Y8">
        <f t="shared" si="15"/>
        <v>24.702999999999982</v>
      </c>
      <c r="Z8">
        <f t="shared" si="12"/>
        <v>-70.644999999999996</v>
      </c>
      <c r="AA8">
        <f t="shared" si="12"/>
        <v>-27.214999999999975</v>
      </c>
      <c r="AC8">
        <f t="shared" si="16"/>
        <v>-102.52700000000003</v>
      </c>
      <c r="AD8">
        <f t="shared" si="13"/>
        <v>13.097000000000023</v>
      </c>
      <c r="AE8">
        <f t="shared" si="13"/>
        <v>-171.47499999999994</v>
      </c>
      <c r="AG8">
        <f t="shared" si="17"/>
        <v>-0.60843995537303885</v>
      </c>
      <c r="AH8">
        <f t="shared" si="14"/>
        <v>0.11991722900281114</v>
      </c>
      <c r="AI8">
        <f t="shared" si="14"/>
        <v>-0.49500877577885027</v>
      </c>
    </row>
    <row r="9" spans="1:35" x14ac:dyDescent="0.25">
      <c r="B9">
        <v>2018</v>
      </c>
      <c r="C9">
        <v>4</v>
      </c>
      <c r="D9" t="str">
        <f t="shared" si="0"/>
        <v>20184</v>
      </c>
      <c r="E9" s="5">
        <v>0.16700000000000001</v>
      </c>
      <c r="F9" t="s">
        <v>449</v>
      </c>
      <c r="G9" t="s">
        <v>53</v>
      </c>
      <c r="H9" t="str">
        <f t="shared" si="1"/>
        <v>43</v>
      </c>
      <c r="I9" t="str">
        <f t="shared" si="2"/>
        <v>a1</v>
      </c>
      <c r="J9" t="str">
        <f t="shared" si="3"/>
        <v>00</v>
      </c>
      <c r="K9">
        <f t="shared" si="4"/>
        <v>67</v>
      </c>
      <c r="L9">
        <f t="shared" si="5"/>
        <v>161</v>
      </c>
      <c r="M9">
        <f t="shared" si="6"/>
        <v>0</v>
      </c>
      <c r="N9">
        <f t="shared" si="7"/>
        <v>11.189</v>
      </c>
      <c r="O9">
        <f t="shared" si="8"/>
        <v>26.887</v>
      </c>
      <c r="P9">
        <f t="shared" si="9"/>
        <v>0</v>
      </c>
      <c r="T9" t="s">
        <v>421</v>
      </c>
      <c r="U9">
        <f t="shared" si="11"/>
        <v>88.353999999999985</v>
      </c>
      <c r="V9">
        <f t="shared" si="10"/>
        <v>80.14500000000001</v>
      </c>
      <c r="W9">
        <f t="shared" si="10"/>
        <v>167.70599999999999</v>
      </c>
      <c r="Y9">
        <f t="shared" si="15"/>
        <v>47.075999999999986</v>
      </c>
      <c r="Z9">
        <f t="shared" si="12"/>
        <v>-112.81399999999999</v>
      </c>
      <c r="AA9">
        <f t="shared" si="12"/>
        <v>-34.442000000000007</v>
      </c>
      <c r="AC9">
        <f t="shared" si="16"/>
        <v>22.373000000000005</v>
      </c>
      <c r="AD9">
        <f t="shared" si="13"/>
        <v>-42.168999999999997</v>
      </c>
      <c r="AE9">
        <f t="shared" si="13"/>
        <v>-7.2270000000000323</v>
      </c>
      <c r="AG9">
        <f t="shared" si="17"/>
        <v>0.33908246313332641</v>
      </c>
      <c r="AH9">
        <f t="shared" si="14"/>
        <v>-0.34476020733521917</v>
      </c>
      <c r="AI9">
        <f t="shared" si="14"/>
        <v>-4.1312959818902276E-2</v>
      </c>
    </row>
    <row r="10" spans="1:35" x14ac:dyDescent="0.25">
      <c r="B10">
        <v>2018</v>
      </c>
      <c r="C10">
        <v>4</v>
      </c>
      <c r="D10" t="str">
        <f t="shared" si="0"/>
        <v>20184</v>
      </c>
      <c r="E10" s="5">
        <v>0.14099999999999999</v>
      </c>
      <c r="F10" t="s">
        <v>450</v>
      </c>
      <c r="G10" t="s">
        <v>53</v>
      </c>
      <c r="H10" t="str">
        <f t="shared" si="1"/>
        <v>68</v>
      </c>
      <c r="I10" t="str">
        <f t="shared" si="2"/>
        <v>b4</v>
      </c>
      <c r="J10" t="str">
        <f t="shared" si="3"/>
        <v>01</v>
      </c>
      <c r="K10">
        <f t="shared" si="4"/>
        <v>104</v>
      </c>
      <c r="L10">
        <f t="shared" si="5"/>
        <v>180</v>
      </c>
      <c r="M10">
        <f t="shared" si="6"/>
        <v>1</v>
      </c>
      <c r="N10">
        <f t="shared" si="7"/>
        <v>14.663999999999998</v>
      </c>
      <c r="O10">
        <f t="shared" si="8"/>
        <v>25.38</v>
      </c>
      <c r="P10">
        <f t="shared" si="9"/>
        <v>0.14099999999999999</v>
      </c>
    </row>
    <row r="11" spans="1:35" x14ac:dyDescent="0.25">
      <c r="B11">
        <v>2018</v>
      </c>
      <c r="C11">
        <v>4</v>
      </c>
      <c r="D11" t="str">
        <f t="shared" si="0"/>
        <v>20184</v>
      </c>
      <c r="E11" s="5">
        <v>0.12</v>
      </c>
      <c r="F11" t="s">
        <v>451</v>
      </c>
      <c r="G11" t="s">
        <v>55</v>
      </c>
      <c r="H11" t="str">
        <f t="shared" si="1"/>
        <v>92</v>
      </c>
      <c r="I11" t="str">
        <f t="shared" si="2"/>
        <v>c8</v>
      </c>
      <c r="J11" t="str">
        <f t="shared" si="3"/>
        <v>04</v>
      </c>
      <c r="K11">
        <f t="shared" si="4"/>
        <v>146</v>
      </c>
      <c r="L11">
        <f t="shared" si="5"/>
        <v>200</v>
      </c>
      <c r="M11">
        <f t="shared" si="6"/>
        <v>4</v>
      </c>
      <c r="N11">
        <f t="shared" si="7"/>
        <v>17.52</v>
      </c>
      <c r="O11">
        <f t="shared" si="8"/>
        <v>24</v>
      </c>
      <c r="P11">
        <f t="shared" si="9"/>
        <v>0.48</v>
      </c>
    </row>
    <row r="12" spans="1:35" x14ac:dyDescent="0.25">
      <c r="B12">
        <v>2018</v>
      </c>
      <c r="C12">
        <v>4</v>
      </c>
      <c r="D12" t="str">
        <f t="shared" si="0"/>
        <v>20184</v>
      </c>
      <c r="E12" s="5">
        <v>7.6999999999999999E-2</v>
      </c>
      <c r="F12" t="s">
        <v>452</v>
      </c>
      <c r="G12" t="s">
        <v>53</v>
      </c>
      <c r="H12" t="str">
        <f t="shared" si="1"/>
        <v>b7</v>
      </c>
      <c r="I12" t="str">
        <f t="shared" si="2"/>
        <v>db</v>
      </c>
      <c r="J12" t="str">
        <f t="shared" si="3"/>
        <v>04</v>
      </c>
      <c r="K12">
        <f t="shared" si="4"/>
        <v>183</v>
      </c>
      <c r="L12">
        <f t="shared" si="5"/>
        <v>219</v>
      </c>
      <c r="M12">
        <f t="shared" si="6"/>
        <v>4</v>
      </c>
      <c r="N12">
        <f t="shared" si="7"/>
        <v>14.090999999999999</v>
      </c>
      <c r="O12">
        <f t="shared" si="8"/>
        <v>16.863</v>
      </c>
      <c r="P12">
        <f t="shared" si="9"/>
        <v>0.308</v>
      </c>
      <c r="U12" t="str">
        <f>_xlfn.CONCAT(U2,$X$2,U3,$X$2,U4,$X$2,U5,$X$2,U6,$X$2,U7,$X$2,U8)</f>
        <v>41.278,79.077,32.395,39.846,48.405,168.508,65.981</v>
      </c>
      <c r="V12" t="str">
        <f t="shared" ref="V12:W12" si="18">_xlfn.CONCAT(V2,$X$2,V3,$X$2,V4,$X$2,V5,$X$2,V6,$X$2,V7,$X$2,V8)</f>
        <v>192.959,170.283,181.682,175.781,158.597,109.217,122.314</v>
      </c>
      <c r="W12" t="str">
        <f t="shared" si="18"/>
        <v>202.148,13.614,100.269,210.589,195.465,346.408,174.933</v>
      </c>
      <c r="Y12" t="str">
        <f>_xlfn.CONCAT(Y2,$X$2,Y3,$X$2,Y4,$X$2,Y5,$X$2,Y6,$X$2,Y7,$X$2,Y8)</f>
        <v>0,37.799,-8.883,-1.432,7.127,127.23,24.703</v>
      </c>
      <c r="Z12" t="str">
        <f t="shared" ref="Z12:AA12" si="19">_xlfn.CONCAT(Z2,$X$2,Z3,$X$2,Z4,$X$2,Z5,$X$2,Z6,$X$2,Z7,$X$2,Z8)</f>
        <v>0,-22.676,-11.277,-17.178,-34.362,-83.742,-70.645</v>
      </c>
      <c r="AA12" t="str">
        <f t="shared" si="19"/>
        <v>0,-188.534,-101.879,8.44100000000003,-6.68300000000002,144.26,-27.215</v>
      </c>
      <c r="AC12" t="str">
        <f>_xlfn.CONCAT(AC3,$X$2,AC4,$X$2,AC5,$X$2,AC6,$X$2,AC7,$X$2,AC8)</f>
        <v>37.799,-46.682,7.451,8.55899999999999,120.103,-102.527</v>
      </c>
      <c r="AD12" t="str">
        <f t="shared" ref="AD12:AE12" si="20">_xlfn.CONCAT(AD3,$X$2,AD4,$X$2,AD5,$X$2,AD6,$X$2,AD7,$X$2,AD8)</f>
        <v>-22.676,11.399,-5.90099999999998,-17.184,-49.38,13.097</v>
      </c>
      <c r="AE12" t="str">
        <f t="shared" si="20"/>
        <v>-188.534,86.655,110.32,-15.1240000000001,150.943,-171.475</v>
      </c>
      <c r="AG12" t="str">
        <f>_xlfn.CONCAT(AG3,$X$2,AG4,$X$2,AG5,$X$2,AG6,$X$2,AG7,$X$2,AG8)</f>
        <v>0.915717815785648,-0.590336001618675,0.230004630344189,0.214801987652462,2.48121061873773,-0.608439955373039</v>
      </c>
      <c r="AH12" t="str">
        <f t="shared" ref="AH12:AI12" si="21">_xlfn.CONCAT(AH3,$X$2,AH4,$X$2,AH5,$X$2,AH6,$X$2,AH7,$X$2,AH8)</f>
        <v>-0.117517192771521,0.0669415032622164,-0.0324798273907155,-0.0977580057002749,-0.311355195873819,0.119917229002811</v>
      </c>
      <c r="AI12" t="str">
        <f t="shared" si="21"/>
        <v>-0.932653303520193,6.36513882767739,1.10024035344922,-0.0718176163047455,0.772225206558719,-0.49500877577885</v>
      </c>
    </row>
    <row r="13" spans="1:35" x14ac:dyDescent="0.25">
      <c r="B13">
        <v>2018</v>
      </c>
      <c r="C13">
        <v>4</v>
      </c>
      <c r="D13" t="str">
        <f t="shared" si="0"/>
        <v>20184</v>
      </c>
      <c r="E13" s="5">
        <v>5.0999999999999997E-2</v>
      </c>
      <c r="F13" t="s">
        <v>453</v>
      </c>
      <c r="G13" t="s">
        <v>55</v>
      </c>
      <c r="H13" t="str">
        <f t="shared" si="1"/>
        <v>e1</v>
      </c>
      <c r="I13" t="str">
        <f t="shared" si="2"/>
        <v>f0</v>
      </c>
      <c r="J13" t="str">
        <f t="shared" si="3"/>
        <v>03</v>
      </c>
      <c r="K13">
        <f t="shared" si="4"/>
        <v>225</v>
      </c>
      <c r="L13">
        <f t="shared" si="5"/>
        <v>240</v>
      </c>
      <c r="M13">
        <f t="shared" si="6"/>
        <v>3</v>
      </c>
      <c r="N13">
        <f t="shared" si="7"/>
        <v>11.475</v>
      </c>
      <c r="O13">
        <f t="shared" si="8"/>
        <v>12.239999999999998</v>
      </c>
      <c r="P13">
        <f t="shared" si="9"/>
        <v>0.153</v>
      </c>
    </row>
    <row r="14" spans="1:35" x14ac:dyDescent="0.25">
      <c r="B14">
        <v>2018</v>
      </c>
      <c r="C14">
        <v>4</v>
      </c>
      <c r="D14" t="str">
        <f t="shared" si="0"/>
        <v>20184</v>
      </c>
      <c r="E14" s="5">
        <v>7.0000000000000001E-3</v>
      </c>
      <c r="F14" t="s">
        <v>454</v>
      </c>
      <c r="G14" t="s">
        <v>55</v>
      </c>
      <c r="H14" t="str">
        <f t="shared" si="1"/>
        <v>f8</v>
      </c>
      <c r="I14" t="str">
        <f t="shared" si="2"/>
        <v>e9</v>
      </c>
      <c r="J14" t="str">
        <f t="shared" si="3"/>
        <v>03</v>
      </c>
      <c r="K14">
        <f t="shared" si="4"/>
        <v>248</v>
      </c>
      <c r="L14">
        <f t="shared" si="5"/>
        <v>233</v>
      </c>
      <c r="M14">
        <f t="shared" si="6"/>
        <v>3</v>
      </c>
      <c r="N14">
        <f t="shared" si="7"/>
        <v>1.736</v>
      </c>
      <c r="O14">
        <f t="shared" si="8"/>
        <v>1.631</v>
      </c>
      <c r="P14">
        <f t="shared" si="9"/>
        <v>2.1000000000000001E-2</v>
      </c>
    </row>
    <row r="15" spans="1:35" x14ac:dyDescent="0.25">
      <c r="B15">
        <v>2018</v>
      </c>
      <c r="C15">
        <v>4</v>
      </c>
      <c r="D15" t="str">
        <f t="shared" si="0"/>
        <v>20184</v>
      </c>
      <c r="E15" s="5">
        <v>6.0000000000000001E-3</v>
      </c>
      <c r="F15" t="s">
        <v>455</v>
      </c>
      <c r="G15" t="s">
        <v>55</v>
      </c>
      <c r="H15" t="str">
        <f t="shared" si="1"/>
        <v>fb</v>
      </c>
      <c r="I15" t="str">
        <f t="shared" si="2"/>
        <v>cb</v>
      </c>
      <c r="J15" t="str">
        <f t="shared" si="3"/>
        <v>02</v>
      </c>
      <c r="K15">
        <f t="shared" si="4"/>
        <v>251</v>
      </c>
      <c r="L15">
        <f t="shared" si="5"/>
        <v>203</v>
      </c>
      <c r="M15">
        <f t="shared" si="6"/>
        <v>2</v>
      </c>
      <c r="N15">
        <f t="shared" si="7"/>
        <v>1.506</v>
      </c>
      <c r="O15">
        <f t="shared" si="8"/>
        <v>1.218</v>
      </c>
      <c r="P15">
        <f t="shared" si="9"/>
        <v>1.2E-2</v>
      </c>
    </row>
    <row r="16" spans="1:35" x14ac:dyDescent="0.25">
      <c r="A16" s="3" t="s">
        <v>441</v>
      </c>
      <c r="B16">
        <v>2019</v>
      </c>
      <c r="C16">
        <v>1</v>
      </c>
      <c r="D16" t="str">
        <f t="shared" si="0"/>
        <v>20191</v>
      </c>
      <c r="E16" s="5">
        <v>0.32200000000000001</v>
      </c>
      <c r="F16" t="s">
        <v>456</v>
      </c>
      <c r="G16" t="s">
        <v>3</v>
      </c>
      <c r="H16" t="str">
        <f t="shared" si="1"/>
        <v>11</v>
      </c>
      <c r="I16" t="str">
        <f t="shared" si="2"/>
        <v>e0</v>
      </c>
      <c r="J16" t="str">
        <f t="shared" si="3"/>
        <v>c9</v>
      </c>
      <c r="K16">
        <f t="shared" si="4"/>
        <v>17</v>
      </c>
      <c r="L16">
        <f t="shared" si="5"/>
        <v>224</v>
      </c>
      <c r="M16">
        <f t="shared" si="6"/>
        <v>201</v>
      </c>
      <c r="N16">
        <f t="shared" si="7"/>
        <v>5.4740000000000002</v>
      </c>
      <c r="O16">
        <f t="shared" si="8"/>
        <v>72.128</v>
      </c>
      <c r="P16">
        <f t="shared" si="9"/>
        <v>64.722000000000008</v>
      </c>
    </row>
    <row r="17" spans="1:16" x14ac:dyDescent="0.25">
      <c r="B17">
        <v>2019</v>
      </c>
      <c r="C17">
        <v>1</v>
      </c>
      <c r="D17" t="str">
        <f t="shared" si="0"/>
        <v>20191</v>
      </c>
      <c r="E17" s="5">
        <v>0.29099999999999998</v>
      </c>
      <c r="F17" t="s">
        <v>457</v>
      </c>
      <c r="G17" t="s">
        <v>53</v>
      </c>
      <c r="H17" t="str">
        <f t="shared" si="1"/>
        <v>2c</v>
      </c>
      <c r="I17" t="str">
        <f t="shared" si="2"/>
        <v>94</v>
      </c>
      <c r="J17" t="str">
        <f t="shared" si="3"/>
        <v>08</v>
      </c>
      <c r="K17">
        <f t="shared" si="4"/>
        <v>44</v>
      </c>
      <c r="L17">
        <f t="shared" si="5"/>
        <v>148</v>
      </c>
      <c r="M17">
        <f t="shared" si="6"/>
        <v>8</v>
      </c>
      <c r="N17">
        <f t="shared" si="7"/>
        <v>12.803999999999998</v>
      </c>
      <c r="O17">
        <f t="shared" si="8"/>
        <v>43.067999999999998</v>
      </c>
      <c r="P17">
        <f t="shared" si="9"/>
        <v>2.3279999999999998</v>
      </c>
    </row>
    <row r="18" spans="1:16" x14ac:dyDescent="0.25">
      <c r="B18">
        <v>2019</v>
      </c>
      <c r="C18">
        <v>1</v>
      </c>
      <c r="D18" t="str">
        <f t="shared" si="0"/>
        <v>20191</v>
      </c>
      <c r="E18" s="5">
        <v>0.161</v>
      </c>
      <c r="F18" t="s">
        <v>458</v>
      </c>
      <c r="G18" t="s">
        <v>53</v>
      </c>
      <c r="H18" t="str">
        <f t="shared" si="1"/>
        <v>06</v>
      </c>
      <c r="I18" t="str">
        <f t="shared" si="2"/>
        <v>b2</v>
      </c>
      <c r="J18" t="str">
        <f t="shared" si="3"/>
        <v>65</v>
      </c>
      <c r="K18">
        <f t="shared" si="4"/>
        <v>6</v>
      </c>
      <c r="L18">
        <f t="shared" si="5"/>
        <v>178</v>
      </c>
      <c r="M18">
        <f t="shared" si="6"/>
        <v>101</v>
      </c>
      <c r="N18">
        <f t="shared" si="7"/>
        <v>0.96599999999999997</v>
      </c>
      <c r="O18">
        <f t="shared" si="8"/>
        <v>28.658000000000001</v>
      </c>
      <c r="P18">
        <f t="shared" si="9"/>
        <v>16.260999999999999</v>
      </c>
    </row>
    <row r="19" spans="1:16" x14ac:dyDescent="0.25">
      <c r="B19">
        <v>2019</v>
      </c>
      <c r="C19">
        <v>1</v>
      </c>
      <c r="D19" t="str">
        <f t="shared" si="0"/>
        <v>20191</v>
      </c>
      <c r="E19" s="5">
        <v>0.106</v>
      </c>
      <c r="F19" t="s">
        <v>459</v>
      </c>
      <c r="G19" t="s">
        <v>53</v>
      </c>
      <c r="H19" t="str">
        <f t="shared" si="1"/>
        <v>04</v>
      </c>
      <c r="I19" t="str">
        <f t="shared" si="2"/>
        <v>9b</v>
      </c>
      <c r="J19" t="str">
        <f t="shared" si="3"/>
        <v>36</v>
      </c>
      <c r="K19">
        <f t="shared" si="4"/>
        <v>4</v>
      </c>
      <c r="L19">
        <f t="shared" si="5"/>
        <v>155</v>
      </c>
      <c r="M19">
        <f t="shared" si="6"/>
        <v>54</v>
      </c>
      <c r="N19">
        <f t="shared" si="7"/>
        <v>0.42399999999999999</v>
      </c>
      <c r="O19">
        <f t="shared" si="8"/>
        <v>16.43</v>
      </c>
      <c r="P19">
        <f t="shared" si="9"/>
        <v>5.7240000000000002</v>
      </c>
    </row>
    <row r="20" spans="1:16" x14ac:dyDescent="0.25">
      <c r="B20">
        <v>2019</v>
      </c>
      <c r="C20">
        <v>1</v>
      </c>
      <c r="D20" t="str">
        <f t="shared" si="0"/>
        <v>20191</v>
      </c>
      <c r="E20" s="5">
        <v>6.5000000000000002E-2</v>
      </c>
      <c r="F20" t="s">
        <v>460</v>
      </c>
      <c r="G20" t="s">
        <v>55</v>
      </c>
      <c r="H20" t="str">
        <f t="shared" si="1"/>
        <v>96</v>
      </c>
      <c r="I20" t="str">
        <f t="shared" si="2"/>
        <v>cb</v>
      </c>
      <c r="J20" t="str">
        <f t="shared" si="3"/>
        <v>02</v>
      </c>
      <c r="K20">
        <f t="shared" si="4"/>
        <v>150</v>
      </c>
      <c r="L20">
        <f t="shared" si="5"/>
        <v>203</v>
      </c>
      <c r="M20">
        <f t="shared" si="6"/>
        <v>2</v>
      </c>
      <c r="N20">
        <f t="shared" si="7"/>
        <v>9.75</v>
      </c>
      <c r="O20">
        <f t="shared" si="8"/>
        <v>13.195</v>
      </c>
      <c r="P20">
        <f t="shared" si="9"/>
        <v>0.13</v>
      </c>
    </row>
    <row r="21" spans="1:16" x14ac:dyDescent="0.25">
      <c r="B21">
        <v>2019</v>
      </c>
      <c r="C21">
        <v>1</v>
      </c>
      <c r="D21" t="str">
        <f t="shared" si="0"/>
        <v>20191</v>
      </c>
      <c r="E21" s="5">
        <v>2.1000000000000001E-2</v>
      </c>
      <c r="F21" t="s">
        <v>461</v>
      </c>
      <c r="G21" t="s">
        <v>3</v>
      </c>
      <c r="H21" t="str">
        <f t="shared" si="1"/>
        <v>27</v>
      </c>
      <c r="I21" t="str">
        <f t="shared" si="2"/>
        <v>b5</v>
      </c>
      <c r="J21" t="str">
        <f t="shared" si="3"/>
        <v>da</v>
      </c>
      <c r="K21">
        <f t="shared" si="4"/>
        <v>39</v>
      </c>
      <c r="L21">
        <f t="shared" si="5"/>
        <v>181</v>
      </c>
      <c r="M21">
        <f t="shared" si="6"/>
        <v>218</v>
      </c>
      <c r="N21">
        <f t="shared" si="7"/>
        <v>0.81900000000000006</v>
      </c>
      <c r="O21">
        <f t="shared" si="8"/>
        <v>3.8010000000000002</v>
      </c>
      <c r="P21">
        <f t="shared" si="9"/>
        <v>4.5780000000000003</v>
      </c>
    </row>
    <row r="22" spans="1:16" x14ac:dyDescent="0.25">
      <c r="B22">
        <v>2019</v>
      </c>
      <c r="C22">
        <v>1</v>
      </c>
      <c r="D22" t="str">
        <f t="shared" si="0"/>
        <v>20191</v>
      </c>
      <c r="E22" s="5">
        <v>0.02</v>
      </c>
      <c r="F22" t="s">
        <v>462</v>
      </c>
      <c r="G22" t="s">
        <v>3</v>
      </c>
      <c r="H22" t="str">
        <f t="shared" si="1"/>
        <v>36</v>
      </c>
      <c r="I22" t="str">
        <f t="shared" si="2"/>
        <v>94</v>
      </c>
      <c r="J22" t="str">
        <f t="shared" si="3"/>
        <v>c9</v>
      </c>
      <c r="K22">
        <f t="shared" si="4"/>
        <v>54</v>
      </c>
      <c r="L22">
        <f t="shared" si="5"/>
        <v>148</v>
      </c>
      <c r="M22">
        <f t="shared" si="6"/>
        <v>201</v>
      </c>
      <c r="N22">
        <f t="shared" si="7"/>
        <v>1.08</v>
      </c>
      <c r="O22">
        <f t="shared" si="8"/>
        <v>2.96</v>
      </c>
      <c r="P22">
        <f t="shared" si="9"/>
        <v>4.0200000000000005</v>
      </c>
    </row>
    <row r="23" spans="1:16" x14ac:dyDescent="0.25">
      <c r="B23">
        <v>2019</v>
      </c>
      <c r="C23">
        <v>1</v>
      </c>
      <c r="D23" t="str">
        <f t="shared" si="0"/>
        <v>20191</v>
      </c>
      <c r="E23" s="5">
        <v>1.4E-2</v>
      </c>
      <c r="F23" t="s">
        <v>463</v>
      </c>
      <c r="G23" t="s">
        <v>3</v>
      </c>
      <c r="H23" t="str">
        <f t="shared" si="1"/>
        <v>4d</v>
      </c>
      <c r="I23" t="str">
        <f t="shared" si="2"/>
        <v>67</v>
      </c>
      <c r="J23" t="str">
        <f t="shared" si="3"/>
        <v>b3</v>
      </c>
      <c r="K23">
        <f t="shared" si="4"/>
        <v>77</v>
      </c>
      <c r="L23">
        <f t="shared" si="5"/>
        <v>103</v>
      </c>
      <c r="M23">
        <f t="shared" si="6"/>
        <v>179</v>
      </c>
      <c r="N23">
        <f t="shared" si="7"/>
        <v>1.0780000000000001</v>
      </c>
      <c r="O23">
        <f t="shared" si="8"/>
        <v>1.4419999999999999</v>
      </c>
      <c r="P23">
        <f t="shared" si="9"/>
        <v>2.5060000000000002</v>
      </c>
    </row>
    <row r="24" spans="1:16" x14ac:dyDescent="0.25">
      <c r="A24" s="3" t="s">
        <v>442</v>
      </c>
      <c r="B24">
        <v>2019</v>
      </c>
      <c r="C24">
        <v>2</v>
      </c>
      <c r="D24" t="str">
        <f t="shared" si="0"/>
        <v>20192</v>
      </c>
      <c r="E24" s="5">
        <v>0.317</v>
      </c>
      <c r="F24" t="s">
        <v>464</v>
      </c>
      <c r="G24" t="s">
        <v>3</v>
      </c>
      <c r="H24" t="str">
        <f t="shared" si="1"/>
        <v>31</v>
      </c>
      <c r="I24" t="str">
        <f t="shared" si="2"/>
        <v>a0</v>
      </c>
      <c r="J24" t="str">
        <f t="shared" si="3"/>
        <v>cf</v>
      </c>
      <c r="K24">
        <f t="shared" si="4"/>
        <v>49</v>
      </c>
      <c r="L24">
        <f t="shared" si="5"/>
        <v>160</v>
      </c>
      <c r="M24">
        <f t="shared" si="6"/>
        <v>207</v>
      </c>
      <c r="N24">
        <f t="shared" si="7"/>
        <v>15.532999999999999</v>
      </c>
      <c r="O24">
        <f t="shared" si="8"/>
        <v>50.72</v>
      </c>
      <c r="P24">
        <f t="shared" si="9"/>
        <v>65.619</v>
      </c>
    </row>
    <row r="25" spans="1:16" x14ac:dyDescent="0.25">
      <c r="B25">
        <v>2019</v>
      </c>
      <c r="C25">
        <v>2</v>
      </c>
      <c r="D25" t="str">
        <f t="shared" si="0"/>
        <v>20192</v>
      </c>
      <c r="E25" s="5">
        <v>0.26100000000000001</v>
      </c>
      <c r="F25" t="s">
        <v>465</v>
      </c>
      <c r="G25" t="s">
        <v>3</v>
      </c>
      <c r="H25" t="str">
        <f t="shared" si="1"/>
        <v>1f</v>
      </c>
      <c r="I25" t="str">
        <f t="shared" si="2"/>
        <v>c1</v>
      </c>
      <c r="J25" t="str">
        <f t="shared" si="3"/>
        <v>e0</v>
      </c>
      <c r="K25">
        <f t="shared" si="4"/>
        <v>31</v>
      </c>
      <c r="L25">
        <f t="shared" si="5"/>
        <v>193</v>
      </c>
      <c r="M25">
        <f t="shared" si="6"/>
        <v>224</v>
      </c>
      <c r="N25">
        <f t="shared" si="7"/>
        <v>8.0910000000000011</v>
      </c>
      <c r="O25">
        <f t="shared" si="8"/>
        <v>50.373000000000005</v>
      </c>
      <c r="P25">
        <f t="shared" si="9"/>
        <v>58.463999999999999</v>
      </c>
    </row>
    <row r="26" spans="1:16" x14ac:dyDescent="0.25">
      <c r="B26">
        <v>2019</v>
      </c>
      <c r="C26">
        <v>2</v>
      </c>
      <c r="D26" t="str">
        <f t="shared" si="0"/>
        <v>20192</v>
      </c>
      <c r="E26" s="5">
        <v>0.224</v>
      </c>
      <c r="F26" t="s">
        <v>466</v>
      </c>
      <c r="G26" t="s">
        <v>3</v>
      </c>
      <c r="H26" t="str">
        <f t="shared" si="1"/>
        <v>40</v>
      </c>
      <c r="I26" t="str">
        <f t="shared" si="2"/>
        <v>81</v>
      </c>
      <c r="J26" t="str">
        <f t="shared" si="3"/>
        <v>c0</v>
      </c>
      <c r="K26">
        <f t="shared" si="4"/>
        <v>64</v>
      </c>
      <c r="L26">
        <f t="shared" si="5"/>
        <v>129</v>
      </c>
      <c r="M26">
        <f t="shared" si="6"/>
        <v>192</v>
      </c>
      <c r="N26">
        <f t="shared" si="7"/>
        <v>14.336</v>
      </c>
      <c r="O26">
        <f t="shared" si="8"/>
        <v>28.896000000000001</v>
      </c>
      <c r="P26">
        <f t="shared" si="9"/>
        <v>43.008000000000003</v>
      </c>
    </row>
    <row r="27" spans="1:16" x14ac:dyDescent="0.25">
      <c r="B27">
        <v>2019</v>
      </c>
      <c r="C27">
        <v>2</v>
      </c>
      <c r="D27" t="str">
        <f t="shared" si="0"/>
        <v>20192</v>
      </c>
      <c r="E27" s="5">
        <v>7.1999999999999995E-2</v>
      </c>
      <c r="F27" t="s">
        <v>467</v>
      </c>
      <c r="G27" t="s">
        <v>3</v>
      </c>
      <c r="H27" t="str">
        <f t="shared" si="1"/>
        <v>09</v>
      </c>
      <c r="I27" t="str">
        <f t="shared" si="2"/>
        <v>f7</v>
      </c>
      <c r="J27" t="str">
        <f t="shared" si="3"/>
        <v>f3</v>
      </c>
      <c r="K27">
        <f t="shared" si="4"/>
        <v>9</v>
      </c>
      <c r="L27">
        <f t="shared" si="5"/>
        <v>247</v>
      </c>
      <c r="M27">
        <f t="shared" si="6"/>
        <v>243</v>
      </c>
      <c r="N27">
        <f t="shared" si="7"/>
        <v>0.64799999999999991</v>
      </c>
      <c r="O27">
        <f t="shared" si="8"/>
        <v>17.783999999999999</v>
      </c>
      <c r="P27">
        <f t="shared" si="9"/>
        <v>17.495999999999999</v>
      </c>
    </row>
    <row r="28" spans="1:16" x14ac:dyDescent="0.25">
      <c r="B28">
        <v>2019</v>
      </c>
      <c r="C28">
        <v>2</v>
      </c>
      <c r="D28" t="str">
        <f t="shared" si="0"/>
        <v>20192</v>
      </c>
      <c r="E28" s="5">
        <v>6.2E-2</v>
      </c>
      <c r="F28" t="s">
        <v>468</v>
      </c>
      <c r="G28" t="s">
        <v>3</v>
      </c>
      <c r="H28" t="str">
        <f t="shared" si="1"/>
        <v>13</v>
      </c>
      <c r="I28" t="str">
        <f t="shared" si="2"/>
        <v>e5</v>
      </c>
      <c r="J28" t="str">
        <f t="shared" si="3"/>
        <v>f1</v>
      </c>
      <c r="K28">
        <f t="shared" si="4"/>
        <v>19</v>
      </c>
      <c r="L28">
        <f t="shared" si="5"/>
        <v>229</v>
      </c>
      <c r="M28">
        <f t="shared" si="6"/>
        <v>241</v>
      </c>
      <c r="N28">
        <f t="shared" si="7"/>
        <v>1.1779999999999999</v>
      </c>
      <c r="O28">
        <f t="shared" si="8"/>
        <v>14.198</v>
      </c>
      <c r="P28">
        <f t="shared" si="9"/>
        <v>14.942</v>
      </c>
    </row>
    <row r="29" spans="1:16" x14ac:dyDescent="0.25">
      <c r="B29">
        <v>2019</v>
      </c>
      <c r="C29">
        <v>2</v>
      </c>
      <c r="D29" t="str">
        <f t="shared" si="0"/>
        <v>20192</v>
      </c>
      <c r="E29" s="5">
        <v>0.05</v>
      </c>
      <c r="F29" t="s">
        <v>469</v>
      </c>
      <c r="G29" t="s">
        <v>53</v>
      </c>
      <c r="H29" t="str">
        <f t="shared" si="1"/>
        <v>00</v>
      </c>
      <c r="I29" t="str">
        <f t="shared" si="2"/>
        <v>dd</v>
      </c>
      <c r="J29" t="str">
        <f t="shared" si="3"/>
        <v>bb</v>
      </c>
      <c r="K29">
        <f t="shared" si="4"/>
        <v>0</v>
      </c>
      <c r="L29">
        <f t="shared" si="5"/>
        <v>221</v>
      </c>
      <c r="M29">
        <f t="shared" si="6"/>
        <v>187</v>
      </c>
      <c r="N29">
        <f t="shared" si="7"/>
        <v>0</v>
      </c>
      <c r="O29">
        <f t="shared" si="8"/>
        <v>11.05</v>
      </c>
      <c r="P29">
        <f t="shared" si="9"/>
        <v>9.35</v>
      </c>
    </row>
    <row r="30" spans="1:16" x14ac:dyDescent="0.25">
      <c r="B30">
        <v>2019</v>
      </c>
      <c r="C30">
        <v>2</v>
      </c>
      <c r="D30" t="str">
        <f t="shared" si="0"/>
        <v>20192</v>
      </c>
      <c r="E30" s="5">
        <v>1.4999999999999999E-2</v>
      </c>
      <c r="F30" t="s">
        <v>470</v>
      </c>
      <c r="G30" t="s">
        <v>53</v>
      </c>
      <c r="H30" t="str">
        <f t="shared" si="1"/>
        <v>04</v>
      </c>
      <c r="I30" t="str">
        <f t="shared" si="2"/>
        <v>b8</v>
      </c>
      <c r="J30" t="str">
        <f t="shared" si="3"/>
        <v>72</v>
      </c>
      <c r="K30">
        <f t="shared" si="4"/>
        <v>4</v>
      </c>
      <c r="L30">
        <f t="shared" si="5"/>
        <v>184</v>
      </c>
      <c r="M30">
        <f t="shared" si="6"/>
        <v>114</v>
      </c>
      <c r="N30">
        <f t="shared" si="7"/>
        <v>0.06</v>
      </c>
      <c r="O30">
        <f t="shared" si="8"/>
        <v>2.76</v>
      </c>
      <c r="P30">
        <f t="shared" si="9"/>
        <v>1.71</v>
      </c>
    </row>
    <row r="31" spans="1:16" x14ac:dyDescent="0.25">
      <c r="A31" s="3" t="s">
        <v>443</v>
      </c>
      <c r="B31">
        <v>2019</v>
      </c>
      <c r="C31">
        <v>3</v>
      </c>
      <c r="D31" t="str">
        <f t="shared" si="0"/>
        <v>20193</v>
      </c>
      <c r="E31" s="5">
        <v>0.71499999999999997</v>
      </c>
      <c r="F31" t="s">
        <v>471</v>
      </c>
      <c r="G31" t="s">
        <v>3</v>
      </c>
      <c r="H31" t="str">
        <f t="shared" si="1"/>
        <v>3f</v>
      </c>
      <c r="I31" t="str">
        <f t="shared" si="2"/>
        <v>89</v>
      </c>
      <c r="J31" t="str">
        <f t="shared" si="3"/>
        <v>c4</v>
      </c>
      <c r="K31">
        <f t="shared" si="4"/>
        <v>63</v>
      </c>
      <c r="L31">
        <f t="shared" si="5"/>
        <v>137</v>
      </c>
      <c r="M31">
        <f t="shared" si="6"/>
        <v>196</v>
      </c>
      <c r="N31">
        <f t="shared" si="7"/>
        <v>45.044999999999995</v>
      </c>
      <c r="O31">
        <f t="shared" si="8"/>
        <v>97.954999999999998</v>
      </c>
      <c r="P31">
        <f t="shared" si="9"/>
        <v>140.13999999999999</v>
      </c>
    </row>
    <row r="32" spans="1:16" x14ac:dyDescent="0.25">
      <c r="B32">
        <v>2019</v>
      </c>
      <c r="C32">
        <v>3</v>
      </c>
      <c r="D32" t="str">
        <f t="shared" si="0"/>
        <v>20193</v>
      </c>
      <c r="E32" s="5">
        <v>9.8000000000000004E-2</v>
      </c>
      <c r="F32" t="s">
        <v>472</v>
      </c>
      <c r="G32" t="s">
        <v>3</v>
      </c>
      <c r="H32" t="str">
        <f t="shared" si="1"/>
        <v>14</v>
      </c>
      <c r="I32" t="str">
        <f t="shared" si="2"/>
        <v>d7</v>
      </c>
      <c r="J32" t="str">
        <f t="shared" si="3"/>
        <v>eb</v>
      </c>
      <c r="K32">
        <f t="shared" si="4"/>
        <v>20</v>
      </c>
      <c r="L32">
        <f t="shared" si="5"/>
        <v>215</v>
      </c>
      <c r="M32">
        <f t="shared" si="6"/>
        <v>235</v>
      </c>
      <c r="N32">
        <f t="shared" si="7"/>
        <v>1.96</v>
      </c>
      <c r="O32">
        <f t="shared" si="8"/>
        <v>21.07</v>
      </c>
      <c r="P32">
        <f t="shared" si="9"/>
        <v>23.03</v>
      </c>
    </row>
    <row r="33" spans="1:16" x14ac:dyDescent="0.25">
      <c r="B33">
        <v>2019</v>
      </c>
      <c r="C33">
        <v>3</v>
      </c>
      <c r="D33" t="str">
        <f t="shared" si="0"/>
        <v>20193</v>
      </c>
      <c r="E33" s="5">
        <v>7.5999999999999998E-2</v>
      </c>
      <c r="F33" t="s">
        <v>473</v>
      </c>
      <c r="G33" t="s">
        <v>3</v>
      </c>
      <c r="H33" t="str">
        <f t="shared" si="1"/>
        <v>09</v>
      </c>
      <c r="I33" t="str">
        <f t="shared" si="2"/>
        <v>f3</v>
      </c>
      <c r="J33" t="str">
        <f t="shared" si="3"/>
        <v>ee</v>
      </c>
      <c r="K33">
        <f t="shared" si="4"/>
        <v>9</v>
      </c>
      <c r="L33">
        <f t="shared" si="5"/>
        <v>243</v>
      </c>
      <c r="M33">
        <f t="shared" si="6"/>
        <v>238</v>
      </c>
      <c r="N33">
        <f t="shared" si="7"/>
        <v>0.68399999999999994</v>
      </c>
      <c r="O33">
        <f t="shared" si="8"/>
        <v>18.468</v>
      </c>
      <c r="P33">
        <f t="shared" si="9"/>
        <v>18.088000000000001</v>
      </c>
    </row>
    <row r="34" spans="1:16" x14ac:dyDescent="0.25">
      <c r="B34">
        <v>2019</v>
      </c>
      <c r="C34">
        <v>3</v>
      </c>
      <c r="D34" t="str">
        <f t="shared" si="0"/>
        <v>20193</v>
      </c>
      <c r="E34" s="5">
        <v>6.0999999999999999E-2</v>
      </c>
      <c r="F34" t="s">
        <v>474</v>
      </c>
      <c r="G34" t="s">
        <v>53</v>
      </c>
      <c r="H34" t="str">
        <f t="shared" si="1"/>
        <v>08</v>
      </c>
      <c r="I34" t="str">
        <f t="shared" si="2"/>
        <v>d5</v>
      </c>
      <c r="J34" t="str">
        <f t="shared" si="3"/>
        <v>ab</v>
      </c>
      <c r="K34">
        <f t="shared" si="4"/>
        <v>8</v>
      </c>
      <c r="L34">
        <f t="shared" si="5"/>
        <v>213</v>
      </c>
      <c r="M34">
        <f t="shared" si="6"/>
        <v>171</v>
      </c>
      <c r="N34">
        <f t="shared" si="7"/>
        <v>0.48799999999999999</v>
      </c>
      <c r="O34">
        <f t="shared" si="8"/>
        <v>12.993</v>
      </c>
      <c r="P34">
        <f t="shared" si="9"/>
        <v>10.430999999999999</v>
      </c>
    </row>
    <row r="35" spans="1:16" x14ac:dyDescent="0.25">
      <c r="B35">
        <v>2019</v>
      </c>
      <c r="C35">
        <v>3</v>
      </c>
      <c r="D35" t="str">
        <f t="shared" si="0"/>
        <v>20193</v>
      </c>
      <c r="E35" s="5">
        <v>2.7E-2</v>
      </c>
      <c r="F35" t="s">
        <v>475</v>
      </c>
      <c r="G35" t="s">
        <v>53</v>
      </c>
      <c r="H35" t="str">
        <f t="shared" si="1"/>
        <v>06</v>
      </c>
      <c r="I35" t="str">
        <f t="shared" si="2"/>
        <v>b3</v>
      </c>
      <c r="J35" t="str">
        <f t="shared" si="3"/>
        <v>68</v>
      </c>
      <c r="K35">
        <f t="shared" si="4"/>
        <v>6</v>
      </c>
      <c r="L35">
        <f t="shared" si="5"/>
        <v>179</v>
      </c>
      <c r="M35">
        <f t="shared" si="6"/>
        <v>104</v>
      </c>
      <c r="N35">
        <f t="shared" si="7"/>
        <v>0.16200000000000001</v>
      </c>
      <c r="O35">
        <f t="shared" si="8"/>
        <v>4.8330000000000002</v>
      </c>
      <c r="P35">
        <f t="shared" si="9"/>
        <v>2.8079999999999998</v>
      </c>
    </row>
    <row r="36" spans="1:16" x14ac:dyDescent="0.25">
      <c r="B36">
        <v>2019</v>
      </c>
      <c r="C36">
        <v>3</v>
      </c>
      <c r="D36" t="str">
        <f t="shared" si="0"/>
        <v>20193</v>
      </c>
      <c r="E36" s="5">
        <v>2.1999999999999999E-2</v>
      </c>
      <c r="F36" t="s">
        <v>476</v>
      </c>
      <c r="G36" t="s">
        <v>53</v>
      </c>
      <c r="H36" t="str">
        <f t="shared" si="1"/>
        <v>03</v>
      </c>
      <c r="I36" t="str">
        <f t="shared" si="2"/>
        <v>95</v>
      </c>
      <c r="J36" t="str">
        <f t="shared" si="3"/>
        <v>2c</v>
      </c>
      <c r="K36">
        <f t="shared" si="4"/>
        <v>3</v>
      </c>
      <c r="L36">
        <f t="shared" si="5"/>
        <v>149</v>
      </c>
      <c r="M36">
        <f t="shared" si="6"/>
        <v>44</v>
      </c>
      <c r="N36">
        <f t="shared" si="7"/>
        <v>6.6000000000000003E-2</v>
      </c>
      <c r="O36">
        <f t="shared" si="8"/>
        <v>3.278</v>
      </c>
      <c r="P36">
        <f t="shared" si="9"/>
        <v>0.96799999999999997</v>
      </c>
    </row>
    <row r="37" spans="1:16" x14ac:dyDescent="0.25">
      <c r="A37" s="3" t="s">
        <v>444</v>
      </c>
      <c r="B37">
        <v>2019</v>
      </c>
      <c r="C37">
        <v>4</v>
      </c>
      <c r="D37" t="str">
        <f t="shared" si="0"/>
        <v>20194</v>
      </c>
      <c r="E37" s="5">
        <v>0.64800000000000002</v>
      </c>
      <c r="F37" t="s">
        <v>477</v>
      </c>
      <c r="G37" t="s">
        <v>6</v>
      </c>
      <c r="H37" t="str">
        <f t="shared" si="1"/>
        <v>6b</v>
      </c>
      <c r="I37" t="str">
        <f t="shared" si="2"/>
        <v>2f</v>
      </c>
      <c r="J37" t="str">
        <f t="shared" si="3"/>
        <v>95</v>
      </c>
      <c r="K37">
        <f t="shared" si="4"/>
        <v>107</v>
      </c>
      <c r="L37">
        <f t="shared" si="5"/>
        <v>47</v>
      </c>
      <c r="M37">
        <f t="shared" si="6"/>
        <v>149</v>
      </c>
      <c r="N37">
        <f t="shared" si="7"/>
        <v>69.335999999999999</v>
      </c>
      <c r="O37">
        <f t="shared" si="8"/>
        <v>30.456</v>
      </c>
      <c r="P37">
        <f t="shared" si="9"/>
        <v>96.552000000000007</v>
      </c>
    </row>
    <row r="38" spans="1:16" x14ac:dyDescent="0.25">
      <c r="B38">
        <v>2019</v>
      </c>
      <c r="C38">
        <v>4</v>
      </c>
      <c r="D38" t="str">
        <f t="shared" si="0"/>
        <v>20194</v>
      </c>
      <c r="E38" s="5">
        <v>0.122</v>
      </c>
      <c r="F38" t="s">
        <v>478</v>
      </c>
      <c r="G38" t="s">
        <v>3</v>
      </c>
      <c r="H38" t="str">
        <f t="shared" si="1"/>
        <v>49</v>
      </c>
      <c r="I38" t="str">
        <f t="shared" si="2"/>
        <v>6e</v>
      </c>
      <c r="J38" t="str">
        <f t="shared" si="3"/>
        <v>b7</v>
      </c>
      <c r="K38">
        <f t="shared" si="4"/>
        <v>73</v>
      </c>
      <c r="L38">
        <f t="shared" si="5"/>
        <v>110</v>
      </c>
      <c r="M38">
        <f t="shared" si="6"/>
        <v>183</v>
      </c>
      <c r="N38">
        <f t="shared" si="7"/>
        <v>8.9060000000000006</v>
      </c>
      <c r="O38">
        <f t="shared" si="8"/>
        <v>13.42</v>
      </c>
      <c r="P38">
        <f t="shared" si="9"/>
        <v>22.326000000000001</v>
      </c>
    </row>
    <row r="39" spans="1:16" x14ac:dyDescent="0.25">
      <c r="B39">
        <v>2019</v>
      </c>
      <c r="C39">
        <v>4</v>
      </c>
      <c r="D39" t="str">
        <f t="shared" si="0"/>
        <v>20194</v>
      </c>
      <c r="E39" s="5">
        <v>0.09</v>
      </c>
      <c r="F39" t="s">
        <v>479</v>
      </c>
      <c r="G39" t="s">
        <v>3</v>
      </c>
      <c r="H39" t="str">
        <f t="shared" si="1"/>
        <v>52</v>
      </c>
      <c r="I39" t="str">
        <f t="shared" si="2"/>
        <v>5b</v>
      </c>
      <c r="J39" t="str">
        <f t="shared" si="3"/>
        <v>ae</v>
      </c>
      <c r="K39">
        <f t="shared" si="4"/>
        <v>82</v>
      </c>
      <c r="L39">
        <f t="shared" si="5"/>
        <v>91</v>
      </c>
      <c r="M39">
        <f t="shared" si="6"/>
        <v>174</v>
      </c>
      <c r="N39">
        <f t="shared" si="7"/>
        <v>7.38</v>
      </c>
      <c r="O39">
        <f t="shared" si="8"/>
        <v>8.19</v>
      </c>
      <c r="P39">
        <f t="shared" si="9"/>
        <v>15.66</v>
      </c>
    </row>
    <row r="40" spans="1:16" x14ac:dyDescent="0.25">
      <c r="B40">
        <v>2019</v>
      </c>
      <c r="C40">
        <v>4</v>
      </c>
      <c r="D40" t="str">
        <f t="shared" si="0"/>
        <v>20194</v>
      </c>
      <c r="E40" s="5">
        <v>6.5000000000000002E-2</v>
      </c>
      <c r="F40" t="s">
        <v>480</v>
      </c>
      <c r="G40" t="s">
        <v>3</v>
      </c>
      <c r="H40" t="str">
        <f t="shared" si="1"/>
        <v>40</v>
      </c>
      <c r="I40" t="str">
        <f t="shared" si="2"/>
        <v>80</v>
      </c>
      <c r="J40" t="str">
        <f t="shared" si="3"/>
        <v>c0</v>
      </c>
      <c r="K40">
        <f t="shared" si="4"/>
        <v>64</v>
      </c>
      <c r="L40">
        <f t="shared" si="5"/>
        <v>128</v>
      </c>
      <c r="M40">
        <f t="shared" si="6"/>
        <v>192</v>
      </c>
      <c r="N40">
        <f t="shared" si="7"/>
        <v>4.16</v>
      </c>
      <c r="O40">
        <f t="shared" si="8"/>
        <v>8.32</v>
      </c>
      <c r="P40">
        <f t="shared" si="9"/>
        <v>12.48</v>
      </c>
    </row>
    <row r="41" spans="1:16" x14ac:dyDescent="0.25">
      <c r="B41">
        <v>2019</v>
      </c>
      <c r="C41">
        <v>4</v>
      </c>
      <c r="D41" t="str">
        <f t="shared" si="0"/>
        <v>20194</v>
      </c>
      <c r="E41" s="5">
        <v>4.4999999999999998E-2</v>
      </c>
      <c r="F41" t="s">
        <v>481</v>
      </c>
      <c r="G41" t="s">
        <v>3</v>
      </c>
      <c r="H41" t="str">
        <f t="shared" si="1"/>
        <v>31</v>
      </c>
      <c r="I41" t="str">
        <f t="shared" si="2"/>
        <v>a0</v>
      </c>
      <c r="J41" t="str">
        <f t="shared" si="3"/>
        <v>d0</v>
      </c>
      <c r="K41">
        <f t="shared" si="4"/>
        <v>49</v>
      </c>
      <c r="L41">
        <f t="shared" si="5"/>
        <v>160</v>
      </c>
      <c r="M41">
        <f t="shared" si="6"/>
        <v>208</v>
      </c>
      <c r="N41">
        <f t="shared" si="7"/>
        <v>2.2050000000000001</v>
      </c>
      <c r="O41">
        <f t="shared" si="8"/>
        <v>7.1999999999999993</v>
      </c>
      <c r="P41">
        <f t="shared" si="9"/>
        <v>9.36</v>
      </c>
    </row>
    <row r="42" spans="1:16" x14ac:dyDescent="0.25">
      <c r="B42">
        <v>2019</v>
      </c>
      <c r="C42">
        <v>4</v>
      </c>
      <c r="D42" t="str">
        <f t="shared" si="0"/>
        <v>20194</v>
      </c>
      <c r="E42" s="5">
        <v>3.1E-2</v>
      </c>
      <c r="F42" t="s">
        <v>482</v>
      </c>
      <c r="G42" t="s">
        <v>3</v>
      </c>
      <c r="H42" t="str">
        <f t="shared" si="1"/>
        <v>39</v>
      </c>
      <c r="I42" t="str">
        <f t="shared" si="2"/>
        <v>8e</v>
      </c>
      <c r="J42" t="str">
        <f t="shared" si="3"/>
        <v>c7</v>
      </c>
      <c r="K42">
        <f t="shared" si="4"/>
        <v>57</v>
      </c>
      <c r="L42">
        <f t="shared" si="5"/>
        <v>142</v>
      </c>
      <c r="M42">
        <f t="shared" si="6"/>
        <v>199</v>
      </c>
      <c r="N42">
        <f t="shared" si="7"/>
        <v>1.7669999999999999</v>
      </c>
      <c r="O42">
        <f t="shared" si="8"/>
        <v>4.4020000000000001</v>
      </c>
      <c r="P42">
        <f t="shared" si="9"/>
        <v>6.1689999999999996</v>
      </c>
    </row>
    <row r="43" spans="1:16" x14ac:dyDescent="0.25">
      <c r="D43" t="str">
        <f t="shared" si="0"/>
        <v/>
      </c>
      <c r="E43" s="5"/>
      <c r="H43" t="str">
        <f t="shared" si="1"/>
        <v/>
      </c>
      <c r="I43" t="str">
        <f t="shared" si="2"/>
        <v/>
      </c>
      <c r="J43" t="str">
        <f t="shared" si="3"/>
        <v/>
      </c>
    </row>
    <row r="44" spans="1:16" x14ac:dyDescent="0.25">
      <c r="A44" s="3" t="s">
        <v>445</v>
      </c>
      <c r="B44">
        <v>2019</v>
      </c>
      <c r="C44">
        <v>4</v>
      </c>
      <c r="D44" t="str">
        <f t="shared" si="0"/>
        <v>20194</v>
      </c>
      <c r="E44" s="5">
        <v>0.63400000000000001</v>
      </c>
      <c r="F44" t="s">
        <v>483</v>
      </c>
      <c r="G44" t="s">
        <v>3</v>
      </c>
      <c r="H44" t="str">
        <f t="shared" si="1"/>
        <v>49</v>
      </c>
      <c r="I44" t="str">
        <f t="shared" si="2"/>
        <v>02</v>
      </c>
      <c r="J44" t="str">
        <f t="shared" si="3"/>
        <v>be</v>
      </c>
      <c r="K44">
        <f t="shared" si="4"/>
        <v>73</v>
      </c>
      <c r="L44">
        <f t="shared" si="5"/>
        <v>2</v>
      </c>
      <c r="M44">
        <f t="shared" si="6"/>
        <v>190</v>
      </c>
      <c r="N44">
        <f t="shared" si="7"/>
        <v>46.282000000000004</v>
      </c>
      <c r="O44">
        <f t="shared" si="8"/>
        <v>1.268</v>
      </c>
      <c r="P44">
        <f t="shared" si="9"/>
        <v>120.46000000000001</v>
      </c>
    </row>
    <row r="45" spans="1:16" x14ac:dyDescent="0.25">
      <c r="B45">
        <v>2019</v>
      </c>
      <c r="C45">
        <v>4</v>
      </c>
      <c r="D45" t="str">
        <f t="shared" si="0"/>
        <v>20194</v>
      </c>
      <c r="E45" s="5">
        <v>0.108</v>
      </c>
      <c r="F45" t="s">
        <v>484</v>
      </c>
      <c r="G45" t="s">
        <v>6</v>
      </c>
      <c r="H45" t="str">
        <f t="shared" si="1"/>
        <v>76</v>
      </c>
      <c r="I45" t="str">
        <f t="shared" si="2"/>
        <v>0d</v>
      </c>
      <c r="J45" t="str">
        <f t="shared" si="3"/>
        <v>89</v>
      </c>
      <c r="K45">
        <f t="shared" si="4"/>
        <v>118</v>
      </c>
      <c r="L45">
        <f t="shared" si="5"/>
        <v>13</v>
      </c>
      <c r="M45">
        <f t="shared" si="6"/>
        <v>137</v>
      </c>
      <c r="N45">
        <f t="shared" si="7"/>
        <v>12.744</v>
      </c>
      <c r="O45">
        <f t="shared" si="8"/>
        <v>1.4039999999999999</v>
      </c>
      <c r="P45">
        <f t="shared" si="9"/>
        <v>14.795999999999999</v>
      </c>
    </row>
    <row r="46" spans="1:16" x14ac:dyDescent="0.25">
      <c r="B46">
        <v>2019</v>
      </c>
      <c r="C46">
        <v>4</v>
      </c>
      <c r="D46" t="str">
        <f t="shared" si="0"/>
        <v>20194</v>
      </c>
      <c r="E46" s="5">
        <v>5.2999999999999999E-2</v>
      </c>
      <c r="F46" t="s">
        <v>485</v>
      </c>
      <c r="G46" t="s">
        <v>6</v>
      </c>
      <c r="H46" t="str">
        <f t="shared" si="1"/>
        <v>66</v>
      </c>
      <c r="I46" t="str">
        <f t="shared" si="2"/>
        <v>34</v>
      </c>
      <c r="J46" t="str">
        <f t="shared" si="3"/>
        <v>9b</v>
      </c>
      <c r="K46">
        <f t="shared" si="4"/>
        <v>102</v>
      </c>
      <c r="L46">
        <f t="shared" si="5"/>
        <v>52</v>
      </c>
      <c r="M46">
        <f t="shared" si="6"/>
        <v>155</v>
      </c>
      <c r="N46">
        <f t="shared" si="7"/>
        <v>5.4059999999999997</v>
      </c>
      <c r="O46">
        <f t="shared" si="8"/>
        <v>2.7559999999999998</v>
      </c>
      <c r="P46">
        <f t="shared" si="9"/>
        <v>8.2149999999999999</v>
      </c>
    </row>
    <row r="47" spans="1:16" x14ac:dyDescent="0.25">
      <c r="B47">
        <v>2019</v>
      </c>
      <c r="C47">
        <v>4</v>
      </c>
      <c r="D47" t="str">
        <f t="shared" si="0"/>
        <v>20194</v>
      </c>
      <c r="E47" s="5">
        <v>4.3999999999999997E-2</v>
      </c>
      <c r="F47" t="s">
        <v>486</v>
      </c>
      <c r="G47" t="s">
        <v>6</v>
      </c>
      <c r="H47" t="str">
        <f t="shared" si="1"/>
        <v>58</v>
      </c>
      <c r="I47" t="str">
        <f t="shared" si="2"/>
        <v>51</v>
      </c>
      <c r="J47" t="str">
        <f t="shared" si="3"/>
        <v>a8</v>
      </c>
      <c r="K47">
        <f t="shared" si="4"/>
        <v>88</v>
      </c>
      <c r="L47">
        <f t="shared" si="5"/>
        <v>81</v>
      </c>
      <c r="M47">
        <f t="shared" si="6"/>
        <v>168</v>
      </c>
      <c r="N47">
        <f t="shared" si="7"/>
        <v>3.8719999999999999</v>
      </c>
      <c r="O47">
        <f t="shared" si="8"/>
        <v>3.5639999999999996</v>
      </c>
      <c r="P47">
        <f t="shared" si="9"/>
        <v>7.3919999999999995</v>
      </c>
    </row>
    <row r="48" spans="1:16" x14ac:dyDescent="0.25">
      <c r="B48">
        <v>2019</v>
      </c>
      <c r="C48">
        <v>4</v>
      </c>
      <c r="D48" t="str">
        <f t="shared" si="0"/>
        <v>20194</v>
      </c>
      <c r="E48" s="5">
        <v>4.2000000000000003E-2</v>
      </c>
      <c r="F48" t="s">
        <v>487</v>
      </c>
      <c r="G48" t="s">
        <v>3</v>
      </c>
      <c r="H48" t="str">
        <f t="shared" si="1"/>
        <v>3b</v>
      </c>
      <c r="I48" t="str">
        <f t="shared" si="2"/>
        <v>8c</v>
      </c>
      <c r="J48" t="str">
        <f t="shared" si="3"/>
        <v>c6</v>
      </c>
      <c r="K48">
        <f t="shared" si="4"/>
        <v>59</v>
      </c>
      <c r="L48">
        <f t="shared" si="5"/>
        <v>140</v>
      </c>
      <c r="M48">
        <f t="shared" si="6"/>
        <v>198</v>
      </c>
      <c r="N48">
        <f t="shared" si="7"/>
        <v>2.4780000000000002</v>
      </c>
      <c r="O48">
        <f t="shared" si="8"/>
        <v>5.8800000000000008</v>
      </c>
      <c r="P48">
        <f t="shared" si="9"/>
        <v>8.3160000000000007</v>
      </c>
    </row>
    <row r="49" spans="1:16" x14ac:dyDescent="0.25">
      <c r="B49">
        <v>2019</v>
      </c>
      <c r="C49">
        <v>4</v>
      </c>
      <c r="D49" t="str">
        <f t="shared" si="0"/>
        <v>20194</v>
      </c>
      <c r="E49" s="5">
        <v>3.5000000000000003E-2</v>
      </c>
      <c r="F49" t="s">
        <v>488</v>
      </c>
      <c r="G49" t="s">
        <v>3</v>
      </c>
      <c r="H49" t="str">
        <f t="shared" si="1"/>
        <v>0f</v>
      </c>
      <c r="I49" t="str">
        <f t="shared" si="2"/>
        <v>ec</v>
      </c>
      <c r="J49" t="str">
        <f t="shared" si="3"/>
        <v>e1</v>
      </c>
      <c r="K49">
        <f t="shared" si="4"/>
        <v>15</v>
      </c>
      <c r="L49">
        <f t="shared" si="5"/>
        <v>236</v>
      </c>
      <c r="M49">
        <f t="shared" si="6"/>
        <v>225</v>
      </c>
      <c r="N49">
        <f t="shared" si="7"/>
        <v>0.52500000000000002</v>
      </c>
      <c r="O49">
        <f t="shared" si="8"/>
        <v>8.2600000000000016</v>
      </c>
      <c r="P49">
        <f t="shared" si="9"/>
        <v>7.8750000000000009</v>
      </c>
    </row>
    <row r="50" spans="1:16" x14ac:dyDescent="0.25">
      <c r="B50">
        <v>2019</v>
      </c>
      <c r="C50">
        <v>4</v>
      </c>
      <c r="D50" t="str">
        <f t="shared" si="0"/>
        <v>20194</v>
      </c>
      <c r="E50" s="5">
        <v>3.4000000000000002E-2</v>
      </c>
      <c r="F50" t="s">
        <v>489</v>
      </c>
      <c r="G50" t="s">
        <v>3</v>
      </c>
      <c r="H50" t="str">
        <f t="shared" si="1"/>
        <v>27</v>
      </c>
      <c r="I50" t="str">
        <f t="shared" si="2"/>
        <v>b3</v>
      </c>
      <c r="J50" t="str">
        <f t="shared" si="3"/>
        <v>d8</v>
      </c>
      <c r="K50">
        <f t="shared" si="4"/>
        <v>39</v>
      </c>
      <c r="L50">
        <f t="shared" si="5"/>
        <v>179</v>
      </c>
      <c r="M50">
        <f t="shared" si="6"/>
        <v>216</v>
      </c>
      <c r="N50">
        <f t="shared" si="7"/>
        <v>1.3260000000000001</v>
      </c>
      <c r="O50">
        <f t="shared" si="8"/>
        <v>6.0860000000000003</v>
      </c>
      <c r="P50">
        <f t="shared" si="9"/>
        <v>7.3440000000000003</v>
      </c>
    </row>
    <row r="51" spans="1:16" x14ac:dyDescent="0.25">
      <c r="B51">
        <v>2019</v>
      </c>
      <c r="C51">
        <v>4</v>
      </c>
      <c r="D51" t="str">
        <f t="shared" si="0"/>
        <v>20194</v>
      </c>
      <c r="E51" s="5">
        <v>2.3E-2</v>
      </c>
      <c r="F51" t="s">
        <v>490</v>
      </c>
      <c r="G51" t="s">
        <v>3</v>
      </c>
      <c r="H51" t="str">
        <f t="shared" si="1"/>
        <v>4b</v>
      </c>
      <c r="I51" t="str">
        <f t="shared" si="2"/>
        <v>6a</v>
      </c>
      <c r="J51" t="str">
        <f t="shared" si="3"/>
        <v>b5</v>
      </c>
      <c r="K51">
        <f t="shared" si="4"/>
        <v>75</v>
      </c>
      <c r="L51">
        <f t="shared" si="5"/>
        <v>106</v>
      </c>
      <c r="M51">
        <f t="shared" si="6"/>
        <v>181</v>
      </c>
      <c r="N51">
        <f t="shared" si="7"/>
        <v>1.7249999999999999</v>
      </c>
      <c r="O51">
        <f t="shared" si="8"/>
        <v>2.4380000000000002</v>
      </c>
      <c r="P51">
        <f t="shared" si="9"/>
        <v>4.1630000000000003</v>
      </c>
    </row>
    <row r="52" spans="1:16" x14ac:dyDescent="0.25">
      <c r="B52">
        <v>2019</v>
      </c>
      <c r="C52">
        <v>4</v>
      </c>
      <c r="D52" t="str">
        <f t="shared" si="0"/>
        <v>20194</v>
      </c>
      <c r="E52" s="5">
        <v>1.4999999999999999E-2</v>
      </c>
      <c r="F52" t="s">
        <v>491</v>
      </c>
      <c r="G52" t="s">
        <v>3</v>
      </c>
      <c r="H52" t="str">
        <f t="shared" si="1"/>
        <v>16</v>
      </c>
      <c r="I52" t="str">
        <f t="shared" si="2"/>
        <v>db</v>
      </c>
      <c r="J52" t="str">
        <f t="shared" si="3"/>
        <v>ec</v>
      </c>
      <c r="K52">
        <f t="shared" si="4"/>
        <v>22</v>
      </c>
      <c r="L52">
        <f t="shared" si="5"/>
        <v>219</v>
      </c>
      <c r="M52">
        <f t="shared" si="6"/>
        <v>236</v>
      </c>
      <c r="N52">
        <f t="shared" si="7"/>
        <v>0.32999999999999996</v>
      </c>
      <c r="O52">
        <f t="shared" si="8"/>
        <v>3.2849999999999997</v>
      </c>
      <c r="P52">
        <f t="shared" si="9"/>
        <v>3.54</v>
      </c>
    </row>
    <row r="53" spans="1:16" x14ac:dyDescent="0.25">
      <c r="B53">
        <v>2019</v>
      </c>
      <c r="C53">
        <v>4</v>
      </c>
      <c r="D53" t="str">
        <f t="shared" si="0"/>
        <v>20194</v>
      </c>
      <c r="E53" s="5">
        <v>1.0999999999999999E-2</v>
      </c>
      <c r="F53" t="s">
        <v>492</v>
      </c>
      <c r="G53" t="s">
        <v>53</v>
      </c>
      <c r="H53" t="str">
        <f t="shared" si="1"/>
        <v>06</v>
      </c>
      <c r="I53" t="str">
        <f t="shared" si="2"/>
        <v>d0</v>
      </c>
      <c r="J53" t="str">
        <f t="shared" si="3"/>
        <v>a0</v>
      </c>
      <c r="K53">
        <f t="shared" si="4"/>
        <v>6</v>
      </c>
      <c r="L53">
        <f t="shared" si="5"/>
        <v>208</v>
      </c>
      <c r="M53">
        <f t="shared" si="6"/>
        <v>160</v>
      </c>
      <c r="N53">
        <f t="shared" si="7"/>
        <v>6.6000000000000003E-2</v>
      </c>
      <c r="O53">
        <f t="shared" si="8"/>
        <v>2.2879999999999998</v>
      </c>
      <c r="P53">
        <f t="shared" si="9"/>
        <v>1.7599999999999998</v>
      </c>
    </row>
    <row r="54" spans="1:16" x14ac:dyDescent="0.25">
      <c r="D54" t="str">
        <f t="shared" si="0"/>
        <v/>
      </c>
      <c r="E54" s="5"/>
      <c r="H54" t="str">
        <f>MID(F54,2,2)</f>
        <v/>
      </c>
      <c r="I54" t="str">
        <f t="shared" si="2"/>
        <v/>
      </c>
      <c r="J54" t="str">
        <f t="shared" si="3"/>
        <v/>
      </c>
    </row>
    <row r="55" spans="1:16" x14ac:dyDescent="0.25">
      <c r="A55" s="3" t="s">
        <v>446</v>
      </c>
      <c r="B55">
        <v>2020</v>
      </c>
      <c r="C55">
        <v>1</v>
      </c>
      <c r="D55" t="str">
        <f t="shared" si="0"/>
        <v>20201</v>
      </c>
      <c r="E55" s="5">
        <v>0.38</v>
      </c>
      <c r="F55" t="s">
        <v>493</v>
      </c>
      <c r="G55" t="s">
        <v>6</v>
      </c>
      <c r="H55" t="str">
        <f t="shared" si="1"/>
        <v>69</v>
      </c>
      <c r="I55" t="str">
        <f t="shared" si="2"/>
        <v>33</v>
      </c>
      <c r="J55" t="str">
        <f t="shared" si="3"/>
        <v>98</v>
      </c>
      <c r="K55">
        <f t="shared" si="4"/>
        <v>105</v>
      </c>
      <c r="L55">
        <f t="shared" si="5"/>
        <v>51</v>
      </c>
      <c r="M55">
        <f t="shared" si="6"/>
        <v>152</v>
      </c>
      <c r="N55">
        <f t="shared" si="7"/>
        <v>39.9</v>
      </c>
      <c r="O55">
        <f t="shared" si="8"/>
        <v>19.38</v>
      </c>
      <c r="P55">
        <f t="shared" si="9"/>
        <v>57.76</v>
      </c>
    </row>
    <row r="56" spans="1:16" x14ac:dyDescent="0.25">
      <c r="B56">
        <v>2020</v>
      </c>
      <c r="C56">
        <v>1</v>
      </c>
      <c r="D56" t="str">
        <f t="shared" si="0"/>
        <v>20201</v>
      </c>
      <c r="E56" s="5">
        <v>0.159</v>
      </c>
      <c r="F56" t="s">
        <v>494</v>
      </c>
      <c r="G56" t="s">
        <v>3</v>
      </c>
      <c r="H56" t="str">
        <f t="shared" si="1"/>
        <v>24</v>
      </c>
      <c r="I56" t="str">
        <f t="shared" si="2"/>
        <v>c0</v>
      </c>
      <c r="J56" t="str">
        <f t="shared" si="3"/>
        <v>df</v>
      </c>
      <c r="K56">
        <f t="shared" si="4"/>
        <v>36</v>
      </c>
      <c r="L56">
        <f t="shared" si="5"/>
        <v>192</v>
      </c>
      <c r="M56">
        <f t="shared" si="6"/>
        <v>223</v>
      </c>
      <c r="N56">
        <f t="shared" si="7"/>
        <v>5.7240000000000002</v>
      </c>
      <c r="O56">
        <f t="shared" si="8"/>
        <v>30.527999999999999</v>
      </c>
      <c r="P56">
        <f t="shared" si="9"/>
        <v>35.457000000000001</v>
      </c>
    </row>
    <row r="57" spans="1:16" x14ac:dyDescent="0.25">
      <c r="B57">
        <v>2020</v>
      </c>
      <c r="C57">
        <v>1</v>
      </c>
      <c r="D57" t="str">
        <f t="shared" si="0"/>
        <v>20201</v>
      </c>
      <c r="E57" s="5">
        <v>0.104</v>
      </c>
      <c r="F57" t="s">
        <v>495</v>
      </c>
      <c r="G57" t="s">
        <v>3</v>
      </c>
      <c r="H57" t="str">
        <f t="shared" si="1"/>
        <v>44</v>
      </c>
      <c r="I57" t="str">
        <f t="shared" si="2"/>
        <v>79</v>
      </c>
      <c r="J57" t="str">
        <f t="shared" si="3"/>
        <v>bd</v>
      </c>
      <c r="K57">
        <f t="shared" si="4"/>
        <v>68</v>
      </c>
      <c r="L57">
        <f t="shared" si="5"/>
        <v>121</v>
      </c>
      <c r="M57">
        <f t="shared" si="6"/>
        <v>189</v>
      </c>
      <c r="N57">
        <f t="shared" si="7"/>
        <v>7.0720000000000001</v>
      </c>
      <c r="O57">
        <f t="shared" si="8"/>
        <v>12.584</v>
      </c>
      <c r="P57">
        <f t="shared" si="9"/>
        <v>19.655999999999999</v>
      </c>
    </row>
    <row r="58" spans="1:16" x14ac:dyDescent="0.25">
      <c r="B58">
        <v>2020</v>
      </c>
      <c r="C58">
        <v>1</v>
      </c>
      <c r="D58" t="str">
        <f t="shared" si="0"/>
        <v>20201</v>
      </c>
      <c r="E58" s="5">
        <v>9.6000000000000002E-2</v>
      </c>
      <c r="F58" t="s">
        <v>496</v>
      </c>
      <c r="G58" t="s">
        <v>53</v>
      </c>
      <c r="H58" t="str">
        <f t="shared" si="1"/>
        <v>0e</v>
      </c>
      <c r="I58" t="str">
        <f t="shared" si="2"/>
        <v>c2</v>
      </c>
      <c r="J58" t="str">
        <f t="shared" si="3"/>
        <v>84</v>
      </c>
      <c r="K58">
        <f t="shared" si="4"/>
        <v>14</v>
      </c>
      <c r="L58">
        <f t="shared" si="5"/>
        <v>194</v>
      </c>
      <c r="M58">
        <f t="shared" si="6"/>
        <v>132</v>
      </c>
      <c r="N58">
        <f t="shared" si="7"/>
        <v>1.3440000000000001</v>
      </c>
      <c r="O58">
        <f t="shared" si="8"/>
        <v>18.623999999999999</v>
      </c>
      <c r="P58">
        <f t="shared" si="9"/>
        <v>12.672000000000001</v>
      </c>
    </row>
    <row r="59" spans="1:16" x14ac:dyDescent="0.25">
      <c r="B59">
        <v>2020</v>
      </c>
      <c r="C59">
        <v>1</v>
      </c>
      <c r="D59" t="str">
        <f t="shared" si="0"/>
        <v>20201</v>
      </c>
      <c r="E59" s="5">
        <v>6.7000000000000004E-2</v>
      </c>
      <c r="F59" t="s">
        <v>497</v>
      </c>
      <c r="G59" t="s">
        <v>3</v>
      </c>
      <c r="H59" t="str">
        <f t="shared" si="1"/>
        <v>4d</v>
      </c>
      <c r="I59" t="str">
        <f t="shared" si="2"/>
        <v>66</v>
      </c>
      <c r="J59" t="str">
        <f t="shared" si="3"/>
        <v>b3</v>
      </c>
      <c r="K59">
        <f t="shared" si="4"/>
        <v>77</v>
      </c>
      <c r="L59">
        <f t="shared" si="5"/>
        <v>102</v>
      </c>
      <c r="M59">
        <f t="shared" si="6"/>
        <v>179</v>
      </c>
      <c r="N59">
        <f t="shared" si="7"/>
        <v>5.1590000000000007</v>
      </c>
      <c r="O59">
        <f t="shared" si="8"/>
        <v>6.8340000000000005</v>
      </c>
      <c r="P59">
        <f t="shared" si="9"/>
        <v>11.993</v>
      </c>
    </row>
    <row r="60" spans="1:16" x14ac:dyDescent="0.25">
      <c r="B60">
        <v>2020</v>
      </c>
      <c r="C60">
        <v>1</v>
      </c>
      <c r="D60" t="str">
        <f t="shared" si="0"/>
        <v>20201</v>
      </c>
      <c r="E60" s="5">
        <v>6.3E-2</v>
      </c>
      <c r="F60" t="s">
        <v>498</v>
      </c>
      <c r="G60" t="s">
        <v>3</v>
      </c>
      <c r="H60" t="str">
        <f t="shared" si="1"/>
        <v>08</v>
      </c>
      <c r="I60" t="str">
        <f t="shared" si="2"/>
        <v>f1</v>
      </c>
      <c r="J60" t="str">
        <f t="shared" si="3"/>
        <v>e8</v>
      </c>
      <c r="K60">
        <f t="shared" si="4"/>
        <v>8</v>
      </c>
      <c r="L60">
        <f t="shared" si="5"/>
        <v>241</v>
      </c>
      <c r="M60">
        <f t="shared" si="6"/>
        <v>232</v>
      </c>
      <c r="N60">
        <f t="shared" si="7"/>
        <v>0.504</v>
      </c>
      <c r="O60">
        <f t="shared" si="8"/>
        <v>15.183</v>
      </c>
      <c r="P60">
        <f t="shared" si="9"/>
        <v>14.616</v>
      </c>
    </row>
    <row r="61" spans="1:16" x14ac:dyDescent="0.25">
      <c r="B61">
        <v>2020</v>
      </c>
      <c r="C61">
        <v>1</v>
      </c>
      <c r="D61" t="str">
        <f t="shared" si="0"/>
        <v>20201</v>
      </c>
      <c r="E61" s="5">
        <v>6.0999999999999999E-2</v>
      </c>
      <c r="F61" t="s">
        <v>499</v>
      </c>
      <c r="G61" t="s">
        <v>3</v>
      </c>
      <c r="H61" t="str">
        <f t="shared" si="1"/>
        <v>3a</v>
      </c>
      <c r="I61" t="str">
        <f t="shared" si="2"/>
        <v>8d</v>
      </c>
      <c r="J61" t="str">
        <f t="shared" si="3"/>
        <v>c7</v>
      </c>
      <c r="K61">
        <f t="shared" si="4"/>
        <v>58</v>
      </c>
      <c r="L61">
        <f t="shared" si="5"/>
        <v>141</v>
      </c>
      <c r="M61">
        <f t="shared" si="6"/>
        <v>199</v>
      </c>
      <c r="N61">
        <f t="shared" si="7"/>
        <v>3.5379999999999998</v>
      </c>
      <c r="O61">
        <f t="shared" si="8"/>
        <v>8.6009999999999991</v>
      </c>
      <c r="P61">
        <f t="shared" si="9"/>
        <v>12.138999999999999</v>
      </c>
    </row>
    <row r="62" spans="1:16" x14ac:dyDescent="0.25">
      <c r="B62">
        <v>2020</v>
      </c>
      <c r="C62">
        <v>1</v>
      </c>
      <c r="D62" t="str">
        <f t="shared" si="0"/>
        <v>20201</v>
      </c>
      <c r="E62" s="5">
        <v>0.05</v>
      </c>
      <c r="F62" t="s">
        <v>500</v>
      </c>
      <c r="G62" t="s">
        <v>3</v>
      </c>
      <c r="H62" t="str">
        <f t="shared" si="1"/>
        <v>32</v>
      </c>
      <c r="I62" t="str">
        <f t="shared" si="2"/>
        <v>9c</v>
      </c>
      <c r="J62" t="str">
        <f t="shared" si="3"/>
        <v>ce</v>
      </c>
      <c r="K62">
        <f t="shared" si="4"/>
        <v>50</v>
      </c>
      <c r="L62">
        <f t="shared" si="5"/>
        <v>156</v>
      </c>
      <c r="M62">
        <f t="shared" si="6"/>
        <v>206</v>
      </c>
      <c r="N62">
        <f t="shared" si="7"/>
        <v>2.5</v>
      </c>
      <c r="O62">
        <f t="shared" si="8"/>
        <v>7.8000000000000007</v>
      </c>
      <c r="P62">
        <f t="shared" si="9"/>
        <v>10.3</v>
      </c>
    </row>
    <row r="63" spans="1:16" x14ac:dyDescent="0.25">
      <c r="B63">
        <v>2020</v>
      </c>
      <c r="C63">
        <v>1</v>
      </c>
      <c r="D63" t="str">
        <f t="shared" si="0"/>
        <v>20201</v>
      </c>
      <c r="E63" s="5">
        <v>0.02</v>
      </c>
      <c r="F63" t="s">
        <v>501</v>
      </c>
      <c r="G63" t="s">
        <v>53</v>
      </c>
      <c r="H63" t="str">
        <f t="shared" si="1"/>
        <v>0c</v>
      </c>
      <c r="I63" t="str">
        <f t="shared" si="2"/>
        <v>8b</v>
      </c>
      <c r="J63" t="str">
        <f t="shared" si="3"/>
        <v>11</v>
      </c>
      <c r="K63">
        <f t="shared" si="4"/>
        <v>12</v>
      </c>
      <c r="L63">
        <f t="shared" si="5"/>
        <v>139</v>
      </c>
      <c r="M63">
        <f t="shared" si="6"/>
        <v>17</v>
      </c>
      <c r="N63">
        <f t="shared" si="7"/>
        <v>0.24</v>
      </c>
      <c r="O63">
        <f t="shared" si="8"/>
        <v>2.7800000000000002</v>
      </c>
      <c r="P63">
        <f t="shared" si="9"/>
        <v>0.34</v>
      </c>
    </row>
    <row r="64" spans="1:16" x14ac:dyDescent="0.25">
      <c r="A64" s="3" t="s">
        <v>447</v>
      </c>
      <c r="B64">
        <v>2020</v>
      </c>
      <c r="C64">
        <v>2</v>
      </c>
      <c r="D64" t="str">
        <f t="shared" si="0"/>
        <v>20202</v>
      </c>
      <c r="E64" s="5">
        <v>0.45800000000000002</v>
      </c>
      <c r="F64" t="s">
        <v>502</v>
      </c>
      <c r="G64" t="s">
        <v>6</v>
      </c>
      <c r="H64" t="str">
        <f t="shared" si="1"/>
        <v>67</v>
      </c>
      <c r="I64" t="str">
        <f t="shared" si="2"/>
        <v>34</v>
      </c>
      <c r="J64" t="str">
        <f t="shared" si="3"/>
        <v>99</v>
      </c>
      <c r="K64">
        <f t="shared" si="4"/>
        <v>103</v>
      </c>
      <c r="L64">
        <f t="shared" si="5"/>
        <v>52</v>
      </c>
      <c r="M64">
        <f t="shared" si="6"/>
        <v>153</v>
      </c>
      <c r="N64">
        <f t="shared" si="7"/>
        <v>47.173999999999999</v>
      </c>
      <c r="O64">
        <f t="shared" si="8"/>
        <v>23.816000000000003</v>
      </c>
      <c r="P64">
        <f t="shared" si="9"/>
        <v>70.073999999999998</v>
      </c>
    </row>
    <row r="65" spans="2:16" x14ac:dyDescent="0.25">
      <c r="B65">
        <v>2020</v>
      </c>
      <c r="C65">
        <v>2</v>
      </c>
      <c r="D65" t="str">
        <f t="shared" si="0"/>
        <v>20202</v>
      </c>
      <c r="E65" s="5">
        <v>0.20799999999999999</v>
      </c>
      <c r="F65" t="s">
        <v>503</v>
      </c>
      <c r="G65" t="s">
        <v>3</v>
      </c>
      <c r="H65" t="str">
        <f t="shared" si="1"/>
        <v>4f</v>
      </c>
      <c r="I65" t="str">
        <f t="shared" si="2"/>
        <v>62</v>
      </c>
      <c r="J65" t="str">
        <f t="shared" si="3"/>
        <v>b1</v>
      </c>
      <c r="K65">
        <f t="shared" si="4"/>
        <v>79</v>
      </c>
      <c r="L65">
        <f t="shared" si="5"/>
        <v>98</v>
      </c>
      <c r="M65">
        <f t="shared" si="6"/>
        <v>177</v>
      </c>
      <c r="N65">
        <f t="shared" si="7"/>
        <v>16.431999999999999</v>
      </c>
      <c r="O65">
        <f t="shared" si="8"/>
        <v>20.384</v>
      </c>
      <c r="P65">
        <f t="shared" si="9"/>
        <v>36.815999999999995</v>
      </c>
    </row>
    <row r="66" spans="2:16" x14ac:dyDescent="0.25">
      <c r="B66">
        <v>2020</v>
      </c>
      <c r="C66">
        <v>2</v>
      </c>
      <c r="D66" t="str">
        <f t="shared" ref="D66:D68" si="22">B66&amp;C66</f>
        <v>20202</v>
      </c>
      <c r="E66" s="5">
        <v>0.183</v>
      </c>
      <c r="F66" t="s">
        <v>504</v>
      </c>
      <c r="G66" t="s">
        <v>6</v>
      </c>
      <c r="H66" t="str">
        <f t="shared" ref="H66:H68" si="23">MID(F66,2,2)</f>
        <v>58</v>
      </c>
      <c r="I66" t="str">
        <f t="shared" ref="I66:I68" si="24">MID(F66,4,2)</f>
        <v>4f</v>
      </c>
      <c r="J66" t="str">
        <f t="shared" ref="J66:J68" si="25">RIGHT(F66,2)</f>
        <v>a8</v>
      </c>
      <c r="K66">
        <f t="shared" ref="K66:K68" si="26">HEX2DEC(H66)</f>
        <v>88</v>
      </c>
      <c r="L66">
        <f t="shared" ref="L66:L68" si="27">HEX2DEC(I66)</f>
        <v>79</v>
      </c>
      <c r="M66">
        <f t="shared" ref="M66:M68" si="28">HEX2DEC(J66)</f>
        <v>168</v>
      </c>
      <c r="N66">
        <f t="shared" ref="N66:N68" si="29">$E66*K66</f>
        <v>16.103999999999999</v>
      </c>
      <c r="O66">
        <f t="shared" ref="O66:O68" si="30">$E66*L66</f>
        <v>14.456999999999999</v>
      </c>
      <c r="P66">
        <f t="shared" ref="P66:P68" si="31">$E66*M66</f>
        <v>30.744</v>
      </c>
    </row>
    <row r="67" spans="2:16" x14ac:dyDescent="0.25">
      <c r="B67">
        <v>2020</v>
      </c>
      <c r="C67">
        <v>2</v>
      </c>
      <c r="D67" t="str">
        <f t="shared" si="22"/>
        <v>20202</v>
      </c>
      <c r="E67" s="5">
        <v>9.0999999999999998E-2</v>
      </c>
      <c r="F67" t="s">
        <v>480</v>
      </c>
      <c r="G67" t="s">
        <v>3</v>
      </c>
      <c r="H67" t="str">
        <f t="shared" si="23"/>
        <v>40</v>
      </c>
      <c r="I67" t="str">
        <f t="shared" si="24"/>
        <v>80</v>
      </c>
      <c r="J67" t="str">
        <f t="shared" si="25"/>
        <v>c0</v>
      </c>
      <c r="K67">
        <f t="shared" si="26"/>
        <v>64</v>
      </c>
      <c r="L67">
        <f t="shared" si="27"/>
        <v>128</v>
      </c>
      <c r="M67">
        <f t="shared" si="28"/>
        <v>192</v>
      </c>
      <c r="N67">
        <f t="shared" si="29"/>
        <v>5.8239999999999998</v>
      </c>
      <c r="O67">
        <f t="shared" si="30"/>
        <v>11.648</v>
      </c>
      <c r="P67">
        <f t="shared" si="31"/>
        <v>17.472000000000001</v>
      </c>
    </row>
    <row r="68" spans="2:16" x14ac:dyDescent="0.25">
      <c r="B68">
        <v>2020</v>
      </c>
      <c r="C68">
        <v>2</v>
      </c>
      <c r="D68" t="str">
        <f t="shared" si="22"/>
        <v>20202</v>
      </c>
      <c r="E68" s="5">
        <v>0.06</v>
      </c>
      <c r="F68" t="s">
        <v>505</v>
      </c>
      <c r="G68" t="s">
        <v>3</v>
      </c>
      <c r="H68" t="str">
        <f t="shared" si="23"/>
        <v>2f</v>
      </c>
      <c r="I68" t="str">
        <f t="shared" si="24"/>
        <v>a4</v>
      </c>
      <c r="J68" t="str">
        <f t="shared" si="25"/>
        <v>d2</v>
      </c>
      <c r="K68">
        <f t="shared" si="26"/>
        <v>47</v>
      </c>
      <c r="L68">
        <f t="shared" si="27"/>
        <v>164</v>
      </c>
      <c r="M68">
        <f t="shared" si="28"/>
        <v>210</v>
      </c>
      <c r="N68">
        <f t="shared" si="29"/>
        <v>2.82</v>
      </c>
      <c r="O68">
        <f t="shared" si="30"/>
        <v>9.84</v>
      </c>
      <c r="P68">
        <f t="shared" si="31"/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PH_RGB</vt:lpstr>
      <vt:lpstr>RU_RGB</vt:lpstr>
      <vt:lpstr>SG_RGB</vt:lpstr>
      <vt:lpstr>SW_RGB</vt:lpstr>
      <vt:lpstr>JP_RGB</vt:lpstr>
      <vt:lpstr>IT_RGB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Tessa's Computer</cp:lastModifiedBy>
  <dcterms:created xsi:type="dcterms:W3CDTF">2020-05-30T04:48:53Z</dcterms:created>
  <dcterms:modified xsi:type="dcterms:W3CDTF">2020-05-31T01:51:21Z</dcterms:modified>
</cp:coreProperties>
</file>