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yss Web Server\htdocs\gqueers_space_apps\Italy - Rome\"/>
    </mc:Choice>
  </mc:AlternateContent>
  <xr:revisionPtr revIDLastSave="0" documentId="13_ncr:1_{4B6F1E76-22E0-407A-8353-E921ED463509}" xr6:coauthVersionLast="44" xr6:coauthVersionMax="45" xr10:uidLastSave="{00000000-0000-0000-0000-000000000000}"/>
  <bookViews>
    <workbookView xWindow="17010" yWindow="960" windowWidth="12210" windowHeight="11445" activeTab="1" xr2:uid="{73689D7F-F3ED-4E53-AFFB-74B56113E0CD}"/>
  </bookViews>
  <sheets>
    <sheet name="Sheet1" sheetId="1" r:id="rId1"/>
    <sheet name="night light" sheetId="3" r:id="rId2"/>
    <sheet name="G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3" l="1"/>
  <c r="K48" i="3"/>
  <c r="K47" i="3"/>
  <c r="K46" i="3"/>
  <c r="K50" i="3" s="1"/>
  <c r="K57" i="3"/>
  <c r="K54" i="3"/>
  <c r="K55" i="3"/>
  <c r="K56" i="3"/>
  <c r="K53" i="3"/>
  <c r="I37" i="3" l="1"/>
  <c r="I34" i="3"/>
  <c r="I30" i="3"/>
  <c r="I19" i="3"/>
  <c r="I16" i="3"/>
  <c r="I8" i="3"/>
  <c r="I36" i="3"/>
  <c r="I35" i="3"/>
  <c r="I33" i="3"/>
  <c r="I32" i="3"/>
  <c r="I29" i="3"/>
  <c r="I28" i="3"/>
  <c r="I20" i="3"/>
  <c r="I18" i="3"/>
  <c r="I17" i="3"/>
  <c r="I15" i="3"/>
  <c r="I14" i="3"/>
  <c r="I7" i="3"/>
  <c r="I6" i="3"/>
  <c r="I5" i="3"/>
  <c r="I4" i="3"/>
  <c r="I3" i="3"/>
  <c r="F12" i="3"/>
  <c r="F11" i="3"/>
  <c r="F9" i="3"/>
  <c r="F6" i="1" l="1"/>
  <c r="F7" i="1"/>
  <c r="F8" i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G25" i="1" s="1"/>
  <c r="F26" i="1"/>
  <c r="F27" i="1"/>
  <c r="F28" i="1"/>
  <c r="G28" i="1" s="1"/>
  <c r="F29" i="1"/>
  <c r="G29" i="1" s="1"/>
  <c r="F30" i="1"/>
  <c r="F31" i="1"/>
  <c r="F32" i="1"/>
  <c r="F33" i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5" i="1"/>
  <c r="G5" i="1" s="1"/>
  <c r="G12" i="1"/>
  <c r="G13" i="1"/>
  <c r="G36" i="1"/>
  <c r="G44" i="1"/>
  <c r="G45" i="1"/>
  <c r="G60" i="1"/>
  <c r="G68" i="1"/>
  <c r="G76" i="1"/>
  <c r="G6" i="1"/>
  <c r="G7" i="1"/>
  <c r="G8" i="1"/>
  <c r="G10" i="1"/>
  <c r="G11" i="1"/>
  <c r="G14" i="1"/>
  <c r="G15" i="1"/>
  <c r="G16" i="1"/>
  <c r="G17" i="1"/>
  <c r="G18" i="1"/>
  <c r="G19" i="1"/>
  <c r="G22" i="1"/>
  <c r="G23" i="1"/>
  <c r="G24" i="1"/>
  <c r="G26" i="1"/>
  <c r="G27" i="1"/>
  <c r="G30" i="1"/>
  <c r="G31" i="1"/>
  <c r="G32" i="1"/>
  <c r="G33" i="1"/>
  <c r="G34" i="1"/>
  <c r="G35" i="1"/>
  <c r="G38" i="1"/>
  <c r="G39" i="1"/>
  <c r="G40" i="1"/>
  <c r="G42" i="1"/>
  <c r="G43" i="1"/>
  <c r="G46" i="1"/>
  <c r="G47" i="1"/>
  <c r="G48" i="1"/>
  <c r="G49" i="1"/>
  <c r="G50" i="1"/>
  <c r="G51" i="1"/>
  <c r="G54" i="1"/>
  <c r="G55" i="1"/>
  <c r="G56" i="1"/>
  <c r="G58" i="1"/>
  <c r="G59" i="1"/>
  <c r="G62" i="1"/>
  <c r="G63" i="1"/>
  <c r="G64" i="1"/>
  <c r="G65" i="1"/>
  <c r="G66" i="1"/>
  <c r="G67" i="1"/>
  <c r="G70" i="1"/>
  <c r="G71" i="1"/>
  <c r="G72" i="1"/>
  <c r="G74" i="1"/>
  <c r="G75" i="1"/>
  <c r="G78" i="1"/>
  <c r="G79" i="1"/>
  <c r="G80" i="1"/>
  <c r="G81" i="1"/>
  <c r="G82" i="1"/>
  <c r="B21" i="1" l="1"/>
  <c r="B78" i="1"/>
  <c r="B68" i="1"/>
  <c r="B12" i="1"/>
  <c r="B5" i="1"/>
  <c r="B30" i="1"/>
  <c r="B56" i="1"/>
  <c r="B48" i="1"/>
  <c r="B39" i="1"/>
</calcChain>
</file>

<file path=xl/sharedStrings.xml><?xml version="1.0" encoding="utf-8"?>
<sst xmlns="http://schemas.openxmlformats.org/spreadsheetml/2006/main" count="268" uniqueCount="145">
  <si>
    <t>20180801-20180807</t>
  </si>
  <si>
    <t>Blue</t>
  </si>
  <si>
    <t>Green</t>
  </si>
  <si>
    <t>20181101-20181107</t>
  </si>
  <si>
    <t>20190201-20190207</t>
  </si>
  <si>
    <t>20190501-20190507</t>
  </si>
  <si>
    <t>20190801-20190807</t>
  </si>
  <si>
    <t>20191101-20191107</t>
  </si>
  <si>
    <t>20191110-20191117</t>
  </si>
  <si>
    <t>20200201-20200207</t>
  </si>
  <si>
    <t>20200501-20200507</t>
  </si>
  <si>
    <t>Violet</t>
  </si>
  <si>
    <t>#10901dGreen</t>
  </si>
  <si>
    <t>#11e0c9Blue</t>
  </si>
  <si>
    <t>#3f89c4Blue</t>
  </si>
  <si>
    <t>#6b2f95Violet</t>
  </si>
  <si>
    <t>#4902beBlue</t>
  </si>
  <si>
    <t>#693398Violet</t>
  </si>
  <si>
    <t>#673499Violet</t>
  </si>
  <si>
    <t>#24d6c9</t>
  </si>
  <si>
    <t>#2da6d3</t>
  </si>
  <si>
    <t>#5caf0b</t>
  </si>
  <si>
    <t>#9acc06</t>
  </si>
  <si>
    <t>#0ca06e</t>
  </si>
  <si>
    <t>#2ec35a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</si>
  <si>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</si>
  <si>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</si>
  <si>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</si>
  <si>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</si>
  <si>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</si>
  <si>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</si>
  <si>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</si>
  <si>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Yellow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</si>
  <si>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</si>
  <si>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</si>
  <si>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</si>
  <si>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</si>
  <si>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</si>
  <si>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</si>
  <si>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</si>
  <si>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</si>
  <si>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</si>
  <si>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</si>
  <si>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</si>
  <si>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</si>
  <si>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</si>
  <si>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</si>
  <si>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#14d7ebBlue</t>
  </si>
  <si>
    <t>#09f3eeBlue</t>
  </si>
  <si>
    <t>#08d5abGreen</t>
  </si>
  <si>
    <t>#06b368Green</t>
  </si>
  <si>
    <t>#03952cGreen</t>
  </si>
  <si>
    <t>#496eb7Blue</t>
  </si>
  <si>
    <t>#525baeBlue</t>
  </si>
  <si>
    <t>#4080c0Blue</t>
  </si>
  <si>
    <t>#31a0d0Blue</t>
  </si>
  <si>
    <t>#398ec7Blue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</si>
  <si>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</si>
  <si>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</si>
  <si>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</si>
  <si>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</si>
  <si>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</si>
  <si>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</si>
  <si>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</si>
  <si>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</si>
  <si>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</si>
  <si>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</si>
  <si>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</si>
  <si>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</si>
  <si>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</si>
  <si>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</si>
  <si>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</si>
  <si>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</si>
  <si>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</si>
  <si>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#4f62b1Blue</t>
  </si>
  <si>
    <t>#584fa8Violet</t>
  </si>
  <si>
    <t>#2fa4d2Blue</t>
  </si>
  <si>
    <t>Red</t>
  </si>
  <si>
    <t>Orange</t>
  </si>
  <si>
    <t>Black</t>
  </si>
  <si>
    <t>August 1, 2018</t>
  </si>
  <si>
    <t>November 1, 2018</t>
  </si>
  <si>
    <t>February 1, 2019</t>
  </si>
  <si>
    <t>May 1, 2019</t>
  </si>
  <si>
    <t>August 1, 2019</t>
  </si>
  <si>
    <t>February 1, 2020</t>
  </si>
  <si>
    <t>May 1, 2020</t>
  </si>
  <si>
    <t>November 10, 2019</t>
  </si>
  <si>
    <t>GDP</t>
  </si>
  <si>
    <t>Italy GDP</t>
  </si>
  <si>
    <t>Q1</t>
  </si>
  <si>
    <t>Q2</t>
  </si>
  <si>
    <t>Q3</t>
  </si>
  <si>
    <t>Q4</t>
  </si>
  <si>
    <t>#e2e2e2</t>
  </si>
  <si>
    <t>Grey</t>
  </si>
  <si>
    <t>#949494</t>
  </si>
  <si>
    <t>#dcdcdc</t>
  </si>
  <si>
    <t>#9b9b9b</t>
  </si>
  <si>
    <t>#3b3b3b</t>
  </si>
  <si>
    <t>White</t>
  </si>
  <si>
    <t>#121212</t>
  </si>
  <si>
    <t>#a8a8a8</t>
  </si>
  <si>
    <t>#efefef</t>
  </si>
  <si>
    <t>#f5f5f5</t>
  </si>
  <si>
    <t>#959595</t>
  </si>
  <si>
    <t>#e0e0e0</t>
  </si>
  <si>
    <t>#d1d1d1</t>
  </si>
  <si>
    <t>#363636</t>
  </si>
  <si>
    <t>#0d0d0d</t>
  </si>
  <si>
    <t>#858585</t>
  </si>
  <si>
    <t>#eeeeee</t>
  </si>
  <si>
    <t>#b6b6b6</t>
  </si>
  <si>
    <t>#eaeaea</t>
  </si>
  <si>
    <t>#dedede</t>
  </si>
  <si>
    <t>#979797</t>
  </si>
  <si>
    <t>Reweigh</t>
  </si>
  <si>
    <t>HSV</t>
  </si>
  <si>
    <t>0°, 0%, 58%</t>
  </si>
  <si>
    <t>0°, 0%, 89%</t>
  </si>
  <si>
    <t>0°, 0%, 86%</t>
  </si>
  <si>
    <t>0°, 0%, 61%</t>
  </si>
  <si>
    <t>*</t>
  </si>
  <si>
    <t>0°, 0%, 88%</t>
  </si>
  <si>
    <t>0°, 0%, 66%</t>
  </si>
  <si>
    <t>0°, 0%, 92%</t>
  </si>
  <si>
    <t>0°, 0%, 87%</t>
  </si>
  <si>
    <t>0°, 0%, 59%</t>
  </si>
  <si>
    <t>#bcbcbc</t>
  </si>
  <si>
    <t>0°, 0%, 74%</t>
  </si>
  <si>
    <t>0°, 0%, 96%</t>
  </si>
  <si>
    <t>0°, 0%, 82%</t>
  </si>
  <si>
    <t>#f2f2f2</t>
  </si>
  <si>
    <t>#b5b5b5</t>
  </si>
  <si>
    <t>0°, 0%, 71%</t>
  </si>
  <si>
    <t>0°, 0%, 95%</t>
  </si>
  <si>
    <t/>
  </si>
  <si>
    <t>NO2</t>
  </si>
  <si>
    <t>Lights</t>
  </si>
  <si>
    <t>#c4c4c4</t>
  </si>
  <si>
    <t>#fafafa</t>
  </si>
  <si>
    <t>#818181</t>
  </si>
  <si>
    <t>#4f4f4f</t>
  </si>
  <si>
    <t>#393939</t>
  </si>
  <si>
    <t>#f6f6f6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</si>
</sst>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0" applyNumberFormat="1" applyAlignment="1">
      <alignment wrapText="1"/>
    </xf>
    <xf numFmtId="2" fontId="0" fillId="0" borderId="0" xfId="1" applyNumberFormat="1" applyFont="1"/>
    <xf numFmtId="9" fontId="0" fillId="0" borderId="0" xfId="1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3.8159999999999994</c:v>
                </c:pt>
                <c:pt idx="2">
                  <c:v>4.3120000000000003</c:v>
                </c:pt>
                <c:pt idx="3">
                  <c:v>4.9399999999999995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97935"/>
        <c:axId val="16813763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0.73903000000000008</c:v>
                </c:pt>
                <c:pt idx="1">
                  <c:v>0.73875000000000002</c:v>
                </c:pt>
                <c:pt idx="2">
                  <c:v>0.83878000000000008</c:v>
                </c:pt>
                <c:pt idx="3">
                  <c:v>0.7266999999999999</c:v>
                </c:pt>
                <c:pt idx="4">
                  <c:v>0.82</c:v>
                </c:pt>
                <c:pt idx="5">
                  <c:v>0.80528</c:v>
                </c:pt>
                <c:pt idx="6">
                  <c:v>0.77726000000000006</c:v>
                </c:pt>
                <c:pt idx="7">
                  <c:v>0.74903999999999993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F31-BA63-B15379F30E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Sheet1!$D$102:$D$109</c:f>
              <c:numCache>
                <c:formatCode>General</c:formatCode>
                <c:ptCount val="8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-0.3</c:v>
                </c:pt>
                <c:pt idx="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E-4977-9C4D-26E0FCD2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10319"/>
        <c:axId val="1769073391"/>
      </c:lineChart>
      <c:catAx>
        <c:axId val="14510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6383"/>
        <c:crosses val="autoZero"/>
        <c:auto val="1"/>
        <c:lblAlgn val="ctr"/>
        <c:lblOffset val="100"/>
        <c:noMultiLvlLbl val="0"/>
      </c:catAx>
      <c:valAx>
        <c:axId val="16813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7935"/>
        <c:crosses val="autoZero"/>
        <c:crossBetween val="between"/>
      </c:valAx>
      <c:valAx>
        <c:axId val="176907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0319"/>
        <c:crosses val="max"/>
        <c:crossBetween val="between"/>
      </c:valAx>
      <c:catAx>
        <c:axId val="163061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07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91</xdr:row>
      <xdr:rowOff>42862</xdr:rowOff>
    </xdr:from>
    <xdr:to>
      <xdr:col>15</xdr:col>
      <xdr:colOff>547687</xdr:colOff>
      <xdr:row>105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65B0-B426-495C-9CEC-05717CB9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314325</xdr:colOff>
      <xdr:row>110</xdr:row>
      <xdr:rowOff>133350</xdr:rowOff>
    </xdr:from>
    <xdr:to>
      <xdr:col>5</xdr:col>
      <xdr:colOff>180412</xdr:colOff>
      <xdr:row>116</xdr:row>
      <xdr:rowOff>9398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84D05-8C26-47D6-8F46-9A45D9A0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88350"/>
          <a:ext cx="4504762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117</xdr:row>
      <xdr:rowOff>57150</xdr:rowOff>
    </xdr:from>
    <xdr:to>
      <xdr:col>8</xdr:col>
      <xdr:colOff>161145</xdr:colOff>
      <xdr:row>142</xdr:row>
      <xdr:rowOff>75602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8325EF-6692-422F-AA4D-CACFDDDFC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22345650"/>
          <a:ext cx="6238095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4DC-7B51-49A0-BDA0-295A27F565BE}">
  <dimension ref="A5:M109"/>
  <sheetViews>
    <sheetView topLeftCell="A104" workbookViewId="0">
      <selection activeCell="C120" sqref="C120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0.42578125" customWidth="1"/>
    <col min="5" max="5" width="14.140625" customWidth="1"/>
  </cols>
  <sheetData>
    <row r="5" spans="1:13" x14ac:dyDescent="0.25">
      <c r="A5" t="s">
        <v>0</v>
      </c>
      <c r="B5">
        <f>SUM(G5:G10)</f>
        <v>9.9719999999999995</v>
      </c>
      <c r="C5" s="1">
        <v>55</v>
      </c>
      <c r="D5" t="s">
        <v>19</v>
      </c>
      <c r="E5" t="s">
        <v>1</v>
      </c>
      <c r="F5">
        <f>VLOOKUP(E5,$L$5:$M$11,2,FALSE)</f>
        <v>10</v>
      </c>
      <c r="G5">
        <f>F5*C5/100</f>
        <v>5.5</v>
      </c>
      <c r="L5" t="s">
        <v>77</v>
      </c>
      <c r="M5">
        <v>2</v>
      </c>
    </row>
    <row r="6" spans="1:13" x14ac:dyDescent="0.25">
      <c r="C6" s="1">
        <v>43.2</v>
      </c>
      <c r="D6" t="s">
        <v>20</v>
      </c>
      <c r="E6" t="s">
        <v>1</v>
      </c>
      <c r="F6">
        <f t="shared" ref="F6:F69" si="0">VLOOKUP(E6,$L$5:$M$11,2,FALSE)</f>
        <v>10</v>
      </c>
      <c r="G6">
        <f t="shared" ref="G6:G68" si="1">F6*C6/100</f>
        <v>4.32</v>
      </c>
      <c r="L6" t="s">
        <v>78</v>
      </c>
      <c r="M6">
        <v>4</v>
      </c>
    </row>
    <row r="7" spans="1:13" x14ac:dyDescent="0.25">
      <c r="C7" s="1">
        <v>0.8</v>
      </c>
      <c r="D7" t="s">
        <v>21</v>
      </c>
      <c r="E7" t="s">
        <v>2</v>
      </c>
      <c r="F7">
        <f t="shared" si="0"/>
        <v>8</v>
      </c>
      <c r="G7">
        <f t="shared" si="1"/>
        <v>6.4000000000000001E-2</v>
      </c>
      <c r="L7" t="s">
        <v>32</v>
      </c>
      <c r="M7">
        <v>6</v>
      </c>
    </row>
    <row r="8" spans="1:13" x14ac:dyDescent="0.25">
      <c r="C8" s="1">
        <v>0.8</v>
      </c>
      <c r="D8" t="s">
        <v>22</v>
      </c>
      <c r="E8" t="s">
        <v>2</v>
      </c>
      <c r="F8">
        <f t="shared" si="0"/>
        <v>8</v>
      </c>
      <c r="G8">
        <f t="shared" si="1"/>
        <v>6.4000000000000001E-2</v>
      </c>
      <c r="L8" t="s">
        <v>2</v>
      </c>
      <c r="M8">
        <v>8</v>
      </c>
    </row>
    <row r="9" spans="1:13" x14ac:dyDescent="0.25">
      <c r="C9" s="1">
        <v>0.2</v>
      </c>
      <c r="D9" t="s">
        <v>23</v>
      </c>
      <c r="E9" t="s">
        <v>2</v>
      </c>
      <c r="F9">
        <f t="shared" si="0"/>
        <v>8</v>
      </c>
      <c r="G9">
        <f t="shared" si="1"/>
        <v>1.6E-2</v>
      </c>
      <c r="L9" t="s">
        <v>1</v>
      </c>
      <c r="M9">
        <v>10</v>
      </c>
    </row>
    <row r="10" spans="1:13" x14ac:dyDescent="0.25">
      <c r="C10" s="1">
        <v>0.1</v>
      </c>
      <c r="D10" t="s">
        <v>24</v>
      </c>
      <c r="E10" t="s">
        <v>2</v>
      </c>
      <c r="F10">
        <f t="shared" si="0"/>
        <v>8</v>
      </c>
      <c r="G10">
        <f t="shared" si="1"/>
        <v>8.0000000000000002E-3</v>
      </c>
      <c r="L10" t="s">
        <v>11</v>
      </c>
      <c r="M10">
        <v>12</v>
      </c>
    </row>
    <row r="11" spans="1:13" x14ac:dyDescent="0.25">
      <c r="C11" s="1"/>
      <c r="F11" t="e">
        <f t="shared" si="0"/>
        <v>#N/A</v>
      </c>
      <c r="G11" t="e">
        <f t="shared" si="1"/>
        <v>#N/A</v>
      </c>
      <c r="L11" t="s">
        <v>79</v>
      </c>
      <c r="M11">
        <v>14</v>
      </c>
    </row>
    <row r="12" spans="1:13" x14ac:dyDescent="0.25">
      <c r="A12" t="s">
        <v>3</v>
      </c>
      <c r="B12">
        <f>SUM(G12:G19)</f>
        <v>7.6319999999999988</v>
      </c>
      <c r="C12" s="1">
        <v>43.1</v>
      </c>
      <c r="D12" t="s">
        <v>12</v>
      </c>
      <c r="E12" t="s">
        <v>2</v>
      </c>
      <c r="F12">
        <f t="shared" si="0"/>
        <v>8</v>
      </c>
      <c r="G12">
        <f t="shared" si="1"/>
        <v>3.448</v>
      </c>
    </row>
    <row r="13" spans="1:13" x14ac:dyDescent="0.25">
      <c r="C13" s="1">
        <v>16.7</v>
      </c>
      <c r="D13" t="s">
        <v>25</v>
      </c>
      <c r="E13" t="s">
        <v>2</v>
      </c>
      <c r="F13">
        <f t="shared" si="0"/>
        <v>8</v>
      </c>
      <c r="G13">
        <f t="shared" si="1"/>
        <v>1.3359999999999999</v>
      </c>
    </row>
    <row r="14" spans="1:13" x14ac:dyDescent="0.25">
      <c r="C14" s="1">
        <v>14.1</v>
      </c>
      <c r="D14" t="s">
        <v>26</v>
      </c>
      <c r="E14" t="s">
        <v>2</v>
      </c>
      <c r="F14">
        <f t="shared" si="0"/>
        <v>8</v>
      </c>
      <c r="G14">
        <f t="shared" si="1"/>
        <v>1.1279999999999999</v>
      </c>
    </row>
    <row r="15" spans="1:13" x14ac:dyDescent="0.25">
      <c r="C15" s="1">
        <v>12</v>
      </c>
      <c r="D15" t="s">
        <v>27</v>
      </c>
      <c r="E15" t="s">
        <v>32</v>
      </c>
      <c r="F15">
        <f t="shared" si="0"/>
        <v>6</v>
      </c>
      <c r="G15">
        <f t="shared" si="1"/>
        <v>0.72</v>
      </c>
    </row>
    <row r="16" spans="1:13" x14ac:dyDescent="0.25">
      <c r="C16" s="1">
        <v>7.7</v>
      </c>
      <c r="D16" t="s">
        <v>28</v>
      </c>
      <c r="E16" t="s">
        <v>2</v>
      </c>
      <c r="F16">
        <f t="shared" si="0"/>
        <v>8</v>
      </c>
      <c r="G16">
        <f t="shared" si="1"/>
        <v>0.61599999999999999</v>
      </c>
    </row>
    <row r="17" spans="1:7" x14ac:dyDescent="0.25">
      <c r="C17" s="1">
        <v>5.0999999999999996</v>
      </c>
      <c r="D17" t="s">
        <v>29</v>
      </c>
      <c r="E17" t="s">
        <v>32</v>
      </c>
      <c r="F17">
        <f t="shared" si="0"/>
        <v>6</v>
      </c>
      <c r="G17">
        <f t="shared" si="1"/>
        <v>0.30599999999999999</v>
      </c>
    </row>
    <row r="18" spans="1:7" x14ac:dyDescent="0.25">
      <c r="C18" s="1">
        <v>0.7</v>
      </c>
      <c r="D18" t="s">
        <v>30</v>
      </c>
      <c r="E18" t="s">
        <v>32</v>
      </c>
      <c r="F18">
        <f t="shared" si="0"/>
        <v>6</v>
      </c>
      <c r="G18">
        <f t="shared" si="1"/>
        <v>4.1999999999999996E-2</v>
      </c>
    </row>
    <row r="19" spans="1:7" x14ac:dyDescent="0.25">
      <c r="C19" s="1">
        <v>0.6</v>
      </c>
      <c r="D19" t="s">
        <v>31</v>
      </c>
      <c r="E19" t="s">
        <v>32</v>
      </c>
      <c r="F19">
        <f t="shared" si="0"/>
        <v>6</v>
      </c>
      <c r="G19">
        <f t="shared" si="1"/>
        <v>3.5999999999999997E-2</v>
      </c>
    </row>
    <row r="20" spans="1:7" x14ac:dyDescent="0.25">
      <c r="C20" s="1"/>
      <c r="F20" t="e">
        <f t="shared" si="0"/>
        <v>#N/A</v>
      </c>
      <c r="G20" t="e">
        <f t="shared" si="1"/>
        <v>#N/A</v>
      </c>
    </row>
    <row r="21" spans="1:7" x14ac:dyDescent="0.25">
      <c r="A21" t="s">
        <v>4</v>
      </c>
      <c r="B21">
        <f>SUM(G21:G28)</f>
        <v>8.6240000000000006</v>
      </c>
      <c r="C21" s="1">
        <v>32.200000000000003</v>
      </c>
      <c r="D21" t="s">
        <v>13</v>
      </c>
      <c r="E21" t="s">
        <v>1</v>
      </c>
      <c r="F21">
        <f t="shared" si="0"/>
        <v>10</v>
      </c>
      <c r="G21">
        <f t="shared" si="1"/>
        <v>3.22</v>
      </c>
    </row>
    <row r="22" spans="1:7" x14ac:dyDescent="0.25">
      <c r="C22" s="1">
        <v>29.1</v>
      </c>
      <c r="D22" t="s">
        <v>33</v>
      </c>
      <c r="E22" t="s">
        <v>2</v>
      </c>
      <c r="F22">
        <f t="shared" si="0"/>
        <v>8</v>
      </c>
      <c r="G22">
        <f t="shared" si="1"/>
        <v>2.3280000000000003</v>
      </c>
    </row>
    <row r="23" spans="1:7" x14ac:dyDescent="0.25">
      <c r="C23" s="1">
        <v>16.100000000000001</v>
      </c>
      <c r="D23" t="s">
        <v>34</v>
      </c>
      <c r="E23" t="s">
        <v>2</v>
      </c>
      <c r="F23">
        <f t="shared" si="0"/>
        <v>8</v>
      </c>
      <c r="G23">
        <f t="shared" si="1"/>
        <v>1.288</v>
      </c>
    </row>
    <row r="24" spans="1:7" x14ac:dyDescent="0.25">
      <c r="C24" s="1">
        <v>10.6</v>
      </c>
      <c r="D24" t="s">
        <v>35</v>
      </c>
      <c r="E24" t="s">
        <v>2</v>
      </c>
      <c r="F24">
        <f t="shared" si="0"/>
        <v>8</v>
      </c>
      <c r="G24">
        <f t="shared" si="1"/>
        <v>0.84799999999999998</v>
      </c>
    </row>
    <row r="25" spans="1:7" x14ac:dyDescent="0.25">
      <c r="C25" s="1">
        <v>6.5</v>
      </c>
      <c r="D25" t="s">
        <v>36</v>
      </c>
      <c r="E25" t="s">
        <v>32</v>
      </c>
      <c r="F25">
        <f t="shared" si="0"/>
        <v>6</v>
      </c>
      <c r="G25">
        <f t="shared" si="1"/>
        <v>0.39</v>
      </c>
    </row>
    <row r="26" spans="1:7" x14ac:dyDescent="0.25">
      <c r="C26" s="1">
        <v>2.1</v>
      </c>
      <c r="D26" t="s">
        <v>37</v>
      </c>
      <c r="E26" t="s">
        <v>1</v>
      </c>
      <c r="F26">
        <f t="shared" si="0"/>
        <v>10</v>
      </c>
      <c r="G26">
        <f t="shared" si="1"/>
        <v>0.21</v>
      </c>
    </row>
    <row r="27" spans="1:7" x14ac:dyDescent="0.25">
      <c r="C27" s="1">
        <v>2</v>
      </c>
      <c r="D27" t="s">
        <v>38</v>
      </c>
      <c r="E27" t="s">
        <v>1</v>
      </c>
      <c r="F27">
        <f t="shared" si="0"/>
        <v>10</v>
      </c>
      <c r="G27">
        <f t="shared" si="1"/>
        <v>0.2</v>
      </c>
    </row>
    <row r="28" spans="1:7" x14ac:dyDescent="0.25">
      <c r="C28" s="1">
        <v>1.4</v>
      </c>
      <c r="D28" t="s">
        <v>39</v>
      </c>
      <c r="E28" t="s">
        <v>1</v>
      </c>
      <c r="F28">
        <f t="shared" si="0"/>
        <v>10</v>
      </c>
      <c r="G28">
        <f t="shared" si="1"/>
        <v>0.14000000000000001</v>
      </c>
    </row>
    <row r="29" spans="1:7" x14ac:dyDescent="0.25">
      <c r="C29" s="1"/>
      <c r="F29" t="e">
        <f t="shared" si="0"/>
        <v>#N/A</v>
      </c>
      <c r="G29" t="e">
        <f t="shared" si="1"/>
        <v>#N/A</v>
      </c>
    </row>
    <row r="30" spans="1:7" x14ac:dyDescent="0.25">
      <c r="A30" t="s">
        <v>5</v>
      </c>
      <c r="B30">
        <f>SUM(G30:G36)</f>
        <v>9.879999999999999</v>
      </c>
      <c r="C30" s="1">
        <v>31.7</v>
      </c>
      <c r="D30" t="s">
        <v>40</v>
      </c>
      <c r="E30" t="s">
        <v>1</v>
      </c>
      <c r="F30">
        <f t="shared" si="0"/>
        <v>10</v>
      </c>
      <c r="G30">
        <f t="shared" si="1"/>
        <v>3.17</v>
      </c>
    </row>
    <row r="31" spans="1:7" x14ac:dyDescent="0.25">
      <c r="C31" s="1">
        <v>26.1</v>
      </c>
      <c r="D31" t="s">
        <v>41</v>
      </c>
      <c r="E31" t="s">
        <v>1</v>
      </c>
      <c r="F31">
        <f t="shared" si="0"/>
        <v>10</v>
      </c>
      <c r="G31">
        <f t="shared" si="1"/>
        <v>2.61</v>
      </c>
    </row>
    <row r="32" spans="1:7" x14ac:dyDescent="0.25">
      <c r="C32" s="1">
        <v>22.4</v>
      </c>
      <c r="D32" t="s">
        <v>42</v>
      </c>
      <c r="E32" t="s">
        <v>1</v>
      </c>
      <c r="F32">
        <f t="shared" si="0"/>
        <v>10</v>
      </c>
      <c r="G32">
        <f t="shared" si="1"/>
        <v>2.2400000000000002</v>
      </c>
    </row>
    <row r="33" spans="1:7" x14ac:dyDescent="0.25">
      <c r="C33" s="1">
        <v>7.2</v>
      </c>
      <c r="D33" t="s">
        <v>43</v>
      </c>
      <c r="E33" t="s">
        <v>1</v>
      </c>
      <c r="F33">
        <f t="shared" si="0"/>
        <v>10</v>
      </c>
      <c r="G33">
        <f t="shared" si="1"/>
        <v>0.72</v>
      </c>
    </row>
    <row r="34" spans="1:7" x14ac:dyDescent="0.25">
      <c r="C34" s="1">
        <v>6.2</v>
      </c>
      <c r="D34" t="s">
        <v>44</v>
      </c>
      <c r="E34" t="s">
        <v>1</v>
      </c>
      <c r="F34">
        <f t="shared" si="0"/>
        <v>10</v>
      </c>
      <c r="G34">
        <f t="shared" si="1"/>
        <v>0.62</v>
      </c>
    </row>
    <row r="35" spans="1:7" x14ac:dyDescent="0.25">
      <c r="C35" s="1">
        <v>5</v>
      </c>
      <c r="D35" t="s">
        <v>45</v>
      </c>
      <c r="E35" t="s">
        <v>2</v>
      </c>
      <c r="F35">
        <f t="shared" si="0"/>
        <v>8</v>
      </c>
      <c r="G35">
        <f t="shared" si="1"/>
        <v>0.4</v>
      </c>
    </row>
    <row r="36" spans="1:7" x14ac:dyDescent="0.25">
      <c r="C36" s="1">
        <v>1.5</v>
      </c>
      <c r="D36" t="s">
        <v>46</v>
      </c>
      <c r="E36" t="s">
        <v>2</v>
      </c>
      <c r="F36">
        <f t="shared" si="0"/>
        <v>8</v>
      </c>
      <c r="G36">
        <f t="shared" si="1"/>
        <v>0.12</v>
      </c>
    </row>
    <row r="37" spans="1:7" x14ac:dyDescent="0.25">
      <c r="C37" s="1"/>
      <c r="F37" t="e">
        <f t="shared" si="0"/>
        <v>#N/A</v>
      </c>
      <c r="G37" t="e">
        <f t="shared" si="1"/>
        <v>#N/A</v>
      </c>
    </row>
    <row r="38" spans="1:7" x14ac:dyDescent="0.25">
      <c r="C38" s="1"/>
      <c r="F38" t="e">
        <f t="shared" si="0"/>
        <v>#N/A</v>
      </c>
      <c r="G38" t="e">
        <f t="shared" si="1"/>
        <v>#N/A</v>
      </c>
    </row>
    <row r="39" spans="1:7" x14ac:dyDescent="0.25">
      <c r="A39" t="s">
        <v>6</v>
      </c>
      <c r="B39">
        <f>SUM(G39:G44)</f>
        <v>9.77</v>
      </c>
      <c r="C39" s="1">
        <v>71.5</v>
      </c>
      <c r="D39" t="s">
        <v>14</v>
      </c>
      <c r="E39" t="s">
        <v>1</v>
      </c>
      <c r="F39">
        <f t="shared" si="0"/>
        <v>10</v>
      </c>
      <c r="G39">
        <f t="shared" si="1"/>
        <v>7.15</v>
      </c>
    </row>
    <row r="40" spans="1:7" x14ac:dyDescent="0.25">
      <c r="C40" s="1">
        <v>9.8000000000000007</v>
      </c>
      <c r="D40" t="s">
        <v>47</v>
      </c>
      <c r="E40" t="s">
        <v>1</v>
      </c>
      <c r="F40">
        <f t="shared" si="0"/>
        <v>10</v>
      </c>
      <c r="G40">
        <f t="shared" si="1"/>
        <v>0.98</v>
      </c>
    </row>
    <row r="41" spans="1:7" x14ac:dyDescent="0.25">
      <c r="C41" s="1">
        <v>7.6</v>
      </c>
      <c r="D41" t="s">
        <v>48</v>
      </c>
      <c r="E41" t="s">
        <v>1</v>
      </c>
      <c r="F41">
        <f t="shared" si="0"/>
        <v>10</v>
      </c>
      <c r="G41">
        <f t="shared" si="1"/>
        <v>0.76</v>
      </c>
    </row>
    <row r="42" spans="1:7" x14ac:dyDescent="0.25">
      <c r="C42" s="1">
        <v>6.1</v>
      </c>
      <c r="D42" t="s">
        <v>49</v>
      </c>
      <c r="E42" t="s">
        <v>2</v>
      </c>
      <c r="F42">
        <f t="shared" si="0"/>
        <v>8</v>
      </c>
      <c r="G42">
        <f t="shared" si="1"/>
        <v>0.48799999999999999</v>
      </c>
    </row>
    <row r="43" spans="1:7" x14ac:dyDescent="0.25">
      <c r="C43" s="1">
        <v>2.7</v>
      </c>
      <c r="D43" t="s">
        <v>50</v>
      </c>
      <c r="E43" t="s">
        <v>2</v>
      </c>
      <c r="F43">
        <f t="shared" si="0"/>
        <v>8</v>
      </c>
      <c r="G43">
        <f t="shared" si="1"/>
        <v>0.21600000000000003</v>
      </c>
    </row>
    <row r="44" spans="1:7" x14ac:dyDescent="0.25">
      <c r="C44" s="1">
        <v>2.2000000000000002</v>
      </c>
      <c r="D44" t="s">
        <v>51</v>
      </c>
      <c r="E44" t="s">
        <v>2</v>
      </c>
      <c r="F44">
        <f t="shared" si="0"/>
        <v>8</v>
      </c>
      <c r="G44">
        <f t="shared" si="1"/>
        <v>0.17600000000000002</v>
      </c>
    </row>
    <row r="45" spans="1:7" x14ac:dyDescent="0.25">
      <c r="C45" s="1"/>
      <c r="F45" t="e">
        <f t="shared" si="0"/>
        <v>#N/A</v>
      </c>
      <c r="G45" t="e">
        <f t="shared" si="1"/>
        <v>#N/A</v>
      </c>
    </row>
    <row r="46" spans="1:7" x14ac:dyDescent="0.25">
      <c r="C46" s="1"/>
      <c r="F46" t="e">
        <f t="shared" si="0"/>
        <v>#N/A</v>
      </c>
      <c r="G46" t="e">
        <f t="shared" si="1"/>
        <v>#N/A</v>
      </c>
    </row>
    <row r="47" spans="1:7" x14ac:dyDescent="0.25">
      <c r="C47" s="1"/>
      <c r="F47" t="e">
        <f t="shared" si="0"/>
        <v>#N/A</v>
      </c>
      <c r="G47" t="e">
        <f t="shared" si="1"/>
        <v>#N/A</v>
      </c>
    </row>
    <row r="48" spans="1:7" x14ac:dyDescent="0.25">
      <c r="A48" t="s">
        <v>7</v>
      </c>
      <c r="B48">
        <f>SUM(G48:G53)</f>
        <v>11.305999999999999</v>
      </c>
      <c r="C48" s="1">
        <v>64.8</v>
      </c>
      <c r="D48" t="s">
        <v>15</v>
      </c>
      <c r="E48" t="s">
        <v>11</v>
      </c>
      <c r="F48">
        <f t="shared" si="0"/>
        <v>12</v>
      </c>
      <c r="G48">
        <f t="shared" si="1"/>
        <v>7.7759999999999989</v>
      </c>
    </row>
    <row r="49" spans="1:7" x14ac:dyDescent="0.25">
      <c r="C49" s="1">
        <v>12.2</v>
      </c>
      <c r="D49" t="s">
        <v>52</v>
      </c>
      <c r="E49" t="s">
        <v>1</v>
      </c>
      <c r="F49">
        <f t="shared" si="0"/>
        <v>10</v>
      </c>
      <c r="G49">
        <f t="shared" si="1"/>
        <v>1.22</v>
      </c>
    </row>
    <row r="50" spans="1:7" x14ac:dyDescent="0.25">
      <c r="C50" s="1">
        <v>9</v>
      </c>
      <c r="D50" t="s">
        <v>53</v>
      </c>
      <c r="E50" t="s">
        <v>1</v>
      </c>
      <c r="F50">
        <f t="shared" si="0"/>
        <v>10</v>
      </c>
      <c r="G50">
        <f t="shared" si="1"/>
        <v>0.9</v>
      </c>
    </row>
    <row r="51" spans="1:7" x14ac:dyDescent="0.25">
      <c r="C51" s="1">
        <v>6.5</v>
      </c>
      <c r="D51" t="s">
        <v>54</v>
      </c>
      <c r="E51" t="s">
        <v>1</v>
      </c>
      <c r="F51">
        <f t="shared" si="0"/>
        <v>10</v>
      </c>
      <c r="G51">
        <f t="shared" si="1"/>
        <v>0.65</v>
      </c>
    </row>
    <row r="52" spans="1:7" x14ac:dyDescent="0.25">
      <c r="C52" s="1">
        <v>4.5</v>
      </c>
      <c r="D52" t="s">
        <v>55</v>
      </c>
      <c r="E52" t="s">
        <v>1</v>
      </c>
      <c r="F52">
        <f t="shared" si="0"/>
        <v>10</v>
      </c>
      <c r="G52">
        <f t="shared" si="1"/>
        <v>0.45</v>
      </c>
    </row>
    <row r="53" spans="1:7" x14ac:dyDescent="0.25">
      <c r="C53" s="1">
        <v>3.1</v>
      </c>
      <c r="D53" t="s">
        <v>56</v>
      </c>
      <c r="E53" t="s">
        <v>1</v>
      </c>
      <c r="F53">
        <f t="shared" si="0"/>
        <v>10</v>
      </c>
      <c r="G53">
        <f t="shared" si="1"/>
        <v>0.31</v>
      </c>
    </row>
    <row r="54" spans="1:7" x14ac:dyDescent="0.25">
      <c r="C54" s="1"/>
      <c r="F54" t="e">
        <f t="shared" si="0"/>
        <v>#N/A</v>
      </c>
      <c r="G54" t="e">
        <f t="shared" si="1"/>
        <v>#N/A</v>
      </c>
    </row>
    <row r="55" spans="1:7" x14ac:dyDescent="0.25">
      <c r="C55" s="1"/>
      <c r="F55" t="e">
        <f t="shared" si="0"/>
        <v>#N/A</v>
      </c>
      <c r="G55" t="e">
        <f t="shared" si="1"/>
        <v>#N/A</v>
      </c>
    </row>
    <row r="56" spans="1:7" x14ac:dyDescent="0.25">
      <c r="A56" t="s">
        <v>8</v>
      </c>
      <c r="B56">
        <f>SUM(G56:G65)</f>
        <v>10.378</v>
      </c>
      <c r="C56" s="1">
        <v>63.4</v>
      </c>
      <c r="D56" t="s">
        <v>16</v>
      </c>
      <c r="E56" t="s">
        <v>1</v>
      </c>
      <c r="F56">
        <f t="shared" si="0"/>
        <v>10</v>
      </c>
      <c r="G56">
        <f t="shared" si="1"/>
        <v>6.34</v>
      </c>
    </row>
    <row r="57" spans="1:7" x14ac:dyDescent="0.25">
      <c r="C57" s="1">
        <v>10.8</v>
      </c>
      <c r="D57" t="s">
        <v>57</v>
      </c>
      <c r="E57" t="s">
        <v>11</v>
      </c>
      <c r="F57">
        <f t="shared" si="0"/>
        <v>12</v>
      </c>
      <c r="G57">
        <f t="shared" si="1"/>
        <v>1.2960000000000003</v>
      </c>
    </row>
    <row r="58" spans="1:7" x14ac:dyDescent="0.25">
      <c r="C58" s="1">
        <v>5.3</v>
      </c>
      <c r="D58" t="s">
        <v>58</v>
      </c>
      <c r="E58" t="s">
        <v>11</v>
      </c>
      <c r="F58">
        <f t="shared" si="0"/>
        <v>12</v>
      </c>
      <c r="G58">
        <f t="shared" si="1"/>
        <v>0.6359999999999999</v>
      </c>
    </row>
    <row r="59" spans="1:7" x14ac:dyDescent="0.25">
      <c r="C59" s="1">
        <v>4.4000000000000004</v>
      </c>
      <c r="D59" t="s">
        <v>59</v>
      </c>
      <c r="E59" t="s">
        <v>11</v>
      </c>
      <c r="F59">
        <f t="shared" si="0"/>
        <v>12</v>
      </c>
      <c r="G59">
        <f t="shared" si="1"/>
        <v>0.52800000000000002</v>
      </c>
    </row>
    <row r="60" spans="1:7" x14ac:dyDescent="0.25">
      <c r="C60" s="1">
        <v>4.2</v>
      </c>
      <c r="D60" t="s">
        <v>60</v>
      </c>
      <c r="E60" t="s">
        <v>1</v>
      </c>
      <c r="F60">
        <f t="shared" si="0"/>
        <v>10</v>
      </c>
      <c r="G60">
        <f t="shared" si="1"/>
        <v>0.42</v>
      </c>
    </row>
    <row r="61" spans="1:7" x14ac:dyDescent="0.25">
      <c r="C61" s="1">
        <v>3.5</v>
      </c>
      <c r="D61" t="s">
        <v>61</v>
      </c>
      <c r="E61" t="s">
        <v>1</v>
      </c>
      <c r="F61">
        <f t="shared" si="0"/>
        <v>10</v>
      </c>
      <c r="G61">
        <f t="shared" si="1"/>
        <v>0.35</v>
      </c>
    </row>
    <row r="62" spans="1:7" x14ac:dyDescent="0.25">
      <c r="C62" s="1">
        <v>3.4</v>
      </c>
      <c r="D62" t="s">
        <v>62</v>
      </c>
      <c r="E62" t="s">
        <v>1</v>
      </c>
      <c r="F62">
        <f t="shared" si="0"/>
        <v>10</v>
      </c>
      <c r="G62">
        <f t="shared" si="1"/>
        <v>0.34</v>
      </c>
    </row>
    <row r="63" spans="1:7" x14ac:dyDescent="0.25">
      <c r="C63" s="1">
        <v>2.2999999999999998</v>
      </c>
      <c r="D63" t="s">
        <v>63</v>
      </c>
      <c r="E63" t="s">
        <v>1</v>
      </c>
      <c r="F63">
        <f t="shared" si="0"/>
        <v>10</v>
      </c>
      <c r="G63">
        <f t="shared" si="1"/>
        <v>0.23</v>
      </c>
    </row>
    <row r="64" spans="1:7" x14ac:dyDescent="0.25">
      <c r="C64" s="1">
        <v>1.5</v>
      </c>
      <c r="D64" t="s">
        <v>64</v>
      </c>
      <c r="E64" t="s">
        <v>1</v>
      </c>
      <c r="F64">
        <f t="shared" si="0"/>
        <v>10</v>
      </c>
      <c r="G64">
        <f t="shared" si="1"/>
        <v>0.15</v>
      </c>
    </row>
    <row r="65" spans="1:7" x14ac:dyDescent="0.25">
      <c r="C65" s="1">
        <v>1.1000000000000001</v>
      </c>
      <c r="D65" t="s">
        <v>65</v>
      </c>
      <c r="E65" t="s">
        <v>2</v>
      </c>
      <c r="F65">
        <f t="shared" si="0"/>
        <v>8</v>
      </c>
      <c r="G65">
        <f t="shared" si="1"/>
        <v>8.8000000000000009E-2</v>
      </c>
    </row>
    <row r="66" spans="1:7" x14ac:dyDescent="0.25">
      <c r="C66" s="1"/>
      <c r="F66" t="e">
        <f t="shared" si="0"/>
        <v>#N/A</v>
      </c>
      <c r="G66" t="e">
        <f t="shared" si="1"/>
        <v>#N/A</v>
      </c>
    </row>
    <row r="67" spans="1:7" x14ac:dyDescent="0.25">
      <c r="C67" s="1"/>
      <c r="F67" t="e">
        <f t="shared" si="0"/>
        <v>#N/A</v>
      </c>
      <c r="G67" t="e">
        <f t="shared" si="1"/>
        <v>#N/A</v>
      </c>
    </row>
    <row r="68" spans="1:7" x14ac:dyDescent="0.25">
      <c r="A68" t="s">
        <v>9</v>
      </c>
      <c r="B68">
        <f>SUM(G68:G76)</f>
        <v>10.528</v>
      </c>
      <c r="C68" s="1">
        <v>38</v>
      </c>
      <c r="D68" t="s">
        <v>17</v>
      </c>
      <c r="E68" t="s">
        <v>11</v>
      </c>
      <c r="F68">
        <f t="shared" si="0"/>
        <v>12</v>
      </c>
      <c r="G68">
        <f t="shared" si="1"/>
        <v>4.5599999999999996</v>
      </c>
    </row>
    <row r="69" spans="1:7" x14ac:dyDescent="0.25">
      <c r="C69" s="1">
        <v>15.9</v>
      </c>
      <c r="D69" t="s">
        <v>66</v>
      </c>
      <c r="E69" t="s">
        <v>1</v>
      </c>
      <c r="F69">
        <f t="shared" si="0"/>
        <v>10</v>
      </c>
      <c r="G69">
        <f t="shared" ref="G69:G82" si="2">F69*C69/100</f>
        <v>1.59</v>
      </c>
    </row>
    <row r="70" spans="1:7" x14ac:dyDescent="0.25">
      <c r="C70" s="1">
        <v>10.4</v>
      </c>
      <c r="D70" t="s">
        <v>67</v>
      </c>
      <c r="E70" t="s">
        <v>1</v>
      </c>
      <c r="F70">
        <f t="shared" ref="F70:F82" si="3">VLOOKUP(E70,$L$5:$M$11,2,FALSE)</f>
        <v>10</v>
      </c>
      <c r="G70">
        <f t="shared" si="2"/>
        <v>1.04</v>
      </c>
    </row>
    <row r="71" spans="1:7" x14ac:dyDescent="0.25">
      <c r="C71" s="1">
        <v>9.6</v>
      </c>
      <c r="D71" t="s">
        <v>68</v>
      </c>
      <c r="E71" t="s">
        <v>2</v>
      </c>
      <c r="F71">
        <f t="shared" si="3"/>
        <v>8</v>
      </c>
      <c r="G71">
        <f t="shared" si="2"/>
        <v>0.76800000000000002</v>
      </c>
    </row>
    <row r="72" spans="1:7" x14ac:dyDescent="0.25">
      <c r="C72" s="1">
        <v>6.7</v>
      </c>
      <c r="D72" t="s">
        <v>69</v>
      </c>
      <c r="E72" t="s">
        <v>1</v>
      </c>
      <c r="F72">
        <f t="shared" si="3"/>
        <v>10</v>
      </c>
      <c r="G72">
        <f t="shared" si="2"/>
        <v>0.67</v>
      </c>
    </row>
    <row r="73" spans="1:7" x14ac:dyDescent="0.25">
      <c r="C73" s="1">
        <v>6.3</v>
      </c>
      <c r="D73" t="s">
        <v>70</v>
      </c>
      <c r="E73" t="s">
        <v>1</v>
      </c>
      <c r="F73">
        <f t="shared" si="3"/>
        <v>10</v>
      </c>
      <c r="G73">
        <f t="shared" si="2"/>
        <v>0.63</v>
      </c>
    </row>
    <row r="74" spans="1:7" x14ac:dyDescent="0.25">
      <c r="C74" s="1">
        <v>6.1</v>
      </c>
      <c r="D74" t="s">
        <v>71</v>
      </c>
      <c r="E74" t="s">
        <v>1</v>
      </c>
      <c r="F74">
        <f t="shared" si="3"/>
        <v>10</v>
      </c>
      <c r="G74">
        <f t="shared" si="2"/>
        <v>0.61</v>
      </c>
    </row>
    <row r="75" spans="1:7" x14ac:dyDescent="0.25">
      <c r="C75" s="1">
        <v>5</v>
      </c>
      <c r="D75" t="s">
        <v>72</v>
      </c>
      <c r="E75" t="s">
        <v>1</v>
      </c>
      <c r="F75">
        <f t="shared" si="3"/>
        <v>10</v>
      </c>
      <c r="G75">
        <f t="shared" si="2"/>
        <v>0.5</v>
      </c>
    </row>
    <row r="76" spans="1:7" x14ac:dyDescent="0.25">
      <c r="C76" s="1">
        <v>2</v>
      </c>
      <c r="D76" t="s">
        <v>73</v>
      </c>
      <c r="E76" t="s">
        <v>2</v>
      </c>
      <c r="F76">
        <f t="shared" si="3"/>
        <v>8</v>
      </c>
      <c r="G76">
        <f t="shared" si="2"/>
        <v>0.16</v>
      </c>
    </row>
    <row r="77" spans="1:7" x14ac:dyDescent="0.25">
      <c r="C77" s="1"/>
      <c r="F77" t="e">
        <f t="shared" si="3"/>
        <v>#N/A</v>
      </c>
      <c r="G77" t="e">
        <f t="shared" si="2"/>
        <v>#N/A</v>
      </c>
    </row>
    <row r="78" spans="1:7" x14ac:dyDescent="0.25">
      <c r="A78" t="s">
        <v>10</v>
      </c>
      <c r="B78">
        <f>SUM(G78:G82)</f>
        <v>11.281999999999998</v>
      </c>
      <c r="C78">
        <v>45.8</v>
      </c>
      <c r="D78" t="s">
        <v>18</v>
      </c>
      <c r="E78" t="s">
        <v>11</v>
      </c>
      <c r="F78">
        <f t="shared" si="3"/>
        <v>12</v>
      </c>
      <c r="G78">
        <f t="shared" si="2"/>
        <v>5.4959999999999987</v>
      </c>
    </row>
    <row r="79" spans="1:7" x14ac:dyDescent="0.25">
      <c r="C79">
        <v>20.8</v>
      </c>
      <c r="D79" t="s">
        <v>74</v>
      </c>
      <c r="E79" t="s">
        <v>1</v>
      </c>
      <c r="F79">
        <f t="shared" si="3"/>
        <v>10</v>
      </c>
      <c r="G79">
        <f t="shared" si="2"/>
        <v>2.08</v>
      </c>
    </row>
    <row r="80" spans="1:7" x14ac:dyDescent="0.25">
      <c r="C80">
        <v>18.3</v>
      </c>
      <c r="D80" t="s">
        <v>75</v>
      </c>
      <c r="E80" t="s">
        <v>11</v>
      </c>
      <c r="F80">
        <f t="shared" si="3"/>
        <v>12</v>
      </c>
      <c r="G80">
        <f t="shared" si="2"/>
        <v>2.1960000000000002</v>
      </c>
    </row>
    <row r="81" spans="1:7" x14ac:dyDescent="0.25">
      <c r="C81">
        <v>9.1</v>
      </c>
      <c r="D81" t="s">
        <v>54</v>
      </c>
      <c r="E81" t="s">
        <v>1</v>
      </c>
      <c r="F81">
        <f t="shared" si="3"/>
        <v>10</v>
      </c>
      <c r="G81">
        <f t="shared" si="2"/>
        <v>0.91</v>
      </c>
    </row>
    <row r="82" spans="1:7" x14ac:dyDescent="0.25">
      <c r="C82">
        <v>6</v>
      </c>
      <c r="D82" t="s">
        <v>76</v>
      </c>
      <c r="E82" t="s">
        <v>1</v>
      </c>
      <c r="F82">
        <f t="shared" si="3"/>
        <v>10</v>
      </c>
      <c r="G82">
        <f t="shared" si="2"/>
        <v>0.6</v>
      </c>
    </row>
    <row r="89" spans="1:7" x14ac:dyDescent="0.25">
      <c r="A89" t="s">
        <v>0</v>
      </c>
      <c r="B89">
        <v>4.9859999999999998</v>
      </c>
    </row>
    <row r="90" spans="1:7" x14ac:dyDescent="0.25">
      <c r="A90" t="s">
        <v>3</v>
      </c>
      <c r="B90">
        <v>3.8159999999999994</v>
      </c>
    </row>
    <row r="91" spans="1:7" x14ac:dyDescent="0.25">
      <c r="A91" t="s">
        <v>4</v>
      </c>
      <c r="B91">
        <v>4.3120000000000003</v>
      </c>
    </row>
    <row r="92" spans="1:7" x14ac:dyDescent="0.25">
      <c r="A92" t="s">
        <v>5</v>
      </c>
      <c r="B92">
        <v>4.9399999999999995</v>
      </c>
    </row>
    <row r="93" spans="1:7" x14ac:dyDescent="0.25">
      <c r="A93" t="s">
        <v>6</v>
      </c>
      <c r="B93">
        <v>4.8849999999999998</v>
      </c>
    </row>
    <row r="94" spans="1:7" x14ac:dyDescent="0.25">
      <c r="A94" t="s">
        <v>7</v>
      </c>
      <c r="B94">
        <v>5.6529999999999996</v>
      </c>
    </row>
    <row r="95" spans="1:7" x14ac:dyDescent="0.25">
      <c r="A95" t="s">
        <v>8</v>
      </c>
      <c r="B95">
        <v>5.1890000000000001</v>
      </c>
    </row>
    <row r="96" spans="1:7" x14ac:dyDescent="0.25">
      <c r="A96" t="s">
        <v>9</v>
      </c>
      <c r="B96">
        <v>5.2640000000000002</v>
      </c>
    </row>
    <row r="97" spans="1:4" x14ac:dyDescent="0.25">
      <c r="A97" t="s">
        <v>10</v>
      </c>
      <c r="B97">
        <v>5.6409999999999991</v>
      </c>
    </row>
    <row r="101" spans="1:4" x14ac:dyDescent="0.25">
      <c r="B101" t="s">
        <v>137</v>
      </c>
      <c r="C101" t="s">
        <v>138</v>
      </c>
      <c r="D101" t="s">
        <v>88</v>
      </c>
    </row>
    <row r="102" spans="1:4" x14ac:dyDescent="0.25">
      <c r="A102" t="s">
        <v>80</v>
      </c>
      <c r="B102">
        <v>4.9859999999999998</v>
      </c>
      <c r="C102">
        <v>0.73903000000000008</v>
      </c>
      <c r="D102">
        <v>-0.1</v>
      </c>
    </row>
    <row r="103" spans="1:4" x14ac:dyDescent="0.25">
      <c r="A103" t="s">
        <v>81</v>
      </c>
      <c r="B103">
        <v>3.8159999999999994</v>
      </c>
      <c r="C103">
        <v>0.73875000000000002</v>
      </c>
      <c r="D103">
        <v>0.1</v>
      </c>
    </row>
    <row r="104" spans="1:4" x14ac:dyDescent="0.25">
      <c r="A104" t="s">
        <v>82</v>
      </c>
      <c r="B104">
        <v>4.3120000000000003</v>
      </c>
      <c r="C104">
        <v>0.83878000000000008</v>
      </c>
      <c r="D104">
        <v>0.2</v>
      </c>
    </row>
    <row r="105" spans="1:4" x14ac:dyDescent="0.25">
      <c r="A105" t="s">
        <v>83</v>
      </c>
      <c r="B105">
        <v>4.9399999999999995</v>
      </c>
      <c r="C105">
        <v>0.7266999999999999</v>
      </c>
      <c r="D105">
        <v>0.1</v>
      </c>
    </row>
    <row r="106" spans="1:4" x14ac:dyDescent="0.25">
      <c r="A106" t="s">
        <v>84</v>
      </c>
      <c r="B106">
        <v>4.8849999999999998</v>
      </c>
      <c r="C106">
        <v>0.82</v>
      </c>
      <c r="D106">
        <v>0.1</v>
      </c>
    </row>
    <row r="107" spans="1:4" x14ac:dyDescent="0.25">
      <c r="A107" t="s">
        <v>87</v>
      </c>
      <c r="B107">
        <v>5.1890000000000001</v>
      </c>
      <c r="C107">
        <v>0.80528</v>
      </c>
      <c r="D107">
        <v>-0.3</v>
      </c>
    </row>
    <row r="108" spans="1:4" x14ac:dyDescent="0.25">
      <c r="A108" t="s">
        <v>85</v>
      </c>
      <c r="B108">
        <v>5.2640000000000002</v>
      </c>
      <c r="C108">
        <v>0.77726000000000006</v>
      </c>
      <c r="D108">
        <v>-4.7</v>
      </c>
    </row>
    <row r="109" spans="1:4" x14ac:dyDescent="0.25">
      <c r="A109" t="s">
        <v>86</v>
      </c>
      <c r="B109">
        <v>5.6409999999999991</v>
      </c>
      <c r="C109">
        <v>0.74903999999999993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364B-9910-4FA5-B557-1ADA34521FF0}">
  <dimension ref="A2:K57"/>
  <sheetViews>
    <sheetView tabSelected="1" topLeftCell="D10" workbookViewId="0">
      <selection activeCell="K50" sqref="K50"/>
    </sheetView>
  </sheetViews>
  <sheetFormatPr defaultColWidth="8.85546875" defaultRowHeight="15" x14ac:dyDescent="0.25"/>
  <cols>
    <col min="1" max="1" width="9.140625" bestFit="1" customWidth="1"/>
    <col min="3" max="3" width="18.7109375" customWidth="1"/>
    <col min="6" max="6" width="11.85546875" customWidth="1"/>
    <col min="7" max="7" width="21.140625" customWidth="1"/>
    <col min="8" max="8" width="15.85546875" style="6" customWidth="1"/>
    <col min="9" max="9" width="9.140625" bestFit="1" customWidth="1"/>
  </cols>
  <sheetData>
    <row r="2" spans="1:9" x14ac:dyDescent="0.25">
      <c r="F2" t="s">
        <v>116</v>
      </c>
      <c r="G2" t="s">
        <v>117</v>
      </c>
    </row>
    <row r="3" spans="1:9" x14ac:dyDescent="0.25">
      <c r="A3">
        <v>20180730</v>
      </c>
      <c r="C3" s="2">
        <v>0.51300000000000001</v>
      </c>
      <c r="D3" t="s">
        <v>94</v>
      </c>
      <c r="E3" t="s">
        <v>95</v>
      </c>
      <c r="G3" t="s">
        <v>119</v>
      </c>
      <c r="I3">
        <f>0.89*C3</f>
        <v>0.45657000000000003</v>
      </c>
    </row>
    <row r="4" spans="1:9" x14ac:dyDescent="0.25">
      <c r="C4" s="2">
        <v>0.48699999999999999</v>
      </c>
      <c r="D4" t="s">
        <v>96</v>
      </c>
      <c r="E4" t="s">
        <v>95</v>
      </c>
      <c r="G4" t="s">
        <v>118</v>
      </c>
      <c r="I4">
        <f>0.58*C4</f>
        <v>0.28245999999999999</v>
      </c>
    </row>
    <row r="5" spans="1:9" x14ac:dyDescent="0.25">
      <c r="I5" s="8">
        <f>SUM(I3:I4)</f>
        <v>0.73903000000000008</v>
      </c>
    </row>
    <row r="6" spans="1:9" x14ac:dyDescent="0.25">
      <c r="A6">
        <v>20181025</v>
      </c>
      <c r="C6" s="2">
        <v>0.51500000000000001</v>
      </c>
      <c r="D6" t="s">
        <v>97</v>
      </c>
      <c r="E6" t="s">
        <v>95</v>
      </c>
      <c r="G6" t="s">
        <v>120</v>
      </c>
      <c r="H6" s="7">
        <v>0.86</v>
      </c>
      <c r="I6" s="4">
        <f>H6*C6</f>
        <v>0.44290000000000002</v>
      </c>
    </row>
    <row r="7" spans="1:9" x14ac:dyDescent="0.25">
      <c r="C7" s="2">
        <v>0.48499999999999999</v>
      </c>
      <c r="D7" t="s">
        <v>98</v>
      </c>
      <c r="E7" t="s">
        <v>95</v>
      </c>
      <c r="G7" t="s">
        <v>121</v>
      </c>
      <c r="H7" s="7">
        <v>0.61</v>
      </c>
      <c r="I7" s="4">
        <f>H7*C7</f>
        <v>0.29585</v>
      </c>
    </row>
    <row r="8" spans="1:9" x14ac:dyDescent="0.25">
      <c r="I8" s="9">
        <f>SUM(I6:I7)</f>
        <v>0.73875000000000002</v>
      </c>
    </row>
    <row r="9" spans="1:9" x14ac:dyDescent="0.25">
      <c r="A9">
        <v>20190217</v>
      </c>
      <c r="B9" t="s">
        <v>122</v>
      </c>
      <c r="C9" s="3">
        <v>0.55000000000000004</v>
      </c>
      <c r="D9" t="s">
        <v>99</v>
      </c>
      <c r="E9" t="s">
        <v>95</v>
      </c>
      <c r="F9" s="2">
        <f>C9/($C$9+$C$11+$C$12)</f>
        <v>0.82582582582582575</v>
      </c>
    </row>
    <row r="10" spans="1:9" x14ac:dyDescent="0.25">
      <c r="C10" s="2">
        <v>0.33400000000000002</v>
      </c>
      <c r="D10" t="s">
        <v>101</v>
      </c>
      <c r="E10" t="s">
        <v>79</v>
      </c>
    </row>
    <row r="11" spans="1:9" x14ac:dyDescent="0.25">
      <c r="C11" s="2">
        <v>6.8000000000000005E-2</v>
      </c>
      <c r="D11" t="s">
        <v>102</v>
      </c>
      <c r="E11" t="s">
        <v>95</v>
      </c>
      <c r="F11" s="2">
        <f>C11/($C$9+$C$11+$C$12)</f>
        <v>0.10210210210210209</v>
      </c>
    </row>
    <row r="12" spans="1:9" x14ac:dyDescent="0.25">
      <c r="C12" s="2">
        <v>4.8000000000000001E-2</v>
      </c>
      <c r="D12" t="s">
        <v>103</v>
      </c>
      <c r="E12" t="s">
        <v>100</v>
      </c>
      <c r="F12" s="2">
        <f>C12/($C$9+$C$11+$C$12)</f>
        <v>7.2072072072072058E-2</v>
      </c>
    </row>
    <row r="13" spans="1:9" x14ac:dyDescent="0.25">
      <c r="C13" s="2"/>
      <c r="F13" s="2"/>
    </row>
    <row r="14" spans="1:9" x14ac:dyDescent="0.25">
      <c r="A14">
        <v>20190222</v>
      </c>
      <c r="C14" s="5">
        <v>0.55100000000000005</v>
      </c>
      <c r="D14" t="s">
        <v>128</v>
      </c>
      <c r="E14" t="s">
        <v>95</v>
      </c>
      <c r="F14" s="2"/>
      <c r="G14" t="s">
        <v>129</v>
      </c>
      <c r="H14" s="7">
        <v>0.74</v>
      </c>
      <c r="I14" s="4">
        <f t="shared" ref="I14:I15" si="0">H14*C14</f>
        <v>0.40774000000000005</v>
      </c>
    </row>
    <row r="15" spans="1:9" x14ac:dyDescent="0.25">
      <c r="C15" s="2">
        <v>0.44900000000000001</v>
      </c>
      <c r="D15" t="s">
        <v>104</v>
      </c>
      <c r="E15" t="s">
        <v>100</v>
      </c>
      <c r="F15" s="2"/>
      <c r="G15" t="s">
        <v>130</v>
      </c>
      <c r="H15" s="7">
        <v>0.96</v>
      </c>
      <c r="I15" s="4">
        <f t="shared" si="0"/>
        <v>0.43103999999999998</v>
      </c>
    </row>
    <row r="16" spans="1:9" x14ac:dyDescent="0.25">
      <c r="H16" s="6" t="s">
        <v>136</v>
      </c>
      <c r="I16" s="9">
        <f>SUM(I14:I15)</f>
        <v>0.83878000000000008</v>
      </c>
    </row>
    <row r="17" spans="1:9" x14ac:dyDescent="0.25">
      <c r="A17">
        <v>20190420</v>
      </c>
      <c r="C17" s="2">
        <v>0.51100000000000001</v>
      </c>
      <c r="D17" t="s">
        <v>105</v>
      </c>
      <c r="E17" t="s">
        <v>95</v>
      </c>
      <c r="G17" t="s">
        <v>118</v>
      </c>
      <c r="H17" s="7">
        <v>0.57999999999999996</v>
      </c>
      <c r="I17" s="4">
        <f t="shared" ref="I17:I18" si="1">H17*C17</f>
        <v>0.29637999999999998</v>
      </c>
    </row>
    <row r="18" spans="1:9" x14ac:dyDescent="0.25">
      <c r="C18" s="2">
        <v>0.48899999999999999</v>
      </c>
      <c r="D18" t="s">
        <v>106</v>
      </c>
      <c r="E18" t="s">
        <v>95</v>
      </c>
      <c r="G18" t="s">
        <v>123</v>
      </c>
      <c r="H18" s="7">
        <v>0.88</v>
      </c>
      <c r="I18" s="4">
        <f t="shared" si="1"/>
        <v>0.43031999999999998</v>
      </c>
    </row>
    <row r="19" spans="1:9" x14ac:dyDescent="0.25">
      <c r="H19" s="6" t="s">
        <v>136</v>
      </c>
      <c r="I19" s="9">
        <f>SUM(I17:I18)</f>
        <v>0.7266999999999999</v>
      </c>
    </row>
    <row r="20" spans="1:9" x14ac:dyDescent="0.25">
      <c r="A20">
        <v>20190718</v>
      </c>
      <c r="C20" s="2">
        <v>1</v>
      </c>
      <c r="D20" t="s">
        <v>107</v>
      </c>
      <c r="E20" t="s">
        <v>95</v>
      </c>
      <c r="G20" t="s">
        <v>131</v>
      </c>
      <c r="H20" s="7">
        <v>0.82</v>
      </c>
      <c r="I20" s="4">
        <f>H20*C20</f>
        <v>0.82</v>
      </c>
    </row>
    <row r="21" spans="1:9" x14ac:dyDescent="0.25">
      <c r="I21" s="8">
        <v>0.82</v>
      </c>
    </row>
    <row r="22" spans="1:9" x14ac:dyDescent="0.25">
      <c r="A22">
        <v>20191018</v>
      </c>
      <c r="C22" s="2">
        <v>0.51300000000000001</v>
      </c>
      <c r="D22" t="s">
        <v>108</v>
      </c>
      <c r="E22" t="s">
        <v>95</v>
      </c>
    </row>
    <row r="23" spans="1:9" x14ac:dyDescent="0.25">
      <c r="C23" s="2">
        <v>0.34799999999999998</v>
      </c>
      <c r="D23" t="s">
        <v>109</v>
      </c>
      <c r="E23" t="s">
        <v>79</v>
      </c>
    </row>
    <row r="24" spans="1:9" x14ac:dyDescent="0.25">
      <c r="C24" s="2">
        <v>5.5E-2</v>
      </c>
      <c r="D24" t="s">
        <v>110</v>
      </c>
      <c r="E24" t="s">
        <v>95</v>
      </c>
    </row>
    <row r="25" spans="1:9" x14ac:dyDescent="0.25">
      <c r="C25" s="2">
        <v>4.7E-2</v>
      </c>
      <c r="D25" t="s">
        <v>111</v>
      </c>
      <c r="E25" t="s">
        <v>100</v>
      </c>
    </row>
    <row r="26" spans="1:9" x14ac:dyDescent="0.25">
      <c r="C26" s="2">
        <v>3.6999999999999998E-2</v>
      </c>
      <c r="D26" t="s">
        <v>112</v>
      </c>
      <c r="E26" t="s">
        <v>95</v>
      </c>
    </row>
    <row r="28" spans="1:9" x14ac:dyDescent="0.25">
      <c r="A28">
        <v>20190916</v>
      </c>
      <c r="C28" s="2">
        <v>0.60299999999999998</v>
      </c>
      <c r="D28" t="s">
        <v>133</v>
      </c>
      <c r="E28" t="s">
        <v>95</v>
      </c>
      <c r="G28" t="s">
        <v>134</v>
      </c>
      <c r="H28" s="7">
        <v>0.71</v>
      </c>
      <c r="I28" s="4">
        <f t="shared" ref="I28:I29" si="2">H28*C28</f>
        <v>0.42812999999999996</v>
      </c>
    </row>
    <row r="29" spans="1:9" x14ac:dyDescent="0.25">
      <c r="C29" s="2">
        <v>0.39700000000000002</v>
      </c>
      <c r="D29" t="s">
        <v>132</v>
      </c>
      <c r="E29" t="s">
        <v>100</v>
      </c>
      <c r="G29" t="s">
        <v>135</v>
      </c>
      <c r="H29" s="7">
        <v>0.95</v>
      </c>
      <c r="I29" s="4">
        <f t="shared" si="2"/>
        <v>0.37714999999999999</v>
      </c>
    </row>
    <row r="30" spans="1:9" x14ac:dyDescent="0.25">
      <c r="I30" s="9">
        <f>SUM(I28:I29)</f>
        <v>0.80528</v>
      </c>
    </row>
    <row r="32" spans="1:9" x14ac:dyDescent="0.25">
      <c r="A32">
        <v>20200208</v>
      </c>
      <c r="C32" s="2">
        <v>0.54900000000000004</v>
      </c>
      <c r="D32" t="s">
        <v>102</v>
      </c>
      <c r="E32" t="s">
        <v>95</v>
      </c>
      <c r="G32" t="s">
        <v>124</v>
      </c>
      <c r="H32" s="7">
        <v>0.66</v>
      </c>
      <c r="I32" s="4">
        <f t="shared" ref="I32:I33" si="3">H32*C32</f>
        <v>0.36234000000000005</v>
      </c>
    </row>
    <row r="33" spans="1:11" x14ac:dyDescent="0.25">
      <c r="C33" s="2">
        <v>0.45100000000000001</v>
      </c>
      <c r="D33" t="s">
        <v>113</v>
      </c>
      <c r="E33" t="s">
        <v>95</v>
      </c>
      <c r="G33" t="s">
        <v>125</v>
      </c>
      <c r="H33" s="7">
        <v>0.92</v>
      </c>
      <c r="I33" s="4">
        <f t="shared" si="3"/>
        <v>0.41492000000000001</v>
      </c>
    </row>
    <row r="34" spans="1:11" x14ac:dyDescent="0.25">
      <c r="H34" s="6" t="s">
        <v>136</v>
      </c>
      <c r="I34" s="9">
        <f>SUM(I32:I33)</f>
        <v>0.77726000000000006</v>
      </c>
    </row>
    <row r="35" spans="1:11" x14ac:dyDescent="0.25">
      <c r="A35">
        <v>20200508</v>
      </c>
      <c r="C35" s="2">
        <v>0.56799999999999995</v>
      </c>
      <c r="D35" t="s">
        <v>114</v>
      </c>
      <c r="E35" t="s">
        <v>95</v>
      </c>
      <c r="G35" t="s">
        <v>126</v>
      </c>
      <c r="H35" s="7">
        <v>0.87</v>
      </c>
      <c r="I35" s="4">
        <f t="shared" ref="I35:I36" si="4">H35*C35</f>
        <v>0.49415999999999993</v>
      </c>
    </row>
    <row r="36" spans="1:11" x14ac:dyDescent="0.25">
      <c r="C36" s="2">
        <v>0.432</v>
      </c>
      <c r="D36" t="s">
        <v>115</v>
      </c>
      <c r="E36" t="s">
        <v>95</v>
      </c>
      <c r="G36" t="s">
        <v>127</v>
      </c>
      <c r="H36" s="7">
        <v>0.59</v>
      </c>
      <c r="I36" s="4">
        <f t="shared" si="4"/>
        <v>0.25488</v>
      </c>
    </row>
    <row r="37" spans="1:11" x14ac:dyDescent="0.25">
      <c r="I37" s="9">
        <f>SUM(I35:I36)</f>
        <v>0.74903999999999993</v>
      </c>
    </row>
    <row r="46" spans="1:11" x14ac:dyDescent="0.25">
      <c r="G46" s="2">
        <v>0.88</v>
      </c>
      <c r="H46" s="6" t="s">
        <v>143</v>
      </c>
      <c r="I46" t="s">
        <v>95</v>
      </c>
      <c r="J46">
        <v>0.22</v>
      </c>
      <c r="K46">
        <f>J46*G46</f>
        <v>0.19359999999999999</v>
      </c>
    </row>
    <row r="47" spans="1:11" x14ac:dyDescent="0.25">
      <c r="G47" s="2">
        <v>4.3999999999999997E-2</v>
      </c>
      <c r="H47" s="6" t="s">
        <v>144</v>
      </c>
      <c r="I47" t="s">
        <v>100</v>
      </c>
      <c r="J47">
        <v>0.96</v>
      </c>
      <c r="K47">
        <f t="shared" ref="K47:K49" si="5">J47*G47</f>
        <v>4.2239999999999993E-2</v>
      </c>
    </row>
    <row r="48" spans="1:11" x14ac:dyDescent="0.25">
      <c r="G48" s="2">
        <v>0.04</v>
      </c>
      <c r="H48" s="6" t="s">
        <v>96</v>
      </c>
      <c r="I48" t="s">
        <v>95</v>
      </c>
      <c r="J48">
        <v>0.57999999999999996</v>
      </c>
      <c r="K48">
        <f t="shared" si="5"/>
        <v>2.3199999999999998E-2</v>
      </c>
    </row>
    <row r="49" spans="7:11" x14ac:dyDescent="0.25">
      <c r="G49" s="2">
        <v>3.5999999999999997E-2</v>
      </c>
      <c r="H49" s="6" t="s">
        <v>139</v>
      </c>
      <c r="I49" t="s">
        <v>95</v>
      </c>
      <c r="J49">
        <v>0.77</v>
      </c>
      <c r="K49">
        <f t="shared" si="5"/>
        <v>2.7719999999999998E-2</v>
      </c>
    </row>
    <row r="50" spans="7:11" x14ac:dyDescent="0.25">
      <c r="K50">
        <f>SUM(K46:K49)</f>
        <v>0.28676000000000001</v>
      </c>
    </row>
    <row r="51" spans="7:11" x14ac:dyDescent="0.25">
      <c r="G51" s="1"/>
    </row>
    <row r="53" spans="7:11" x14ac:dyDescent="0.25">
      <c r="G53" s="2">
        <v>0.51600000000000001</v>
      </c>
      <c r="H53" s="6" t="s">
        <v>142</v>
      </c>
      <c r="I53" t="s">
        <v>95</v>
      </c>
      <c r="J53">
        <v>0.31</v>
      </c>
      <c r="K53">
        <f>J53*G53</f>
        <v>0.15995999999999999</v>
      </c>
    </row>
    <row r="54" spans="7:11" x14ac:dyDescent="0.25">
      <c r="G54" s="2">
        <v>0.26900000000000002</v>
      </c>
      <c r="H54" s="6" t="s">
        <v>141</v>
      </c>
      <c r="I54" t="s">
        <v>95</v>
      </c>
      <c r="J54">
        <v>0.51</v>
      </c>
      <c r="K54">
        <f t="shared" ref="K54:K56" si="6">J54*G54</f>
        <v>0.13719000000000001</v>
      </c>
    </row>
    <row r="55" spans="7:11" x14ac:dyDescent="0.25">
      <c r="G55" s="2">
        <v>0.16600000000000001</v>
      </c>
      <c r="H55" s="6" t="s">
        <v>140</v>
      </c>
      <c r="I55" t="s">
        <v>100</v>
      </c>
      <c r="J55">
        <v>0.98</v>
      </c>
      <c r="K55">
        <f t="shared" si="6"/>
        <v>0.16268000000000002</v>
      </c>
    </row>
    <row r="56" spans="7:11" x14ac:dyDescent="0.25">
      <c r="G56" s="2">
        <v>4.8000000000000001E-2</v>
      </c>
      <c r="H56" s="6" t="s">
        <v>139</v>
      </c>
      <c r="I56" t="s">
        <v>95</v>
      </c>
      <c r="J56">
        <v>0.77</v>
      </c>
      <c r="K56">
        <f t="shared" si="6"/>
        <v>3.696E-2</v>
      </c>
    </row>
    <row r="57" spans="7:11" x14ac:dyDescent="0.25">
      <c r="K57">
        <f>SUM(K53:K56)</f>
        <v>0.49679000000000006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EC1E-D52E-4C44-A180-37C15D438BF3}">
  <dimension ref="A1:C17"/>
  <sheetViews>
    <sheetView workbookViewId="0">
      <selection activeCell="C8" sqref="C8"/>
    </sheetView>
  </sheetViews>
  <sheetFormatPr defaultColWidth="8.85546875" defaultRowHeight="15" x14ac:dyDescent="0.25"/>
  <sheetData>
    <row r="1" spans="1:3" x14ac:dyDescent="0.25">
      <c r="A1" s="10" t="s">
        <v>89</v>
      </c>
      <c r="B1" s="10"/>
    </row>
    <row r="2" spans="1:3" x14ac:dyDescent="0.25">
      <c r="A2">
        <v>2017</v>
      </c>
      <c r="B2" t="s">
        <v>90</v>
      </c>
      <c r="C2">
        <v>0.6</v>
      </c>
    </row>
    <row r="3" spans="1:3" x14ac:dyDescent="0.25">
      <c r="B3" t="s">
        <v>91</v>
      </c>
      <c r="C3">
        <v>0.3</v>
      </c>
    </row>
    <row r="4" spans="1:3" x14ac:dyDescent="0.25">
      <c r="B4" t="s">
        <v>92</v>
      </c>
      <c r="C4">
        <v>0.4</v>
      </c>
    </row>
    <row r="5" spans="1:3" x14ac:dyDescent="0.25">
      <c r="B5" t="s">
        <v>93</v>
      </c>
      <c r="C5">
        <v>0.5</v>
      </c>
    </row>
    <row r="6" spans="1:3" x14ac:dyDescent="0.25">
      <c r="A6">
        <v>2018</v>
      </c>
      <c r="B6" t="s">
        <v>90</v>
      </c>
      <c r="C6">
        <v>0.1</v>
      </c>
    </row>
    <row r="7" spans="1:3" x14ac:dyDescent="0.25">
      <c r="B7" t="s">
        <v>91</v>
      </c>
      <c r="C7">
        <v>0</v>
      </c>
    </row>
    <row r="8" spans="1:3" x14ac:dyDescent="0.25">
      <c r="B8" t="s">
        <v>92</v>
      </c>
      <c r="C8">
        <v>-0.1</v>
      </c>
    </row>
    <row r="9" spans="1:3" x14ac:dyDescent="0.25">
      <c r="B9" t="s">
        <v>93</v>
      </c>
      <c r="C9">
        <v>0.1</v>
      </c>
    </row>
    <row r="10" spans="1:3" x14ac:dyDescent="0.25">
      <c r="A10">
        <v>2019</v>
      </c>
      <c r="B10" t="s">
        <v>90</v>
      </c>
      <c r="C10">
        <v>0.2</v>
      </c>
    </row>
    <row r="11" spans="1:3" x14ac:dyDescent="0.25">
      <c r="B11" t="s">
        <v>91</v>
      </c>
      <c r="C11">
        <v>0.1</v>
      </c>
    </row>
    <row r="12" spans="1:3" x14ac:dyDescent="0.25">
      <c r="B12" t="s">
        <v>92</v>
      </c>
      <c r="C12">
        <v>0.1</v>
      </c>
    </row>
    <row r="13" spans="1:3" x14ac:dyDescent="0.25">
      <c r="A13">
        <v>2020</v>
      </c>
      <c r="B13" t="s">
        <v>93</v>
      </c>
      <c r="C13">
        <v>-0.3</v>
      </c>
    </row>
    <row r="14" spans="1:3" x14ac:dyDescent="0.25">
      <c r="B14" t="s">
        <v>90</v>
      </c>
      <c r="C14">
        <v>-4.7</v>
      </c>
    </row>
    <row r="15" spans="1:3" x14ac:dyDescent="0.25">
      <c r="B15" t="s">
        <v>91</v>
      </c>
    </row>
    <row r="16" spans="1:3" x14ac:dyDescent="0.25">
      <c r="B16" t="s">
        <v>92</v>
      </c>
    </row>
    <row r="17" spans="2:2" x14ac:dyDescent="0.25">
      <c r="B17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night light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Tessa's Computer</dc:creator>
  <cp:lastModifiedBy>Tessa's Computer</cp:lastModifiedBy>
  <dcterms:created xsi:type="dcterms:W3CDTF">2020-05-27T14:03:43Z</dcterms:created>
  <dcterms:modified xsi:type="dcterms:W3CDTF">2020-05-31T01:51:33Z</dcterms:modified>
</cp:coreProperties>
</file>