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837410\Documents\git\tips\Excel\xlsx\"/>
    </mc:Choice>
  </mc:AlternateContent>
  <bookViews>
    <workbookView xWindow="0" yWindow="0" windowWidth="21570" windowHeight="9435"/>
  </bookViews>
  <sheets>
    <sheet name="Sheet1" sheetId="1" r:id="rId1"/>
  </sheets>
  <definedNames>
    <definedName name="EggBonus">Sheet1!$G$27</definedName>
    <definedName name="nonEggBonus">Sheet1!$G$28</definedName>
  </definedName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5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5" i="1"/>
  <c r="F6" i="1"/>
  <c r="E21" i="1"/>
  <c r="F21" i="1" l="1"/>
</calcChain>
</file>

<file path=xl/sharedStrings.xml><?xml version="1.0" encoding="utf-8"?>
<sst xmlns="http://schemas.openxmlformats.org/spreadsheetml/2006/main" count="88" uniqueCount="55">
  <si>
    <t>Bulbasaur</t>
  </si>
  <si>
    <t>Egg</t>
  </si>
  <si>
    <t>Ivysaur</t>
  </si>
  <si>
    <t>Charmander</t>
  </si>
  <si>
    <t>Charmeleon</t>
  </si>
  <si>
    <t>Squirtle</t>
  </si>
  <si>
    <t>Wartortle</t>
  </si>
  <si>
    <t>Caterpie</t>
  </si>
  <si>
    <t>Metapod</t>
  </si>
  <si>
    <t>Weedle</t>
  </si>
  <si>
    <t>Kakuna</t>
  </si>
  <si>
    <t>Bulbasaur Fushigidane</t>
  </si>
  <si>
    <t>Ivysaur Fushigisou</t>
  </si>
  <si>
    <t>Venusaur Fushigibana</t>
  </si>
  <si>
    <t>Charmander Hitokage</t>
  </si>
  <si>
    <t>Charmeleon Lizardo</t>
  </si>
  <si>
    <t>Charizard Lizardon</t>
  </si>
  <si>
    <t>Squirtle Zenigame</t>
  </si>
  <si>
    <t>Wartortle Kameil</t>
  </si>
  <si>
    <t>Blastoise Kamex</t>
  </si>
  <si>
    <t>Caterpie Caterpie</t>
  </si>
  <si>
    <t>Metapod Transel</t>
  </si>
  <si>
    <t>Butterfree Butterfree</t>
  </si>
  <si>
    <t>Weedle Beedle</t>
  </si>
  <si>
    <t>Kakuna Cocoon</t>
  </si>
  <si>
    <t>Beedrill Spear</t>
  </si>
  <si>
    <t>Employee ID</t>
  </si>
  <si>
    <t>Name</t>
  </si>
  <si>
    <t>Type</t>
  </si>
  <si>
    <t>Salary</t>
  </si>
  <si>
    <t>Employees</t>
  </si>
  <si>
    <t>Tax</t>
  </si>
  <si>
    <t>Taxes</t>
  </si>
  <si>
    <t>Location</t>
  </si>
  <si>
    <t>New York</t>
  </si>
  <si>
    <t>Denver</t>
  </si>
  <si>
    <t>London</t>
  </si>
  <si>
    <t>Dishwashing Rotation</t>
  </si>
  <si>
    <t>Monday</t>
  </si>
  <si>
    <t>Tuesday</t>
  </si>
  <si>
    <t>Wednesday</t>
  </si>
  <si>
    <t>Thursday</t>
  </si>
  <si>
    <t>Friday</t>
  </si>
  <si>
    <t>Saturday</t>
  </si>
  <si>
    <t>Sunday</t>
  </si>
  <si>
    <t>Hire Date</t>
  </si>
  <si>
    <t>City</t>
  </si>
  <si>
    <t>Tax Rate</t>
  </si>
  <si>
    <t>Singapore</t>
  </si>
  <si>
    <t>Total</t>
  </si>
  <si>
    <t>Pakamichu</t>
  </si>
  <si>
    <t>Berlin</t>
  </si>
  <si>
    <t>Bonuses</t>
  </si>
  <si>
    <t>Bonus</t>
  </si>
  <si>
    <t>non-Egg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</si>
</sst>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8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-0.2499465926084170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0" fontId="2" fillId="0" borderId="0" xfId="0" applyFont="1" applyBorder="1"/>
    <xf numFmtId="0" fontId="2" fillId="0" borderId="1" xfId="0" applyFont="1" applyBorder="1"/>
    <xf numFmtId="14" fontId="0" fillId="0" borderId="0" xfId="0" applyNumberFormat="1"/>
    <xf numFmtId="0" fontId="3" fillId="2" borderId="0" xfId="0" applyFont="1" applyFill="1"/>
    <xf numFmtId="9" fontId="0" fillId="0" borderId="0" xfId="1" applyFont="1"/>
    <xf numFmtId="4" fontId="0" fillId="0" borderId="0" xfId="0" applyNumberFormat="1"/>
    <xf numFmtId="0" fontId="4" fillId="0" borderId="0" xfId="0" applyFont="1"/>
    <xf numFmtId="168" fontId="4" fillId="0" borderId="0" xfId="0" applyNumberFormat="1" applyFont="1"/>
    <xf numFmtId="44" fontId="0" fillId="0" borderId="0" xfId="0" applyNumberFormat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numFmt numFmtId="168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numFmt numFmtId="168" formatCode="&quot;$&quot;#,##0.00"/>
    </dxf>
    <dxf>
      <numFmt numFmtId="13" formatCode="0%"/>
    </dxf>
    <dxf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</dxf>
    <dxf>
      <numFmt numFmtId="19" formatCode="m/d/yyyy"/>
    </dxf>
    <dxf>
      <numFmt numFmtId="168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mployees" displayName="Employees" ref="B4:J21" totalsRowCount="1" headerRowDxfId="8">
  <autoFilter ref="B4:J20"/>
  <tableColumns count="9">
    <tableColumn id="1" name="Employee ID" totalsRowLabel="Total"/>
    <tableColumn id="2" name="Name"/>
    <tableColumn id="3" name="Type"/>
    <tableColumn id="4" name="Salary" totalsRowFunction="sum" dataDxfId="10" totalsRowDxfId="3"/>
    <tableColumn id="5" name="Tax" totalsRowFunction="sum" dataDxfId="5" totalsRowDxfId="2">
      <calculatedColumnFormula>Employees[[#This Row],[Salary]]*INDEX(TaxRates[Tax Rate],MATCH(Employees[Location],TaxRates[City]))</calculatedColumnFormula>
    </tableColumn>
    <tableColumn id="9" name="Bonus" totalsRowFunction="sum" dataDxfId="1" totalsRowDxfId="0">
      <calculatedColumnFormula>ROUND(IF(Employees[[#This Row],[Type]]="Egg",EggBonus,nonEggBonus)*Employees[[#This Row],[Salary]], 2)</calculatedColumnFormula>
    </tableColumn>
    <tableColumn id="6" name="Location"/>
    <tableColumn id="7" name="Dishwashing Rotation"/>
    <tableColumn id="8" name="Hire Date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xRates" displayName="TaxRates" ref="B26:C31" totalsRowShown="0" headerRowDxfId="6">
  <autoFilter ref="B26:C31"/>
  <sortState ref="B27:C31">
    <sortCondition ref="B26:B31"/>
  </sortState>
  <tableColumns count="2">
    <tableColumn id="1" name="City"/>
    <tableColumn id="2" name="Tax Rate" dataDxfId="7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Bonuses" displayName="Bonuses" ref="F26:G28" totalsRowShown="0">
  <autoFilter ref="F26:G28"/>
  <tableColumns count="2">
    <tableColumn id="1" name="Type"/>
    <tableColumn id="2" name="Bonu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"/>
  <sheetViews>
    <sheetView tabSelected="1" topLeftCell="A2" workbookViewId="0">
      <selection activeCell="I28" sqref="I28"/>
    </sheetView>
  </sheetViews>
  <sheetFormatPr defaultRowHeight="15" x14ac:dyDescent="0.25"/>
  <cols>
    <col min="1" max="1" width="10.7109375" bestFit="1" customWidth="1"/>
    <col min="2" max="2" width="15.28515625" customWidth="1"/>
    <col min="3" max="3" width="21.140625" bestFit="1" customWidth="1"/>
    <col min="4" max="4" width="11.85546875" bestFit="1" customWidth="1"/>
    <col min="5" max="5" width="11.140625" customWidth="1"/>
    <col min="6" max="6" width="13.85546875" customWidth="1"/>
    <col min="7" max="7" width="11.5703125" customWidth="1"/>
    <col min="8" max="8" width="24.42578125" customWidth="1"/>
    <col min="9" max="9" width="12.28515625" style="1" customWidth="1"/>
    <col min="10" max="10" width="11.140625" customWidth="1"/>
  </cols>
  <sheetData>
    <row r="2" spans="1:12" ht="15.75" thickBot="1" x14ac:dyDescent="0.3">
      <c r="A2" s="4" t="s">
        <v>30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5.75" thickTop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5.75" x14ac:dyDescent="0.25">
      <c r="B4" s="6" t="s">
        <v>26</v>
      </c>
      <c r="C4" s="6" t="s">
        <v>27</v>
      </c>
      <c r="D4" s="6" t="s">
        <v>28</v>
      </c>
      <c r="E4" s="6" t="s">
        <v>29</v>
      </c>
      <c r="F4" s="6" t="s">
        <v>31</v>
      </c>
      <c r="G4" s="6" t="s">
        <v>53</v>
      </c>
      <c r="H4" s="6" t="s">
        <v>33</v>
      </c>
      <c r="I4" s="6" t="s">
        <v>37</v>
      </c>
      <c r="J4" s="6" t="s">
        <v>45</v>
      </c>
    </row>
    <row r="5" spans="1:12" x14ac:dyDescent="0.25">
      <c r="B5">
        <v>1</v>
      </c>
      <c r="C5" t="s">
        <v>11</v>
      </c>
      <c r="D5" t="s">
        <v>1</v>
      </c>
      <c r="E5" s="2">
        <v>30000</v>
      </c>
      <c r="F5" s="8">
        <f>Employees[[#This Row],[Salary]]*INDEX(TaxRates[Tax Rate],MATCH(Employees[Location],TaxRates[City]))</f>
        <v>15000</v>
      </c>
      <c r="G5" s="2">
        <f>ROUND(IF(Employees[[#This Row],[Type]]="Egg",EggBonus,nonEggBonus)*Employees[[#This Row],[Salary]], 2)</f>
        <v>4500</v>
      </c>
      <c r="H5" t="s">
        <v>34</v>
      </c>
      <c r="I5" t="s">
        <v>38</v>
      </c>
      <c r="J5" s="5">
        <v>41305</v>
      </c>
    </row>
    <row r="6" spans="1:12" x14ac:dyDescent="0.25">
      <c r="B6">
        <v>2</v>
      </c>
      <c r="C6" t="s">
        <v>12</v>
      </c>
      <c r="D6" t="s">
        <v>0</v>
      </c>
      <c r="E6" s="2">
        <v>30900</v>
      </c>
      <c r="F6" s="8">
        <f>Employees[[#This Row],[Salary]]*INDEX(TaxRates[Tax Rate],MATCH(Employees[Location],TaxRates[City]))</f>
        <v>15450</v>
      </c>
      <c r="G6" s="2">
        <f>ROUND(IF(Employees[[#This Row],[Type]]="Egg",EggBonus,nonEggBonus)*Employees[[#This Row],[Salary]], 2)</f>
        <v>2472</v>
      </c>
      <c r="H6" t="s">
        <v>34</v>
      </c>
      <c r="I6" t="s">
        <v>39</v>
      </c>
      <c r="J6" s="5">
        <v>41333</v>
      </c>
    </row>
    <row r="7" spans="1:12" x14ac:dyDescent="0.25">
      <c r="B7">
        <v>3</v>
      </c>
      <c r="C7" t="s">
        <v>13</v>
      </c>
      <c r="D7" t="s">
        <v>2</v>
      </c>
      <c r="E7" s="2">
        <v>31827</v>
      </c>
      <c r="F7" s="8">
        <f>Employees[[#This Row],[Salary]]*INDEX(TaxRates[Tax Rate],MATCH(Employees[Location],TaxRates[City]))</f>
        <v>15913.5</v>
      </c>
      <c r="G7" s="2">
        <f>ROUND(IF(Employees[[#This Row],[Type]]="Egg",EggBonus,nonEggBonus)*Employees[[#This Row],[Salary]], 2)</f>
        <v>2546.16</v>
      </c>
      <c r="H7" t="s">
        <v>34</v>
      </c>
      <c r="I7" t="s">
        <v>40</v>
      </c>
      <c r="J7" s="5">
        <v>41364</v>
      </c>
    </row>
    <row r="8" spans="1:12" x14ac:dyDescent="0.25">
      <c r="B8">
        <v>4</v>
      </c>
      <c r="C8" t="s">
        <v>14</v>
      </c>
      <c r="D8" t="s">
        <v>1</v>
      </c>
      <c r="E8" s="2">
        <v>32781.81</v>
      </c>
      <c r="F8" s="8">
        <f>Employees[[#This Row],[Salary]]*INDEX(TaxRates[Tax Rate],MATCH(Employees[Location],TaxRates[City]))</f>
        <v>16390.904999999999</v>
      </c>
      <c r="G8" s="2">
        <f>ROUND(IF(Employees[[#This Row],[Type]]="Egg",EggBonus,nonEggBonus)*Employees[[#This Row],[Salary]], 2)</f>
        <v>4917.2700000000004</v>
      </c>
      <c r="H8" t="s">
        <v>34</v>
      </c>
      <c r="I8" t="s">
        <v>41</v>
      </c>
      <c r="J8" s="5">
        <v>41394</v>
      </c>
    </row>
    <row r="9" spans="1:12" x14ac:dyDescent="0.25">
      <c r="B9">
        <v>5</v>
      </c>
      <c r="C9" t="s">
        <v>15</v>
      </c>
      <c r="D9" t="s">
        <v>3</v>
      </c>
      <c r="E9" s="2">
        <v>33765.26</v>
      </c>
      <c r="F9" s="8">
        <f>Employees[[#This Row],[Salary]]*INDEX(TaxRates[Tax Rate],MATCH(Employees[Location],TaxRates[City]))</f>
        <v>6753.0520000000006</v>
      </c>
      <c r="G9" s="2">
        <f>ROUND(IF(Employees[[#This Row],[Type]]="Egg",EggBonus,nonEggBonus)*Employees[[#This Row],[Salary]], 2)</f>
        <v>2701.22</v>
      </c>
      <c r="H9" t="s">
        <v>35</v>
      </c>
      <c r="I9" t="s">
        <v>42</v>
      </c>
      <c r="J9" s="5">
        <v>41425</v>
      </c>
    </row>
    <row r="10" spans="1:12" x14ac:dyDescent="0.25">
      <c r="B10">
        <v>6</v>
      </c>
      <c r="C10" t="s">
        <v>16</v>
      </c>
      <c r="D10" t="s">
        <v>4</v>
      </c>
      <c r="E10" s="2">
        <v>34778.22</v>
      </c>
      <c r="F10" s="8">
        <f>Employees[[#This Row],[Salary]]*INDEX(TaxRates[Tax Rate],MATCH(Employees[Location],TaxRates[City]))</f>
        <v>6955.6440000000002</v>
      </c>
      <c r="G10" s="2">
        <f>ROUND(IF(Employees[[#This Row],[Type]]="Egg",EggBonus,nonEggBonus)*Employees[[#This Row],[Salary]], 2)</f>
        <v>2782.26</v>
      </c>
      <c r="H10" t="s">
        <v>35</v>
      </c>
      <c r="I10" t="s">
        <v>43</v>
      </c>
      <c r="J10" s="5">
        <v>41455</v>
      </c>
    </row>
    <row r="11" spans="1:12" x14ac:dyDescent="0.25">
      <c r="B11">
        <v>7</v>
      </c>
      <c r="C11" t="s">
        <v>17</v>
      </c>
      <c r="D11" t="s">
        <v>1</v>
      </c>
      <c r="E11" s="2">
        <v>35821.57</v>
      </c>
      <c r="F11" s="8">
        <f>Employees[[#This Row],[Salary]]*INDEX(TaxRates[Tax Rate],MATCH(Employees[Location],TaxRates[City]))</f>
        <v>35463.354299999999</v>
      </c>
      <c r="G11" s="2">
        <f>ROUND(IF(Employees[[#This Row],[Type]]="Egg",EggBonus,nonEggBonus)*Employees[[#This Row],[Salary]], 2)</f>
        <v>5373.24</v>
      </c>
      <c r="H11" t="s">
        <v>48</v>
      </c>
      <c r="I11" t="s">
        <v>44</v>
      </c>
      <c r="J11" s="5">
        <v>41486</v>
      </c>
    </row>
    <row r="12" spans="1:12" x14ac:dyDescent="0.25">
      <c r="B12">
        <v>8</v>
      </c>
      <c r="C12" t="s">
        <v>18</v>
      </c>
      <c r="D12" t="s">
        <v>5</v>
      </c>
      <c r="E12" s="2">
        <v>36896.22</v>
      </c>
      <c r="F12" s="8">
        <f>Employees[[#This Row],[Salary]]*INDEX(TaxRates[Tax Rate],MATCH(Employees[Location],TaxRates[City]))</f>
        <v>7379.2440000000006</v>
      </c>
      <c r="G12" s="2">
        <f>ROUND(IF(Employees[[#This Row],[Type]]="Egg",EggBonus,nonEggBonus)*Employees[[#This Row],[Salary]], 2)</f>
        <v>2951.7</v>
      </c>
      <c r="H12" t="s">
        <v>35</v>
      </c>
      <c r="I12" t="s">
        <v>38</v>
      </c>
      <c r="J12" s="5">
        <v>41517</v>
      </c>
    </row>
    <row r="13" spans="1:12" x14ac:dyDescent="0.25">
      <c r="B13">
        <v>9</v>
      </c>
      <c r="C13" t="s">
        <v>19</v>
      </c>
      <c r="D13" t="s">
        <v>6</v>
      </c>
      <c r="E13" s="2">
        <v>38003.1</v>
      </c>
      <c r="F13" s="8">
        <f>Employees[[#This Row],[Salary]]*INDEX(TaxRates[Tax Rate],MATCH(Employees[Location],TaxRates[City]))</f>
        <v>7600.62</v>
      </c>
      <c r="G13" s="2">
        <f>ROUND(IF(Employees[[#This Row],[Type]]="Egg",EggBonus,nonEggBonus)*Employees[[#This Row],[Salary]], 2)</f>
        <v>3040.25</v>
      </c>
      <c r="H13" t="s">
        <v>35</v>
      </c>
      <c r="I13" t="s">
        <v>39</v>
      </c>
      <c r="J13" s="5">
        <v>41547</v>
      </c>
    </row>
    <row r="14" spans="1:12" x14ac:dyDescent="0.25">
      <c r="B14">
        <v>10</v>
      </c>
      <c r="C14" t="s">
        <v>20</v>
      </c>
      <c r="D14" t="s">
        <v>1</v>
      </c>
      <c r="E14" s="2">
        <v>39143.199999999997</v>
      </c>
      <c r="F14" s="8">
        <f>Employees[[#This Row],[Salary]]*INDEX(TaxRates[Tax Rate],MATCH(Employees[Location],TaxRates[City]))</f>
        <v>7828.6399999999994</v>
      </c>
      <c r="G14" s="2">
        <f>ROUND(IF(Employees[[#This Row],[Type]]="Egg",EggBonus,nonEggBonus)*Employees[[#This Row],[Salary]], 2)</f>
        <v>5871.48</v>
      </c>
      <c r="H14" t="s">
        <v>35</v>
      </c>
      <c r="I14" t="s">
        <v>40</v>
      </c>
      <c r="J14" s="5">
        <v>41578</v>
      </c>
    </row>
    <row r="15" spans="1:12" x14ac:dyDescent="0.25">
      <c r="B15">
        <v>11</v>
      </c>
      <c r="C15" t="s">
        <v>21</v>
      </c>
      <c r="D15" t="s">
        <v>7</v>
      </c>
      <c r="E15" s="2">
        <v>40317.49</v>
      </c>
      <c r="F15" s="8">
        <f>Employees[[#This Row],[Salary]]*INDEX(TaxRates[Tax Rate],MATCH(Employees[Location],TaxRates[City]))</f>
        <v>28222.242999999999</v>
      </c>
      <c r="G15" s="2">
        <f>ROUND(IF(Employees[[#This Row],[Type]]="Egg",EggBonus,nonEggBonus)*Employees[[#This Row],[Salary]], 2)</f>
        <v>3225.4</v>
      </c>
      <c r="H15" t="s">
        <v>36</v>
      </c>
      <c r="I15" t="s">
        <v>41</v>
      </c>
      <c r="J15" s="5">
        <v>41608</v>
      </c>
    </row>
    <row r="16" spans="1:12" x14ac:dyDescent="0.25">
      <c r="B16">
        <v>12</v>
      </c>
      <c r="C16" t="s">
        <v>22</v>
      </c>
      <c r="D16" t="s">
        <v>8</v>
      </c>
      <c r="E16" s="2">
        <v>41527.019999999997</v>
      </c>
      <c r="F16" s="8">
        <f>Employees[[#This Row],[Salary]]*INDEX(TaxRates[Tax Rate],MATCH(Employees[Location],TaxRates[City]))</f>
        <v>-4152.7020000000002</v>
      </c>
      <c r="G16" s="2">
        <f>ROUND(IF(Employees[[#This Row],[Type]]="Egg",EggBonus,nonEggBonus)*Employees[[#This Row],[Salary]], 2)</f>
        <v>3322.16</v>
      </c>
      <c r="H16" t="s">
        <v>51</v>
      </c>
      <c r="I16" t="s">
        <v>42</v>
      </c>
      <c r="J16" s="5">
        <v>41639</v>
      </c>
    </row>
    <row r="17" spans="2:12" x14ac:dyDescent="0.25">
      <c r="B17">
        <v>13</v>
      </c>
      <c r="C17" t="s">
        <v>23</v>
      </c>
      <c r="D17" t="s">
        <v>1</v>
      </c>
      <c r="E17" s="2">
        <v>42772.83</v>
      </c>
      <c r="F17" s="8">
        <f>Employees[[#This Row],[Salary]]*INDEX(TaxRates[Tax Rate],MATCH(Employees[Location],TaxRates[City]))</f>
        <v>29940.981</v>
      </c>
      <c r="G17" s="2">
        <f>ROUND(IF(Employees[[#This Row],[Type]]="Egg",EggBonus,nonEggBonus)*Employees[[#This Row],[Salary]], 2)</f>
        <v>6415.92</v>
      </c>
      <c r="H17" t="s">
        <v>36</v>
      </c>
      <c r="I17" t="s">
        <v>43</v>
      </c>
      <c r="J17" s="5">
        <v>41670</v>
      </c>
    </row>
    <row r="18" spans="2:12" x14ac:dyDescent="0.25">
      <c r="B18">
        <v>14</v>
      </c>
      <c r="C18" t="s">
        <v>24</v>
      </c>
      <c r="D18" t="s">
        <v>9</v>
      </c>
      <c r="E18" s="2">
        <v>44056.01</v>
      </c>
      <c r="F18" s="8">
        <f>Employees[[#This Row],[Salary]]*INDEX(TaxRates[Tax Rate],MATCH(Employees[Location],TaxRates[City]))</f>
        <v>30839.206999999999</v>
      </c>
      <c r="G18" s="2">
        <f>ROUND(IF(Employees[[#This Row],[Type]]="Egg",EggBonus,nonEggBonus)*Employees[[#This Row],[Salary]], 2)</f>
        <v>3524.48</v>
      </c>
      <c r="H18" t="s">
        <v>36</v>
      </c>
      <c r="I18" t="s">
        <v>44</v>
      </c>
      <c r="J18" s="5">
        <v>41698</v>
      </c>
    </row>
    <row r="19" spans="2:12" x14ac:dyDescent="0.25">
      <c r="B19">
        <v>15</v>
      </c>
      <c r="C19" t="s">
        <v>25</v>
      </c>
      <c r="D19" t="s">
        <v>10</v>
      </c>
      <c r="E19" s="2">
        <v>45377.69</v>
      </c>
      <c r="F19" s="8">
        <f>Employees[[#This Row],[Salary]]*INDEX(TaxRates[Tax Rate],MATCH(Employees[Location],TaxRates[City]))</f>
        <v>31764.382999999998</v>
      </c>
      <c r="G19" s="2">
        <f>ROUND(IF(Employees[[#This Row],[Type]]="Egg",EggBonus,nonEggBonus)*Employees[[#This Row],[Salary]], 2)</f>
        <v>3630.22</v>
      </c>
      <c r="H19" t="s">
        <v>36</v>
      </c>
      <c r="I19" t="s">
        <v>38</v>
      </c>
      <c r="J19" s="5">
        <v>41699</v>
      </c>
    </row>
    <row r="20" spans="2:12" x14ac:dyDescent="0.25">
      <c r="B20">
        <v>16</v>
      </c>
      <c r="C20" t="s">
        <v>50</v>
      </c>
      <c r="D20" t="s">
        <v>1</v>
      </c>
      <c r="E20" s="2">
        <v>47000</v>
      </c>
      <c r="F20" s="8">
        <f>Employees[[#This Row],[Salary]]*INDEX(TaxRates[Tax Rate],MATCH(Employees[Location],TaxRates[City]))</f>
        <v>46530</v>
      </c>
      <c r="G20" s="2">
        <f>ROUND(IF(Employees[[#This Row],[Type]]="Egg",EggBonus,nonEggBonus)*Employees[[#This Row],[Salary]], 2)</f>
        <v>7050</v>
      </c>
      <c r="H20" t="s">
        <v>48</v>
      </c>
      <c r="I20" t="s">
        <v>39</v>
      </c>
      <c r="J20" s="5">
        <v>42622</v>
      </c>
    </row>
    <row r="21" spans="2:12" x14ac:dyDescent="0.25">
      <c r="B21" t="s">
        <v>49</v>
      </c>
      <c r="E21" s="2">
        <f>SUBTOTAL(109,Employees[Salary])</f>
        <v>604967.42000000004</v>
      </c>
      <c r="F21" s="11">
        <f>SUBTOTAL(109,Employees[Tax])</f>
        <v>297879.07129999995</v>
      </c>
      <c r="G21" s="11">
        <f>SUBTOTAL(109,Employees[Bonus])</f>
        <v>64323.76</v>
      </c>
      <c r="I21"/>
    </row>
    <row r="22" spans="2:12" x14ac:dyDescent="0.25">
      <c r="B22" s="9"/>
      <c r="E22" s="10"/>
      <c r="F22" s="10"/>
      <c r="I22"/>
    </row>
    <row r="24" spans="2:12" ht="15.75" thickBot="1" x14ac:dyDescent="0.3">
      <c r="B24" s="4" t="s">
        <v>32</v>
      </c>
      <c r="C24" s="4"/>
      <c r="D24" s="4"/>
      <c r="E24" s="4"/>
      <c r="F24" s="4" t="s">
        <v>52</v>
      </c>
      <c r="G24" s="4"/>
      <c r="H24" s="4"/>
      <c r="I24" s="4"/>
      <c r="J24" s="4"/>
      <c r="K24" s="4"/>
      <c r="L24" s="4"/>
    </row>
    <row r="25" spans="2:12" ht="15.75" thickTop="1" x14ac:dyDescent="0.25"/>
    <row r="26" spans="2:12" ht="15.75" x14ac:dyDescent="0.25">
      <c r="B26" s="6" t="s">
        <v>46</v>
      </c>
      <c r="C26" s="6" t="s">
        <v>47</v>
      </c>
      <c r="F26" t="s">
        <v>28</v>
      </c>
      <c r="G26" t="s">
        <v>53</v>
      </c>
    </row>
    <row r="27" spans="2:12" x14ac:dyDescent="0.25">
      <c r="B27" t="s">
        <v>51</v>
      </c>
      <c r="C27" s="7">
        <v>-0.1</v>
      </c>
      <c r="F27" t="s">
        <v>1</v>
      </c>
      <c r="G27" s="12">
        <v>0.15</v>
      </c>
    </row>
    <row r="28" spans="2:12" x14ac:dyDescent="0.25">
      <c r="B28" t="s">
        <v>35</v>
      </c>
      <c r="C28" s="7">
        <v>0.2</v>
      </c>
      <c r="F28" t="s">
        <v>54</v>
      </c>
      <c r="G28" s="12">
        <v>0.08</v>
      </c>
    </row>
    <row r="29" spans="2:12" x14ac:dyDescent="0.25">
      <c r="B29" t="s">
        <v>36</v>
      </c>
      <c r="C29" s="7">
        <v>0.7</v>
      </c>
    </row>
    <row r="30" spans="2:12" x14ac:dyDescent="0.25">
      <c r="B30" t="s">
        <v>34</v>
      </c>
      <c r="C30" s="7">
        <v>0.5</v>
      </c>
    </row>
    <row r="31" spans="2:12" x14ac:dyDescent="0.25">
      <c r="B31" t="s">
        <v>48</v>
      </c>
      <c r="C31" s="7">
        <v>0.99</v>
      </c>
    </row>
  </sheetData>
  <sortState ref="B27:C29">
    <sortCondition ref="B27"/>
  </sortState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EggBonus</vt:lpstr>
      <vt:lpstr>nonEggBonus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Minter, John R</dc:creator>
  <cp:lastModifiedBy>Minter, John R</cp:lastModifiedBy>
  <dcterms:created xsi:type="dcterms:W3CDTF">2016-09-09T17:07:55Z</dcterms:created>
  <dcterms:modified xsi:type="dcterms:W3CDTF">2016-09-09T20:36:00Z</dcterms:modified>
</cp:coreProperties>
</file>