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320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6" i="1"/>
  <c r="H98"/>
  <c r="H96"/>
  <c r="F75"/>
  <c r="F91" s="1"/>
  <c r="H91" s="1"/>
  <c r="E75"/>
  <c r="E91" s="1"/>
  <c r="D75"/>
  <c r="D91" s="1"/>
  <c r="K60"/>
  <c r="F90" s="1"/>
  <c r="H90" s="1"/>
  <c r="J60"/>
  <c r="I60"/>
  <c r="D90" s="1"/>
  <c r="F59"/>
  <c r="F89" s="1"/>
  <c r="H89" s="1"/>
  <c r="E59"/>
  <c r="D59"/>
  <c r="D89" s="1"/>
  <c r="I44"/>
  <c r="D88" s="1"/>
  <c r="J44"/>
  <c r="E88" s="1"/>
  <c r="G88" s="1"/>
  <c r="K44"/>
  <c r="F88" s="1"/>
  <c r="H88" s="1"/>
  <c r="J45"/>
  <c r="F44"/>
  <c r="E44"/>
  <c r="D44"/>
  <c r="D87" s="1"/>
  <c r="D95" s="1"/>
  <c r="K29"/>
  <c r="F86" s="1"/>
  <c r="J29"/>
  <c r="E86" s="1"/>
  <c r="I29"/>
  <c r="K30" s="1"/>
  <c r="F29"/>
  <c r="F85" s="1"/>
  <c r="H85" s="1"/>
  <c r="E29"/>
  <c r="E30" s="1"/>
  <c r="D29"/>
  <c r="D85" s="1"/>
  <c r="K14"/>
  <c r="F84" s="1"/>
  <c r="J14"/>
  <c r="E84" s="1"/>
  <c r="I14"/>
  <c r="D84" s="1"/>
  <c r="F13"/>
  <c r="F83" s="1"/>
  <c r="F94" s="1"/>
  <c r="E13"/>
  <c r="D13"/>
  <c r="D83" s="1"/>
  <c r="H84" l="1"/>
  <c r="J61"/>
  <c r="H83"/>
  <c r="G91"/>
  <c r="E14"/>
  <c r="E45"/>
  <c r="F45"/>
  <c r="E60"/>
  <c r="F14"/>
  <c r="K15"/>
  <c r="F30"/>
  <c r="J30"/>
  <c r="F60"/>
  <c r="G84"/>
  <c r="D86"/>
  <c r="G86" s="1"/>
  <c r="E83"/>
  <c r="E85"/>
  <c r="G85" s="1"/>
  <c r="E87"/>
  <c r="E89"/>
  <c r="G89" s="1"/>
  <c r="F87"/>
  <c r="J15"/>
  <c r="K45"/>
  <c r="E76"/>
  <c r="E90"/>
  <c r="G90" s="1"/>
  <c r="F76"/>
  <c r="K61"/>
  <c r="H86" l="1"/>
  <c r="D94"/>
  <c r="F95"/>
  <c r="H87"/>
  <c r="G87"/>
  <c r="E95"/>
  <c r="G95" s="1"/>
  <c r="G83"/>
  <c r="E94"/>
  <c r="E96" s="1"/>
  <c r="H95" l="1"/>
  <c r="G94"/>
  <c r="H94"/>
</calcChain>
</file>

<file path=xl/sharedStrings.xml><?xml version="1.0" encoding="utf-8"?>
<sst xmlns="http://schemas.openxmlformats.org/spreadsheetml/2006/main" count="138" uniqueCount="87">
  <si>
    <t>Số</t>
  </si>
  <si>
    <t>HT</t>
  </si>
  <si>
    <t>Điểm</t>
  </si>
  <si>
    <t>Lần 1</t>
  </si>
  <si>
    <t>CN</t>
  </si>
  <si>
    <t> Tin học đại cương</t>
  </si>
  <si>
    <t> Hình hoạ</t>
  </si>
  <si>
    <t> Đại số và hình giải tích</t>
  </si>
  <si>
    <t> Giải tích 1</t>
  </si>
  <si>
    <t> Anh văn</t>
  </si>
  <si>
    <t> Kinh tế chính trị</t>
  </si>
  <si>
    <t>Học kỳ 3 - Môn học</t>
  </si>
  <si>
    <t> Hoá học đại cương</t>
  </si>
  <si>
    <t> Ngôn ngữ lập trình C</t>
  </si>
  <si>
    <t> Cơ khí đại cương</t>
  </si>
  <si>
    <t> Vật lý 2</t>
  </si>
  <si>
    <t> Phương pháp tính</t>
  </si>
  <si>
    <t> Chủ nghĩa XH Khoa học</t>
  </si>
  <si>
    <t>Học kỳ 5 - Môn học</t>
  </si>
  <si>
    <t> Điện tử cho công nghệ thông tin</t>
  </si>
  <si>
    <t> Điện tử số</t>
  </si>
  <si>
    <t> Cấu trúc dữ liệu và giải thuật</t>
  </si>
  <si>
    <t> Mạch và tín hiệu</t>
  </si>
  <si>
    <t> Toán rời rạc</t>
  </si>
  <si>
    <t> Anh văn CN</t>
  </si>
  <si>
    <t> Tư tưởng Hồ Chí Minh</t>
  </si>
  <si>
    <t>Học kỳ 7 - Môn học</t>
  </si>
  <si>
    <t> Hệ quản trị cơ sở dữ liệu</t>
  </si>
  <si>
    <t> Vi xử lý</t>
  </si>
  <si>
    <t> Xử lý tín hiệu số</t>
  </si>
  <si>
    <t> Nhập môn cơ sở dữ liệu</t>
  </si>
  <si>
    <t> Nhập môn truyền số liệu mạng MT</t>
  </si>
  <si>
    <t> Kỹ thuật lập trình hướng đối tượng</t>
  </si>
  <si>
    <t> Pháp văn</t>
  </si>
  <si>
    <t>Học kỳ 9 - Môn học</t>
  </si>
  <si>
    <t> Xử lý tiếng nói</t>
  </si>
  <si>
    <t> Lập trình mạng</t>
  </si>
  <si>
    <t> Kỹ thuật mạng</t>
  </si>
  <si>
    <t> Thiết kế nhờ máy tính</t>
  </si>
  <si>
    <t> Hệ thống máy tính công nghiệp</t>
  </si>
  <si>
    <t> ĐA hệ nhúng</t>
  </si>
  <si>
    <t> ĐA FPGA</t>
  </si>
  <si>
    <t>Học kỳ 2 - Môn học</t>
  </si>
  <si>
    <t> Vẽ kỹ thuật</t>
  </si>
  <si>
    <t> Vật lý 1</t>
  </si>
  <si>
    <t> Giải tích 2</t>
  </si>
  <si>
    <t> Phương trình vi phân &amp; chuỗi</t>
  </si>
  <si>
    <t> Lịch sử Đảng</t>
  </si>
  <si>
    <t> Triết học</t>
  </si>
  <si>
    <t>Học kỳ 4 - Môn học</t>
  </si>
  <si>
    <t> Kỹ thuật điện</t>
  </si>
  <si>
    <t> Kỹ thuật điện tử</t>
  </si>
  <si>
    <t> Nhập môn quản trị học</t>
  </si>
  <si>
    <t> Kỹ thuật nhiệt</t>
  </si>
  <si>
    <t> Cơ lý thuyết</t>
  </si>
  <si>
    <t> Xác suất thống kê</t>
  </si>
  <si>
    <t> Anh văn KHKT</t>
  </si>
  <si>
    <t>Học kỳ 6 - Môn học</t>
  </si>
  <si>
    <t> Kỹ thuật lập trình</t>
  </si>
  <si>
    <t> Cơ sở lý thuyết truyền tin</t>
  </si>
  <si>
    <t> Hệ điều hành</t>
  </si>
  <si>
    <t> Hệ điều hành UNIX</t>
  </si>
  <si>
    <t> Kiến trúc máy tính</t>
  </si>
  <si>
    <t> Nhập môn lý thuyết tính toán</t>
  </si>
  <si>
    <t> Thực tập M.Tính</t>
  </si>
  <si>
    <t>Học kỳ 8 - Môn học</t>
  </si>
  <si>
    <t> Phân tích thiết kế hệ thống thông tin</t>
  </si>
  <si>
    <t> Thực tập kỹ thuật</t>
  </si>
  <si>
    <t> Trí tuệ nhân tạo</t>
  </si>
  <si>
    <t> Xử lý ảnh</t>
  </si>
  <si>
    <t> Tính toán khoa học</t>
  </si>
  <si>
    <t> Nhập môn công nghệ phần mềm</t>
  </si>
  <si>
    <t> Thiết bị ngoại vi-kỹ thuật ghép nối</t>
  </si>
  <si>
    <t> Đồ hoạ và hiện thực ảo</t>
  </si>
  <si>
    <t>Học kỳ 1 - Môn học</t>
  </si>
  <si>
    <t>Thuc tap</t>
  </si>
  <si>
    <t>So hoc trinh</t>
  </si>
  <si>
    <t>Hoc ky</t>
  </si>
  <si>
    <t>Tong diem L1</t>
  </si>
  <si>
    <t>Tong diem CN</t>
  </si>
  <si>
    <t>TB CN</t>
  </si>
  <si>
    <t>TB L1</t>
  </si>
  <si>
    <t>4 ky dau</t>
  </si>
  <si>
    <t>5 Ky sau</t>
  </si>
  <si>
    <t>Chua co do an</t>
  </si>
  <si>
    <t>Diem do an</t>
  </si>
  <si>
    <t>Tong ket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</si>
</sst>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DDAA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ill="1"/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>
        <c:manualLayout>
          <c:layoutTarget val="inner"/>
          <c:xMode val="edge"/>
          <c:yMode val="edge"/>
          <c:x val="0.12040507436570433"/>
          <c:y val="7.4593732582807354E-2"/>
          <c:w val="0.73970734908136471"/>
          <c:h val="0.79810318565012994"/>
        </c:manualLayout>
      </c:layout>
      <c:barChart>
        <c:barDir val="col"/>
        <c:grouping val="clustered"/>
        <c:ser>
          <c:idx val="0"/>
          <c:order val="0"/>
          <c:tx>
            <c:v>TB L1</c:v>
          </c:tx>
          <c:cat>
            <c:numRef>
              <c:f>Sheet1!$C$83:$C$91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Sheet1!$G$83:$G$91</c:f>
              <c:numCache>
                <c:formatCode>General</c:formatCode>
                <c:ptCount val="9"/>
                <c:pt idx="0">
                  <c:v>6.8148148148148149</c:v>
                </c:pt>
                <c:pt idx="1">
                  <c:v>6.0344827586206895</c:v>
                </c:pt>
                <c:pt idx="2">
                  <c:v>6.5769230769230766</c:v>
                </c:pt>
                <c:pt idx="3">
                  <c:v>6.08</c:v>
                </c:pt>
                <c:pt idx="4">
                  <c:v>7.0370370370370372</c:v>
                </c:pt>
                <c:pt idx="5">
                  <c:v>7.3703703703703702</c:v>
                </c:pt>
                <c:pt idx="6">
                  <c:v>7.1481481481481479</c:v>
                </c:pt>
                <c:pt idx="7">
                  <c:v>6.931034482758621</c:v>
                </c:pt>
                <c:pt idx="8">
                  <c:v>8.1538461538461533</c:v>
                </c:pt>
              </c:numCache>
            </c:numRef>
          </c:val>
        </c:ser>
        <c:ser>
          <c:idx val="1"/>
          <c:order val="1"/>
          <c:tx>
            <c:v>TB CN</c:v>
          </c:tx>
          <c:cat>
            <c:numRef>
              <c:f>Sheet1!$C$83:$C$91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Sheet1!$H$83:$H$91</c:f>
              <c:numCache>
                <c:formatCode>General</c:formatCode>
                <c:ptCount val="9"/>
                <c:pt idx="0">
                  <c:v>6.8148148148148149</c:v>
                </c:pt>
                <c:pt idx="1">
                  <c:v>6.4482758620689653</c:v>
                </c:pt>
                <c:pt idx="2">
                  <c:v>6.8076923076923075</c:v>
                </c:pt>
                <c:pt idx="3">
                  <c:v>6.68</c:v>
                </c:pt>
                <c:pt idx="4">
                  <c:v>7.0370370370370372</c:v>
                </c:pt>
                <c:pt idx="5">
                  <c:v>7.7037037037037033</c:v>
                </c:pt>
                <c:pt idx="6">
                  <c:v>7.1481481481481479</c:v>
                </c:pt>
                <c:pt idx="7">
                  <c:v>7.3448275862068968</c:v>
                </c:pt>
                <c:pt idx="8">
                  <c:v>8.2692307692307701</c:v>
                </c:pt>
              </c:numCache>
            </c:numRef>
          </c:val>
        </c:ser>
        <c:axId val="99205888"/>
        <c:axId val="99207424"/>
      </c:barChart>
      <c:catAx>
        <c:axId val="99205888"/>
        <c:scaling>
          <c:orientation val="minMax"/>
        </c:scaling>
        <c:axPos val="b"/>
        <c:numFmt formatCode="General" sourceLinked="1"/>
        <c:tickLblPos val="nextTo"/>
        <c:crossAx val="99207424"/>
        <c:crosses val="autoZero"/>
        <c:auto val="1"/>
        <c:lblAlgn val="ctr"/>
        <c:lblOffset val="100"/>
      </c:catAx>
      <c:valAx>
        <c:axId val="99207424"/>
        <c:scaling>
          <c:orientation val="minMax"/>
        </c:scaling>
        <c:axPos val="l"/>
        <c:majorGridlines/>
        <c:numFmt formatCode="General" sourceLinked="1"/>
        <c:tickLblPos val="nextTo"/>
        <c:crossAx val="99205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137493</xdr:colOff>
      <xdr:row>81</xdr:row>
      <xdr:rowOff>29401</xdr:rowOff>
    </xdr:from>
    <xdr:to>
      <xdr:col>15</xdr:col>
      <xdr:colOff>266702</xdr:colOff>
      <xdr:row>95</xdr:row>
      <xdr:rowOff>103945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98"/>
  <sheetViews>
    <sheetView tabSelected="1" topLeftCell="B68" workbookViewId="0">
      <selection activeCell="I100" sqref="I100"/>
    </sheetView>
  </sheetViews>
  <sheetFormatPr defaultRowHeight="15"/>
  <cols>
    <col min="3" max="3" width="15.85546875" style="10" customWidth="1"/>
    <col min="4" max="4" width="12.85546875" customWidth="1"/>
    <col min="5" max="5" width="14" customWidth="1"/>
    <col min="6" max="6" width="15.28515625" customWidth="1"/>
    <col min="7" max="7" width="9.140625" style="4"/>
    <col min="8" max="8" width="21.85546875" style="10" customWidth="1"/>
    <col min="10" max="10" width="11.42578125" bestFit="1" customWidth="1"/>
  </cols>
  <sheetData>
    <row r="5" spans="3:11">
      <c r="C5" s="26" t="s">
        <v>74</v>
      </c>
      <c r="D5" s="6" t="s">
        <v>0</v>
      </c>
      <c r="E5" s="6" t="s">
        <v>2</v>
      </c>
      <c r="F5" s="6" t="s">
        <v>2</v>
      </c>
      <c r="G5" s="1"/>
      <c r="H5" s="26" t="s">
        <v>42</v>
      </c>
      <c r="I5" s="6" t="s">
        <v>0</v>
      </c>
      <c r="J5" s="6" t="s">
        <v>2</v>
      </c>
      <c r="K5" s="6" t="s">
        <v>2</v>
      </c>
    </row>
    <row r="6" spans="3:11">
      <c r="C6" s="26"/>
      <c r="D6" s="6" t="s">
        <v>1</v>
      </c>
      <c r="E6" s="6" t="s">
        <v>3</v>
      </c>
      <c r="F6" s="6" t="s">
        <v>4</v>
      </c>
      <c r="G6" s="1"/>
      <c r="H6" s="26"/>
      <c r="I6" s="6" t="s">
        <v>1</v>
      </c>
      <c r="J6" s="6" t="s">
        <v>3</v>
      </c>
      <c r="K6" s="6" t="s">
        <v>4</v>
      </c>
    </row>
    <row r="7" spans="3:11">
      <c r="C7" s="11" t="s">
        <v>5</v>
      </c>
      <c r="D7" s="8">
        <v>5</v>
      </c>
      <c r="E7" s="9">
        <v>7</v>
      </c>
      <c r="F7" s="8">
        <v>7</v>
      </c>
      <c r="G7" s="2"/>
      <c r="H7" s="11" t="s">
        <v>43</v>
      </c>
      <c r="I7" s="8">
        <v>2</v>
      </c>
      <c r="J7" s="9">
        <v>3</v>
      </c>
      <c r="K7" s="8">
        <v>6</v>
      </c>
    </row>
    <row r="8" spans="3:11">
      <c r="C8" s="11" t="s">
        <v>6</v>
      </c>
      <c r="D8" s="8">
        <v>2</v>
      </c>
      <c r="E8" s="9">
        <v>7</v>
      </c>
      <c r="F8" s="8">
        <v>7</v>
      </c>
      <c r="G8" s="2"/>
      <c r="H8" s="11" t="s">
        <v>44</v>
      </c>
      <c r="I8" s="8">
        <v>6</v>
      </c>
      <c r="J8" s="9">
        <v>6</v>
      </c>
      <c r="K8" s="8">
        <v>6</v>
      </c>
    </row>
    <row r="9" spans="3:11" ht="24">
      <c r="C9" s="11" t="s">
        <v>7</v>
      </c>
      <c r="D9" s="8">
        <v>5</v>
      </c>
      <c r="E9" s="9">
        <v>6</v>
      </c>
      <c r="F9" s="8">
        <v>6</v>
      </c>
      <c r="G9" s="2"/>
      <c r="H9" s="11" t="s">
        <v>45</v>
      </c>
      <c r="I9" s="8">
        <v>4</v>
      </c>
      <c r="J9" s="9">
        <v>9</v>
      </c>
      <c r="K9" s="8">
        <v>9</v>
      </c>
    </row>
    <row r="10" spans="3:11" ht="24">
      <c r="C10" s="11" t="s">
        <v>8</v>
      </c>
      <c r="D10" s="8">
        <v>5</v>
      </c>
      <c r="E10" s="9">
        <v>8</v>
      </c>
      <c r="F10" s="8">
        <v>8</v>
      </c>
      <c r="G10" s="2"/>
      <c r="H10" s="11" t="s">
        <v>46</v>
      </c>
      <c r="I10" s="8">
        <v>3</v>
      </c>
      <c r="J10" s="9">
        <v>7</v>
      </c>
      <c r="K10" s="8">
        <v>7</v>
      </c>
    </row>
    <row r="11" spans="3:11">
      <c r="C11" s="11" t="s">
        <v>9</v>
      </c>
      <c r="D11" s="8">
        <v>5</v>
      </c>
      <c r="E11" s="9">
        <v>7</v>
      </c>
      <c r="F11" s="8">
        <v>7</v>
      </c>
      <c r="G11" s="2"/>
      <c r="H11" s="11" t="s">
        <v>9</v>
      </c>
      <c r="I11" s="8">
        <v>4</v>
      </c>
      <c r="J11" s="9">
        <v>5</v>
      </c>
      <c r="K11" s="8">
        <v>5</v>
      </c>
    </row>
    <row r="12" spans="3:11">
      <c r="C12" s="11" t="s">
        <v>10</v>
      </c>
      <c r="D12" s="8">
        <v>5</v>
      </c>
      <c r="E12" s="9">
        <v>6</v>
      </c>
      <c r="F12" s="8">
        <v>6</v>
      </c>
      <c r="G12" s="2"/>
      <c r="H12" s="11" t="s">
        <v>47</v>
      </c>
      <c r="I12" s="8">
        <v>4</v>
      </c>
      <c r="J12" s="9">
        <v>8</v>
      </c>
      <c r="K12" s="8">
        <v>8</v>
      </c>
    </row>
    <row r="13" spans="3:11">
      <c r="C13" s="11"/>
      <c r="D13" s="7">
        <f>SUM(D7:D12)</f>
        <v>27</v>
      </c>
      <c r="E13" s="7">
        <f>(D7*E7+D8*E8+D9*E9+D10*E10+D11*E11+D12*E12)</f>
        <v>184</v>
      </c>
      <c r="F13" s="7">
        <f>(D7*F7+D8*F8+D9*F9+D10*F10+D11*F11+D12*F12)</f>
        <v>184</v>
      </c>
      <c r="G13" s="3"/>
      <c r="H13" s="11" t="s">
        <v>48</v>
      </c>
      <c r="I13" s="8">
        <v>6</v>
      </c>
      <c r="J13" s="9">
        <v>4</v>
      </c>
      <c r="K13" s="8">
        <v>5</v>
      </c>
    </row>
    <row r="14" spans="3:11">
      <c r="C14" s="11"/>
      <c r="D14" s="7"/>
      <c r="E14" s="7">
        <f>E13/D13</f>
        <v>6.8148148148148149</v>
      </c>
      <c r="F14" s="7">
        <f>F13/D13</f>
        <v>6.8148148148148149</v>
      </c>
      <c r="G14" s="3"/>
      <c r="H14" s="11"/>
      <c r="I14" s="7">
        <f>SUM(I7:I13)</f>
        <v>29</v>
      </c>
      <c r="J14" s="7">
        <f>(I7*J7+I8*J8+I9*J9+I10*J10+I11*J11+I12*J12+I13*J13)</f>
        <v>175</v>
      </c>
      <c r="K14" s="7">
        <f>(I7*K7+I8*K8+I9*K9+I10*K10+I11*K11+I12*K12+I13*K13)</f>
        <v>187</v>
      </c>
    </row>
    <row r="15" spans="3:11">
      <c r="C15" s="11"/>
      <c r="D15" s="7"/>
      <c r="E15" s="7"/>
      <c r="F15" s="7"/>
      <c r="G15" s="3"/>
      <c r="H15" s="11"/>
      <c r="I15" s="7"/>
      <c r="J15" s="7">
        <f>J14/I14</f>
        <v>6.0344827586206895</v>
      </c>
      <c r="K15" s="7">
        <f>K14/I14</f>
        <v>6.4482758620689653</v>
      </c>
    </row>
    <row r="16" spans="3:11">
      <c r="C16" s="11"/>
      <c r="D16" s="7"/>
      <c r="E16" s="7"/>
      <c r="F16" s="7"/>
      <c r="G16" s="3"/>
      <c r="H16" s="11"/>
      <c r="I16" s="7"/>
      <c r="J16" s="7"/>
      <c r="K16" s="7"/>
    </row>
    <row r="17" spans="3:11">
      <c r="C17" s="11"/>
      <c r="D17" s="7"/>
      <c r="E17" s="7"/>
      <c r="F17" s="7"/>
      <c r="G17" s="3"/>
      <c r="H17" s="11"/>
      <c r="I17" s="7"/>
      <c r="J17" s="7"/>
      <c r="K17" s="7"/>
    </row>
    <row r="18" spans="3:11">
      <c r="C18" s="11"/>
      <c r="D18" s="7"/>
      <c r="E18" s="7"/>
      <c r="F18" s="7"/>
      <c r="G18" s="3"/>
      <c r="H18" s="11"/>
      <c r="I18" s="7"/>
      <c r="J18" s="7"/>
      <c r="K18" s="7"/>
    </row>
    <row r="19" spans="3:11">
      <c r="C19" s="27"/>
      <c r="D19" s="27"/>
      <c r="E19" s="27"/>
      <c r="F19" s="27"/>
      <c r="G19" s="5"/>
      <c r="H19" s="27"/>
      <c r="I19" s="27"/>
      <c r="J19" s="27"/>
      <c r="K19" s="27"/>
    </row>
    <row r="20" spans="3:11">
      <c r="C20" s="26" t="s">
        <v>11</v>
      </c>
      <c r="D20" s="6" t="s">
        <v>0</v>
      </c>
      <c r="E20" s="6" t="s">
        <v>2</v>
      </c>
      <c r="F20" s="6" t="s">
        <v>2</v>
      </c>
      <c r="G20" s="1"/>
      <c r="H20" s="26" t="s">
        <v>49</v>
      </c>
      <c r="I20" s="6" t="s">
        <v>0</v>
      </c>
      <c r="J20" s="6" t="s">
        <v>2</v>
      </c>
      <c r="K20" s="6" t="s">
        <v>2</v>
      </c>
    </row>
    <row r="21" spans="3:11">
      <c r="C21" s="26"/>
      <c r="D21" s="6" t="s">
        <v>1</v>
      </c>
      <c r="E21" s="6" t="s">
        <v>3</v>
      </c>
      <c r="F21" s="6" t="s">
        <v>4</v>
      </c>
      <c r="G21" s="1"/>
      <c r="H21" s="26"/>
      <c r="I21" s="6" t="s">
        <v>1</v>
      </c>
      <c r="J21" s="6" t="s">
        <v>3</v>
      </c>
      <c r="K21" s="6" t="s">
        <v>4</v>
      </c>
    </row>
    <row r="22" spans="3:11" ht="24">
      <c r="C22" s="11" t="s">
        <v>12</v>
      </c>
      <c r="D22" s="8">
        <v>5</v>
      </c>
      <c r="E22" s="9">
        <v>7</v>
      </c>
      <c r="F22" s="8">
        <v>7</v>
      </c>
      <c r="G22" s="2"/>
      <c r="H22" s="11" t="s">
        <v>50</v>
      </c>
      <c r="I22" s="8">
        <v>4</v>
      </c>
      <c r="J22" s="9">
        <v>4</v>
      </c>
      <c r="K22" s="8">
        <v>6</v>
      </c>
    </row>
    <row r="23" spans="3:11" ht="24">
      <c r="C23" s="11" t="s">
        <v>13</v>
      </c>
      <c r="D23" s="8">
        <v>3</v>
      </c>
      <c r="E23" s="9">
        <v>3</v>
      </c>
      <c r="F23" s="8">
        <v>5</v>
      </c>
      <c r="G23" s="2"/>
      <c r="H23" s="11" t="s">
        <v>51</v>
      </c>
      <c r="I23" s="8">
        <v>4</v>
      </c>
      <c r="J23" s="9">
        <v>10</v>
      </c>
      <c r="K23" s="8">
        <v>10</v>
      </c>
    </row>
    <row r="24" spans="3:11">
      <c r="C24" s="11" t="s">
        <v>14</v>
      </c>
      <c r="D24" s="8">
        <v>3</v>
      </c>
      <c r="E24" s="9">
        <v>8</v>
      </c>
      <c r="F24" s="8">
        <v>8</v>
      </c>
      <c r="G24" s="2"/>
      <c r="H24" s="11" t="s">
        <v>52</v>
      </c>
      <c r="I24" s="8">
        <v>2</v>
      </c>
      <c r="J24" s="9">
        <v>6</v>
      </c>
      <c r="K24" s="8">
        <v>6</v>
      </c>
    </row>
    <row r="25" spans="3:11">
      <c r="C25" s="11" t="s">
        <v>15</v>
      </c>
      <c r="D25" s="8">
        <v>6</v>
      </c>
      <c r="E25" s="9">
        <v>9</v>
      </c>
      <c r="F25" s="8">
        <v>9</v>
      </c>
      <c r="G25" s="2"/>
      <c r="H25" s="11" t="s">
        <v>53</v>
      </c>
      <c r="I25" s="8">
        <v>4</v>
      </c>
      <c r="J25" s="9">
        <v>8</v>
      </c>
      <c r="K25" s="8">
        <v>8</v>
      </c>
    </row>
    <row r="26" spans="3:11">
      <c r="C26" s="11" t="s">
        <v>16</v>
      </c>
      <c r="D26" s="8">
        <v>2</v>
      </c>
      <c r="E26" s="9">
        <v>5</v>
      </c>
      <c r="F26" s="8">
        <v>5</v>
      </c>
      <c r="G26" s="2"/>
      <c r="H26" s="11" t="s">
        <v>54</v>
      </c>
      <c r="I26" s="8">
        <v>4</v>
      </c>
      <c r="J26" s="9">
        <v>6</v>
      </c>
      <c r="K26" s="8">
        <v>6</v>
      </c>
    </row>
    <row r="27" spans="3:11">
      <c r="C27" s="11" t="s">
        <v>9</v>
      </c>
      <c r="D27" s="8">
        <v>3</v>
      </c>
      <c r="E27" s="9">
        <v>5</v>
      </c>
      <c r="F27" s="8">
        <v>5</v>
      </c>
      <c r="G27" s="2"/>
      <c r="H27" s="11" t="s">
        <v>55</v>
      </c>
      <c r="I27" s="8">
        <v>4</v>
      </c>
      <c r="J27" s="9">
        <v>4</v>
      </c>
      <c r="K27" s="8">
        <v>5</v>
      </c>
    </row>
    <row r="28" spans="3:11" ht="24">
      <c r="C28" s="11" t="s">
        <v>17</v>
      </c>
      <c r="D28" s="8">
        <v>4</v>
      </c>
      <c r="E28" s="9">
        <v>6</v>
      </c>
      <c r="F28" s="8">
        <v>6</v>
      </c>
      <c r="G28" s="2"/>
      <c r="H28" s="11" t="s">
        <v>56</v>
      </c>
      <c r="I28" s="8">
        <v>3</v>
      </c>
      <c r="J28" s="9">
        <v>4</v>
      </c>
      <c r="K28" s="8">
        <v>5</v>
      </c>
    </row>
    <row r="29" spans="3:11">
      <c r="C29" s="11"/>
      <c r="D29" s="7">
        <f>SUM(D22:D28)</f>
        <v>26</v>
      </c>
      <c r="E29" s="7">
        <f>(D22*E22+D23*E23+D24*E24+D25*E25+D26*E26+D27*E27+D28*E28)</f>
        <v>171</v>
      </c>
      <c r="F29" s="7">
        <f>(D22*F22+D23*F23+D24*F24+D25*F25+D26*F26+D27*F27+D28*F28)</f>
        <v>177</v>
      </c>
      <c r="G29" s="3"/>
      <c r="H29" s="11"/>
      <c r="I29" s="7">
        <f>SUM(I22:I28)</f>
        <v>25</v>
      </c>
      <c r="J29" s="7">
        <f>(I22*J22+I23*J23+I24*J24+I25*J25+I26*J26+I27*J27+I28*J28)</f>
        <v>152</v>
      </c>
      <c r="K29" s="7">
        <f>(I22*K22+I23*K23+I24*K24+I25*K25+I26*K26+I27*K27+I28*K28)</f>
        <v>167</v>
      </c>
    </row>
    <row r="30" spans="3:11">
      <c r="C30" s="11"/>
      <c r="D30" s="7"/>
      <c r="E30" s="7">
        <f>E29/D29</f>
        <v>6.5769230769230766</v>
      </c>
      <c r="F30" s="7">
        <f>F29/D29</f>
        <v>6.8076923076923075</v>
      </c>
      <c r="G30" s="3"/>
      <c r="H30" s="11"/>
      <c r="I30" s="7"/>
      <c r="J30" s="7">
        <f>J29/I29</f>
        <v>6.08</v>
      </c>
      <c r="K30" s="7">
        <f>K29/I29</f>
        <v>6.68</v>
      </c>
    </row>
    <row r="31" spans="3:11">
      <c r="C31" s="11"/>
      <c r="D31" s="7"/>
      <c r="E31" s="7"/>
      <c r="F31" s="7"/>
      <c r="G31" s="3"/>
      <c r="H31" s="11"/>
      <c r="I31" s="7"/>
      <c r="J31" s="7"/>
      <c r="K31" s="7"/>
    </row>
    <row r="32" spans="3:11">
      <c r="C32" s="11"/>
      <c r="D32" s="7"/>
      <c r="E32" s="7"/>
      <c r="F32" s="7"/>
      <c r="G32" s="3"/>
      <c r="H32" s="11"/>
      <c r="I32" s="7"/>
      <c r="J32" s="7"/>
      <c r="K32" s="7"/>
    </row>
    <row r="33" spans="3:11">
      <c r="C33" s="11"/>
      <c r="D33" s="7"/>
      <c r="E33" s="7"/>
      <c r="F33" s="7"/>
      <c r="G33" s="3"/>
      <c r="H33" s="11"/>
      <c r="I33" s="7"/>
      <c r="J33" s="7"/>
      <c r="K33" s="7"/>
    </row>
    <row r="34" spans="3:11">
      <c r="C34" s="27"/>
      <c r="D34" s="27"/>
      <c r="E34" s="27"/>
      <c r="F34" s="27"/>
      <c r="G34" s="5"/>
      <c r="H34" s="27"/>
      <c r="I34" s="27"/>
      <c r="J34" s="27"/>
      <c r="K34" s="27"/>
    </row>
    <row r="35" spans="3:11">
      <c r="C35" s="26" t="s">
        <v>18</v>
      </c>
      <c r="D35" s="6" t="s">
        <v>0</v>
      </c>
      <c r="E35" s="6" t="s">
        <v>2</v>
      </c>
      <c r="F35" s="6" t="s">
        <v>2</v>
      </c>
      <c r="G35" s="1"/>
      <c r="H35" s="26" t="s">
        <v>57</v>
      </c>
      <c r="I35" s="6" t="s">
        <v>0</v>
      </c>
      <c r="J35" s="6" t="s">
        <v>2</v>
      </c>
      <c r="K35" s="6" t="s">
        <v>2</v>
      </c>
    </row>
    <row r="36" spans="3:11">
      <c r="C36" s="26"/>
      <c r="D36" s="6" t="s">
        <v>1</v>
      </c>
      <c r="E36" s="6" t="s">
        <v>3</v>
      </c>
      <c r="F36" s="6" t="s">
        <v>4</v>
      </c>
      <c r="G36" s="1"/>
      <c r="H36" s="26"/>
      <c r="I36" s="6" t="s">
        <v>1</v>
      </c>
      <c r="J36" s="6" t="s">
        <v>3</v>
      </c>
      <c r="K36" s="6" t="s">
        <v>4</v>
      </c>
    </row>
    <row r="37" spans="3:11" ht="24">
      <c r="C37" s="11" t="s">
        <v>19</v>
      </c>
      <c r="D37" s="8">
        <v>4</v>
      </c>
      <c r="E37" s="9">
        <v>8</v>
      </c>
      <c r="F37" s="8">
        <v>8</v>
      </c>
      <c r="G37" s="2"/>
      <c r="H37" s="11" t="s">
        <v>58</v>
      </c>
      <c r="I37" s="8">
        <v>3</v>
      </c>
      <c r="J37" s="9">
        <v>4</v>
      </c>
      <c r="K37" s="8">
        <v>7</v>
      </c>
    </row>
    <row r="38" spans="3:11">
      <c r="C38" s="11" t="s">
        <v>20</v>
      </c>
      <c r="D38" s="8">
        <v>4</v>
      </c>
      <c r="E38" s="9">
        <v>6</v>
      </c>
      <c r="F38" s="8">
        <v>6</v>
      </c>
      <c r="G38" s="2"/>
      <c r="H38" s="11" t="s">
        <v>59</v>
      </c>
      <c r="I38" s="8">
        <v>4</v>
      </c>
      <c r="J38" s="9">
        <v>10</v>
      </c>
      <c r="K38" s="8">
        <v>10</v>
      </c>
    </row>
    <row r="39" spans="3:11" ht="24">
      <c r="C39" s="11" t="s">
        <v>21</v>
      </c>
      <c r="D39" s="8">
        <v>4</v>
      </c>
      <c r="E39" s="9">
        <v>8</v>
      </c>
      <c r="F39" s="8">
        <v>8</v>
      </c>
      <c r="G39" s="2"/>
      <c r="H39" s="11" t="s">
        <v>60</v>
      </c>
      <c r="I39" s="8">
        <v>4</v>
      </c>
      <c r="J39" s="9">
        <v>8</v>
      </c>
      <c r="K39" s="8">
        <v>8</v>
      </c>
    </row>
    <row r="40" spans="3:11">
      <c r="C40" s="11" t="s">
        <v>22</v>
      </c>
      <c r="D40" s="8">
        <v>4</v>
      </c>
      <c r="E40" s="9">
        <v>8</v>
      </c>
      <c r="F40" s="8">
        <v>8</v>
      </c>
      <c r="G40" s="2"/>
      <c r="H40" s="11" t="s">
        <v>61</v>
      </c>
      <c r="I40" s="8">
        <v>3</v>
      </c>
      <c r="J40" s="9">
        <v>9</v>
      </c>
      <c r="K40" s="8">
        <v>9</v>
      </c>
    </row>
    <row r="41" spans="3:11">
      <c r="C41" s="11" t="s">
        <v>23</v>
      </c>
      <c r="D41" s="8">
        <v>4</v>
      </c>
      <c r="E41" s="9">
        <v>7</v>
      </c>
      <c r="F41" s="8">
        <v>7</v>
      </c>
      <c r="G41" s="2"/>
      <c r="H41" s="11" t="s">
        <v>62</v>
      </c>
      <c r="I41" s="8">
        <v>4</v>
      </c>
      <c r="J41" s="9">
        <v>6</v>
      </c>
      <c r="K41" s="8">
        <v>6</v>
      </c>
    </row>
    <row r="42" spans="3:11" ht="24">
      <c r="C42" s="11" t="s">
        <v>24</v>
      </c>
      <c r="D42" s="8">
        <v>4</v>
      </c>
      <c r="E42" s="9">
        <v>6</v>
      </c>
      <c r="F42" s="8">
        <v>6</v>
      </c>
      <c r="G42" s="2"/>
      <c r="H42" s="11" t="s">
        <v>63</v>
      </c>
      <c r="I42" s="8">
        <v>4</v>
      </c>
      <c r="J42" s="9">
        <v>6</v>
      </c>
      <c r="K42" s="8">
        <v>6</v>
      </c>
    </row>
    <row r="43" spans="3:11" ht="24">
      <c r="C43" s="11" t="s">
        <v>25</v>
      </c>
      <c r="D43" s="8">
        <v>3</v>
      </c>
      <c r="E43" s="9">
        <v>6</v>
      </c>
      <c r="F43" s="8">
        <v>6</v>
      </c>
      <c r="G43" s="2"/>
      <c r="H43" s="11" t="s">
        <v>64</v>
      </c>
      <c r="I43" s="8">
        <v>5</v>
      </c>
      <c r="J43" s="9">
        <v>8</v>
      </c>
      <c r="K43" s="8">
        <v>8</v>
      </c>
    </row>
    <row r="44" spans="3:11">
      <c r="C44" s="11"/>
      <c r="D44" s="7">
        <f>SUM(D37:D43)</f>
        <v>27</v>
      </c>
      <c r="E44" s="7">
        <f>(D37*E37+D38*E38+D39*E39+D40*E40+D41*E41+D42*E42+D43*E43)</f>
        <v>190</v>
      </c>
      <c r="F44" s="7">
        <f>(D37*F37+D38*F38+D39*F39+D40*F40+D41*F41+D42*F42+D43*F43)</f>
        <v>190</v>
      </c>
      <c r="G44" s="3"/>
      <c r="H44" s="11"/>
      <c r="I44" s="7">
        <f>SUM(I37:I43)</f>
        <v>27</v>
      </c>
      <c r="J44" s="7">
        <f>(I37*J37+I38*J38+I39*J39+I40*J40+I41*J41+I42*J42+I43*J43)</f>
        <v>199</v>
      </c>
      <c r="K44" s="7">
        <f>(I37*K37+I38*K38+I39*K39+I40*K40+I41*K41+I42*K42+I43*K43)</f>
        <v>208</v>
      </c>
    </row>
    <row r="45" spans="3:11">
      <c r="C45" s="11"/>
      <c r="D45" s="7"/>
      <c r="E45" s="7">
        <f>E44/D44</f>
        <v>7.0370370370370372</v>
      </c>
      <c r="F45" s="7">
        <f>F44/D44</f>
        <v>7.0370370370370372</v>
      </c>
      <c r="G45" s="3"/>
      <c r="H45" s="11"/>
      <c r="I45" s="7"/>
      <c r="J45" s="7">
        <f>J44/I44</f>
        <v>7.3703703703703702</v>
      </c>
      <c r="K45" s="7">
        <f>K44/I44</f>
        <v>7.7037037037037033</v>
      </c>
    </row>
    <row r="46" spans="3:11">
      <c r="C46" s="11"/>
      <c r="D46" s="7"/>
      <c r="E46" s="7"/>
      <c r="F46" s="7"/>
      <c r="G46" s="3"/>
      <c r="H46" s="11"/>
      <c r="I46" s="7"/>
      <c r="J46" s="7"/>
      <c r="K46" s="7"/>
    </row>
    <row r="47" spans="3:11">
      <c r="C47" s="11"/>
      <c r="D47" s="7"/>
      <c r="E47" s="7"/>
      <c r="F47" s="7"/>
      <c r="G47" s="3"/>
      <c r="H47" s="11"/>
      <c r="I47" s="7"/>
      <c r="J47" s="7"/>
      <c r="K47" s="7"/>
    </row>
    <row r="48" spans="3:11">
      <c r="C48" s="11"/>
      <c r="D48" s="7"/>
      <c r="E48" s="7"/>
      <c r="F48" s="7"/>
      <c r="G48" s="3"/>
      <c r="H48" s="11"/>
      <c r="I48" s="7"/>
      <c r="J48" s="7"/>
      <c r="K48" s="7"/>
    </row>
    <row r="49" spans="3:11">
      <c r="C49" s="27"/>
      <c r="D49" s="27"/>
      <c r="E49" s="27"/>
      <c r="F49" s="27"/>
      <c r="G49" s="5"/>
      <c r="H49" s="29"/>
      <c r="I49" s="29"/>
      <c r="J49" s="29"/>
      <c r="K49" s="29"/>
    </row>
    <row r="50" spans="3:11">
      <c r="C50" s="26" t="s">
        <v>26</v>
      </c>
      <c r="D50" s="6" t="s">
        <v>0</v>
      </c>
      <c r="E50" s="6" t="s">
        <v>2</v>
      </c>
      <c r="F50" s="6" t="s">
        <v>2</v>
      </c>
      <c r="G50" s="1"/>
      <c r="H50" s="26" t="s">
        <v>65</v>
      </c>
      <c r="I50" s="6" t="s">
        <v>0</v>
      </c>
      <c r="J50" s="6" t="s">
        <v>2</v>
      </c>
      <c r="K50" s="6" t="s">
        <v>2</v>
      </c>
    </row>
    <row r="51" spans="3:11">
      <c r="C51" s="26"/>
      <c r="D51" s="6" t="s">
        <v>1</v>
      </c>
      <c r="E51" s="6" t="s">
        <v>3</v>
      </c>
      <c r="F51" s="6" t="s">
        <v>4</v>
      </c>
      <c r="G51" s="1"/>
      <c r="H51" s="26"/>
      <c r="I51" s="6" t="s">
        <v>1</v>
      </c>
      <c r="J51" s="6" t="s">
        <v>3</v>
      </c>
      <c r="K51" s="6" t="s">
        <v>4</v>
      </c>
    </row>
    <row r="52" spans="3:11" ht="24">
      <c r="C52" s="11" t="s">
        <v>27</v>
      </c>
      <c r="D52" s="8">
        <v>4</v>
      </c>
      <c r="E52" s="9">
        <v>6</v>
      </c>
      <c r="F52" s="8">
        <v>6</v>
      </c>
      <c r="G52" s="2"/>
      <c r="H52" s="11" t="s">
        <v>66</v>
      </c>
      <c r="I52" s="8">
        <v>4</v>
      </c>
      <c r="J52" s="9">
        <v>7</v>
      </c>
      <c r="K52" s="8">
        <v>7</v>
      </c>
    </row>
    <row r="53" spans="3:11">
      <c r="C53" s="11" t="s">
        <v>28</v>
      </c>
      <c r="D53" s="8">
        <v>4</v>
      </c>
      <c r="E53" s="9">
        <v>7</v>
      </c>
      <c r="F53" s="8">
        <v>7</v>
      </c>
      <c r="G53" s="2"/>
      <c r="H53" s="11" t="s">
        <v>67</v>
      </c>
      <c r="I53" s="8">
        <v>4</v>
      </c>
      <c r="J53" s="9">
        <v>9</v>
      </c>
      <c r="K53" s="8">
        <v>9</v>
      </c>
    </row>
    <row r="54" spans="3:11">
      <c r="C54" s="11" t="s">
        <v>29</v>
      </c>
      <c r="D54" s="8">
        <v>3</v>
      </c>
      <c r="E54" s="9">
        <v>7</v>
      </c>
      <c r="F54" s="8">
        <v>7</v>
      </c>
      <c r="G54" s="2"/>
      <c r="H54" s="11" t="s">
        <v>68</v>
      </c>
      <c r="I54" s="8">
        <v>4</v>
      </c>
      <c r="J54" s="9">
        <v>5</v>
      </c>
      <c r="K54" s="8">
        <v>5</v>
      </c>
    </row>
    <row r="55" spans="3:11" ht="24">
      <c r="C55" s="11" t="s">
        <v>30</v>
      </c>
      <c r="D55" s="8">
        <v>4</v>
      </c>
      <c r="E55" s="9">
        <v>6</v>
      </c>
      <c r="F55" s="8">
        <v>6</v>
      </c>
      <c r="G55" s="2"/>
      <c r="H55" s="11" t="s">
        <v>69</v>
      </c>
      <c r="I55" s="8">
        <v>3</v>
      </c>
      <c r="J55" s="9">
        <v>6</v>
      </c>
      <c r="K55" s="8">
        <v>6</v>
      </c>
    </row>
    <row r="56" spans="3:11" ht="24">
      <c r="C56" s="11" t="s">
        <v>31</v>
      </c>
      <c r="D56" s="8">
        <v>4</v>
      </c>
      <c r="E56" s="9">
        <v>8</v>
      </c>
      <c r="F56" s="8">
        <v>8</v>
      </c>
      <c r="G56" s="2"/>
      <c r="H56" s="11" t="s">
        <v>70</v>
      </c>
      <c r="I56" s="8">
        <v>4</v>
      </c>
      <c r="J56" s="9">
        <v>3</v>
      </c>
      <c r="K56" s="8">
        <v>6</v>
      </c>
    </row>
    <row r="57" spans="3:11" ht="24">
      <c r="C57" s="11" t="s">
        <v>32</v>
      </c>
      <c r="D57" s="8">
        <v>3</v>
      </c>
      <c r="E57" s="9">
        <v>8</v>
      </c>
      <c r="F57" s="8">
        <v>8</v>
      </c>
      <c r="G57" s="2"/>
      <c r="H57" s="11" t="s">
        <v>71</v>
      </c>
      <c r="I57" s="8">
        <v>3</v>
      </c>
      <c r="J57" s="9">
        <v>8</v>
      </c>
      <c r="K57" s="8">
        <v>8</v>
      </c>
    </row>
    <row r="58" spans="3:11" ht="24">
      <c r="C58" s="11" t="s">
        <v>33</v>
      </c>
      <c r="D58" s="8">
        <v>5</v>
      </c>
      <c r="E58" s="9">
        <v>8</v>
      </c>
      <c r="F58" s="8">
        <v>8</v>
      </c>
      <c r="G58" s="2"/>
      <c r="H58" s="11" t="s">
        <v>72</v>
      </c>
      <c r="I58" s="8">
        <v>4</v>
      </c>
      <c r="J58" s="9">
        <v>9</v>
      </c>
      <c r="K58" s="8">
        <v>9</v>
      </c>
    </row>
    <row r="59" spans="3:11">
      <c r="C59" s="11"/>
      <c r="D59" s="7">
        <f>SUM(D52:D58)</f>
        <v>27</v>
      </c>
      <c r="E59" s="7">
        <f>(D52*E52+D53*E53+D54*E54+D55*E55+D56*E56+D57*E57+D58*E58)</f>
        <v>193</v>
      </c>
      <c r="F59" s="7">
        <f>(D52*F52+D53*F53+D54*F54+D55*F55+D56*F56+D57*F57+D58*F58)</f>
        <v>193</v>
      </c>
      <c r="G59" s="3"/>
      <c r="H59" s="11" t="s">
        <v>73</v>
      </c>
      <c r="I59" s="8">
        <v>3</v>
      </c>
      <c r="J59" s="9">
        <v>9</v>
      </c>
      <c r="K59" s="8">
        <v>9</v>
      </c>
    </row>
    <row r="60" spans="3:11">
      <c r="C60" s="11"/>
      <c r="D60" s="7"/>
      <c r="E60" s="7">
        <f>E59/D59</f>
        <v>7.1481481481481479</v>
      </c>
      <c r="F60" s="7">
        <f>F59/D59</f>
        <v>7.1481481481481479</v>
      </c>
      <c r="G60" s="3"/>
      <c r="H60" s="11"/>
      <c r="I60" s="7">
        <f>SUM(I52:I59)</f>
        <v>29</v>
      </c>
      <c r="J60" s="7">
        <f>(I52*J52+I53*J53+I54*J54+I55*J55+I56*J56+I57*J57+I58*J58+I59*J59)</f>
        <v>201</v>
      </c>
      <c r="K60" s="7">
        <f>(I52*K52+I53*K53+I54*K54+I55*K55+I56*K56+I57*K57+I58*K58+I59*K59)</f>
        <v>213</v>
      </c>
    </row>
    <row r="61" spans="3:11">
      <c r="C61" s="11"/>
      <c r="D61" s="7"/>
      <c r="E61" s="7"/>
      <c r="F61" s="7"/>
      <c r="G61" s="3"/>
      <c r="H61" s="11"/>
      <c r="I61" s="7"/>
      <c r="J61" s="7">
        <f>J60/I60</f>
        <v>6.931034482758621</v>
      </c>
      <c r="K61" s="7">
        <f>K60/I60</f>
        <v>7.3448275862068968</v>
      </c>
    </row>
    <row r="62" spans="3:11">
      <c r="C62" s="11"/>
      <c r="D62" s="7"/>
      <c r="E62" s="7"/>
      <c r="F62" s="7"/>
      <c r="G62" s="3"/>
      <c r="H62" s="11"/>
      <c r="I62" s="7"/>
      <c r="J62" s="7"/>
      <c r="K62" s="7"/>
    </row>
    <row r="63" spans="3:11">
      <c r="C63" s="11"/>
      <c r="D63" s="7"/>
      <c r="E63" s="7"/>
      <c r="F63" s="7"/>
      <c r="G63" s="3"/>
      <c r="H63" s="11"/>
      <c r="I63" s="7"/>
      <c r="J63" s="7"/>
      <c r="K63" s="7"/>
    </row>
    <row r="64" spans="3:11">
      <c r="C64" s="27"/>
      <c r="D64" s="27"/>
      <c r="E64" s="27"/>
      <c r="F64" s="27"/>
      <c r="G64" s="5"/>
      <c r="H64" s="27"/>
      <c r="I64" s="27"/>
      <c r="J64" s="27"/>
      <c r="K64" s="27"/>
    </row>
    <row r="65" spans="3:11">
      <c r="C65" s="26" t="s">
        <v>34</v>
      </c>
      <c r="D65" s="6" t="s">
        <v>0</v>
      </c>
      <c r="E65" s="6" t="s">
        <v>2</v>
      </c>
      <c r="F65" s="6" t="s">
        <v>2</v>
      </c>
      <c r="G65" s="1"/>
      <c r="H65" s="28"/>
      <c r="I65" s="28"/>
      <c r="J65" s="28"/>
      <c r="K65" s="28"/>
    </row>
    <row r="66" spans="3:11">
      <c r="C66" s="26"/>
      <c r="D66" s="6" t="s">
        <v>1</v>
      </c>
      <c r="E66" s="6" t="s">
        <v>3</v>
      </c>
      <c r="F66" s="6" t="s">
        <v>4</v>
      </c>
      <c r="G66" s="1"/>
      <c r="H66" s="28"/>
      <c r="I66" s="28"/>
      <c r="J66" s="28"/>
      <c r="K66" s="28"/>
    </row>
    <row r="67" spans="3:11">
      <c r="C67" s="11" t="s">
        <v>35</v>
      </c>
      <c r="D67" s="8">
        <v>3</v>
      </c>
      <c r="E67" s="9">
        <v>4</v>
      </c>
      <c r="F67" s="8">
        <v>5</v>
      </c>
      <c r="G67" s="2"/>
      <c r="H67" s="28"/>
      <c r="I67" s="28"/>
      <c r="J67" s="28"/>
      <c r="K67" s="28"/>
    </row>
    <row r="68" spans="3:11">
      <c r="C68" s="11" t="s">
        <v>36</v>
      </c>
      <c r="D68" s="8">
        <v>3</v>
      </c>
      <c r="E68" s="9">
        <v>10</v>
      </c>
      <c r="F68" s="8">
        <v>10</v>
      </c>
      <c r="G68" s="2"/>
      <c r="H68" s="28"/>
      <c r="I68" s="28"/>
      <c r="J68" s="28"/>
      <c r="K68" s="28"/>
    </row>
    <row r="69" spans="3:11">
      <c r="C69" s="11" t="s">
        <v>37</v>
      </c>
      <c r="D69" s="8">
        <v>3</v>
      </c>
      <c r="E69" s="9">
        <v>8</v>
      </c>
      <c r="F69" s="8">
        <v>8</v>
      </c>
      <c r="G69" s="2"/>
      <c r="H69" s="28"/>
      <c r="I69" s="28"/>
      <c r="J69" s="28"/>
      <c r="K69" s="28"/>
    </row>
    <row r="70" spans="3:11" ht="24">
      <c r="C70" s="11" t="s">
        <v>38</v>
      </c>
      <c r="D70" s="8">
        <v>3</v>
      </c>
      <c r="E70" s="9">
        <v>10</v>
      </c>
      <c r="F70" s="8">
        <v>10</v>
      </c>
      <c r="G70" s="2"/>
      <c r="H70" s="28"/>
      <c r="I70" s="28"/>
      <c r="J70" s="28"/>
      <c r="K70" s="28"/>
    </row>
    <row r="71" spans="3:11" ht="24">
      <c r="C71" s="11" t="s">
        <v>39</v>
      </c>
      <c r="D71" s="8">
        <v>3</v>
      </c>
      <c r="E71" s="9">
        <v>6</v>
      </c>
      <c r="F71" s="8">
        <v>6</v>
      </c>
      <c r="G71" s="2"/>
      <c r="H71" s="28"/>
      <c r="I71" s="28"/>
      <c r="J71" s="28"/>
      <c r="K71" s="28"/>
    </row>
    <row r="72" spans="3:11">
      <c r="C72" s="11" t="s">
        <v>40</v>
      </c>
      <c r="D72" s="8">
        <v>2</v>
      </c>
      <c r="E72" s="9">
        <v>6</v>
      </c>
      <c r="F72" s="8">
        <v>6</v>
      </c>
      <c r="G72" s="2"/>
      <c r="H72" s="28"/>
      <c r="I72" s="28"/>
      <c r="J72" s="28"/>
      <c r="K72" s="28"/>
    </row>
    <row r="73" spans="3:11">
      <c r="C73" s="11" t="s">
        <v>41</v>
      </c>
      <c r="D73" s="8">
        <v>2</v>
      </c>
      <c r="E73" s="9">
        <v>8</v>
      </c>
      <c r="F73" s="8">
        <v>8</v>
      </c>
      <c r="G73" s="2"/>
      <c r="H73" s="28"/>
      <c r="I73" s="28"/>
      <c r="J73" s="28"/>
      <c r="K73" s="28"/>
    </row>
    <row r="74" spans="3:11">
      <c r="C74" s="11" t="s">
        <v>75</v>
      </c>
      <c r="D74" s="8">
        <v>7</v>
      </c>
      <c r="E74" s="9">
        <v>10</v>
      </c>
      <c r="F74" s="8">
        <v>10</v>
      </c>
      <c r="G74" s="2"/>
      <c r="H74" s="5"/>
      <c r="I74" s="5"/>
      <c r="J74" s="5"/>
      <c r="K74" s="5"/>
    </row>
    <row r="75" spans="3:11">
      <c r="C75" s="11"/>
      <c r="D75" s="7">
        <f>SUM(D67:D74)</f>
        <v>26</v>
      </c>
      <c r="E75" s="7">
        <f>(D67*E67+D68*E68+D69*E69+D70*E70+D71*E71+D72*E72+D73*E73+D74*E74)</f>
        <v>212</v>
      </c>
      <c r="F75" s="7">
        <f>(D67*F67+D68*F68+D69*F69+D70*F70+D71*F71+D72*F72+D73*F73+D74*F74)</f>
        <v>215</v>
      </c>
      <c r="G75" s="3"/>
      <c r="H75" s="28"/>
      <c r="I75" s="28"/>
      <c r="J75" s="28"/>
      <c r="K75" s="28"/>
    </row>
    <row r="76" spans="3:11">
      <c r="C76" s="11"/>
      <c r="D76" s="7"/>
      <c r="E76" s="7">
        <f>E75/D75</f>
        <v>8.1538461538461533</v>
      </c>
      <c r="F76" s="7">
        <f>F75/D75</f>
        <v>8.2692307692307701</v>
      </c>
      <c r="G76" s="3"/>
      <c r="H76" s="28"/>
      <c r="I76" s="28"/>
      <c r="J76" s="28"/>
      <c r="K76" s="28"/>
    </row>
    <row r="77" spans="3:11">
      <c r="C77" s="11"/>
      <c r="D77" s="7"/>
      <c r="E77" s="7"/>
      <c r="F77" s="7"/>
      <c r="G77" s="3"/>
      <c r="H77" s="28"/>
      <c r="I77" s="28"/>
      <c r="J77" s="28"/>
      <c r="K77" s="28"/>
    </row>
    <row r="78" spans="3:11">
      <c r="C78" s="11"/>
      <c r="D78" s="7"/>
      <c r="E78" s="7"/>
      <c r="F78" s="7"/>
      <c r="G78" s="3"/>
      <c r="H78" s="28"/>
      <c r="I78" s="28"/>
      <c r="J78" s="28"/>
      <c r="K78" s="28"/>
    </row>
    <row r="79" spans="3:11">
      <c r="C79" s="11"/>
      <c r="D79" s="7"/>
      <c r="E79" s="7"/>
      <c r="F79" s="7"/>
      <c r="G79" s="3"/>
      <c r="H79" s="27"/>
      <c r="I79" s="27"/>
      <c r="J79" s="27"/>
      <c r="K79" s="27"/>
    </row>
    <row r="82" spans="3:8" s="12" customFormat="1">
      <c r="C82" s="16" t="s">
        <v>77</v>
      </c>
      <c r="D82" s="16" t="s">
        <v>76</v>
      </c>
      <c r="E82" s="16" t="s">
        <v>78</v>
      </c>
      <c r="F82" s="16" t="s">
        <v>79</v>
      </c>
      <c r="G82" s="16" t="s">
        <v>81</v>
      </c>
      <c r="H82" s="16" t="s">
        <v>80</v>
      </c>
    </row>
    <row r="83" spans="3:8">
      <c r="C83" s="17">
        <v>1</v>
      </c>
      <c r="D83" s="18">
        <f>D13</f>
        <v>27</v>
      </c>
      <c r="E83" s="18">
        <f>E13</f>
        <v>184</v>
      </c>
      <c r="F83" s="18">
        <f>F13</f>
        <v>184</v>
      </c>
      <c r="G83" s="18">
        <f>E83/D83</f>
        <v>6.8148148148148149</v>
      </c>
      <c r="H83" s="17">
        <f>F83/D83</f>
        <v>6.8148148148148149</v>
      </c>
    </row>
    <row r="84" spans="3:8">
      <c r="C84" s="17">
        <v>2</v>
      </c>
      <c r="D84" s="18">
        <f>I14</f>
        <v>29</v>
      </c>
      <c r="E84" s="18">
        <f>J14</f>
        <v>175</v>
      </c>
      <c r="F84" s="18">
        <f>K14</f>
        <v>187</v>
      </c>
      <c r="G84" s="18">
        <f>E84/D84</f>
        <v>6.0344827586206895</v>
      </c>
      <c r="H84" s="17">
        <f t="shared" ref="H84:H91" si="0">F84/D84</f>
        <v>6.4482758620689653</v>
      </c>
    </row>
    <row r="85" spans="3:8">
      <c r="C85" s="17">
        <v>3</v>
      </c>
      <c r="D85" s="18">
        <f>D29</f>
        <v>26</v>
      </c>
      <c r="E85" s="18">
        <f>E29</f>
        <v>171</v>
      </c>
      <c r="F85" s="18">
        <f>F29</f>
        <v>177</v>
      </c>
      <c r="G85" s="18">
        <f t="shared" ref="G85:G91" si="1">E85/D85</f>
        <v>6.5769230769230766</v>
      </c>
      <c r="H85" s="17">
        <f t="shared" si="0"/>
        <v>6.8076923076923075</v>
      </c>
    </row>
    <row r="86" spans="3:8">
      <c r="C86" s="17">
        <v>4</v>
      </c>
      <c r="D86" s="18">
        <f>I29</f>
        <v>25</v>
      </c>
      <c r="E86" s="18">
        <f>J29</f>
        <v>152</v>
      </c>
      <c r="F86" s="18">
        <f>K29</f>
        <v>167</v>
      </c>
      <c r="G86" s="18">
        <f t="shared" si="1"/>
        <v>6.08</v>
      </c>
      <c r="H86" s="17">
        <f t="shared" si="0"/>
        <v>6.68</v>
      </c>
    </row>
    <row r="87" spans="3:8">
      <c r="C87" s="17">
        <v>5</v>
      </c>
      <c r="D87" s="18">
        <f>D44</f>
        <v>27</v>
      </c>
      <c r="E87" s="18">
        <f>E44</f>
        <v>190</v>
      </c>
      <c r="F87" s="18">
        <f>F44</f>
        <v>190</v>
      </c>
      <c r="G87" s="18">
        <f t="shared" si="1"/>
        <v>7.0370370370370372</v>
      </c>
      <c r="H87" s="17">
        <f t="shared" si="0"/>
        <v>7.0370370370370372</v>
      </c>
    </row>
    <row r="88" spans="3:8">
      <c r="C88" s="17">
        <v>6</v>
      </c>
      <c r="D88" s="18">
        <f>I44</f>
        <v>27</v>
      </c>
      <c r="E88" s="18">
        <f>J44</f>
        <v>199</v>
      </c>
      <c r="F88" s="18">
        <f>K44</f>
        <v>208</v>
      </c>
      <c r="G88" s="18">
        <f t="shared" si="1"/>
        <v>7.3703703703703702</v>
      </c>
      <c r="H88" s="17">
        <f t="shared" si="0"/>
        <v>7.7037037037037033</v>
      </c>
    </row>
    <row r="89" spans="3:8">
      <c r="C89" s="17">
        <v>7</v>
      </c>
      <c r="D89" s="18">
        <f>D59</f>
        <v>27</v>
      </c>
      <c r="E89" s="18">
        <f>E59</f>
        <v>193</v>
      </c>
      <c r="F89" s="18">
        <f>F59</f>
        <v>193</v>
      </c>
      <c r="G89" s="18">
        <f t="shared" si="1"/>
        <v>7.1481481481481479</v>
      </c>
      <c r="H89" s="17">
        <f t="shared" si="0"/>
        <v>7.1481481481481479</v>
      </c>
    </row>
    <row r="90" spans="3:8">
      <c r="C90" s="17">
        <v>8</v>
      </c>
      <c r="D90" s="18">
        <f>I60</f>
        <v>29</v>
      </c>
      <c r="E90" s="18">
        <f>J60</f>
        <v>201</v>
      </c>
      <c r="F90" s="18">
        <f>K60</f>
        <v>213</v>
      </c>
      <c r="G90" s="18">
        <f t="shared" si="1"/>
        <v>6.931034482758621</v>
      </c>
      <c r="H90" s="17">
        <f t="shared" si="0"/>
        <v>7.3448275862068968</v>
      </c>
    </row>
    <row r="91" spans="3:8">
      <c r="C91" s="17">
        <v>9</v>
      </c>
      <c r="D91" s="18">
        <f>D75</f>
        <v>26</v>
      </c>
      <c r="E91" s="18">
        <f>E75</f>
        <v>212</v>
      </c>
      <c r="F91" s="18">
        <f>F75</f>
        <v>215</v>
      </c>
      <c r="G91" s="18">
        <f t="shared" si="1"/>
        <v>8.1538461538461533</v>
      </c>
      <c r="H91" s="17">
        <f t="shared" si="0"/>
        <v>8.2692307692307701</v>
      </c>
    </row>
    <row r="92" spans="3:8">
      <c r="C92" s="17">
        <v>10</v>
      </c>
      <c r="D92" s="18"/>
      <c r="E92" s="18"/>
      <c r="F92" s="18"/>
      <c r="G92" s="18"/>
      <c r="H92" s="17"/>
    </row>
    <row r="94" spans="3:8">
      <c r="C94" s="13" t="s">
        <v>82</v>
      </c>
      <c r="D94" s="14">
        <f>SUM(D83:D86)</f>
        <v>107</v>
      </c>
      <c r="E94" s="14">
        <f>SUM(E83:E86)</f>
        <v>682</v>
      </c>
      <c r="F94" s="14">
        <f>SUM(F83:F86)</f>
        <v>715</v>
      </c>
      <c r="G94" s="14">
        <f>E94/D94</f>
        <v>6.3738317757009346</v>
      </c>
      <c r="H94" s="14">
        <f>F94/D94</f>
        <v>6.6822429906542054</v>
      </c>
    </row>
    <row r="95" spans="3:8">
      <c r="C95" s="13" t="s">
        <v>83</v>
      </c>
      <c r="D95" s="14">
        <f>SUM(D87:D91)</f>
        <v>136</v>
      </c>
      <c r="E95" s="14">
        <f t="shared" ref="E95:F95" si="2">SUM(E87:E91)</f>
        <v>995</v>
      </c>
      <c r="F95" s="14">
        <f t="shared" si="2"/>
        <v>1019</v>
      </c>
      <c r="G95" s="15">
        <f>E95/D95</f>
        <v>7.3161764705882355</v>
      </c>
      <c r="H95" s="13">
        <f>F95/D95</f>
        <v>7.492647058823529</v>
      </c>
    </row>
    <row r="96" spans="3:8" s="19" customFormat="1">
      <c r="C96" s="24" t="s">
        <v>84</v>
      </c>
      <c r="D96" s="25">
        <f>SUM(D94:D95)</f>
        <v>243</v>
      </c>
      <c r="E96" s="25">
        <f t="shared" ref="E96" si="3">SUM(E94:E95)</f>
        <v>1677</v>
      </c>
      <c r="F96" s="25"/>
      <c r="G96" s="25"/>
      <c r="H96" s="24">
        <f>(H94*1.5+H95*2)/3.5</f>
        <v>7.1453310296081041</v>
      </c>
    </row>
    <row r="97" spans="3:8">
      <c r="C97" s="22" t="s">
        <v>85</v>
      </c>
      <c r="D97" s="23"/>
      <c r="E97" s="23"/>
      <c r="F97" s="23"/>
      <c r="G97" s="23"/>
      <c r="H97" s="22">
        <v>7</v>
      </c>
    </row>
    <row r="98" spans="3:8" s="19" customFormat="1">
      <c r="C98" s="20" t="s">
        <v>86</v>
      </c>
      <c r="D98" s="21"/>
      <c r="E98" s="21"/>
      <c r="F98" s="21"/>
      <c r="G98" s="21"/>
      <c r="H98" s="20">
        <f>(H94*1.5+H95*2+H97)/4.5</f>
        <v>7.1130352452507468</v>
      </c>
    </row>
  </sheetData>
  <mergeCells count="31">
    <mergeCell ref="H79:K79"/>
    <mergeCell ref="H67:K67"/>
    <mergeCell ref="H68:K68"/>
    <mergeCell ref="H69:K69"/>
    <mergeCell ref="H70:K70"/>
    <mergeCell ref="H71:K71"/>
    <mergeCell ref="H72:K72"/>
    <mergeCell ref="H73:K73"/>
    <mergeCell ref="H75:K75"/>
    <mergeCell ref="H76:K76"/>
    <mergeCell ref="H77:K77"/>
    <mergeCell ref="H78:K78"/>
    <mergeCell ref="C5:C6"/>
    <mergeCell ref="C20:C21"/>
    <mergeCell ref="C35:C36"/>
    <mergeCell ref="C50:C51"/>
    <mergeCell ref="H66:K66"/>
    <mergeCell ref="H5:H6"/>
    <mergeCell ref="H20:H21"/>
    <mergeCell ref="H35:H36"/>
    <mergeCell ref="H50:H51"/>
    <mergeCell ref="H19:K19"/>
    <mergeCell ref="H34:K34"/>
    <mergeCell ref="H49:K49"/>
    <mergeCell ref="H64:K64"/>
    <mergeCell ref="H65:K65"/>
    <mergeCell ref="C65:C66"/>
    <mergeCell ref="C19:F19"/>
    <mergeCell ref="C34:F34"/>
    <mergeCell ref="C49:F49"/>
    <mergeCell ref="C64:F6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Ce51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 Anh</dc:creator>
  <cp:lastModifiedBy>AnhNTB</cp:lastModifiedBy>
  <dcterms:created xsi:type="dcterms:W3CDTF">2011-03-04T16:34:15Z</dcterms:created>
  <dcterms:modified xsi:type="dcterms:W3CDTF">2011-03-28T23:47:16Z</dcterms:modified>
</cp:coreProperties>
</file>