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firstSheet="1" activeTab="1"/>
  </bookViews>
  <sheets>
    <sheet name="Dashboard" sheetId="1" r:id="rId1"/>
    <sheet name="Lê Minh Phương" sheetId="2" r:id="rId2"/>
    <sheet name="Blank" sheetId="3" r:id="rId3"/>
    <sheet name="Nhiệm vụ-BA" sheetId="4" r:id="rId4"/>
    <sheet name="Nhiệm vụ-Tester" sheetId="5" r:id="rId5"/>
    <sheet name="Tester-Blank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<sst xmlns="http://schemas.openxmlformats.org/spreadsheetml/2006/main" count="556" uniqueCount="107">
  <si>
    <t>PROJECT TITLE</t>
  </si>
  <si>
    <t xml:space="preserve">E-Learning  TTS </t>
  </si>
  <si>
    <t>STATUS 
 KEY</t>
  </si>
  <si>
    <t>PRIORITY 
 KEY</t>
  </si>
  <si>
    <t>PROJECT MANAGER</t>
  </si>
  <si>
    <t>Phuong</t>
  </si>
  <si>
    <t>Not Started</t>
  </si>
  <si>
    <t>High</t>
  </si>
  <si>
    <t>EPIC</t>
  </si>
  <si>
    <t>Duyệt và quản lý nhân sự</t>
  </si>
  <si>
    <t>In Progress</t>
  </si>
  <si>
    <t>Medium</t>
  </si>
  <si>
    <t>START DATE</t>
  </si>
  <si>
    <t>Complete</t>
  </si>
  <si>
    <t>Low</t>
  </si>
  <si>
    <t>DISPLAY WEEK</t>
  </si>
  <si>
    <t>On Hold</t>
  </si>
  <si>
    <t>SPRINT LENGTH</t>
  </si>
  <si>
    <t>Overdue</t>
  </si>
  <si>
    <t>PRIORITY</t>
  </si>
  <si>
    <t>STATUS</t>
  </si>
  <si>
    <t>Api Duyệt</t>
  </si>
  <si>
    <t>Front end Duyệt</t>
  </si>
  <si>
    <t>phân quyền Full stack</t>
  </si>
  <si>
    <t>Launch</t>
  </si>
  <si>
    <t>FULL NAME</t>
  </si>
  <si>
    <t>ASSIGNED DAY</t>
  </si>
  <si>
    <t>DAY USED</t>
  </si>
  <si>
    <t>AVAILABLE DAY REMAINING</t>
  </si>
  <si>
    <t>BUGS</t>
  </si>
  <si>
    <t>WOKING TIME</t>
  </si>
  <si>
    <t>Lê Minh Phương</t>
  </si>
  <si>
    <t>WORKING TIME</t>
  </si>
  <si>
    <t>GENERAL INFO</t>
  </si>
  <si>
    <t>COMMENT</t>
  </si>
  <si>
    <t>TYPE</t>
  </si>
  <si>
    <t>TASK</t>
  </si>
  <si>
    <t>ASSIGNED HOURS</t>
  </si>
  <si>
    <t>HOURS USED</t>
  </si>
  <si>
    <t>AVAILABLE HOURS REMAINING</t>
  </si>
  <si>
    <t>TYPE OF TASK</t>
  </si>
  <si>
    <t>EXECUTOR 'S ASSESSMENT</t>
  </si>
  <si>
    <t>FEEDBACK OF EXECUTOR</t>
  </si>
  <si>
    <t>FEEDBACK OF PM</t>
  </si>
  <si>
    <t>Task</t>
  </si>
  <si>
    <t>Bug</t>
  </si>
  <si>
    <t xml:space="preserve">Viết tài liệu đặc tả cho phần mềm </t>
  </si>
  <si>
    <t>Viết file elsx quản lý theo Alige</t>
  </si>
  <si>
    <t>API đăng nhập</t>
  </si>
  <si>
    <t>Giao diện đăng nhập</t>
  </si>
  <si>
    <t>API đăng kí</t>
  </si>
  <si>
    <t>Giao diện đăng kí</t>
  </si>
  <si>
    <t>Phân quyền fullstack</t>
  </si>
  <si>
    <t>Giao diện menu</t>
  </si>
  <si>
    <t>API thêm quản trị viên</t>
  </si>
  <si>
    <t>API đăng xuất</t>
  </si>
  <si>
    <t>API thêm thực tập sinh</t>
  </si>
  <si>
    <t>Giao diện footer</t>
  </si>
  <si>
    <t>Giao diện trang chủ</t>
  </si>
  <si>
    <t xml:space="preserve">API thêm hướng dẫn </t>
  </si>
  <si>
    <t>API quên mật khẩu</t>
  </si>
  <si>
    <t>API kiểm tra mã code</t>
  </si>
  <si>
    <t>API yêu cầu thêm vào khóa học của công ty</t>
  </si>
  <si>
    <t>Giao diện quên mật khẩu</t>
  </si>
  <si>
    <t>Giao diện kiểm tra mã code</t>
  </si>
  <si>
    <t>API thêm khóa học</t>
  </si>
  <si>
    <t>API sửa khóa học</t>
  </si>
  <si>
    <t>API xóa khóa học</t>
  </si>
  <si>
    <t>API danh sách khóa học</t>
  </si>
  <si>
    <t>API chi tiết khóa học</t>
  </si>
  <si>
    <t>API danh sách 10 khóa học tốt nhất</t>
  </si>
  <si>
    <t>API tìm kiếm khóa học theo ...</t>
  </si>
  <si>
    <t>API thêm khuyến mại cho khóa học</t>
  </si>
  <si>
    <t>API thêm khuyến mại tối da</t>
  </si>
  <si>
    <t>Giao diện đổi mật khẩu</t>
  </si>
  <si>
    <t>Giao diện điều khoản thực tập sinh</t>
  </si>
  <si>
    <t>Vẽ luồng và viết mô tả luồng đăng kí,đăng nhập</t>
  </si>
  <si>
    <t>Viết testcase đăng nhập</t>
  </si>
  <si>
    <t>Project name</t>
  </si>
  <si>
    <t>Status</t>
  </si>
  <si>
    <t>Number of task</t>
  </si>
  <si>
    <t>Fixed</t>
  </si>
  <si>
    <t>DEV FIX</t>
  </si>
  <si>
    <t>Module name</t>
  </si>
  <si>
    <t>Đăng nhập</t>
  </si>
  <si>
    <t>PASS</t>
  </si>
  <si>
    <t>Created by</t>
  </si>
  <si>
    <t>Phương</t>
  </si>
  <si>
    <t>Createtion Date</t>
  </si>
  <si>
    <t>REOPEN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</si>
  <si>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</si>
  <si>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</si>
  <si>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</si>
  <si>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</si>
  <si>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</si>
  <si>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</si>
  <si>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Test steps</t>
  </si>
  <si>
    <t>Preconditions</t>
  </si>
  <si>
    <t>Test data</t>
  </si>
  <si>
    <t>Expect result</t>
  </si>
  <si>
    <t>Actual result</t>
  </si>
  <si>
    <t>Priority</t>
  </si>
  <si>
    <t>Note - Test</t>
  </si>
  <si>
    <t>Dev fix</t>
  </si>
  <si>
    <t>Assign to</t>
  </si>
  <si>
    <t>Comment</t>
  </si>
  <si>
    <t>Ngày fixed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</si>
</sst>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.0"/>
    <numFmt numFmtId="178" formatCode="_ * #,##0_ ;_ * \-#,##0_ ;_ * &quot;-&quot;_ ;_ @_ "/>
    <numFmt numFmtId="42" formatCode="_(&quot;$&quot;* #,##0_);_(&quot;$&quot;* \(#,##0\);_(&quot;$&quot;* &quot;-&quot;_);_(@_)"/>
    <numFmt numFmtId="179" formatCode="dddd&quot;, &quot;mmmm&quot; &quot;d&quot;, &quot;yyyy"/>
    <numFmt numFmtId="180" formatCode="d"/>
    <numFmt numFmtId="181" formatCode="mm/dd/yyyy"/>
  </numFmts>
  <fonts count="48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4"/>
      <color theme="1"/>
      <name val="Times New Roman"/>
      <charset val="134"/>
    </font>
    <font>
      <sz val="10"/>
      <name val="Calibri"/>
      <charset val="134"/>
      <scheme val="minor"/>
    </font>
    <font>
      <b/>
      <sz val="14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b/>
      <sz val="10"/>
      <color rgb="FFFFFFFF"/>
      <name val="Century Gothic"/>
      <charset val="134"/>
    </font>
    <font>
      <sz val="14"/>
      <color rgb="FF000000"/>
      <name val="Inconsolata"/>
      <charset val="134"/>
    </font>
    <font>
      <sz val="10"/>
      <color rgb="FFFFFFFF"/>
      <name val="Century Gothic"/>
      <charset val="134"/>
    </font>
    <font>
      <sz val="10"/>
      <color rgb="FF999999"/>
      <name val="Century Gothic"/>
      <charset val="134"/>
    </font>
    <font>
      <sz val="10"/>
      <color rgb="FF434343"/>
      <name val="Century Gothic"/>
      <charset val="134"/>
    </font>
    <font>
      <sz val="12"/>
      <color rgb="FF000000"/>
      <name val="Calibri"/>
      <charset val="134"/>
    </font>
    <font>
      <b/>
      <sz val="10"/>
      <color rgb="FFFFFFFF"/>
      <name val="&quot;Century Gothic&quot;"/>
      <charset val="134"/>
    </font>
    <font>
      <b/>
      <sz val="12"/>
      <color rgb="FF000000"/>
      <name val="Calibri"/>
      <charset val="134"/>
    </font>
    <font>
      <b/>
      <sz val="12"/>
      <color rgb="FF000000"/>
      <name val="&quot;Century Gothic&quot;"/>
      <charset val="134"/>
    </font>
    <font>
      <b/>
      <sz val="10"/>
      <color rgb="FF000000"/>
      <name val="&quot;Century Gothic&quot;"/>
      <charset val="134"/>
    </font>
    <font>
      <b/>
      <sz val="10"/>
      <color rgb="FFFF0000"/>
      <name val="&quot;Century Gothic&quot;"/>
      <charset val="134"/>
    </font>
    <font>
      <sz val="10"/>
      <color rgb="FF000000"/>
      <name val="&quot;Century Gothic&quot;"/>
      <charset val="134"/>
    </font>
    <font>
      <sz val="10"/>
      <color rgb="FF000000"/>
      <name val="Century Gothic"/>
      <charset val="134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FFFFFF"/>
      <name val="&quot;Century Gothic&quot;"/>
      <charset val="134"/>
    </font>
    <font>
      <sz val="10"/>
      <color rgb="FF434343"/>
      <name val="&quot;Century Gothic&quot;"/>
      <charset val="134"/>
    </font>
    <font>
      <sz val="10"/>
      <color rgb="FFCC0000"/>
      <name val="&quot;Century Gothic&quot;"/>
      <charset val="134"/>
    </font>
    <font>
      <b/>
      <sz val="18"/>
      <color rgb="FF000000"/>
      <name val="&quot;Century Gothic&quot;"/>
      <charset val="134"/>
    </font>
    <font>
      <b/>
      <sz val="9"/>
      <color rgb="FF000000"/>
      <name val="&quot;Century Gothic&quot;"/>
      <charset val="134"/>
    </font>
    <font>
      <sz val="10"/>
      <color theme="1"/>
      <name val="Century Gothic"/>
      <charset val="134"/>
    </font>
    <font>
      <b/>
      <sz val="10"/>
      <color theme="1"/>
      <name val="Century Gothic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222B35"/>
        <bgColor rgb="FF222B3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D6DCE4"/>
        <bgColor rgb="FFD6DCE4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333F4F"/>
        <bgColor rgb="FF333F4F"/>
      </patternFill>
    </fill>
    <fill>
      <patternFill patternType="solid">
        <fgColor rgb="FFC9C9C9"/>
        <bgColor rgb="FFC9C9C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9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28" borderId="27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0" fillId="29" borderId="29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2" fillId="32" borderId="31" applyNumberFormat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1" fillId="31" borderId="30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46" fillId="31" borderId="31" applyNumberFormat="0" applyAlignment="0" applyProtection="0">
      <alignment vertical="center"/>
    </xf>
    <xf numFmtId="0" fontId="47" fillId="0" borderId="33" applyNumberFormat="0" applyFill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 applyFill="1" applyAlignment="1"/>
    <xf numFmtId="0" fontId="2" fillId="2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 applyAlignment="1"/>
    <xf numFmtId="0" fontId="2" fillId="0" borderId="0" xfId="0" applyFont="1" applyFill="1" applyAlignment="1">
      <alignment wrapText="1"/>
    </xf>
    <xf numFmtId="0" fontId="4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4" fillId="0" borderId="0" xfId="0" applyFont="1" applyFill="1" applyAlignment="1"/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6" fillId="4" borderId="0" xfId="0" applyFont="1" applyFill="1" applyAlignment="1">
      <alignment horizontal="left" vertical="top" wrapText="1"/>
    </xf>
    <xf numFmtId="0" fontId="6" fillId="4" borderId="7" xfId="0" applyFont="1" applyFill="1" applyBorder="1" applyAlignment="1">
      <alignment horizontal="left" vertical="top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6" fillId="4" borderId="3" xfId="0" applyFont="1" applyFill="1" applyBorder="1" applyAlignment="1">
      <alignment horizontal="left" vertical="top"/>
    </xf>
    <xf numFmtId="0" fontId="7" fillId="5" borderId="9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/>
    <xf numFmtId="0" fontId="13" fillId="5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/>
    <xf numFmtId="177" fontId="14" fillId="0" borderId="0" xfId="0" applyNumberFormat="1" applyFont="1" applyFill="1" applyAlignment="1"/>
    <xf numFmtId="0" fontId="12" fillId="0" borderId="0" xfId="0" applyFont="1" applyFill="1" applyAlignment="1">
      <alignment wrapText="1"/>
    </xf>
    <xf numFmtId="0" fontId="15" fillId="11" borderId="0" xfId="0" applyFont="1" applyFill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/>
    <xf numFmtId="0" fontId="3" fillId="0" borderId="15" xfId="0" applyFont="1" applyFill="1" applyBorder="1" applyAlignment="1"/>
    <xf numFmtId="0" fontId="13" fillId="5" borderId="16" xfId="0" applyFont="1" applyFill="1" applyBorder="1" applyAlignment="1">
      <alignment horizontal="center" vertical="center" wrapText="1"/>
    </xf>
    <xf numFmtId="0" fontId="16" fillId="13" borderId="0" xfId="0" applyFont="1" applyFill="1" applyAlignment="1">
      <alignment horizontal="center"/>
    </xf>
    <xf numFmtId="177" fontId="16" fillId="13" borderId="0" xfId="0" applyNumberFormat="1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6" fillId="13" borderId="0" xfId="0" applyFont="1" applyFill="1" applyAlignment="1">
      <alignment horizontal="left" wrapText="1"/>
    </xf>
    <xf numFmtId="0" fontId="16" fillId="13" borderId="17" xfId="0" applyFont="1" applyFill="1" applyBorder="1" applyAlignment="1">
      <alignment horizontal="left" wrapText="1"/>
    </xf>
    <xf numFmtId="0" fontId="18" fillId="4" borderId="18" xfId="0" applyFont="1" applyFill="1" applyBorder="1" applyAlignment="1">
      <alignment horizontal="left" wrapText="1"/>
    </xf>
    <xf numFmtId="177" fontId="18" fillId="4" borderId="18" xfId="0" applyNumberFormat="1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8" fillId="4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 wrapText="1"/>
    </xf>
    <xf numFmtId="0" fontId="18" fillId="0" borderId="18" xfId="0" applyFont="1" applyFill="1" applyBorder="1" applyAlignment="1">
      <alignment horizontal="left"/>
    </xf>
    <xf numFmtId="0" fontId="20" fillId="0" borderId="18" xfId="0" applyFont="1" applyFill="1" applyBorder="1" applyAlignment="1"/>
    <xf numFmtId="0" fontId="20" fillId="0" borderId="19" xfId="0" applyFont="1" applyFill="1" applyBorder="1" applyAlignment="1"/>
    <xf numFmtId="177" fontId="20" fillId="0" borderId="0" xfId="0" applyNumberFormat="1" applyFont="1" applyFill="1" applyAlignment="1"/>
    <xf numFmtId="0" fontId="13" fillId="15" borderId="1" xfId="0" applyFont="1" applyFill="1" applyBorder="1" applyAlignment="1">
      <alignment horizontal="center"/>
    </xf>
    <xf numFmtId="0" fontId="3" fillId="0" borderId="20" xfId="0" applyFont="1" applyFill="1" applyBorder="1" applyAlignment="1"/>
    <xf numFmtId="179" fontId="13" fillId="16" borderId="1" xfId="0" applyNumberFormat="1" applyFont="1" applyFill="1" applyBorder="1" applyAlignment="1">
      <alignment horizontal="center"/>
    </xf>
    <xf numFmtId="180" fontId="16" fillId="13" borderId="3" xfId="5" applyNumberFormat="1" applyFont="1" applyFill="1" applyBorder="1" applyAlignment="1">
      <alignment horizontal="center"/>
    </xf>
    <xf numFmtId="180" fontId="16" fillId="13" borderId="3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177" fontId="16" fillId="13" borderId="3" xfId="0" applyNumberFormat="1" applyFont="1" applyFill="1" applyBorder="1" applyAlignment="1">
      <alignment horizontal="center" wrapText="1"/>
    </xf>
    <xf numFmtId="177" fontId="21" fillId="0" borderId="3" xfId="0" applyNumberFormat="1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8" fillId="9" borderId="9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24" fillId="17" borderId="9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/>
    <xf numFmtId="0" fontId="18" fillId="4" borderId="0" xfId="0" applyFont="1" applyFill="1" applyAlignment="1">
      <alignment horizontal="left"/>
    </xf>
    <xf numFmtId="0" fontId="18" fillId="4" borderId="0" xfId="0" applyFont="1" applyFill="1" applyAlignment="1"/>
    <xf numFmtId="0" fontId="18" fillId="0" borderId="9" xfId="0" applyFont="1" applyFill="1" applyBorder="1" applyAlignment="1">
      <alignment horizontal="center" vertical="center"/>
    </xf>
    <xf numFmtId="0" fontId="13" fillId="18" borderId="10" xfId="0" applyFont="1" applyFill="1" applyBorder="1" applyAlignment="1">
      <alignment horizontal="left" vertical="center"/>
    </xf>
    <xf numFmtId="0" fontId="25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center" vertical="center"/>
    </xf>
    <xf numFmtId="0" fontId="20" fillId="4" borderId="0" xfId="0" applyFont="1" applyFill="1" applyAlignment="1"/>
    <xf numFmtId="0" fontId="26" fillId="4" borderId="0" xfId="0" applyFont="1" applyFill="1" applyAlignment="1">
      <alignment horizontal="left" wrapText="1"/>
    </xf>
    <xf numFmtId="181" fontId="25" fillId="4" borderId="0" xfId="0" applyNumberFormat="1" applyFont="1" applyFill="1" applyAlignment="1">
      <alignment horizontal="left" vertical="center" wrapText="1"/>
    </xf>
    <xf numFmtId="0" fontId="13" fillId="18" borderId="10" xfId="0" applyFont="1" applyFill="1" applyBorder="1" applyAlignment="1">
      <alignment horizontal="center"/>
    </xf>
    <xf numFmtId="0" fontId="13" fillId="18" borderId="21" xfId="0" applyFont="1" applyFill="1" applyBorder="1" applyAlignment="1">
      <alignment horizontal="center"/>
    </xf>
    <xf numFmtId="0" fontId="3" fillId="0" borderId="22" xfId="0" applyFont="1" applyFill="1" applyBorder="1" applyAlignment="1"/>
    <xf numFmtId="0" fontId="13" fillId="18" borderId="22" xfId="0" applyFont="1" applyFill="1" applyBorder="1" applyAlignment="1">
      <alignment horizontal="center"/>
    </xf>
    <xf numFmtId="0" fontId="18" fillId="14" borderId="23" xfId="0" applyFont="1" applyFill="1" applyBorder="1" applyAlignment="1">
      <alignment horizontal="center" vertical="center"/>
    </xf>
    <xf numFmtId="0" fontId="18" fillId="14" borderId="24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left"/>
    </xf>
    <xf numFmtId="0" fontId="16" fillId="19" borderId="22" xfId="0" applyFont="1" applyFill="1" applyBorder="1" applyAlignment="1">
      <alignment horizontal="left"/>
    </xf>
    <xf numFmtId="0" fontId="7" fillId="1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0" fillId="0" borderId="25" xfId="0" applyBorder="1"/>
    <xf numFmtId="0" fontId="13" fillId="5" borderId="1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5">
    <dxf>
      <fill>
        <patternFill patternType="solid">
          <fgColor rgb="FFB7E1CD"/>
          <bgColor rgb="FFB7E1CD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00FF00"/>
          <bgColor rgb="FF00FF00"/>
        </patternFill>
      </fill>
    </dxf>
    <dxf>
      <font>
        <color rgb="FF434343"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ont>
        <color rgb="FF434343"/>
      </font>
      <fill>
        <patternFill patternType="solid">
          <fgColor rgb="FFFF9900"/>
          <bgColor rgb="FFFF9900"/>
        </patternFill>
      </fill>
    </dxf>
    <dxf>
      <font>
        <color rgb="FF434343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980000"/>
          <bgColor rgb="FF980000"/>
        </patternFill>
      </fill>
    </dxf>
    <dxf>
      <font>
        <color rgb="FF434343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A64D79"/>
          <bgColor rgb="FFA64D79"/>
        </patternFill>
      </fill>
    </dxf>
    <dxf>
      <fill>
        <patternFill patternType="solid">
          <fgColor rgb="FFCC0000"/>
          <bgColor rgb="FFCC0000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huongHoLe\Downloads\CFT.ERP.LuxDeal.Sprint2.Backlog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Agile User Story"/>
      <sheetName val="Gant chart"/>
      <sheetName val="Thu Hiền"/>
      <sheetName val="Ngô Trinh"/>
      <sheetName val="Trần Tuấn Linh"/>
      <sheetName val="Nguyễn Đan Trường"/>
      <sheetName val="Cao Xuân Tạo"/>
      <sheetName val="Lê Minh Phương"/>
      <sheetName val="Đức Hùng"/>
      <sheetName val="Ngô Quang Trường"/>
      <sheetName val="Đỗ Thùy"/>
      <sheetName val="test_blank"/>
      <sheetName val="Đỗ Tuyền"/>
      <sheetName val="Đức Trọng"/>
      <sheetName val="Blank"/>
      <sheetName val="Nguyễn Tấn Đông"/>
      <sheetName val="Lịch nghỉ tháng 12"/>
      <sheetName val="Ver 1.7.10_Test_TrinhNT"/>
      <sheetName val="Copy of Test_blank"/>
      <sheetName val="Test_DHB"/>
      <sheetName val="Test_QLNS"/>
      <sheetName val="Retest_Ver 1.7.8"/>
      <sheetName val="Retest_KH_CTV_KHTN"/>
      <sheetName val="Ver 1.8.0_TrinhNT"/>
      <sheetName val="Ver 1.9.0_TrinhNT"/>
      <sheetName val="Ver 1.9.2_TrinhNT"/>
      <sheetName val="Ver 1.9.6_TrinhNT"/>
    </sheetNames>
    <sheetDataSet>
      <sheetData sheetId="0">
        <row r="3">
          <cell r="B3" t="str">
            <v>Duyệt và quản lý nhân sự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A3" workbookViewId="0">
      <selection activeCell="R22" sqref="R22"/>
    </sheetView>
  </sheetViews>
  <sheetFormatPr defaultColWidth="9" defaultRowHeight="14.4"/>
  <cols>
    <col min="1" max="1" width="20.6666666666667" customWidth="1"/>
    <col min="2" max="2" width="46.6666666666667" customWidth="1"/>
    <col min="3" max="3" width="12.6666666666667" customWidth="1"/>
    <col min="4" max="4" width="22.5555555555556" customWidth="1"/>
    <col min="5" max="5" width="13.2222222222222" customWidth="1"/>
    <col min="6" max="6" width="14.1111111111111" customWidth="1"/>
    <col min="11" max="11" width="15.8888888888889" customWidth="1"/>
    <col min="13" max="13" width="17.3333333333333" customWidth="1"/>
  </cols>
  <sheetData>
    <row r="1" ht="22.8" spans="1:13">
      <c r="A1" s="83" t="s">
        <v>0</v>
      </c>
      <c r="B1" s="84" t="s">
        <v>1</v>
      </c>
      <c r="C1" s="85"/>
      <c r="D1" s="86"/>
      <c r="E1" s="86"/>
      <c r="F1" s="87"/>
      <c r="G1" s="85"/>
      <c r="H1" s="85"/>
      <c r="I1" s="85"/>
      <c r="J1" s="85"/>
      <c r="K1" s="102" t="s">
        <v>2</v>
      </c>
      <c r="M1" s="102" t="s">
        <v>3</v>
      </c>
    </row>
    <row r="2" ht="22.8" spans="1:13">
      <c r="A2" s="83" t="s">
        <v>4</v>
      </c>
      <c r="B2" s="84" t="s">
        <v>5</v>
      </c>
      <c r="C2" s="85"/>
      <c r="D2" s="86"/>
      <c r="E2" s="86"/>
      <c r="F2" s="87"/>
      <c r="G2" s="85"/>
      <c r="H2" s="85"/>
      <c r="I2" s="85"/>
      <c r="J2" s="85"/>
      <c r="K2" s="49" t="s">
        <v>6</v>
      </c>
      <c r="M2" s="70" t="s">
        <v>7</v>
      </c>
    </row>
    <row r="3" ht="22.8" spans="1:13">
      <c r="A3" s="83" t="s">
        <v>8</v>
      </c>
      <c r="B3" s="84" t="s">
        <v>9</v>
      </c>
      <c r="C3" s="85"/>
      <c r="D3" s="86"/>
      <c r="E3" s="86"/>
      <c r="F3" s="87"/>
      <c r="G3" s="85"/>
      <c r="H3" s="85"/>
      <c r="I3" s="85"/>
      <c r="J3" s="85"/>
      <c r="K3" s="71" t="s">
        <v>10</v>
      </c>
      <c r="M3" s="73" t="s">
        <v>11</v>
      </c>
    </row>
    <row r="4" ht="22.8" spans="1:13">
      <c r="A4" s="83" t="s">
        <v>12</v>
      </c>
      <c r="B4" s="88">
        <v>44940</v>
      </c>
      <c r="C4" s="85"/>
      <c r="D4" s="86"/>
      <c r="E4" s="86"/>
      <c r="F4" s="87"/>
      <c r="G4" s="85"/>
      <c r="H4" s="85"/>
      <c r="I4" s="85"/>
      <c r="J4" s="85"/>
      <c r="K4" s="74" t="s">
        <v>13</v>
      </c>
      <c r="M4" s="74" t="s">
        <v>14</v>
      </c>
    </row>
    <row r="5" ht="22.8" spans="1:11">
      <c r="A5" s="83" t="s">
        <v>15</v>
      </c>
      <c r="B5" s="84">
        <v>1</v>
      </c>
      <c r="C5" s="85"/>
      <c r="D5" s="86"/>
      <c r="E5" s="86"/>
      <c r="F5" s="87"/>
      <c r="G5" s="85"/>
      <c r="H5" s="85"/>
      <c r="I5" s="85"/>
      <c r="J5" s="85"/>
      <c r="K5" s="76" t="s">
        <v>16</v>
      </c>
    </row>
    <row r="6" ht="22.8" spans="1:13">
      <c r="A6" s="83" t="s">
        <v>17</v>
      </c>
      <c r="B6" s="84">
        <v>30</v>
      </c>
      <c r="C6" s="85"/>
      <c r="D6" s="86"/>
      <c r="E6" s="86"/>
      <c r="F6" s="87"/>
      <c r="G6" s="85"/>
      <c r="H6" s="85"/>
      <c r="I6" s="85"/>
      <c r="J6" s="85"/>
      <c r="K6" s="70" t="s">
        <v>18</v>
      </c>
      <c r="M6" s="82" t="s">
        <v>14</v>
      </c>
    </row>
    <row r="7" ht="22.8" spans="1:11">
      <c r="A7" s="87"/>
      <c r="B7" s="85"/>
      <c r="C7" s="85"/>
      <c r="D7" s="86"/>
      <c r="E7" s="86"/>
      <c r="F7" s="87"/>
      <c r="G7" s="85"/>
      <c r="H7" s="85"/>
      <c r="I7" s="85"/>
      <c r="J7" s="85"/>
      <c r="K7" s="77"/>
    </row>
    <row r="8" spans="11:11">
      <c r="K8" s="81"/>
    </row>
    <row r="9" spans="1:11">
      <c r="A9" s="89"/>
      <c r="B9" s="90"/>
      <c r="C9" s="91"/>
      <c r="D9" s="92" t="s">
        <v>19</v>
      </c>
      <c r="E9" s="90" t="s">
        <v>20</v>
      </c>
      <c r="F9" s="91"/>
      <c r="K9" s="49" t="s">
        <v>6</v>
      </c>
    </row>
    <row r="10" spans="1:6">
      <c r="A10" s="77" t="s">
        <v>21</v>
      </c>
      <c r="D10" s="82" t="s">
        <v>7</v>
      </c>
      <c r="E10" s="93" t="s">
        <v>6</v>
      </c>
      <c r="F10" s="94"/>
    </row>
    <row r="11" spans="1:6">
      <c r="A11" s="77" t="s">
        <v>22</v>
      </c>
      <c r="D11" s="82" t="s">
        <v>14</v>
      </c>
      <c r="E11" s="93" t="s">
        <v>6</v>
      </c>
      <c r="F11" s="94"/>
    </row>
    <row r="12" spans="1:6">
      <c r="A12" s="77" t="s">
        <v>23</v>
      </c>
      <c r="D12" s="82" t="s">
        <v>14</v>
      </c>
      <c r="E12" s="93" t="s">
        <v>6</v>
      </c>
      <c r="F12" s="94"/>
    </row>
    <row r="13" spans="4:6">
      <c r="D13" s="82" t="s">
        <v>14</v>
      </c>
      <c r="E13" s="93" t="s">
        <v>6</v>
      </c>
      <c r="F13" s="94"/>
    </row>
    <row r="14" spans="4:6">
      <c r="D14" s="82" t="s">
        <v>14</v>
      </c>
      <c r="E14" s="93" t="s">
        <v>6</v>
      </c>
      <c r="F14" s="94"/>
    </row>
    <row r="15" spans="4:6">
      <c r="D15" s="82" t="s">
        <v>14</v>
      </c>
      <c r="E15" s="93" t="s">
        <v>6</v>
      </c>
      <c r="F15" s="94"/>
    </row>
    <row r="16" spans="1:6">
      <c r="A16" s="95" t="s">
        <v>24</v>
      </c>
      <c r="B16" s="96"/>
      <c r="C16" s="96"/>
      <c r="D16" s="96"/>
      <c r="E16" s="96"/>
      <c r="F16" s="96"/>
    </row>
    <row r="19" ht="26.4" spans="1:6">
      <c r="A19" s="97" t="s">
        <v>25</v>
      </c>
      <c r="B19" s="98" t="s">
        <v>26</v>
      </c>
      <c r="C19" s="98" t="s">
        <v>27</v>
      </c>
      <c r="D19" s="98" t="s">
        <v>28</v>
      </c>
      <c r="E19" s="98" t="s">
        <v>29</v>
      </c>
      <c r="F19" s="98" t="s">
        <v>30</v>
      </c>
    </row>
    <row r="20" spans="1:6">
      <c r="A20" s="99" t="s">
        <v>31</v>
      </c>
      <c r="B20" s="100">
        <f>'Lê Minh Phương'!B5</f>
        <v>20.25</v>
      </c>
      <c r="C20" s="100">
        <f>'Lê Minh Phương'!C5</f>
        <v>7.625</v>
      </c>
      <c r="D20" s="100">
        <f>'Lê Minh Phương'!D5</f>
        <v>12.625</v>
      </c>
      <c r="E20" s="100">
        <f>'Lê Minh Phương'!E5</f>
        <v>0</v>
      </c>
      <c r="F20" s="100">
        <f>'Lê Minh Phương'!F5</f>
        <v>0</v>
      </c>
    </row>
    <row r="21" spans="1:6">
      <c r="A21" s="101"/>
      <c r="B21" s="101"/>
      <c r="C21" s="101"/>
      <c r="D21" s="101"/>
      <c r="E21" s="101"/>
      <c r="F21" s="101"/>
    </row>
    <row r="22" spans="1:6">
      <c r="A22" s="101"/>
      <c r="B22" s="101"/>
      <c r="C22" s="101"/>
      <c r="D22" s="101"/>
      <c r="E22" s="101"/>
      <c r="F22" s="101"/>
    </row>
    <row r="23" spans="1:6">
      <c r="A23" s="101"/>
      <c r="B23" s="101"/>
      <c r="C23" s="101"/>
      <c r="D23" s="101"/>
      <c r="E23" s="101"/>
      <c r="F23" s="101"/>
    </row>
    <row r="24" spans="1:6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>
      <c r="A26" s="101"/>
      <c r="B26" s="101"/>
      <c r="C26" s="101"/>
      <c r="D26" s="101"/>
      <c r="E26" s="101"/>
      <c r="F26" s="101"/>
    </row>
  </sheetData>
  <mergeCells count="8">
    <mergeCell ref="B9:C9"/>
    <mergeCell ref="E9:F9"/>
    <mergeCell ref="E10:F10"/>
    <mergeCell ref="E11:F11"/>
    <mergeCell ref="E12:F12"/>
    <mergeCell ref="E13:F13"/>
    <mergeCell ref="E14:F14"/>
    <mergeCell ref="E15:F15"/>
  </mergeCells>
  <conditionalFormatting sqref="K2">
    <cfRule type="notContainsBlanks" dxfId="0" priority="36">
      <formula>LEN(TRIM(K2))&gt;0</formula>
    </cfRule>
    <cfRule type="containsText" dxfId="1" priority="35" operator="between" text="Not Started">
      <formula>NOT(ISERROR(SEARCH("Not Started",K2)))</formula>
    </cfRule>
  </conditionalFormatting>
  <conditionalFormatting sqref="M6">
    <cfRule type="containsText" dxfId="2" priority="3" operator="between" text="Low">
      <formula>NOT(ISERROR(SEARCH("Low",M6)))</formula>
    </cfRule>
    <cfRule type="containsText" dxfId="3" priority="2" operator="between" text="Medium">
      <formula>NOT(ISERROR(SEARCH("Medium",M6)))</formula>
    </cfRule>
    <cfRule type="containsText" dxfId="4" priority="1" operator="between" text="High">
      <formula>NOT(ISERROR(SEARCH("High",M6)))</formula>
    </cfRule>
  </conditionalFormatting>
  <conditionalFormatting sqref="K9">
    <cfRule type="containsText" dxfId="5" priority="41" operator="between" text="On Hold">
      <formula>NOT(ISERROR(SEARCH("On Hold",K9)))</formula>
    </cfRule>
    <cfRule type="containsText" dxfId="4" priority="40" operator="between" text="Overdue">
      <formula>NOT(ISERROR(SEARCH("Overdue",K9)))</formula>
    </cfRule>
    <cfRule type="containsText" dxfId="2" priority="39" operator="between" text="Complete">
      <formula>NOT(ISERROR(SEARCH("Complete",K9)))</formula>
    </cfRule>
    <cfRule type="containsText" dxfId="6" priority="38" operator="between" text="In Progress">
      <formula>NOT(ISERROR(SEARCH("In Progress",K9)))</formula>
    </cfRule>
    <cfRule type="containsText" dxfId="7" priority="37" operator="between" text="Not Started">
      <formula>NOT(ISERROR(SEARCH("Not Started",K9)))</formula>
    </cfRule>
  </conditionalFormatting>
  <conditionalFormatting sqref="E10">
    <cfRule type="containsText" dxfId="5" priority="18" operator="between" text="On Hold">
      <formula>NOT(ISERROR(SEARCH("On Hold",E10)))</formula>
    </cfRule>
    <cfRule type="containsText" dxfId="4" priority="17" operator="between" text="Overdue">
      <formula>NOT(ISERROR(SEARCH("Overdue",E10)))</formula>
    </cfRule>
    <cfRule type="containsText" dxfId="2" priority="16" operator="between" text="Complete">
      <formula>NOT(ISERROR(SEARCH("Complete",E10)))</formula>
    </cfRule>
    <cfRule type="containsText" dxfId="6" priority="15" operator="between" text="In Progress">
      <formula>NOT(ISERROR(SEARCH("In Progress",E10)))</formula>
    </cfRule>
    <cfRule type="containsText" dxfId="7" priority="14" operator="between" text="Not Started">
      <formula>NOT(ISERROR(SEARCH("Not Started",E10)))</formula>
    </cfRule>
  </conditionalFormatting>
  <conditionalFormatting sqref="D10:D15">
    <cfRule type="containsText" dxfId="2" priority="21" operator="between" text="Low">
      <formula>NOT(ISERROR(SEARCH("Low",D10)))</formula>
    </cfRule>
    <cfRule type="containsText" dxfId="3" priority="20" operator="between" text="Medium">
      <formula>NOT(ISERROR(SEARCH("Medium",D10)))</formula>
    </cfRule>
    <cfRule type="containsText" dxfId="4" priority="19" operator="between" text="High">
      <formula>NOT(ISERROR(SEARCH("High",D10)))</formula>
    </cfRule>
  </conditionalFormatting>
  <conditionalFormatting sqref="E11:E15">
    <cfRule type="containsText" dxfId="5" priority="8" operator="between" text="On Hold">
      <formula>NOT(ISERROR(SEARCH("On Hold",E11)))</formula>
    </cfRule>
    <cfRule type="containsText" dxfId="4" priority="7" operator="between" text="Overdue">
      <formula>NOT(ISERROR(SEARCH("Overdue",E11)))</formula>
    </cfRule>
    <cfRule type="containsText" dxfId="2" priority="6" operator="between" text="Complete">
      <formula>NOT(ISERROR(SEARCH("Complete",E11)))</formula>
    </cfRule>
    <cfRule type="containsText" dxfId="6" priority="5" operator="between" text="In Progress">
      <formula>NOT(ISERROR(SEARCH("In Progress",E11)))</formula>
    </cfRule>
    <cfRule type="containsText" dxfId="7" priority="4" operator="between" text="Not Started">
      <formula>NOT(ISERROR(SEARCH("Not Started",E11)))</formula>
    </cfRule>
  </conditionalFormatting>
  <dataValidations count="2">
    <dataValidation type="list" allowBlank="1" showInputMessage="1" showErrorMessage="1" sqref="K9 E10 F10 E11:F15">
      <formula1>$K$2:$K$6</formula1>
    </dataValidation>
    <dataValidation type="list" allowBlank="1" showInputMessage="1" showErrorMessage="1" sqref="M6 K19 D10:D15">
      <formula1>$K$15:$K$17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tabSelected="1" topLeftCell="A10" workbookViewId="0">
      <pane xSplit="1" topLeftCell="N1" activePane="topRight" state="frozen"/>
      <selection/>
      <selection pane="topRight" activeCell="T25" sqref="T25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59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31</v>
      </c>
      <c r="B5" s="42">
        <f>SUM(B6:B1000)/8</f>
        <v>20.25</v>
      </c>
      <c r="C5" s="42">
        <f>SUM(C6:C1000)/8</f>
        <v>7.625</v>
      </c>
      <c r="D5" s="42">
        <f>SUM(D6:D1000)/8</f>
        <v>12.625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2</v>
      </c>
      <c r="J5" s="64">
        <f t="shared" si="2"/>
        <v>0</v>
      </c>
      <c r="K5" s="64">
        <f t="shared" si="2"/>
        <v>3</v>
      </c>
      <c r="L5" s="64">
        <f t="shared" si="2"/>
        <v>3</v>
      </c>
      <c r="M5" s="64">
        <f t="shared" si="2"/>
        <v>1.5</v>
      </c>
      <c r="N5" s="64">
        <f t="shared" si="2"/>
        <v>3</v>
      </c>
      <c r="O5" s="64">
        <f t="shared" si="2"/>
        <v>14</v>
      </c>
      <c r="P5" s="64">
        <f t="shared" si="2"/>
        <v>9</v>
      </c>
      <c r="Q5" s="64">
        <f t="shared" si="2"/>
        <v>9</v>
      </c>
      <c r="R5" s="64">
        <f t="shared" si="2"/>
        <v>9</v>
      </c>
      <c r="S5" s="64">
        <f t="shared" si="2"/>
        <v>7.5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 t="s">
        <v>46</v>
      </c>
      <c r="B6" s="47">
        <v>20</v>
      </c>
      <c r="C6" s="47">
        <f t="shared" ref="C6:C36" si="3">SUM(I6:AQ6)</f>
        <v>3</v>
      </c>
      <c r="D6" s="47">
        <f t="shared" ref="D6:D36" si="4">B6-C6</f>
        <v>17</v>
      </c>
      <c r="E6" s="48" t="s">
        <v>44</v>
      </c>
      <c r="F6" s="49" t="s">
        <v>10</v>
      </c>
      <c r="G6" s="50"/>
      <c r="H6" s="51"/>
      <c r="I6" s="65">
        <v>2</v>
      </c>
      <c r="J6" s="65"/>
      <c r="K6" s="65"/>
      <c r="L6" s="65">
        <v>1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 t="s">
        <v>47</v>
      </c>
      <c r="B7" s="47">
        <v>4</v>
      </c>
      <c r="C7" s="47">
        <f t="shared" ref="C7:C19" si="5">SUM(I7:AQ7)</f>
        <v>3</v>
      </c>
      <c r="D7" s="47">
        <f t="shared" ref="D7:D19" si="6">B7-C7</f>
        <v>1</v>
      </c>
      <c r="E7" s="48" t="s">
        <v>44</v>
      </c>
      <c r="F7" s="49" t="s">
        <v>13</v>
      </c>
      <c r="G7" s="53"/>
      <c r="H7" s="51"/>
      <c r="I7" s="65"/>
      <c r="J7" s="65"/>
      <c r="K7" s="65">
        <v>3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 t="s">
        <v>48</v>
      </c>
      <c r="B8" s="47">
        <v>6</v>
      </c>
      <c r="C8" s="47">
        <f t="shared" si="5"/>
        <v>0</v>
      </c>
      <c r="D8" s="47">
        <f t="shared" si="6"/>
        <v>6</v>
      </c>
      <c r="E8" s="48" t="s">
        <v>44</v>
      </c>
      <c r="F8" s="49" t="s">
        <v>10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 t="s">
        <v>49</v>
      </c>
      <c r="B9" s="47">
        <v>5</v>
      </c>
      <c r="C9" s="47">
        <f t="shared" si="5"/>
        <v>2</v>
      </c>
      <c r="D9" s="47">
        <f t="shared" si="6"/>
        <v>3</v>
      </c>
      <c r="E9" s="48" t="s">
        <v>44</v>
      </c>
      <c r="F9" s="49" t="s">
        <v>10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>
        <v>2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 t="s">
        <v>50</v>
      </c>
      <c r="B10" s="47">
        <v>2</v>
      </c>
      <c r="C10" s="47">
        <f t="shared" si="5"/>
        <v>2.5</v>
      </c>
      <c r="D10" s="47">
        <f t="shared" si="6"/>
        <v>-0.5</v>
      </c>
      <c r="E10" s="48" t="s">
        <v>44</v>
      </c>
      <c r="F10" s="49" t="s">
        <v>13</v>
      </c>
      <c r="G10" s="53"/>
      <c r="H10" s="51"/>
      <c r="I10" s="65"/>
      <c r="J10" s="65"/>
      <c r="K10" s="65"/>
      <c r="L10" s="65">
        <v>2</v>
      </c>
      <c r="M10" s="65">
        <v>0.5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 t="s">
        <v>51</v>
      </c>
      <c r="B11" s="47">
        <v>4</v>
      </c>
      <c r="C11" s="47">
        <f t="shared" si="5"/>
        <v>5</v>
      </c>
      <c r="D11" s="47">
        <f t="shared" si="6"/>
        <v>-1</v>
      </c>
      <c r="E11" s="48" t="s">
        <v>44</v>
      </c>
      <c r="F11" s="49" t="s">
        <v>13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>
        <v>5</v>
      </c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 t="s">
        <v>52</v>
      </c>
      <c r="B12" s="47">
        <v>40</v>
      </c>
      <c r="C12" s="47">
        <f t="shared" si="5"/>
        <v>7</v>
      </c>
      <c r="D12" s="47">
        <f t="shared" si="6"/>
        <v>33</v>
      </c>
      <c r="E12" s="48" t="s">
        <v>44</v>
      </c>
      <c r="F12" s="49" t="s">
        <v>10</v>
      </c>
      <c r="G12" s="53"/>
      <c r="H12" s="51"/>
      <c r="I12" s="65"/>
      <c r="J12" s="65"/>
      <c r="K12" s="65"/>
      <c r="L12" s="65"/>
      <c r="M12" s="65"/>
      <c r="N12" s="65"/>
      <c r="O12" s="65">
        <v>5</v>
      </c>
      <c r="P12" s="65"/>
      <c r="Q12" s="65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 t="s">
        <v>53</v>
      </c>
      <c r="B13" s="47">
        <v>5</v>
      </c>
      <c r="C13" s="47">
        <f t="shared" si="5"/>
        <v>0</v>
      </c>
      <c r="D13" s="47">
        <f t="shared" si="6"/>
        <v>5</v>
      </c>
      <c r="E13" s="48" t="s">
        <v>44</v>
      </c>
      <c r="F13" s="49" t="s">
        <v>10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 t="s">
        <v>54</v>
      </c>
      <c r="B14" s="47">
        <v>1</v>
      </c>
      <c r="C14" s="47">
        <f t="shared" si="5"/>
        <v>1</v>
      </c>
      <c r="D14" s="47">
        <f t="shared" si="6"/>
        <v>0</v>
      </c>
      <c r="E14" s="48" t="s">
        <v>44</v>
      </c>
      <c r="F14" s="49" t="s">
        <v>13</v>
      </c>
      <c r="G14" s="53"/>
      <c r="H14" s="51"/>
      <c r="I14" s="65"/>
      <c r="J14" s="65"/>
      <c r="K14" s="65"/>
      <c r="L14" s="65"/>
      <c r="M14" s="65">
        <v>1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 t="s">
        <v>55</v>
      </c>
      <c r="B15" s="47">
        <v>1</v>
      </c>
      <c r="C15" s="47">
        <f t="shared" si="5"/>
        <v>1</v>
      </c>
      <c r="D15" s="47">
        <f t="shared" si="6"/>
        <v>0</v>
      </c>
      <c r="E15" s="48" t="s">
        <v>44</v>
      </c>
      <c r="F15" s="49" t="s">
        <v>13</v>
      </c>
      <c r="G15" s="53"/>
      <c r="H15" s="51"/>
      <c r="I15" s="65"/>
      <c r="J15" s="65"/>
      <c r="K15" s="65"/>
      <c r="L15" s="65"/>
      <c r="M15" s="65"/>
      <c r="N15" s="65"/>
      <c r="O15" s="65">
        <v>1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 t="s">
        <v>56</v>
      </c>
      <c r="B16" s="47">
        <v>2</v>
      </c>
      <c r="C16" s="47">
        <f t="shared" si="5"/>
        <v>1</v>
      </c>
      <c r="D16" s="47">
        <f t="shared" si="6"/>
        <v>1</v>
      </c>
      <c r="E16" s="48" t="s">
        <v>44</v>
      </c>
      <c r="F16" s="49" t="s">
        <v>13</v>
      </c>
      <c r="G16" s="53"/>
      <c r="H16" s="51"/>
      <c r="I16" s="65"/>
      <c r="J16" s="65"/>
      <c r="K16" s="65"/>
      <c r="L16" s="65"/>
      <c r="M16" s="65"/>
      <c r="N16" s="65"/>
      <c r="O16" s="65">
        <v>1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 t="s">
        <v>48</v>
      </c>
      <c r="B17" s="47">
        <v>6</v>
      </c>
      <c r="C17" s="47">
        <f t="shared" si="5"/>
        <v>8</v>
      </c>
      <c r="D17" s="47">
        <f t="shared" si="6"/>
        <v>-2</v>
      </c>
      <c r="E17" s="48" t="s">
        <v>44</v>
      </c>
      <c r="F17" s="49" t="s">
        <v>13</v>
      </c>
      <c r="G17" s="53"/>
      <c r="H17" s="51"/>
      <c r="I17" s="65"/>
      <c r="J17" s="65"/>
      <c r="K17" s="65"/>
      <c r="L17" s="65"/>
      <c r="M17" s="65"/>
      <c r="N17" s="65"/>
      <c r="O17" s="65">
        <v>6</v>
      </c>
      <c r="P17" s="65">
        <v>2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 t="s">
        <v>57</v>
      </c>
      <c r="B18" s="47">
        <v>2</v>
      </c>
      <c r="C18" s="47">
        <f t="shared" si="5"/>
        <v>2</v>
      </c>
      <c r="D18" s="47">
        <f t="shared" si="6"/>
        <v>0</v>
      </c>
      <c r="E18" s="48" t="s">
        <v>44</v>
      </c>
      <c r="F18" s="49" t="s">
        <v>10</v>
      </c>
      <c r="G18" s="53"/>
      <c r="H18" s="51"/>
      <c r="I18" s="65"/>
      <c r="J18" s="65"/>
      <c r="K18" s="65"/>
      <c r="L18" s="65"/>
      <c r="M18" s="65"/>
      <c r="N18" s="65">
        <v>2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 t="s">
        <v>58</v>
      </c>
      <c r="B19" s="47">
        <v>10</v>
      </c>
      <c r="C19" s="47">
        <f t="shared" si="5"/>
        <v>5</v>
      </c>
      <c r="D19" s="47">
        <f t="shared" si="6"/>
        <v>5</v>
      </c>
      <c r="E19" s="48" t="s">
        <v>44</v>
      </c>
      <c r="F19" s="49" t="s">
        <v>10</v>
      </c>
      <c r="G19" s="53"/>
      <c r="H19" s="51"/>
      <c r="I19" s="65"/>
      <c r="J19" s="65"/>
      <c r="K19" s="65"/>
      <c r="L19" s="65"/>
      <c r="M19" s="65"/>
      <c r="N19" s="65">
        <v>1</v>
      </c>
      <c r="O19" s="65">
        <v>1</v>
      </c>
      <c r="P19" s="65">
        <v>3</v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 t="s">
        <v>59</v>
      </c>
      <c r="B20" s="47">
        <v>3</v>
      </c>
      <c r="C20" s="47">
        <f t="shared" si="3"/>
        <v>2</v>
      </c>
      <c r="D20" s="47">
        <f t="shared" si="4"/>
        <v>1</v>
      </c>
      <c r="E20" s="48" t="s">
        <v>44</v>
      </c>
      <c r="F20" s="49" t="s">
        <v>13</v>
      </c>
      <c r="G20" s="53"/>
      <c r="H20" s="51"/>
      <c r="I20" s="65"/>
      <c r="J20" s="65"/>
      <c r="K20" s="65"/>
      <c r="L20" s="65"/>
      <c r="M20" s="65"/>
      <c r="N20" s="65"/>
      <c r="O20" s="65"/>
      <c r="P20" s="65">
        <v>2</v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 t="s">
        <v>60</v>
      </c>
      <c r="B21" s="47">
        <v>5</v>
      </c>
      <c r="C21" s="47">
        <f t="shared" si="3"/>
        <v>4</v>
      </c>
      <c r="D21" s="47">
        <f t="shared" si="4"/>
        <v>1</v>
      </c>
      <c r="E21" s="48" t="s">
        <v>44</v>
      </c>
      <c r="F21" s="49" t="s">
        <v>13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>
        <v>4</v>
      </c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 t="s">
        <v>61</v>
      </c>
      <c r="B22" s="47">
        <v>4</v>
      </c>
      <c r="C22" s="47">
        <f t="shared" si="3"/>
        <v>2</v>
      </c>
      <c r="D22" s="47">
        <f t="shared" si="4"/>
        <v>2</v>
      </c>
      <c r="E22" s="48" t="s">
        <v>44</v>
      </c>
      <c r="F22" s="49" t="s">
        <v>13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>
        <v>2</v>
      </c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 t="s">
        <v>62</v>
      </c>
      <c r="B23" s="47">
        <v>5</v>
      </c>
      <c r="C23" s="47">
        <f t="shared" si="3"/>
        <v>0</v>
      </c>
      <c r="D23" s="47">
        <f t="shared" si="4"/>
        <v>5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 t="s">
        <v>63</v>
      </c>
      <c r="B24" s="47">
        <v>4</v>
      </c>
      <c r="C24" s="47">
        <f t="shared" si="3"/>
        <v>0</v>
      </c>
      <c r="D24" s="47">
        <f t="shared" si="4"/>
        <v>4</v>
      </c>
      <c r="E24" s="48" t="s">
        <v>44</v>
      </c>
      <c r="F24" s="49" t="s">
        <v>10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 t="s">
        <v>64</v>
      </c>
      <c r="B25" s="47">
        <v>3</v>
      </c>
      <c r="C25" s="47">
        <f t="shared" si="3"/>
        <v>0</v>
      </c>
      <c r="D25" s="47">
        <f t="shared" si="4"/>
        <v>3</v>
      </c>
      <c r="E25" s="48" t="s">
        <v>44</v>
      </c>
      <c r="F25" s="49" t="s">
        <v>10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 t="s">
        <v>65</v>
      </c>
      <c r="B26" s="47">
        <v>4</v>
      </c>
      <c r="C26" s="47">
        <f t="shared" si="3"/>
        <v>0.5</v>
      </c>
      <c r="D26" s="47">
        <f t="shared" si="4"/>
        <v>3.5</v>
      </c>
      <c r="E26" s="48" t="s">
        <v>44</v>
      </c>
      <c r="F26" s="49" t="s">
        <v>10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>
        <v>0.5</v>
      </c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 t="s">
        <v>66</v>
      </c>
      <c r="B27" s="47">
        <v>4</v>
      </c>
      <c r="C27" s="47">
        <f t="shared" si="3"/>
        <v>0.5</v>
      </c>
      <c r="D27" s="47">
        <f t="shared" si="4"/>
        <v>3.5</v>
      </c>
      <c r="E27" s="48" t="s">
        <v>44</v>
      </c>
      <c r="F27" s="49" t="s">
        <v>10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>
        <v>0.5</v>
      </c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 t="s">
        <v>67</v>
      </c>
      <c r="B28" s="47">
        <v>3</v>
      </c>
      <c r="C28" s="47">
        <f t="shared" si="3"/>
        <v>0.5</v>
      </c>
      <c r="D28" s="47">
        <f t="shared" si="4"/>
        <v>2.5</v>
      </c>
      <c r="E28" s="48" t="s">
        <v>44</v>
      </c>
      <c r="F28" s="49" t="s">
        <v>10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>
        <v>0.5</v>
      </c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 t="s">
        <v>68</v>
      </c>
      <c r="B29" s="47">
        <v>2</v>
      </c>
      <c r="C29" s="47">
        <f t="shared" si="3"/>
        <v>1</v>
      </c>
      <c r="D29" s="47">
        <f t="shared" si="4"/>
        <v>1</v>
      </c>
      <c r="E29" s="48" t="s">
        <v>44</v>
      </c>
      <c r="F29" s="49" t="s">
        <v>10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>
        <v>1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 t="s">
        <v>69</v>
      </c>
      <c r="B30" s="47">
        <v>2</v>
      </c>
      <c r="C30" s="47">
        <f t="shared" si="3"/>
        <v>1</v>
      </c>
      <c r="D30" s="47">
        <f t="shared" si="4"/>
        <v>1</v>
      </c>
      <c r="E30" s="48" t="s">
        <v>44</v>
      </c>
      <c r="F30" s="49" t="s">
        <v>10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>
        <v>1</v>
      </c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 t="s">
        <v>70</v>
      </c>
      <c r="B31" s="47">
        <v>1</v>
      </c>
      <c r="C31" s="47">
        <f t="shared" si="3"/>
        <v>1</v>
      </c>
      <c r="D31" s="47">
        <f t="shared" si="4"/>
        <v>0</v>
      </c>
      <c r="E31" s="48" t="s">
        <v>44</v>
      </c>
      <c r="F31" s="49" t="s">
        <v>10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>
        <v>1</v>
      </c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 t="s">
        <v>71</v>
      </c>
      <c r="B32" s="47">
        <v>3</v>
      </c>
      <c r="C32" s="47">
        <f t="shared" si="3"/>
        <v>1</v>
      </c>
      <c r="D32" s="47">
        <f t="shared" si="4"/>
        <v>2</v>
      </c>
      <c r="E32" s="48" t="s">
        <v>44</v>
      </c>
      <c r="F32" s="49" t="s">
        <v>10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>
        <v>1</v>
      </c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 t="s">
        <v>72</v>
      </c>
      <c r="B33" s="47">
        <v>4</v>
      </c>
      <c r="C33" s="47">
        <f t="shared" si="3"/>
        <v>1</v>
      </c>
      <c r="D33" s="47">
        <f t="shared" si="4"/>
        <v>3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>
        <v>1</v>
      </c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 t="s">
        <v>73</v>
      </c>
      <c r="B34" s="47">
        <v>2</v>
      </c>
      <c r="C34" s="47">
        <f t="shared" si="3"/>
        <v>1</v>
      </c>
      <c r="D34" s="47">
        <f t="shared" si="4"/>
        <v>1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>
        <v>1</v>
      </c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 t="s">
        <v>74</v>
      </c>
      <c r="B35" s="47">
        <v>3</v>
      </c>
      <c r="C35" s="47">
        <f t="shared" si="3"/>
        <v>2</v>
      </c>
      <c r="D35" s="47">
        <f t="shared" si="4"/>
        <v>1</v>
      </c>
      <c r="E35" s="48" t="s">
        <v>44</v>
      </c>
      <c r="F35" s="49" t="s">
        <v>10</v>
      </c>
      <c r="G35" s="55"/>
      <c r="H35" s="56"/>
      <c r="I35" s="65"/>
      <c r="J35" s="65"/>
      <c r="K35" s="65"/>
      <c r="L35" s="65"/>
      <c r="M35" s="65"/>
      <c r="N35" s="65"/>
      <c r="O35" s="65"/>
      <c r="P35" s="65">
        <v>2</v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 t="s">
        <v>75</v>
      </c>
      <c r="B36" s="47">
        <v>2</v>
      </c>
      <c r="C36" s="47">
        <f t="shared" si="3"/>
        <v>3</v>
      </c>
      <c r="D36" s="47">
        <f t="shared" si="4"/>
        <v>-1</v>
      </c>
      <c r="E36" s="48" t="s">
        <v>44</v>
      </c>
      <c r="F36" s="49" t="s">
        <v>10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>
        <v>3</v>
      </c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decimal" operator="between" allowBlank="1" sqref="B6 B7:B12 B13:B14 B15:B19 C6:C19 B20:C36">
      <formula1>0</formula1>
      <formula2>100</formula2>
    </dataValidation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D6:D19 D20:D36">
      <formula1>-10000</formula1>
      <formula2>1000</formula2>
    </dataValidation>
    <dataValidation type="decimal" operator="between" allowBlank="1" sqref="I26:R26 S26 T26:AQ26 I27:R27 S27 T27:AQ27 I28:AQ28 S29:S34 I35:AQ36 I29:R34 T29:AQ34 I5:AQ25">
      <formula1>0</formula1>
      <formula2>8</formula2>
    </dataValidation>
    <dataValidation type="list" allowBlank="1" sqref="E6:E37">
      <formula1>$AT$4:$AT$5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R22" sqref="R22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>I3+1</f>
        <v>44941</v>
      </c>
      <c r="K3" s="62">
        <f t="shared" ref="K3:AQ3" si="0">J3+1</f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0</v>
      </c>
      <c r="B5" s="42">
        <f>SUM(B6:B1000)/8</f>
        <v>0</v>
      </c>
      <c r="C5" s="42">
        <f>SUM(C6:C1000)/8</f>
        <v>0</v>
      </c>
      <c r="D5" s="42">
        <f>SUM(D6:D1000)/8</f>
        <v>0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/>
      <c r="B6" s="47">
        <v>0</v>
      </c>
      <c r="C6" s="47">
        <f t="shared" ref="C6:C36" si="3">SUM(I6:AQ6)</f>
        <v>0</v>
      </c>
      <c r="D6" s="47">
        <f t="shared" ref="D6:D36" si="4">B6-C6</f>
        <v>0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R22" sqref="R22"/>
    </sheetView>
  </sheetViews>
  <sheetFormatPr defaultColWidth="12.6296296296296" defaultRowHeight="15.75" customHeight="1"/>
  <cols>
    <col min="1" max="1" width="44.5555555555556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</v>
      </c>
      <c r="B5" s="42">
        <f>SUM(B6:B1000)/8</f>
        <v>0.5</v>
      </c>
      <c r="C5" s="42">
        <f>SUM(C6:C1000)/8</f>
        <v>0</v>
      </c>
      <c r="D5" s="42">
        <f>SUM(D6:D1000)/8</f>
        <v>0.5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 t="s">
        <v>76</v>
      </c>
      <c r="B6" s="47">
        <v>4</v>
      </c>
      <c r="C6" s="47">
        <f t="shared" ref="C6:C36" si="3">SUM(I6:AQ6)</f>
        <v>0</v>
      </c>
      <c r="D6" s="47">
        <f t="shared" ref="D6:D36" si="4">B6-C6</f>
        <v>4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R22" sqref="R22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</v>
      </c>
      <c r="B5" s="42">
        <f>SUM(B6:B1000)/8</f>
        <v>0</v>
      </c>
      <c r="C5" s="42">
        <f>SUM(C6:C1000)/8</f>
        <v>0</v>
      </c>
      <c r="D5" s="42">
        <f>SUM(D6:D1000)/8</f>
        <v>0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46" t="s">
        <v>77</v>
      </c>
      <c r="B6" s="47">
        <v>0</v>
      </c>
      <c r="C6" s="47">
        <f t="shared" ref="C6:C36" si="3">SUM(I6:AQ6)</f>
        <v>0</v>
      </c>
      <c r="D6" s="47">
        <f t="shared" ref="D6:D36" si="4">B6-C6</f>
        <v>0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2"/>
  <sheetViews>
    <sheetView workbookViewId="0">
      <selection activeCell="R22" sqref="R22"/>
    </sheetView>
  </sheetViews>
  <sheetFormatPr defaultColWidth="12.6296296296296" defaultRowHeight="15.75" customHeight="1"/>
  <cols>
    <col min="1" max="1" width="20.3796296296296" style="1" customWidth="1"/>
    <col min="2" max="2" width="18.1296296296296" style="1" customWidth="1"/>
    <col min="3" max="3" width="17.8796296296296" style="1" customWidth="1"/>
    <col min="4" max="4" width="23.3796296296296" style="1" customWidth="1"/>
    <col min="5" max="5" width="29.25" style="1" customWidth="1"/>
    <col min="6" max="6" width="27.1296296296296" style="1" customWidth="1"/>
    <col min="7" max="7" width="26.25" style="1" customWidth="1"/>
    <col min="8" max="8" width="29.25" style="1" customWidth="1"/>
    <col min="9" max="9" width="28.8796296296296" style="1" customWidth="1"/>
    <col min="10" max="10" width="12.75" style="1" customWidth="1"/>
    <col min="11" max="12" width="19.3796296296296" style="1" customWidth="1"/>
    <col min="13" max="13" width="17.6296296296296" style="1" customWidth="1"/>
    <col min="14" max="15" width="32.1296296296296" style="1" customWidth="1"/>
    <col min="16" max="16384" width="12.6296296296296" style="1"/>
  </cols>
  <sheetData>
    <row r="1" s="1" customFormat="1" customHeight="1" spans="1:28">
      <c r="A1" s="2" t="s">
        <v>78</v>
      </c>
      <c r="B1" s="3" t="s">
        <v>1</v>
      </c>
      <c r="C1" s="4"/>
      <c r="D1" s="5"/>
      <c r="E1" s="6" t="s">
        <v>79</v>
      </c>
      <c r="F1" s="6" t="s">
        <v>80</v>
      </c>
      <c r="H1" s="6" t="s">
        <v>81</v>
      </c>
      <c r="I1" s="6" t="s">
        <v>80</v>
      </c>
      <c r="J1" s="10"/>
      <c r="K1" s="22" t="s">
        <v>3</v>
      </c>
      <c r="L1" s="22"/>
      <c r="M1" s="22" t="s">
        <v>82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="1" customFormat="1" customHeight="1" spans="1:28">
      <c r="A2" s="2" t="s">
        <v>83</v>
      </c>
      <c r="B2" s="3" t="s">
        <v>84</v>
      </c>
      <c r="C2" s="4"/>
      <c r="D2" s="5"/>
      <c r="E2" s="7" t="s">
        <v>85</v>
      </c>
      <c r="F2" s="8">
        <f>COUNTIF(J9:J1000,"PASS")</f>
        <v>0</v>
      </c>
      <c r="H2" s="9" t="s">
        <v>6</v>
      </c>
      <c r="I2" s="23">
        <f>COUNTIF(M9:M1000,"Not Started")</f>
        <v>34</v>
      </c>
      <c r="J2" s="10"/>
      <c r="K2" s="24" t="s">
        <v>7</v>
      </c>
      <c r="L2" s="24"/>
      <c r="M2" s="25" t="s">
        <v>6</v>
      </c>
      <c r="N2" s="10"/>
      <c r="O2" s="10"/>
      <c r="P2" s="10"/>
      <c r="Q2" s="30" t="s">
        <v>85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="1" customFormat="1" customHeight="1" spans="1:28">
      <c r="A3" s="2" t="s">
        <v>86</v>
      </c>
      <c r="B3" s="3" t="s">
        <v>87</v>
      </c>
      <c r="C3" s="4"/>
      <c r="D3" s="5"/>
      <c r="E3" s="7" t="b">
        <v>0</v>
      </c>
      <c r="F3" s="8">
        <f>COUNTIF(J9:J1000,"FALSE")</f>
        <v>34</v>
      </c>
      <c r="H3" s="9" t="s">
        <v>10</v>
      </c>
      <c r="I3" s="23">
        <f>COUNTIF(M9:M1000,"In Progress")</f>
        <v>0</v>
      </c>
      <c r="J3" s="10"/>
      <c r="K3" s="26" t="s">
        <v>11</v>
      </c>
      <c r="L3" s="26"/>
      <c r="M3" s="27" t="s">
        <v>10</v>
      </c>
      <c r="N3" s="10"/>
      <c r="O3" s="10"/>
      <c r="P3" s="10"/>
      <c r="Q3" s="10" t="b">
        <v>0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="1" customFormat="1" customHeight="1" spans="1:28">
      <c r="A4" s="2" t="s">
        <v>88</v>
      </c>
      <c r="B4" s="3"/>
      <c r="C4" s="4"/>
      <c r="D4" s="5"/>
      <c r="E4" s="7" t="s">
        <v>89</v>
      </c>
      <c r="F4" s="8">
        <f>COUNTIF(J9:J1000,"REOPEN")</f>
        <v>0</v>
      </c>
      <c r="H4" s="9" t="s">
        <v>13</v>
      </c>
      <c r="I4" s="23">
        <f>COUNTIF(M9:M1000,"Complete")</f>
        <v>0</v>
      </c>
      <c r="J4" s="10"/>
      <c r="K4" s="28" t="s">
        <v>14</v>
      </c>
      <c r="L4" s="28"/>
      <c r="M4" s="28" t="s">
        <v>13</v>
      </c>
      <c r="N4" s="10"/>
      <c r="O4" s="10"/>
      <c r="P4" s="10"/>
      <c r="Q4" s="30" t="s">
        <v>89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="1" customFormat="1" customHeight="1" spans="1:28">
      <c r="A5" s="2" t="s">
        <v>90</v>
      </c>
      <c r="B5" s="3"/>
      <c r="C5" s="4"/>
      <c r="D5" s="5"/>
      <c r="E5" s="10"/>
      <c r="H5" s="9" t="s">
        <v>16</v>
      </c>
      <c r="I5" s="23">
        <f>COUNTIF(M9:M1000,"On Hold")</f>
        <v>0</v>
      </c>
      <c r="J5" s="10"/>
      <c r="K5" s="10"/>
      <c r="L5" s="10"/>
      <c r="M5" s="29" t="s">
        <v>16</v>
      </c>
      <c r="N5" s="10"/>
      <c r="O5" s="10"/>
      <c r="P5" s="10"/>
      <c r="Q5" s="10" t="b">
        <v>0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="1" customFormat="1" customHeight="1" spans="1:28">
      <c r="A6" s="2" t="s">
        <v>91</v>
      </c>
      <c r="B6" s="3"/>
      <c r="C6" s="4"/>
      <c r="D6" s="5"/>
      <c r="E6" s="11"/>
      <c r="H6" s="9" t="s">
        <v>18</v>
      </c>
      <c r="I6" s="23">
        <f>COUNTIF(M9:M1000,"Overdue")</f>
        <v>0</v>
      </c>
      <c r="J6" s="10"/>
      <c r="K6" s="10"/>
      <c r="L6" s="10"/>
      <c r="M6" s="24" t="s">
        <v>18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="1" customFormat="1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="1" customFormat="1" customHeight="1" spans="1:28">
      <c r="A8" s="12" t="s">
        <v>92</v>
      </c>
      <c r="B8" s="12" t="s">
        <v>93</v>
      </c>
      <c r="C8" s="12" t="s">
        <v>94</v>
      </c>
      <c r="D8" s="12" t="s">
        <v>95</v>
      </c>
      <c r="E8" s="12" t="s">
        <v>96</v>
      </c>
      <c r="F8" s="12" t="s">
        <v>97</v>
      </c>
      <c r="G8" s="12" t="s">
        <v>98</v>
      </c>
      <c r="H8" s="12" t="s">
        <v>99</v>
      </c>
      <c r="I8" s="12" t="s">
        <v>100</v>
      </c>
      <c r="J8" s="12" t="s">
        <v>79</v>
      </c>
      <c r="K8" s="12" t="s">
        <v>101</v>
      </c>
      <c r="L8" s="12" t="s">
        <v>102</v>
      </c>
      <c r="M8" s="12" t="s">
        <v>103</v>
      </c>
      <c r="N8" s="12" t="s">
        <v>104</v>
      </c>
      <c r="O8" s="12" t="s">
        <v>105</v>
      </c>
      <c r="P8" s="12" t="s">
        <v>106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="1" customFormat="1" customHeight="1" spans="1:28">
      <c r="A9" s="13"/>
      <c r="B9" s="13"/>
      <c r="C9" s="14"/>
      <c r="D9" s="14"/>
      <c r="E9" s="14"/>
      <c r="F9" s="14"/>
      <c r="G9" s="14"/>
      <c r="H9" s="14"/>
      <c r="I9" s="14"/>
      <c r="J9" s="7" t="b">
        <v>0</v>
      </c>
      <c r="K9" s="9" t="s">
        <v>7</v>
      </c>
      <c r="L9" s="14"/>
      <c r="M9" s="9" t="s">
        <v>6</v>
      </c>
      <c r="N9" s="14" t="s">
        <v>31</v>
      </c>
      <c r="O9" s="14"/>
      <c r="P9" s="14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="1" customFormat="1" customHeight="1" spans="1:28">
      <c r="A10" s="15"/>
      <c r="B10" s="15"/>
      <c r="C10" s="14"/>
      <c r="D10" s="14"/>
      <c r="E10" s="14"/>
      <c r="F10" s="14"/>
      <c r="G10" s="14"/>
      <c r="H10" s="14"/>
      <c r="I10" s="14"/>
      <c r="J10" s="7" t="b">
        <v>0</v>
      </c>
      <c r="K10" s="9" t="s">
        <v>7</v>
      </c>
      <c r="L10" s="14"/>
      <c r="M10" s="9" t="s">
        <v>6</v>
      </c>
      <c r="N10" s="14"/>
      <c r="O10" s="14"/>
      <c r="P10" s="14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="1" customFormat="1" customHeight="1" spans="1:28">
      <c r="A11" s="13"/>
      <c r="B11" s="13"/>
      <c r="C11" s="14"/>
      <c r="D11" s="14"/>
      <c r="E11" s="14"/>
      <c r="F11" s="14"/>
      <c r="G11" s="14"/>
      <c r="H11" s="14"/>
      <c r="I11" s="14"/>
      <c r="J11" s="7" t="b">
        <v>0</v>
      </c>
      <c r="K11" s="9" t="s">
        <v>7</v>
      </c>
      <c r="L11" s="14"/>
      <c r="M11" s="9" t="s">
        <v>6</v>
      </c>
      <c r="N11" s="14"/>
      <c r="O11" s="14"/>
      <c r="P11" s="14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="1" customFormat="1" customHeight="1" spans="1:28">
      <c r="A12" s="16"/>
      <c r="B12" s="16"/>
      <c r="C12" s="14"/>
      <c r="D12" s="14"/>
      <c r="E12" s="14"/>
      <c r="F12" s="14"/>
      <c r="G12" s="14"/>
      <c r="H12" s="14"/>
      <c r="I12" s="14"/>
      <c r="J12" s="7" t="b">
        <v>0</v>
      </c>
      <c r="K12" s="9" t="s">
        <v>7</v>
      </c>
      <c r="L12" s="14"/>
      <c r="M12" s="9" t="s">
        <v>6</v>
      </c>
      <c r="N12" s="14"/>
      <c r="O12" s="14"/>
      <c r="P12" s="14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="1" customFormat="1" customHeight="1" spans="1:28">
      <c r="A13" s="15"/>
      <c r="B13" s="15"/>
      <c r="C13" s="14"/>
      <c r="D13" s="14"/>
      <c r="E13" s="14"/>
      <c r="F13" s="14"/>
      <c r="G13" s="17"/>
      <c r="H13" s="14"/>
      <c r="I13" s="14"/>
      <c r="J13" s="7" t="b">
        <v>0</v>
      </c>
      <c r="K13" s="9" t="s">
        <v>7</v>
      </c>
      <c r="L13" s="14"/>
      <c r="M13" s="9" t="s">
        <v>6</v>
      </c>
      <c r="N13" s="14"/>
      <c r="O13" s="14"/>
      <c r="P13" s="14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="1" customFormat="1" customHeight="1" spans="1:28">
      <c r="A14" s="14"/>
      <c r="B14" s="14"/>
      <c r="C14" s="14"/>
      <c r="D14" s="14"/>
      <c r="E14" s="14"/>
      <c r="F14" s="14"/>
      <c r="G14" s="14"/>
      <c r="H14" s="14"/>
      <c r="I14" s="14"/>
      <c r="J14" s="7" t="b">
        <v>0</v>
      </c>
      <c r="K14" s="9" t="s">
        <v>7</v>
      </c>
      <c r="L14" s="14"/>
      <c r="M14" s="9" t="s">
        <v>6</v>
      </c>
      <c r="N14" s="14"/>
      <c r="O14" s="14"/>
      <c r="P14" s="14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="1" customFormat="1" customHeight="1" spans="1:28">
      <c r="A15" s="14"/>
      <c r="B15" s="17"/>
      <c r="C15" s="14"/>
      <c r="D15" s="14"/>
      <c r="E15" s="14"/>
      <c r="F15" s="14"/>
      <c r="G15" s="14"/>
      <c r="H15" s="14"/>
      <c r="I15" s="14"/>
      <c r="J15" s="7" t="b">
        <v>0</v>
      </c>
      <c r="K15" s="9" t="s">
        <v>7</v>
      </c>
      <c r="L15" s="14"/>
      <c r="M15" s="9" t="s">
        <v>6</v>
      </c>
      <c r="N15" s="14"/>
      <c r="O15" s="14"/>
      <c r="P15" s="14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="1" customFormat="1" customHeight="1" spans="1:28">
      <c r="A16" s="14"/>
      <c r="B16" s="14"/>
      <c r="C16" s="14"/>
      <c r="D16" s="14"/>
      <c r="E16" s="14"/>
      <c r="F16" s="14"/>
      <c r="G16" s="14"/>
      <c r="H16" s="14"/>
      <c r="I16" s="14"/>
      <c r="J16" s="7" t="b">
        <v>0</v>
      </c>
      <c r="K16" s="9" t="s">
        <v>7</v>
      </c>
      <c r="L16" s="14"/>
      <c r="M16" s="9" t="s">
        <v>6</v>
      </c>
      <c r="N16" s="14"/>
      <c r="O16" s="14"/>
      <c r="P16" s="14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="1" customFormat="1" customHeight="1" spans="1:28">
      <c r="A17" s="14"/>
      <c r="B17" s="14"/>
      <c r="C17" s="14"/>
      <c r="D17" s="14"/>
      <c r="E17" s="14"/>
      <c r="F17" s="14"/>
      <c r="G17" s="14"/>
      <c r="H17" s="14"/>
      <c r="I17" s="14"/>
      <c r="J17" s="7" t="b">
        <v>0</v>
      </c>
      <c r="K17" s="9" t="s">
        <v>7</v>
      </c>
      <c r="L17" s="14"/>
      <c r="M17" s="9" t="s">
        <v>6</v>
      </c>
      <c r="N17" s="14"/>
      <c r="O17" s="14"/>
      <c r="P17" s="14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="1" customFormat="1" customHeight="1" spans="1:28">
      <c r="A18" s="13"/>
      <c r="B18" s="13"/>
      <c r="C18" s="14"/>
      <c r="D18" s="14"/>
      <c r="E18" s="14"/>
      <c r="F18" s="14"/>
      <c r="G18" s="14"/>
      <c r="H18" s="14"/>
      <c r="I18" s="14"/>
      <c r="J18" s="7" t="b">
        <v>0</v>
      </c>
      <c r="K18" s="9" t="s">
        <v>7</v>
      </c>
      <c r="L18" s="14"/>
      <c r="M18" s="9" t="s">
        <v>6</v>
      </c>
      <c r="N18" s="14"/>
      <c r="O18" s="14"/>
      <c r="P18" s="14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="1" customFormat="1" customHeight="1" spans="1:28">
      <c r="A19" s="16"/>
      <c r="B19" s="16"/>
      <c r="C19" s="14"/>
      <c r="D19" s="14"/>
      <c r="E19" s="14"/>
      <c r="F19" s="14"/>
      <c r="G19" s="14"/>
      <c r="H19" s="14"/>
      <c r="I19" s="14"/>
      <c r="J19" s="7" t="b">
        <v>0</v>
      </c>
      <c r="K19" s="9" t="s">
        <v>7</v>
      </c>
      <c r="L19" s="14"/>
      <c r="M19" s="9" t="s">
        <v>6</v>
      </c>
      <c r="N19" s="14"/>
      <c r="O19" s="14"/>
      <c r="P19" s="1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="1" customFormat="1" customHeight="1" spans="1:28">
      <c r="A20" s="15"/>
      <c r="B20" s="15"/>
      <c r="C20" s="14"/>
      <c r="D20" s="14"/>
      <c r="E20" s="14"/>
      <c r="F20" s="14"/>
      <c r="G20" s="14"/>
      <c r="H20" s="14"/>
      <c r="I20" s="14"/>
      <c r="J20" s="7" t="b">
        <v>0</v>
      </c>
      <c r="K20" s="9" t="s">
        <v>7</v>
      </c>
      <c r="L20" s="14"/>
      <c r="M20" s="9" t="s">
        <v>6</v>
      </c>
      <c r="N20" s="14"/>
      <c r="O20" s="14"/>
      <c r="P20" s="14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="1" customFormat="1" customHeight="1" spans="1:28">
      <c r="A21" s="18"/>
      <c r="B21" s="13"/>
      <c r="C21" s="14"/>
      <c r="D21" s="14"/>
      <c r="E21" s="14"/>
      <c r="F21" s="14"/>
      <c r="G21" s="14"/>
      <c r="H21" s="14"/>
      <c r="I21" s="14"/>
      <c r="J21" s="7" t="b">
        <v>0</v>
      </c>
      <c r="K21" s="9" t="s">
        <v>7</v>
      </c>
      <c r="L21" s="14"/>
      <c r="M21" s="9" t="s">
        <v>6</v>
      </c>
      <c r="N21" s="14"/>
      <c r="O21" s="14"/>
      <c r="P21" s="14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="1" customFormat="1" customHeight="1" spans="1:28">
      <c r="A22" s="19"/>
      <c r="B22" s="16"/>
      <c r="C22" s="14"/>
      <c r="D22" s="14"/>
      <c r="E22" s="14"/>
      <c r="F22" s="14"/>
      <c r="G22" s="14"/>
      <c r="H22" s="14"/>
      <c r="I22" s="14"/>
      <c r="J22" s="7" t="b">
        <v>0</v>
      </c>
      <c r="K22" s="9" t="s">
        <v>7</v>
      </c>
      <c r="L22" s="14"/>
      <c r="M22" s="9" t="s">
        <v>6</v>
      </c>
      <c r="N22" s="14"/>
      <c r="O22" s="14"/>
      <c r="P22" s="14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="1" customFormat="1" customHeight="1" spans="1:28">
      <c r="A23" s="20"/>
      <c r="B23" s="15"/>
      <c r="C23" s="14"/>
      <c r="D23" s="14"/>
      <c r="E23" s="14"/>
      <c r="F23" s="14"/>
      <c r="G23" s="14"/>
      <c r="H23" s="14"/>
      <c r="I23" s="14"/>
      <c r="J23" s="7" t="b">
        <v>0</v>
      </c>
      <c r="K23" s="9" t="s">
        <v>7</v>
      </c>
      <c r="L23" s="14"/>
      <c r="M23" s="9" t="s">
        <v>6</v>
      </c>
      <c r="N23" s="14"/>
      <c r="O23" s="14"/>
      <c r="P23" s="14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="1" customFormat="1" customHeight="1" spans="1:28">
      <c r="A24" s="21"/>
      <c r="B24" s="14"/>
      <c r="C24" s="14"/>
      <c r="D24" s="14"/>
      <c r="E24" s="14"/>
      <c r="F24" s="14"/>
      <c r="G24" s="14"/>
      <c r="H24" s="14"/>
      <c r="I24" s="14"/>
      <c r="J24" s="7" t="b">
        <v>0</v>
      </c>
      <c r="K24" s="9" t="s">
        <v>7</v>
      </c>
      <c r="L24" s="14"/>
      <c r="M24" s="9" t="s">
        <v>6</v>
      </c>
      <c r="N24" s="14"/>
      <c r="O24" s="14"/>
      <c r="P24" s="14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="1" customFormat="1" customHeight="1" spans="1:28">
      <c r="A25" s="21"/>
      <c r="B25" s="14"/>
      <c r="C25" s="14"/>
      <c r="D25" s="14"/>
      <c r="E25" s="14"/>
      <c r="F25" s="14"/>
      <c r="G25" s="14"/>
      <c r="H25" s="14"/>
      <c r="I25" s="14"/>
      <c r="J25" s="7" t="b">
        <v>0</v>
      </c>
      <c r="K25" s="9" t="s">
        <v>7</v>
      </c>
      <c r="L25" s="14"/>
      <c r="M25" s="9" t="s">
        <v>6</v>
      </c>
      <c r="N25" s="14"/>
      <c r="O25" s="14"/>
      <c r="P25" s="14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="1" customFormat="1" customHeight="1" spans="1:28">
      <c r="A26" s="21"/>
      <c r="B26" s="14"/>
      <c r="C26" s="14"/>
      <c r="D26" s="14"/>
      <c r="E26" s="14"/>
      <c r="F26" s="14"/>
      <c r="G26" s="14"/>
      <c r="H26" s="14"/>
      <c r="I26" s="14"/>
      <c r="J26" s="7" t="b">
        <v>0</v>
      </c>
      <c r="K26" s="9" t="s">
        <v>7</v>
      </c>
      <c r="L26" s="14"/>
      <c r="M26" s="9" t="s">
        <v>6</v>
      </c>
      <c r="N26" s="14"/>
      <c r="O26" s="14"/>
      <c r="P26" s="14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="1" customFormat="1" customHeight="1" spans="1:28">
      <c r="A27" s="14"/>
      <c r="B27" s="14"/>
      <c r="C27" s="14"/>
      <c r="D27" s="14"/>
      <c r="E27" s="14"/>
      <c r="F27" s="14"/>
      <c r="G27" s="14"/>
      <c r="H27" s="14"/>
      <c r="I27" s="14"/>
      <c r="J27" s="7" t="b">
        <v>0</v>
      </c>
      <c r="K27" s="9" t="s">
        <v>7</v>
      </c>
      <c r="L27" s="14"/>
      <c r="M27" s="9" t="s">
        <v>6</v>
      </c>
      <c r="N27" s="14"/>
      <c r="O27" s="14"/>
      <c r="P27" s="14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="1" customFormat="1" customHeight="1" spans="1:28">
      <c r="A28" s="14"/>
      <c r="B28" s="14"/>
      <c r="C28" s="14"/>
      <c r="D28" s="14"/>
      <c r="E28" s="14"/>
      <c r="F28" s="14"/>
      <c r="G28" s="14"/>
      <c r="H28" s="14"/>
      <c r="I28" s="14"/>
      <c r="J28" s="7" t="b">
        <v>0</v>
      </c>
      <c r="K28" s="9" t="s">
        <v>7</v>
      </c>
      <c r="L28" s="14"/>
      <c r="M28" s="9" t="s">
        <v>6</v>
      </c>
      <c r="N28" s="14"/>
      <c r="O28" s="14"/>
      <c r="P28" s="14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="1" customFormat="1" customHeight="1" spans="1:28">
      <c r="A29" s="14"/>
      <c r="B29" s="14"/>
      <c r="C29" s="14"/>
      <c r="D29" s="14"/>
      <c r="E29" s="14"/>
      <c r="F29" s="14"/>
      <c r="G29" s="14"/>
      <c r="H29" s="14"/>
      <c r="I29" s="14"/>
      <c r="J29" s="7" t="b">
        <v>0</v>
      </c>
      <c r="K29" s="9" t="s">
        <v>7</v>
      </c>
      <c r="L29" s="14"/>
      <c r="M29" s="9" t="s">
        <v>6</v>
      </c>
      <c r="N29" s="14"/>
      <c r="O29" s="14"/>
      <c r="P29" s="14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="1" customFormat="1" customHeight="1" spans="1:28">
      <c r="A30" s="14"/>
      <c r="B30" s="14"/>
      <c r="C30" s="14"/>
      <c r="D30" s="14"/>
      <c r="E30" s="14"/>
      <c r="F30" s="14"/>
      <c r="G30" s="14"/>
      <c r="H30" s="14"/>
      <c r="I30" s="14"/>
      <c r="J30" s="7" t="b">
        <v>0</v>
      </c>
      <c r="K30" s="9" t="s">
        <v>7</v>
      </c>
      <c r="L30" s="14"/>
      <c r="M30" s="9" t="s">
        <v>6</v>
      </c>
      <c r="N30" s="14"/>
      <c r="O30" s="14"/>
      <c r="P30" s="14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="1" customFormat="1" customHeight="1" spans="1:28">
      <c r="A31" s="14"/>
      <c r="B31" s="14"/>
      <c r="C31" s="14"/>
      <c r="D31" s="14"/>
      <c r="E31" s="14"/>
      <c r="F31" s="14"/>
      <c r="G31" s="14"/>
      <c r="H31" s="14"/>
      <c r="I31" s="14"/>
      <c r="J31" s="7" t="b">
        <v>0</v>
      </c>
      <c r="K31" s="9" t="s">
        <v>7</v>
      </c>
      <c r="L31" s="14"/>
      <c r="M31" s="9" t="s">
        <v>6</v>
      </c>
      <c r="N31" s="14"/>
      <c r="O31" s="14"/>
      <c r="P31" s="14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="1" customFormat="1" customHeight="1" spans="1:28">
      <c r="A32" s="14"/>
      <c r="B32" s="14"/>
      <c r="C32" s="14"/>
      <c r="D32" s="14"/>
      <c r="E32" s="14"/>
      <c r="F32" s="14"/>
      <c r="G32" s="14"/>
      <c r="H32" s="14"/>
      <c r="I32" s="14"/>
      <c r="J32" s="7" t="b">
        <v>0</v>
      </c>
      <c r="K32" s="9" t="s">
        <v>7</v>
      </c>
      <c r="L32" s="14"/>
      <c r="M32" s="9" t="s">
        <v>6</v>
      </c>
      <c r="N32" s="14"/>
      <c r="O32" s="14"/>
      <c r="P32" s="14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="1" customFormat="1" customHeight="1" spans="1:28">
      <c r="A33" s="14"/>
      <c r="B33" s="14"/>
      <c r="C33" s="14"/>
      <c r="D33" s="14"/>
      <c r="E33" s="14"/>
      <c r="F33" s="14"/>
      <c r="G33" s="14"/>
      <c r="H33" s="14"/>
      <c r="I33" s="14"/>
      <c r="J33" s="7" t="b">
        <v>0</v>
      </c>
      <c r="K33" s="9" t="s">
        <v>7</v>
      </c>
      <c r="L33" s="14"/>
      <c r="M33" s="9" t="s">
        <v>6</v>
      </c>
      <c r="N33" s="14"/>
      <c r="O33" s="14"/>
      <c r="P33" s="14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="1" customFormat="1" customHeight="1" spans="1:28">
      <c r="A34" s="14"/>
      <c r="B34" s="14"/>
      <c r="C34" s="14"/>
      <c r="D34" s="14"/>
      <c r="E34" s="14"/>
      <c r="F34" s="14"/>
      <c r="G34" s="14"/>
      <c r="H34" s="14"/>
      <c r="I34" s="14"/>
      <c r="J34" s="7" t="b">
        <v>0</v>
      </c>
      <c r="K34" s="9" t="s">
        <v>7</v>
      </c>
      <c r="L34" s="14"/>
      <c r="M34" s="9" t="s">
        <v>6</v>
      </c>
      <c r="N34" s="14"/>
      <c r="O34" s="14"/>
      <c r="P34" s="14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="1" customFormat="1" customHeight="1" spans="1:28">
      <c r="A35" s="14"/>
      <c r="B35" s="14"/>
      <c r="C35" s="14"/>
      <c r="D35" s="14"/>
      <c r="E35" s="14"/>
      <c r="F35" s="14"/>
      <c r="G35" s="14"/>
      <c r="H35" s="14"/>
      <c r="I35" s="14"/>
      <c r="J35" s="7" t="b">
        <v>0</v>
      </c>
      <c r="K35" s="9" t="s">
        <v>7</v>
      </c>
      <c r="L35" s="14"/>
      <c r="M35" s="9" t="s">
        <v>6</v>
      </c>
      <c r="N35" s="14"/>
      <c r="O35" s="14"/>
      <c r="P35" s="14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="1" customFormat="1" customHeight="1" spans="1:28">
      <c r="A36" s="14"/>
      <c r="B36" s="14"/>
      <c r="C36" s="14"/>
      <c r="D36" s="14"/>
      <c r="E36" s="14"/>
      <c r="F36" s="14"/>
      <c r="G36" s="14"/>
      <c r="H36" s="14"/>
      <c r="I36" s="14"/>
      <c r="J36" s="7" t="b">
        <v>0</v>
      </c>
      <c r="K36" s="9" t="s">
        <v>7</v>
      </c>
      <c r="L36" s="14"/>
      <c r="M36" s="9" t="s">
        <v>6</v>
      </c>
      <c r="N36" s="14"/>
      <c r="O36" s="14"/>
      <c r="P36" s="14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="1" customFormat="1" customHeight="1" spans="1:28">
      <c r="A37" s="14"/>
      <c r="B37" s="14"/>
      <c r="C37" s="14"/>
      <c r="D37" s="14"/>
      <c r="E37" s="14"/>
      <c r="F37" s="14"/>
      <c r="G37" s="14"/>
      <c r="H37" s="14"/>
      <c r="I37" s="14"/>
      <c r="J37" s="7" t="b">
        <v>0</v>
      </c>
      <c r="K37" s="9" t="s">
        <v>7</v>
      </c>
      <c r="L37" s="14"/>
      <c r="M37" s="9" t="s">
        <v>6</v>
      </c>
      <c r="N37" s="14"/>
      <c r="O37" s="14"/>
      <c r="P37" s="14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="1" customFormat="1" customHeight="1" spans="1:28">
      <c r="A38" s="14"/>
      <c r="B38" s="14"/>
      <c r="C38" s="14"/>
      <c r="D38" s="14"/>
      <c r="E38" s="14"/>
      <c r="F38" s="14"/>
      <c r="G38" s="14"/>
      <c r="H38" s="14"/>
      <c r="I38" s="14"/>
      <c r="J38" s="7" t="b">
        <v>0</v>
      </c>
      <c r="K38" s="9" t="s">
        <v>7</v>
      </c>
      <c r="L38" s="14"/>
      <c r="M38" s="9" t="s">
        <v>6</v>
      </c>
      <c r="N38" s="14"/>
      <c r="O38" s="14"/>
      <c r="P38" s="14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="1" customFormat="1" customHeight="1" spans="1:28">
      <c r="A39" s="14"/>
      <c r="B39" s="14"/>
      <c r="C39" s="14"/>
      <c r="D39" s="14"/>
      <c r="E39" s="14"/>
      <c r="F39" s="14"/>
      <c r="G39" s="14"/>
      <c r="H39" s="14"/>
      <c r="I39" s="14"/>
      <c r="J39" s="7" t="b">
        <v>0</v>
      </c>
      <c r="K39" s="9" t="s">
        <v>7</v>
      </c>
      <c r="L39" s="14"/>
      <c r="M39" s="9" t="s">
        <v>6</v>
      </c>
      <c r="N39" s="14"/>
      <c r="O39" s="14"/>
      <c r="P39" s="14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="1" customFormat="1" customHeight="1" spans="1:28">
      <c r="A40" s="14"/>
      <c r="B40" s="14"/>
      <c r="C40" s="14"/>
      <c r="D40" s="14"/>
      <c r="E40" s="14"/>
      <c r="F40" s="14"/>
      <c r="G40" s="14"/>
      <c r="H40" s="14"/>
      <c r="I40" s="14"/>
      <c r="J40" s="7" t="b">
        <v>0</v>
      </c>
      <c r="K40" s="9" t="s">
        <v>7</v>
      </c>
      <c r="L40" s="14"/>
      <c r="M40" s="9" t="s">
        <v>6</v>
      </c>
      <c r="N40" s="14"/>
      <c r="O40" s="14"/>
      <c r="P40" s="14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="1" customFormat="1" customHeight="1" spans="1:28">
      <c r="A41" s="14"/>
      <c r="B41" s="14"/>
      <c r="C41" s="14"/>
      <c r="D41" s="14"/>
      <c r="E41" s="14"/>
      <c r="F41" s="14"/>
      <c r="G41" s="14"/>
      <c r="H41" s="14"/>
      <c r="I41" s="14"/>
      <c r="J41" s="7" t="b">
        <v>0</v>
      </c>
      <c r="K41" s="9" t="s">
        <v>7</v>
      </c>
      <c r="L41" s="14"/>
      <c r="M41" s="9" t="s">
        <v>6</v>
      </c>
      <c r="N41" s="14"/>
      <c r="O41" s="14"/>
      <c r="P41" s="14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="1" customFormat="1" customHeight="1" spans="1:28">
      <c r="A42" s="14"/>
      <c r="B42" s="14"/>
      <c r="C42" s="14"/>
      <c r="D42" s="14"/>
      <c r="E42" s="14"/>
      <c r="F42" s="14"/>
      <c r="G42" s="14"/>
      <c r="H42" s="14"/>
      <c r="I42" s="14"/>
      <c r="J42" s="7" t="b">
        <v>0</v>
      </c>
      <c r="K42" s="9" t="s">
        <v>7</v>
      </c>
      <c r="L42" s="14"/>
      <c r="M42" s="9" t="s">
        <v>6</v>
      </c>
      <c r="N42" s="14"/>
      <c r="O42" s="14"/>
      <c r="P42" s="14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="1" customFormat="1" customHeight="1" spans="1:28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="1" customFormat="1" customHeight="1" spans="1:28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="1" customFormat="1" customHeight="1" spans="1:28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="1" customFormat="1" customHeight="1" spans="1:28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="1" customFormat="1" customHeight="1" spans="1:28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="1" customFormat="1" customHeight="1" spans="1:2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="1" customFormat="1" customHeight="1" spans="1:28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="1" customFormat="1" customHeight="1" spans="1:28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="1" customFormat="1" customHeight="1" spans="1:28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="1" customFormat="1" customHeight="1" spans="1:28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="1" customFormat="1" customHeight="1" spans="1:28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="1" customFormat="1" customHeight="1" spans="1:28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="1" customFormat="1" customHeight="1" spans="1:28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="1" customFormat="1" customHeight="1" spans="1:28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="1" customFormat="1" customHeight="1" spans="1:28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="1" customFormat="1" customHeight="1" spans="1:2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="1" customFormat="1" customHeight="1" spans="1:28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="1" customFormat="1" customHeight="1" spans="1:28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="1" customFormat="1" customHeight="1" spans="1:28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="1" customFormat="1" customHeight="1" spans="1:28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="1" customFormat="1" customHeight="1" spans="1:28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="1" customFormat="1" customHeight="1" spans="1:28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="1" customFormat="1" customHeight="1" spans="1:28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="1" customFormat="1" customHeight="1" spans="1:28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="1" customFormat="1" customHeight="1" spans="1:28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="1" customFormat="1" customHeight="1" spans="1:2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="1" customFormat="1" customHeight="1" spans="1:28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="1" customFormat="1" customHeight="1" spans="1:28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="1" customFormat="1" customHeight="1" spans="1:28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="1" customFormat="1" customHeight="1" spans="1:28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="1" customFormat="1" customHeight="1" spans="1:28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="1" customFormat="1" customHeight="1" spans="1:28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="1" customFormat="1" customHeight="1" spans="1:2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="1" customFormat="1" customHeight="1" spans="1:28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="1" customFormat="1" customHeight="1" spans="1:2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="1" customFormat="1" customHeight="1" spans="1:2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="1" customFormat="1" customHeight="1" spans="1:28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="1" customFormat="1" customHeight="1" spans="1:28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="1" customFormat="1" customHeight="1" spans="1:28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="1" customFormat="1" customHeight="1" spans="1:28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="1" customFormat="1" customHeight="1" spans="1:28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="1" customFormat="1" customHeight="1" spans="1:28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="1" customFormat="1" customHeight="1" spans="1:28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="1" customFormat="1" customHeight="1" spans="1:28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="1" customFormat="1" customHeight="1" spans="1:28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="1" customFormat="1" customHeight="1" spans="1:2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="1" customFormat="1" customHeight="1" spans="1:28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="1" customFormat="1" customHeight="1" spans="1:28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="1" customFormat="1" customHeight="1" spans="1:28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="1" customFormat="1" customHeight="1" spans="1:28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="1" customFormat="1" customHeight="1" spans="1:28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="1" customFormat="1" customHeight="1" spans="1:28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="1" customFormat="1" customHeight="1" spans="1:28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="1" customFormat="1" customHeight="1" spans="1:28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="1" customFormat="1" customHeight="1" spans="1:28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="1" customFormat="1" customHeight="1" spans="1:2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="1" customFormat="1" customHeight="1" spans="1:28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="1" customFormat="1" customHeight="1" spans="1:28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="1" customFormat="1" customHeight="1" spans="1:28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="1" customFormat="1" customHeight="1" spans="1:28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="1" customFormat="1" customHeight="1" spans="1:28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="1" customFormat="1" customHeight="1" spans="1:28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="1" customFormat="1" customHeight="1" spans="1:28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="1" customFormat="1" customHeight="1" spans="1:28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="1" customFormat="1" customHeight="1" spans="1:28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="1" customFormat="1" customHeight="1" spans="1:2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="1" customFormat="1" customHeight="1" spans="1:28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="1" customFormat="1" customHeight="1" spans="1:28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="1" customFormat="1" customHeight="1" spans="1:2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="1" customFormat="1" customHeight="1" spans="1:28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="1" customFormat="1" customHeight="1" spans="1:28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="1" customFormat="1" customHeight="1" spans="1:28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="1" customFormat="1" customHeight="1" spans="1:28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="1" customFormat="1" customHeight="1" spans="1:28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="1" customFormat="1" customHeight="1" spans="1:28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="1" customFormat="1" customHeight="1" spans="1:2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="1" customFormat="1" customHeight="1" spans="1:28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="1" customFormat="1" customHeight="1" spans="1:28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="1" customFormat="1" customHeight="1" spans="1:28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="1" customFormat="1" customHeight="1" spans="1:28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="1" customFormat="1" customHeight="1" spans="1:28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="1" customFormat="1" customHeight="1" spans="1:28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="1" customFormat="1" customHeight="1" spans="1:28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="1" customFormat="1" customHeight="1" spans="1:28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="1" customFormat="1" customHeight="1" spans="1:28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="1" customFormat="1" customHeight="1" spans="1: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="1" customFormat="1" customHeight="1" spans="1:28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="1" customFormat="1" customHeight="1" spans="1:28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="1" customFormat="1" customHeight="1" spans="1:28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="1" customFormat="1" customHeight="1" spans="1:28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="1" customFormat="1" customHeight="1" spans="1:28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="1" customFormat="1" customHeight="1" spans="1:28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="1" customFormat="1" customHeight="1" spans="1:28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="1" customFormat="1" customHeight="1" spans="1:28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="1" customFormat="1" customHeight="1" spans="1:28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="1" customFormat="1" customHeight="1" spans="1:2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="1" customFormat="1" customHeight="1" spans="1:2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="1" customFormat="1" customHeight="1" spans="1:28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="1" customFormat="1" customHeight="1" spans="1:28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="1" customFormat="1" customHeight="1" spans="1:28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="1" customFormat="1" customHeight="1" spans="1:28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="1" customFormat="1" customHeight="1" spans="1:28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="1" customFormat="1" customHeight="1" spans="1:28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="1" customFormat="1" customHeight="1" spans="1:28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="1" customFormat="1" customHeight="1" spans="1:28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="1" customFormat="1" customHeight="1" spans="1:2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="1" customFormat="1" customHeight="1" spans="1:28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="1" customFormat="1" customHeight="1" spans="1:28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="1" customFormat="1" customHeight="1" spans="1:28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="1" customFormat="1" customHeight="1" spans="1:28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="1" customFormat="1" customHeight="1" spans="1:28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="1" customFormat="1" customHeight="1" spans="1:28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="1" customFormat="1" customHeight="1" spans="1:28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="1" customFormat="1" customHeight="1" spans="1:28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="1" customFormat="1" customHeight="1" spans="1:28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="1" customFormat="1" customHeight="1" spans="1:2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="1" customFormat="1" customHeight="1" spans="1:28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="1" customFormat="1" customHeight="1" spans="1:28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="1" customFormat="1" customHeight="1" spans="1:28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="1" customFormat="1" customHeight="1" spans="1:28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="1" customFormat="1" customHeight="1" spans="1:28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="1" customFormat="1" customHeight="1" spans="1:28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="1" customFormat="1" customHeight="1" spans="1:28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="1" customFormat="1" customHeight="1" spans="1:28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="1" customFormat="1" customHeight="1" spans="1:28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="1" customFormat="1" customHeight="1" spans="1:2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="1" customFormat="1" customHeight="1" spans="1:28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="1" customFormat="1" customHeight="1" spans="1:28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="1" customFormat="1" customHeight="1" spans="1:28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="1" customFormat="1" customHeight="1" spans="1:28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="1" customFormat="1" customHeight="1" spans="1:28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="1" customFormat="1" customHeight="1" spans="1:28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="1" customFormat="1" customHeight="1" spans="1:28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="1" customFormat="1" customHeight="1" spans="1:28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="1" customFormat="1" customHeight="1" spans="1:28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="1" customFormat="1" customHeight="1" spans="1:2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="1" customFormat="1" customHeight="1" spans="1:28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="1" customFormat="1" customHeight="1" spans="1:28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="1" customFormat="1" customHeight="1" spans="1:28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="1" customFormat="1" customHeight="1" spans="1:28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="1" customFormat="1" customHeight="1" spans="1:28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="1" customFormat="1" customHeight="1" spans="1:28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="1" customFormat="1" customHeight="1" spans="1:28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="1" customFormat="1" customHeight="1" spans="1:28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="1" customFormat="1" customHeight="1" spans="1:28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="1" customFormat="1" customHeight="1" spans="1:2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="1" customFormat="1" customHeight="1" spans="1:28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="1" customFormat="1" customHeight="1" spans="1:28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="1" customFormat="1" customHeight="1" spans="1:28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="1" customFormat="1" customHeight="1" spans="1:28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="1" customFormat="1" customHeight="1" spans="1:28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="1" customFormat="1" customHeight="1" spans="1:28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="1" customFormat="1" customHeight="1" spans="1:28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="1" customFormat="1" customHeight="1" spans="1:28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="1" customFormat="1" customHeight="1" spans="1:28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="1" customFormat="1" customHeight="1" spans="1:2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="1" customFormat="1" customHeight="1" spans="1:28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="1" customFormat="1" customHeight="1" spans="1:28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="1" customFormat="1" customHeight="1" spans="1:28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="1" customFormat="1" customHeight="1" spans="1:28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="1" customFormat="1" customHeight="1" spans="1:28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="1" customFormat="1" customHeight="1" spans="1:28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="1" customFormat="1" customHeight="1" spans="1:28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="1" customFormat="1" customHeight="1" spans="1:28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="1" customFormat="1" customHeight="1" spans="1:28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="1" customFormat="1" customHeight="1" spans="1:2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="1" customFormat="1" customHeight="1" spans="1:28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="1" customFormat="1" customHeight="1" spans="1:28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="1" customFormat="1" customHeight="1" spans="1:28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="1" customFormat="1" customHeight="1" spans="1:28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="1" customFormat="1" customHeight="1" spans="1:28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="1" customFormat="1" customHeight="1" spans="1:28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="1" customFormat="1" customHeight="1" spans="1:28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="1" customFormat="1" customHeight="1" spans="1:28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="1" customFormat="1" customHeight="1" spans="1:28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="1" customFormat="1" customHeight="1" spans="1:2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="1" customFormat="1" customHeight="1" spans="1:28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="1" customFormat="1" customHeight="1" spans="1:28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="1" customFormat="1" customHeight="1" spans="1:28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="1" customFormat="1" customHeight="1" spans="1:28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="1" customFormat="1" customHeight="1" spans="1:28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="1" customFormat="1" customHeight="1" spans="1:28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="1" customFormat="1" customHeight="1" spans="1:28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="1" customFormat="1" customHeight="1" spans="1:28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="1" customFormat="1" customHeight="1" spans="1:28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="1" customFormat="1" customHeight="1" spans="1: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="1" customFormat="1" customHeight="1" spans="1:28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="1" customFormat="1" customHeight="1" spans="1:28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="1" customFormat="1" customHeight="1" spans="1:28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="1" customFormat="1" customHeight="1" spans="1:28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="1" customFormat="1" customHeight="1" spans="1:28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="1" customFormat="1" customHeight="1" spans="1:28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="1" customFormat="1" customHeight="1" spans="1:28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="1" customFormat="1" customHeight="1" spans="1:28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="1" customFormat="1" customHeight="1" spans="1:28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="1" customFormat="1" customHeight="1" spans="1:2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="1" customFormat="1" customHeight="1" spans="1:28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="1" customFormat="1" customHeight="1" spans="1:28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="1" customFormat="1" customHeight="1" spans="1:28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="1" customFormat="1" customHeight="1" spans="1:28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</sheetData>
  <mergeCells count="14">
    <mergeCell ref="B1:C1"/>
    <mergeCell ref="B2:C2"/>
    <mergeCell ref="B3:C3"/>
    <mergeCell ref="B4:C4"/>
    <mergeCell ref="B5:C5"/>
    <mergeCell ref="B6:C6"/>
    <mergeCell ref="A9:A10"/>
    <mergeCell ref="A11:A13"/>
    <mergeCell ref="A18:A20"/>
    <mergeCell ref="A21:A23"/>
    <mergeCell ref="B9:B10"/>
    <mergeCell ref="B11:B13"/>
    <mergeCell ref="B18:B20"/>
    <mergeCell ref="B21:B23"/>
  </mergeCells>
  <conditionalFormatting sqref="K9:K42">
    <cfRule type="cellIs" dxfId="9" priority="6" operator="equal">
      <formula>"Low"</formula>
    </cfRule>
    <cfRule type="cellIs" dxfId="19" priority="5" operator="equal">
      <formula>"Medium"</formula>
    </cfRule>
    <cfRule type="cellIs" dxfId="12" priority="4" operator="equal">
      <formula>"High"</formula>
    </cfRule>
  </conditionalFormatting>
  <conditionalFormatting sqref="E2:E4 J9:J42">
    <cfRule type="cellIs" dxfId="20" priority="3" operator="equal">
      <formula>"reopen"</formula>
    </cfRule>
    <cfRule type="cellIs" dxfId="21" priority="2" operator="equal">
      <formula>"FALSE"</formula>
    </cfRule>
    <cfRule type="cellIs" dxfId="22" priority="1" operator="equal">
      <formula>"PASS"</formula>
    </cfRule>
  </conditionalFormatting>
  <conditionalFormatting sqref="H2:H6 M9:M42">
    <cfRule type="cellIs" dxfId="13" priority="11" operator="equal">
      <formula>"Not Started"</formula>
    </cfRule>
    <cfRule type="cellIs" dxfId="23" priority="10" operator="equal">
      <formula>"In Progress"</formula>
    </cfRule>
    <cfRule type="cellIs" dxfId="15" priority="9" operator="equal">
      <formula>"Complete"</formula>
    </cfRule>
    <cfRule type="cellIs" dxfId="24" priority="8" operator="equal">
      <formula>"On Hold"</formula>
    </cfRule>
    <cfRule type="cellIs" dxfId="12" priority="7" operator="equal">
      <formula>"Overdue"</formula>
    </cfRule>
  </conditionalFormatting>
  <dataValidations count="6">
    <dataValidation type="list" allowBlank="1" sqref="N5">
      <formula1>[1]Dashboard!#REF!</formula1>
    </dataValidation>
    <dataValidation type="list" allowBlank="1" sqref="H2:H6 M9:M42">
      <formula1>$M$2:$M$6</formula1>
    </dataValidation>
    <dataValidation type="list" allowBlank="1" sqref="E2:E4 J9:J42">
      <formula1>$Q$2:$Q$4</formula1>
    </dataValidation>
    <dataValidation type="list" allowBlank="1" showInputMessage="1" showErrorMessage="1" sqref="N9">
      <formula1>Dashboard!$A$20</formula1>
    </dataValidation>
    <dataValidation type="list" allowBlank="1" sqref="Q5">
      <formula1>$Q$2:$Q$3</formula1>
    </dataValidation>
    <dataValidation type="list" allowBlank="1" sqref="K9:K42">
      <formula1>$K$2:$K$4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</vt:lpstr>
      <vt:lpstr>Lê Minh Phương</vt:lpstr>
      <vt:lpstr>Blank</vt:lpstr>
      <vt:lpstr>Nhiệm vụ-BA</vt:lpstr>
      <vt:lpstr>Nhiệm vụ-Tester</vt:lpstr>
      <vt:lpstr>Tester-Blank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PhuongHoLe</cp:lastModifiedBy>
  <dcterms:created xsi:type="dcterms:W3CDTF">2023-01-16T03:22:00Z</dcterms:created>
  <dcterms:modified xsi:type="dcterms:W3CDTF">2023-01-24T14:32:23Z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EBFC57A12E2E4E3C94CFB80E4F5A6A42</vt:lpwstr>
  </property>
  <property fmtid="{D5CDD505-2E9C-101B-9397-08002B2CF9AE}" pid="3" name="KSOProductBuildVer">
    <vt:lpwstr>1033-11.2.0.11440</vt:lpwstr>
  </property>
</Properties>
</file>