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68" windowHeight="9215" firstSheet="1" activeTab="1"/>
  </bookViews>
  <sheets>
    <sheet name="Dashboard" sheetId="1" r:id="rId1"/>
    <sheet name="Lê Minh Phương" sheetId="2" r:id="rId2"/>
    <sheet name="Blank" sheetId="3" r:id="rId3"/>
    <sheet name="Nhiệm vụ-BA" sheetId="4" r:id="rId4"/>
    <sheet name="Nhiệm vụ-Tester" sheetId="5" r:id="rId5"/>
    <sheet name="Tester-Blank" sheetId="6" r:id="rId6"/>
  </sheets>
  <externalReferences>
    <externalReference r:id="rId7"/>
  </externalReferences>
  <calcPr calcId="144525"/>
</workbook>
</file>

<file path=xl/sharedStrings.xml><?xml version="1.0" encoding="utf-8"?>
<sst xmlns="http://schemas.openxmlformats.org/spreadsheetml/2006/main" count="538" uniqueCount="89">
  <si>
    <t>PROJECT TITLE</t>
  </si>
  <si>
    <t xml:space="preserve">E-Learning  TTS </t>
  </si>
  <si>
    <t>STATUS 
 KEY</t>
  </si>
  <si>
    <t>PRIORITY 
 KEY</t>
  </si>
  <si>
    <t>PROJECT MANAGER</t>
  </si>
  <si>
    <t>Phuong</t>
  </si>
  <si>
    <t>Not Started</t>
  </si>
  <si>
    <t>High</t>
  </si>
  <si>
    <t>EPIC</t>
  </si>
  <si>
    <t>Duyệt và quản lý nhân sự</t>
  </si>
  <si>
    <t>In Progress</t>
  </si>
  <si>
    <t>Medium</t>
  </si>
  <si>
    <t>START DATE</t>
  </si>
  <si>
    <t>Complete</t>
  </si>
  <si>
    <t>Low</t>
  </si>
  <si>
    <t>DISPLAY WEEK</t>
  </si>
  <si>
    <t>On Hold</t>
  </si>
  <si>
    <t>SPRINT LENGTH</t>
  </si>
  <si>
    <t>Overdue</t>
  </si>
  <si>
    <t>PRIORITY</t>
  </si>
  <si>
    <t>STATUS</t>
  </si>
  <si>
    <t>Api Duyệt</t>
  </si>
  <si>
    <t>Front end Duyệt</t>
  </si>
  <si>
    <t>phân quyền Full stack</t>
  </si>
  <si>
    <t>Launch</t>
  </si>
  <si>
    <t>FULL NAME</t>
  </si>
  <si>
    <t>ASSIGNED DAY</t>
  </si>
  <si>
    <t>DAY USED</t>
  </si>
  <si>
    <t>AVAILABLE DAY REMAINING</t>
  </si>
  <si>
    <t>BUGS</t>
  </si>
  <si>
    <t>WOKING TIME</t>
  </si>
  <si>
    <t>Lê Minh Phương</t>
  </si>
  <si>
    <t>WORKING TIME</t>
  </si>
  <si>
    <t>GENERAL INFO</t>
  </si>
  <si>
    <t>COMMENT</t>
  </si>
  <si>
    <t>TYPE</t>
  </si>
  <si>
    <t>TASK</t>
  </si>
  <si>
    <t>ASSIGNED HOURS</t>
  </si>
  <si>
    <t>HOURS USED</t>
  </si>
  <si>
    <t>AVAILABLE HOURS REMAINING</t>
  </si>
  <si>
    <t>TYPE OF TASK</t>
  </si>
  <si>
    <t>EXECUTOR 'S ASSESSMENT</t>
  </si>
  <si>
    <t>FEEDBACK OF EXECUTOR</t>
  </si>
  <si>
    <t>FEEDBACK OF PM</t>
  </si>
  <si>
    <t>Task</t>
  </si>
  <si>
    <t>Bug</t>
  </si>
  <si>
    <t xml:space="preserve">Viết tài liệu đặc tả cho phần mềm </t>
  </si>
  <si>
    <t>Viết file elsx quản lý theo Alige</t>
  </si>
  <si>
    <t>API đăng nhập</t>
  </si>
  <si>
    <t>Giao diện đăng nhập</t>
  </si>
  <si>
    <t>API đăng kí</t>
  </si>
  <si>
    <t>Giao diện đăng kí</t>
  </si>
  <si>
    <t>Phân quyền fullstack</t>
  </si>
  <si>
    <t>Giao diện menu</t>
  </si>
  <si>
    <t>API thêm quản trị viên</t>
  </si>
  <si>
    <t>API đăng xuất</t>
  </si>
  <si>
    <t>API thêm thực tập sinh</t>
  </si>
  <si>
    <t>Giao diện footer</t>
  </si>
  <si>
    <t>Vẽ luồng và viết mô tả luồng đăng kí,đăng nhập</t>
  </si>
  <si>
    <t>Viết testcase đăng nhập</t>
  </si>
  <si>
    <t>Project name</t>
  </si>
  <si>
    <t>Status</t>
  </si>
  <si>
    <t>Number of task</t>
  </si>
  <si>
    <t>Fixed</t>
  </si>
  <si>
    <t>DEV FIX</t>
  </si>
  <si>
    <t>Module name</t>
  </si>
  <si>
    <t>Đăng nhập</t>
  </si>
  <si>
    <t>PASS</t>
  </si>
  <si>
    <t>Created by</t>
  </si>
  <si>
    <t>Phương</t>
  </si>
  <si>
    <t>Createtion Date</t>
  </si>
  <si>
    <t>REOPEN</t>
  </si>
  <si>
    <t>Reviewed by</t>
  </si>
  <si>
    <t>Reviewed date</t>
  </si>
  <si>
    <t>Test scenario ID</t>
  </si>
  <si>
    <t>Test scenario Description</t>
  </si>
  <si>
    <t>Test Case ID</t>
  </si>
  <si>
    <t>Test Case Description</t>
  </si>
  <si>
    <t>Test steps</t>
  </si>
  <si>
    <t>Preconditions</t>
  </si>
  <si>
    <t>Test data</t>
  </si>
  <si>
    <t>Expect result</t>
  </si>
  <si>
    <t>Actual result</t>
  </si>
  <si>
    <t>Priority</t>
  </si>
  <si>
    <t>Note - Test</t>
  </si>
  <si>
    <t>Dev fix</t>
  </si>
  <si>
    <t>Assign to</t>
  </si>
  <si>
    <t>Comment</t>
  </si>
  <si>
    <t>Ngày fixed</t>
  </si>
</sst>
</file>

<file path=xl/styles.xml><?xml version="1.0" encoding="utf-8"?>
<styleSheet xmlns="http://schemas.openxmlformats.org/spreadsheetml/2006/main">
  <numFmts count="8">
    <numFmt numFmtId="44" formatCode="_(&quot;$&quot;* #,##0.00_);_(&quot;$&quot;* \(#,##0.00\);_(&quot;$&quot;* &quot;-&quot;??_);_(@_)"/>
    <numFmt numFmtId="176" formatCode="_ * #,##0_ ;_ * \-#,##0_ ;_ * &quot;-&quot;_ ;_ @_ "/>
    <numFmt numFmtId="42" formatCode="_(&quot;$&quot;* #,##0_);_(&quot;$&quot;* \(#,##0\);_(&quot;$&quot;* &quot;-&quot;_);_(@_)"/>
    <numFmt numFmtId="177" formatCode="_ * #,##0.00_ ;_ * \-#,##0.00_ ;_ * &quot;-&quot;??_ ;_ @_ "/>
    <numFmt numFmtId="178" formatCode="0.0"/>
    <numFmt numFmtId="179" formatCode="dddd&quot;, &quot;mmmm&quot; &quot;d&quot;, &quot;yyyy"/>
    <numFmt numFmtId="180" formatCode="d"/>
    <numFmt numFmtId="181" formatCode="mm/dd/yyyy"/>
  </numFmts>
  <fonts count="48">
    <font>
      <sz val="11"/>
      <color theme="1"/>
      <name val="Calibri"/>
      <charset val="134"/>
      <scheme val="minor"/>
    </font>
    <font>
      <sz val="10"/>
      <color rgb="FF000000"/>
      <name val="Calibri"/>
      <charset val="134"/>
      <scheme val="minor"/>
    </font>
    <font>
      <sz val="14"/>
      <color theme="1"/>
      <name val="Times New Roman"/>
      <charset val="134"/>
    </font>
    <font>
      <sz val="10"/>
      <name val="Calibri"/>
      <charset val="134"/>
      <scheme val="minor"/>
    </font>
    <font>
      <b/>
      <sz val="14"/>
      <color theme="1"/>
      <name val="Times New Roman"/>
      <charset val="134"/>
    </font>
    <font>
      <sz val="12"/>
      <color rgb="FF000000"/>
      <name val="Times New Roman"/>
      <charset val="134"/>
    </font>
    <font>
      <sz val="14"/>
      <color rgb="FF000000"/>
      <name val="Times New Roman"/>
      <charset val="134"/>
    </font>
    <font>
      <b/>
      <sz val="10"/>
      <color rgb="FFFFFFFF"/>
      <name val="Century Gothic"/>
      <charset val="134"/>
    </font>
    <font>
      <sz val="14"/>
      <color rgb="FF000000"/>
      <name val="Inconsolata"/>
      <charset val="134"/>
    </font>
    <font>
      <sz val="10"/>
      <color rgb="FFFFFFFF"/>
      <name val="Century Gothic"/>
      <charset val="134"/>
    </font>
    <font>
      <sz val="10"/>
      <color rgb="FF999999"/>
      <name val="Century Gothic"/>
      <charset val="134"/>
    </font>
    <font>
      <sz val="10"/>
      <color rgb="FF434343"/>
      <name val="Century Gothic"/>
      <charset val="134"/>
    </font>
    <font>
      <sz val="12"/>
      <color rgb="FF000000"/>
      <name val="Calibri"/>
      <charset val="134"/>
    </font>
    <font>
      <b/>
      <sz val="10"/>
      <color rgb="FFFFFFFF"/>
      <name val="&quot;Century Gothic&quot;"/>
      <charset val="134"/>
    </font>
    <font>
      <b/>
      <sz val="12"/>
      <color rgb="FF000000"/>
      <name val="Calibri"/>
      <charset val="134"/>
    </font>
    <font>
      <b/>
      <sz val="12"/>
      <color rgb="FF000000"/>
      <name val="&quot;Century Gothic&quot;"/>
      <charset val="134"/>
    </font>
    <font>
      <b/>
      <sz val="10"/>
      <color rgb="FF000000"/>
      <name val="&quot;Century Gothic&quot;"/>
      <charset val="134"/>
    </font>
    <font>
      <b/>
      <sz val="10"/>
      <color rgb="FFFF0000"/>
      <name val="&quot;Century Gothic&quot;"/>
      <charset val="134"/>
    </font>
    <font>
      <sz val="10"/>
      <color rgb="FF000000"/>
      <name val="&quot;Century Gothic&quot;"/>
      <charset val="134"/>
    </font>
    <font>
      <sz val="10"/>
      <color rgb="FF000000"/>
      <name val="Century Gothic"/>
      <charset val="134"/>
    </font>
    <font>
      <sz val="10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sz val="10"/>
      <color rgb="FFFFFFFF"/>
      <name val="&quot;Century Gothic&quot;"/>
      <charset val="134"/>
    </font>
    <font>
      <sz val="10"/>
      <color rgb="FF434343"/>
      <name val="&quot;Century Gothic&quot;"/>
      <charset val="134"/>
    </font>
    <font>
      <sz val="10"/>
      <color rgb="FFCC0000"/>
      <name val="&quot;Century Gothic&quot;"/>
      <charset val="134"/>
    </font>
    <font>
      <b/>
      <sz val="18"/>
      <color rgb="FF000000"/>
      <name val="&quot;Century Gothic&quot;"/>
      <charset val="134"/>
    </font>
    <font>
      <b/>
      <sz val="9"/>
      <color rgb="FF000000"/>
      <name val="&quot;Century Gothic&quot;"/>
      <charset val="134"/>
    </font>
    <font>
      <sz val="10"/>
      <color theme="1"/>
      <name val="Century Gothic"/>
      <charset val="134"/>
    </font>
    <font>
      <b/>
      <sz val="10"/>
      <color theme="1"/>
      <name val="Century Gothic"/>
      <charset val="134"/>
    </font>
    <font>
      <sz val="11"/>
      <color rgb="FF0061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51">
    <fill>
      <patternFill patternType="none"/>
    </fill>
    <fill>
      <patternFill patternType="gray125"/>
    </fill>
    <fill>
      <patternFill patternType="solid">
        <fgColor rgb="FF93C47D"/>
        <bgColor rgb="FF93C47D"/>
      </patternFill>
    </fill>
    <fill>
      <patternFill patternType="solid">
        <fgColor rgb="FFF1C232"/>
        <bgColor rgb="FFF1C232"/>
      </patternFill>
    </fill>
    <fill>
      <patternFill patternType="solid">
        <fgColor rgb="FFFFFFFF"/>
        <bgColor rgb="FFFFFFFF"/>
      </patternFill>
    </fill>
    <fill>
      <patternFill patternType="solid">
        <fgColor rgb="FF222B35"/>
        <bgColor rgb="FF222B35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  <fill>
      <patternFill patternType="solid">
        <fgColor rgb="FF00FF00"/>
        <bgColor rgb="FF00FF00"/>
      </patternFill>
    </fill>
    <fill>
      <patternFill patternType="solid">
        <fgColor rgb="FF999999"/>
        <bgColor rgb="FF999999"/>
      </patternFill>
    </fill>
    <fill>
      <patternFill patternType="solid">
        <fgColor rgb="FFE06666"/>
        <bgColor rgb="FFE06666"/>
      </patternFill>
    </fill>
    <fill>
      <patternFill patternType="solid">
        <fgColor rgb="FFFFD966"/>
        <bgColor rgb="FFFFD966"/>
      </patternFill>
    </fill>
    <fill>
      <patternFill patternType="solid">
        <fgColor rgb="FFD6DCE4"/>
        <bgColor rgb="FFD6DCE4"/>
      </patternFill>
    </fill>
    <fill>
      <patternFill patternType="solid">
        <fgColor rgb="FFFFF2CC"/>
        <bgColor rgb="FFFFF2CC"/>
      </patternFill>
    </fill>
    <fill>
      <patternFill patternType="solid">
        <fgColor theme="8"/>
        <bgColor theme="8"/>
      </patternFill>
    </fill>
    <fill>
      <patternFill patternType="solid">
        <fgColor rgb="FF38761D"/>
        <bgColor rgb="FF38761D"/>
      </patternFill>
    </fill>
    <fill>
      <patternFill patternType="solid">
        <fgColor rgb="FF000000"/>
        <bgColor rgb="FF000000"/>
      </patternFill>
    </fill>
    <fill>
      <patternFill patternType="solid">
        <fgColor rgb="FF333F4F"/>
        <bgColor rgb="FF333F4F"/>
      </patternFill>
    </fill>
    <fill>
      <patternFill patternType="solid">
        <fgColor rgb="FFC9C9C9"/>
        <bgColor rgb="FFC9C9C9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</fills>
  <borders count="3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BFBFBF"/>
      </left>
      <right/>
      <top style="thin">
        <color rgb="FFBFBFBF"/>
      </top>
      <bottom/>
      <diagonal/>
    </border>
    <border>
      <left/>
      <right/>
      <top style="thin">
        <color rgb="FFBFBFBF"/>
      </top>
      <bottom/>
      <diagonal/>
    </border>
    <border>
      <left/>
      <right style="thin">
        <color rgb="FFBFBFBF"/>
      </right>
      <top style="thin">
        <color rgb="FFBFBFBF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 style="thin">
        <color rgb="FFBFBFBF"/>
      </right>
      <top/>
      <bottom/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/>
      <top style="thin">
        <color rgb="FFD9D9D9"/>
      </top>
      <bottom style="thin">
        <color rgb="FFD9D9D9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30" fillId="21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9" fillId="28" borderId="30" applyNumberFormat="0" applyAlignment="0" applyProtection="0">
      <alignment vertical="center"/>
    </xf>
    <xf numFmtId="0" fontId="40" fillId="0" borderId="28" applyNumberFormat="0" applyFill="0" applyAlignment="0" applyProtection="0">
      <alignment vertical="center"/>
    </xf>
    <xf numFmtId="0" fontId="0" fillId="31" borderId="31" applyNumberFormat="0" applyFont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0" fillId="35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36" fillId="0" borderId="28" applyNumberFormat="0" applyFill="0" applyAlignment="0" applyProtection="0">
      <alignment vertical="center"/>
    </xf>
    <xf numFmtId="0" fontId="33" fillId="0" borderId="32" applyNumberFormat="0" applyFill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44" fillId="36" borderId="29" applyNumberFormat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45" fillId="27" borderId="33" applyNumberFormat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8" fillId="27" borderId="29" applyNumberFormat="0" applyAlignment="0" applyProtection="0">
      <alignment vertical="center"/>
    </xf>
    <xf numFmtId="0" fontId="32" fillId="0" borderId="27" applyNumberFormat="0" applyFill="0" applyAlignment="0" applyProtection="0">
      <alignment vertical="center"/>
    </xf>
    <xf numFmtId="0" fontId="31" fillId="0" borderId="26" applyNumberFormat="0" applyFill="0" applyAlignment="0" applyProtection="0">
      <alignment vertical="center"/>
    </xf>
    <xf numFmtId="0" fontId="47" fillId="39" borderId="0" applyNumberFormat="0" applyBorder="0" applyAlignment="0" applyProtection="0">
      <alignment vertical="center"/>
    </xf>
    <xf numFmtId="0" fontId="46" fillId="38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0" fillId="46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0" fillId="48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30" fillId="5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0" fillId="44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</cellStyleXfs>
  <cellXfs count="103">
    <xf numFmtId="0" fontId="0" fillId="0" borderId="0" xfId="0"/>
    <xf numFmtId="0" fontId="1" fillId="0" borderId="0" xfId="0" applyFont="1" applyFill="1" applyAlignment="1"/>
    <xf numFmtId="0" fontId="2" fillId="2" borderId="1" xfId="0" applyFont="1" applyFill="1" applyBorder="1" applyAlignment="1"/>
    <xf numFmtId="0" fontId="2" fillId="0" borderId="1" xfId="0" applyFont="1" applyFill="1" applyBorder="1" applyAlignment="1">
      <alignment wrapText="1"/>
    </xf>
    <xf numFmtId="0" fontId="3" fillId="0" borderId="2" xfId="0" applyFont="1" applyFill="1" applyBorder="1" applyAlignment="1"/>
    <xf numFmtId="0" fontId="2" fillId="0" borderId="0" xfId="0" applyFont="1" applyFill="1" applyAlignment="1">
      <alignment wrapText="1"/>
    </xf>
    <xf numFmtId="0" fontId="4" fillId="3" borderId="3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5" fillId="4" borderId="0" xfId="0" applyFont="1" applyFill="1" applyAlignment="1">
      <alignment horizontal="center"/>
    </xf>
    <xf numFmtId="0" fontId="2" fillId="0" borderId="3" xfId="0" applyFont="1" applyFill="1" applyBorder="1" applyAlignment="1">
      <alignment horizontal="center" vertical="center" wrapText="1"/>
    </xf>
    <xf numFmtId="0" fontId="2" fillId="0" borderId="0" xfId="0" applyFont="1" applyFill="1" applyAlignment="1"/>
    <xf numFmtId="0" fontId="4" fillId="0" borderId="0" xfId="0" applyFont="1" applyFill="1" applyAlignment="1"/>
    <xf numFmtId="0" fontId="2" fillId="2" borderId="3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left" vertical="top" wrapText="1"/>
    </xf>
    <xf numFmtId="0" fontId="2" fillId="0" borderId="3" xfId="0" applyFont="1" applyFill="1" applyBorder="1" applyAlignment="1">
      <alignment horizontal="left" vertical="top" wrapText="1"/>
    </xf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6" fillId="4" borderId="0" xfId="0" applyFont="1" applyFill="1" applyAlignment="1">
      <alignment horizontal="left" vertical="top" wrapText="1"/>
    </xf>
    <xf numFmtId="0" fontId="6" fillId="4" borderId="7" xfId="0" applyFont="1" applyFill="1" applyBorder="1" applyAlignment="1">
      <alignment horizontal="left" vertical="top"/>
    </xf>
    <xf numFmtId="0" fontId="3" fillId="0" borderId="7" xfId="0" applyFont="1" applyFill="1" applyBorder="1" applyAlignment="1"/>
    <xf numFmtId="0" fontId="3" fillId="0" borderId="8" xfId="0" applyFont="1" applyFill="1" applyBorder="1" applyAlignment="1"/>
    <xf numFmtId="0" fontId="6" fillId="4" borderId="3" xfId="0" applyFont="1" applyFill="1" applyBorder="1" applyAlignment="1">
      <alignment horizontal="left" vertical="top"/>
    </xf>
    <xf numFmtId="0" fontId="7" fillId="5" borderId="9" xfId="0" applyFont="1" applyFill="1" applyBorder="1" applyAlignment="1">
      <alignment horizontal="center"/>
    </xf>
    <xf numFmtId="0" fontId="8" fillId="4" borderId="3" xfId="0" applyFont="1" applyFill="1" applyBorder="1" applyAlignment="1">
      <alignment horizontal="center"/>
    </xf>
    <xf numFmtId="0" fontId="9" fillId="6" borderId="10" xfId="0" applyFont="1" applyFill="1" applyBorder="1" applyAlignment="1">
      <alignment horizontal="center"/>
    </xf>
    <xf numFmtId="0" fontId="10" fillId="4" borderId="10" xfId="0" applyFont="1" applyFill="1" applyBorder="1" applyAlignment="1">
      <alignment horizontal="center"/>
    </xf>
    <xf numFmtId="0" fontId="11" fillId="7" borderId="10" xfId="0" applyFont="1" applyFill="1" applyBorder="1" applyAlignment="1">
      <alignment horizontal="center"/>
    </xf>
    <xf numFmtId="0" fontId="11" fillId="8" borderId="10" xfId="0" applyFont="1" applyFill="1" applyBorder="1" applyAlignment="1">
      <alignment horizontal="center"/>
    </xf>
    <xf numFmtId="0" fontId="11" fillId="9" borderId="10" xfId="0" applyFont="1" applyFill="1" applyBorder="1" applyAlignment="1">
      <alignment horizontal="center"/>
    </xf>
    <xf numFmtId="0" fontId="9" fillId="10" borderId="10" xfId="0" applyFont="1" applyFill="1" applyBorder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12" fillId="0" borderId="0" xfId="0" applyFont="1" applyFill="1" applyAlignment="1"/>
    <xf numFmtId="0" fontId="13" fillId="5" borderId="11" xfId="0" applyFont="1" applyFill="1" applyBorder="1" applyAlignment="1">
      <alignment horizontal="center" vertical="center" wrapText="1"/>
    </xf>
    <xf numFmtId="0" fontId="3" fillId="0" borderId="12" xfId="0" applyFont="1" applyFill="1" applyBorder="1" applyAlignment="1"/>
    <xf numFmtId="178" fontId="14" fillId="0" borderId="0" xfId="0" applyNumberFormat="1" applyFont="1" applyFill="1" applyAlignment="1"/>
    <xf numFmtId="0" fontId="12" fillId="0" borderId="0" xfId="0" applyFont="1" applyFill="1" applyAlignment="1">
      <alignment wrapText="1"/>
    </xf>
    <xf numFmtId="0" fontId="15" fillId="11" borderId="0" xfId="0" applyFont="1" applyFill="1" applyAlignment="1">
      <alignment horizontal="center" vertical="center"/>
    </xf>
    <xf numFmtId="0" fontId="15" fillId="12" borderId="13" xfId="0" applyFont="1" applyFill="1" applyBorder="1" applyAlignment="1">
      <alignment horizontal="center" vertical="center"/>
    </xf>
    <xf numFmtId="0" fontId="3" fillId="0" borderId="14" xfId="0" applyFont="1" applyFill="1" applyBorder="1" applyAlignment="1"/>
    <xf numFmtId="0" fontId="3" fillId="0" borderId="15" xfId="0" applyFont="1" applyFill="1" applyBorder="1" applyAlignment="1"/>
    <xf numFmtId="0" fontId="13" fillId="5" borderId="16" xfId="0" applyFont="1" applyFill="1" applyBorder="1" applyAlignment="1">
      <alignment horizontal="center" vertical="center" wrapText="1"/>
    </xf>
    <xf numFmtId="0" fontId="16" fillId="13" borderId="0" xfId="0" applyFont="1" applyFill="1" applyAlignment="1">
      <alignment horizontal="center"/>
    </xf>
    <xf numFmtId="178" fontId="16" fillId="13" borderId="0" xfId="0" applyNumberFormat="1" applyFont="1" applyFill="1" applyAlignment="1">
      <alignment horizontal="center"/>
    </xf>
    <xf numFmtId="0" fontId="17" fillId="13" borderId="0" xfId="0" applyFont="1" applyFill="1" applyAlignment="1">
      <alignment horizontal="center"/>
    </xf>
    <xf numFmtId="0" fontId="16" fillId="13" borderId="0" xfId="0" applyFont="1" applyFill="1" applyAlignment="1">
      <alignment horizontal="left" wrapText="1"/>
    </xf>
    <xf numFmtId="0" fontId="16" fillId="13" borderId="17" xfId="0" applyFont="1" applyFill="1" applyBorder="1" applyAlignment="1">
      <alignment horizontal="left" wrapText="1"/>
    </xf>
    <xf numFmtId="0" fontId="18" fillId="4" borderId="18" xfId="0" applyFont="1" applyFill="1" applyBorder="1" applyAlignment="1">
      <alignment horizontal="left" wrapText="1"/>
    </xf>
    <xf numFmtId="178" fontId="18" fillId="4" borderId="18" xfId="0" applyNumberFormat="1" applyFont="1" applyFill="1" applyBorder="1" applyAlignment="1">
      <alignment horizontal="center" vertical="center"/>
    </xf>
    <xf numFmtId="0" fontId="18" fillId="0" borderId="18" xfId="0" applyFont="1" applyFill="1" applyBorder="1" applyAlignment="1">
      <alignment horizontal="center" vertical="center"/>
    </xf>
    <xf numFmtId="0" fontId="18" fillId="14" borderId="9" xfId="0" applyFont="1" applyFill="1" applyBorder="1" applyAlignment="1">
      <alignment horizontal="center" vertical="center"/>
    </xf>
    <xf numFmtId="0" fontId="19" fillId="0" borderId="18" xfId="0" applyFont="1" applyFill="1" applyBorder="1" applyAlignment="1">
      <alignment horizontal="left" wrapText="1"/>
    </xf>
    <xf numFmtId="0" fontId="18" fillId="0" borderId="19" xfId="0" applyFont="1" applyFill="1" applyBorder="1" applyAlignment="1">
      <alignment horizontal="left" wrapText="1"/>
    </xf>
    <xf numFmtId="0" fontId="18" fillId="4" borderId="18" xfId="0" applyFont="1" applyFill="1" applyBorder="1" applyAlignment="1">
      <alignment horizontal="left"/>
    </xf>
    <xf numFmtId="0" fontId="18" fillId="0" borderId="18" xfId="0" applyFont="1" applyFill="1" applyBorder="1" applyAlignment="1">
      <alignment horizontal="left" wrapText="1"/>
    </xf>
    <xf numFmtId="0" fontId="18" fillId="0" borderId="18" xfId="0" applyFont="1" applyFill="1" applyBorder="1" applyAlignment="1">
      <alignment horizontal="left"/>
    </xf>
    <xf numFmtId="0" fontId="20" fillId="0" borderId="18" xfId="0" applyFont="1" applyFill="1" applyBorder="1" applyAlignment="1"/>
    <xf numFmtId="0" fontId="20" fillId="0" borderId="19" xfId="0" applyFont="1" applyFill="1" applyBorder="1" applyAlignment="1"/>
    <xf numFmtId="178" fontId="20" fillId="0" borderId="0" xfId="0" applyNumberFormat="1" applyFont="1" applyFill="1" applyAlignment="1"/>
    <xf numFmtId="0" fontId="13" fillId="15" borderId="1" xfId="0" applyFont="1" applyFill="1" applyBorder="1" applyAlignment="1">
      <alignment horizontal="center"/>
    </xf>
    <xf numFmtId="0" fontId="3" fillId="0" borderId="20" xfId="0" applyFont="1" applyFill="1" applyBorder="1" applyAlignment="1"/>
    <xf numFmtId="179" fontId="13" fillId="16" borderId="1" xfId="0" applyNumberFormat="1" applyFont="1" applyFill="1" applyBorder="1" applyAlignment="1">
      <alignment horizontal="center"/>
    </xf>
    <xf numFmtId="180" fontId="16" fillId="13" borderId="3" xfId="5" applyNumberFormat="1" applyFont="1" applyFill="1" applyBorder="1" applyAlignment="1">
      <alignment horizontal="center"/>
    </xf>
    <xf numFmtId="180" fontId="16" fillId="13" borderId="3" xfId="0" applyNumberFormat="1" applyFont="1" applyFill="1" applyBorder="1" applyAlignment="1">
      <alignment horizontal="center"/>
    </xf>
    <xf numFmtId="0" fontId="16" fillId="13" borderId="3" xfId="0" applyFont="1" applyFill="1" applyBorder="1" applyAlignment="1">
      <alignment horizontal="center"/>
    </xf>
    <xf numFmtId="178" fontId="16" fillId="13" borderId="3" xfId="0" applyNumberFormat="1" applyFont="1" applyFill="1" applyBorder="1" applyAlignment="1">
      <alignment horizontal="center" wrapText="1"/>
    </xf>
    <xf numFmtId="178" fontId="21" fillId="0" borderId="3" xfId="0" applyNumberFormat="1" applyFont="1" applyFill="1" applyBorder="1" applyAlignment="1">
      <alignment horizontal="center"/>
    </xf>
    <xf numFmtId="0" fontId="13" fillId="5" borderId="9" xfId="0" applyFont="1" applyFill="1" applyBorder="1" applyAlignment="1">
      <alignment horizontal="center"/>
    </xf>
    <xf numFmtId="0" fontId="13" fillId="5" borderId="9" xfId="0" applyFont="1" applyFill="1" applyBorder="1" applyAlignment="1">
      <alignment horizontal="center" vertical="center"/>
    </xf>
    <xf numFmtId="0" fontId="20" fillId="0" borderId="0" xfId="0" applyFont="1" applyFill="1" applyAlignment="1">
      <alignment vertical="center"/>
    </xf>
    <xf numFmtId="0" fontId="18" fillId="9" borderId="9" xfId="0" applyFont="1" applyFill="1" applyBorder="1" applyAlignment="1">
      <alignment horizontal="center" vertical="center"/>
    </xf>
    <xf numFmtId="0" fontId="22" fillId="6" borderId="9" xfId="0" applyFont="1" applyFill="1" applyBorder="1" applyAlignment="1">
      <alignment horizontal="center" vertical="center"/>
    </xf>
    <xf numFmtId="0" fontId="23" fillId="8" borderId="9" xfId="0" applyFont="1" applyFill="1" applyBorder="1" applyAlignment="1">
      <alignment horizontal="center" vertical="center"/>
    </xf>
    <xf numFmtId="0" fontId="24" fillId="17" borderId="9" xfId="0" applyFont="1" applyFill="1" applyBorder="1" applyAlignment="1">
      <alignment horizontal="center" vertical="center"/>
    </xf>
    <xf numFmtId="0" fontId="23" fillId="7" borderId="9" xfId="0" applyFont="1" applyFill="1" applyBorder="1" applyAlignment="1">
      <alignment horizontal="center" vertical="center"/>
    </xf>
    <xf numFmtId="0" fontId="23" fillId="9" borderId="9" xfId="0" applyFont="1" applyFill="1" applyBorder="1" applyAlignment="1">
      <alignment horizontal="center" vertical="center"/>
    </xf>
    <xf numFmtId="0" fontId="23" fillId="0" borderId="9" xfId="0" applyFont="1" applyFill="1" applyBorder="1" applyAlignment="1">
      <alignment horizontal="center" vertical="center"/>
    </xf>
    <xf numFmtId="0" fontId="22" fillId="10" borderId="9" xfId="0" applyFont="1" applyFill="1" applyBorder="1" applyAlignment="1">
      <alignment horizontal="center" vertical="center"/>
    </xf>
    <xf numFmtId="0" fontId="18" fillId="0" borderId="10" xfId="0" applyFont="1" applyFill="1" applyBorder="1" applyAlignment="1">
      <alignment horizontal="left"/>
    </xf>
    <xf numFmtId="0" fontId="18" fillId="0" borderId="0" xfId="0" applyFont="1" applyFill="1" applyAlignment="1">
      <alignment horizontal="left"/>
    </xf>
    <xf numFmtId="0" fontId="18" fillId="0" borderId="0" xfId="0" applyFont="1" applyFill="1" applyAlignment="1"/>
    <xf numFmtId="0" fontId="18" fillId="4" borderId="0" xfId="0" applyFont="1" applyFill="1" applyAlignment="1">
      <alignment horizontal="left"/>
    </xf>
    <xf numFmtId="0" fontId="18" fillId="4" borderId="0" xfId="0" applyFont="1" applyFill="1" applyAlignment="1"/>
    <xf numFmtId="0" fontId="18" fillId="0" borderId="9" xfId="0" applyFont="1" applyFill="1" applyBorder="1" applyAlignment="1">
      <alignment horizontal="center" vertical="center"/>
    </xf>
    <xf numFmtId="0" fontId="13" fillId="18" borderId="10" xfId="0" applyFont="1" applyFill="1" applyBorder="1" applyAlignment="1">
      <alignment horizontal="left" vertical="center"/>
    </xf>
    <xf numFmtId="0" fontId="25" fillId="4" borderId="0" xfId="0" applyFont="1" applyFill="1" applyAlignment="1">
      <alignment horizontal="left" vertical="center" wrapText="1"/>
    </xf>
    <xf numFmtId="0" fontId="25" fillId="4" borderId="0" xfId="0" applyFont="1" applyFill="1" applyAlignment="1">
      <alignment horizontal="center" vertical="center"/>
    </xf>
    <xf numFmtId="0" fontId="20" fillId="4" borderId="0" xfId="0" applyFont="1" applyFill="1" applyAlignment="1"/>
    <xf numFmtId="0" fontId="26" fillId="4" borderId="0" xfId="0" applyFont="1" applyFill="1" applyAlignment="1">
      <alignment horizontal="left" wrapText="1"/>
    </xf>
    <xf numFmtId="181" fontId="25" fillId="4" borderId="0" xfId="0" applyNumberFormat="1" applyFont="1" applyFill="1" applyAlignment="1">
      <alignment horizontal="left" vertical="center" wrapText="1"/>
    </xf>
    <xf numFmtId="0" fontId="13" fillId="18" borderId="10" xfId="0" applyFont="1" applyFill="1" applyBorder="1" applyAlignment="1">
      <alignment horizontal="center"/>
    </xf>
    <xf numFmtId="0" fontId="13" fillId="18" borderId="21" xfId="0" applyFont="1" applyFill="1" applyBorder="1" applyAlignment="1">
      <alignment horizontal="center"/>
    </xf>
    <xf numFmtId="0" fontId="3" fillId="0" borderId="22" xfId="0" applyFont="1" applyFill="1" applyBorder="1" applyAlignment="1"/>
    <xf numFmtId="0" fontId="13" fillId="18" borderId="22" xfId="0" applyFont="1" applyFill="1" applyBorder="1" applyAlignment="1">
      <alignment horizontal="center"/>
    </xf>
    <xf numFmtId="0" fontId="18" fillId="14" borderId="23" xfId="0" applyFont="1" applyFill="1" applyBorder="1" applyAlignment="1">
      <alignment horizontal="center" vertical="center"/>
    </xf>
    <xf numFmtId="0" fontId="18" fillId="14" borderId="24" xfId="0" applyFont="1" applyFill="1" applyBorder="1" applyAlignment="1">
      <alignment horizontal="center" vertical="center"/>
    </xf>
    <xf numFmtId="0" fontId="16" fillId="19" borderId="10" xfId="0" applyFont="1" applyFill="1" applyBorder="1" applyAlignment="1">
      <alignment horizontal="left"/>
    </xf>
    <xf numFmtId="0" fontId="16" fillId="19" borderId="22" xfId="0" applyFont="1" applyFill="1" applyBorder="1" applyAlignment="1">
      <alignment horizontal="left"/>
    </xf>
    <xf numFmtId="0" fontId="7" fillId="18" borderId="3" xfId="0" applyFont="1" applyFill="1" applyBorder="1" applyAlignment="1">
      <alignment horizontal="center"/>
    </xf>
    <xf numFmtId="0" fontId="7" fillId="5" borderId="3" xfId="0" applyFont="1" applyFill="1" applyBorder="1" applyAlignment="1">
      <alignment horizontal="center" vertical="center" wrapText="1"/>
    </xf>
    <xf numFmtId="0" fontId="27" fillId="0" borderId="4" xfId="0" applyFont="1" applyFill="1" applyBorder="1" applyAlignment="1"/>
    <xf numFmtId="0" fontId="28" fillId="0" borderId="4" xfId="0" applyFont="1" applyFill="1" applyBorder="1" applyAlignment="1"/>
    <xf numFmtId="0" fontId="0" fillId="0" borderId="25" xfId="0" applyBorder="1"/>
    <xf numFmtId="0" fontId="13" fillId="5" borderId="10" xfId="0" applyFont="1" applyFill="1" applyBorder="1" applyAlignment="1">
      <alignment horizont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25">
    <dxf>
      <fill>
        <patternFill patternType="solid">
          <fgColor rgb="FFB7E1CD"/>
          <bgColor rgb="FFB7E1CD"/>
        </patternFill>
      </fill>
    </dxf>
    <dxf>
      <font>
        <color rgb="FF999999"/>
      </font>
      <fill>
        <patternFill patternType="solid">
          <fgColor rgb="FFFFFFFF"/>
          <bgColor rgb="FFFFFFFF"/>
        </patternFill>
      </fill>
    </dxf>
    <dxf>
      <font>
        <color rgb="FF434343"/>
      </font>
      <fill>
        <patternFill patternType="solid">
          <fgColor rgb="FF00FF00"/>
          <bgColor rgb="FF00FF00"/>
        </patternFill>
      </fill>
    </dxf>
    <dxf>
      <font>
        <color rgb="FF434343"/>
      </font>
      <fill>
        <patternFill patternType="solid">
          <fgColor rgb="FFFFFF00"/>
          <bgColor rgb="FFFFFF00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ont>
        <color rgb="FFFFFFFF"/>
      </font>
      <fill>
        <patternFill patternType="solid">
          <fgColor rgb="FF999999"/>
          <bgColor rgb="FF999999"/>
        </patternFill>
      </fill>
    </dxf>
    <dxf>
      <font>
        <color rgb="FF434343"/>
      </font>
      <fill>
        <patternFill patternType="solid">
          <fgColor rgb="FFFF9900"/>
          <bgColor rgb="FFFF9900"/>
        </patternFill>
      </fill>
    </dxf>
    <dxf>
      <font>
        <color rgb="FF434343"/>
      </font>
      <fill>
        <patternFill patternType="solid">
          <fgColor rgb="FFFFFFFF"/>
          <bgColor rgb="FFFFFFFF"/>
        </patternFill>
      </fill>
    </dxf>
    <dxf>
      <fill>
        <patternFill patternType="solid">
          <fgColor rgb="FFF1C232"/>
          <bgColor rgb="FFF1C232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F3F3F3"/>
      </font>
      <fill>
        <patternFill patternType="solid">
          <fgColor rgb="FFFF0000"/>
          <bgColor rgb="FFFF0000"/>
        </patternFill>
      </fill>
    </dxf>
    <dxf>
      <font>
        <color rgb="FF999999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ill>
        <patternFill patternType="solid">
          <fgColor rgb="FF980000"/>
          <bgColor rgb="FF980000"/>
        </patternFill>
      </fill>
    </dxf>
    <dxf>
      <font>
        <color rgb="FF434343"/>
      </font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4A86E8"/>
          <bgColor rgb="FF4A86E8"/>
        </patternFill>
      </fill>
    </dxf>
    <dxf>
      <fill>
        <patternFill patternType="solid">
          <fgColor rgb="FFFFFF00"/>
          <bgColor rgb="FFFFFF00"/>
        </patternFill>
      </fill>
    </dxf>
    <dxf>
      <font>
        <color rgb="FFFFFF00"/>
      </font>
      <fill>
        <patternFill patternType="solid">
          <fgColor rgb="FFA64D79"/>
          <bgColor rgb="FFA64D79"/>
        </patternFill>
      </fill>
    </dxf>
    <dxf>
      <fill>
        <patternFill patternType="solid">
          <fgColor rgb="FFCC0000"/>
          <bgColor rgb="FFCC0000"/>
        </patternFill>
      </fill>
    </dxf>
    <dxf>
      <font>
        <color rgb="FF000000"/>
      </font>
      <fill>
        <patternFill patternType="solid">
          <fgColor rgb="FF6AA84F"/>
          <bgColor rgb="FF6AA84F"/>
        </patternFill>
      </fill>
    </dxf>
    <dxf>
      <font>
        <color rgb="FF000000"/>
      </font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999999"/>
          <bgColor rgb="FF99999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externalLink" Target="externalLinks/externalLink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PhuongHoLe\Downloads\CFT.ERP.LuxDeal.Sprint2.Backlog%20(2)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ashboard"/>
      <sheetName val="Agile User Story"/>
      <sheetName val="Gant chart"/>
      <sheetName val="Thu Hiền"/>
      <sheetName val="Ngô Trinh"/>
      <sheetName val="Trần Tuấn Linh"/>
      <sheetName val="Nguyễn Đan Trường"/>
      <sheetName val="Cao Xuân Tạo"/>
      <sheetName val="Lê Minh Phương"/>
      <sheetName val="Đức Hùng"/>
      <sheetName val="Ngô Quang Trường"/>
      <sheetName val="Đỗ Thùy"/>
      <sheetName val="test_blank"/>
      <sheetName val="Đỗ Tuyền"/>
      <sheetName val="Đức Trọng"/>
      <sheetName val="Blank"/>
      <sheetName val="Nguyễn Tấn Đông"/>
      <sheetName val="Lịch nghỉ tháng 12"/>
      <sheetName val="Ver 1.7.10_Test_TrinhNT"/>
      <sheetName val="Copy of Test_blank"/>
      <sheetName val="Test_DHB"/>
      <sheetName val="Test_QLNS"/>
      <sheetName val="Retest_Ver 1.7.8"/>
      <sheetName val="Retest_KH_CTV_KHTN"/>
      <sheetName val="Ver 1.8.0_TrinhNT"/>
      <sheetName val="Ver 1.9.0_TrinhNT"/>
      <sheetName val="Ver 1.9.2_TrinhNT"/>
      <sheetName val="Ver 1.9.6_TrinhNT"/>
    </sheetNames>
    <sheetDataSet>
      <sheetData sheetId="0">
        <row r="3">
          <cell r="B3" t="str">
            <v>Duyệt và quản lý nhân sự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6"/>
  <sheetViews>
    <sheetView topLeftCell="A3" workbookViewId="0">
      <selection activeCell="O12" sqref="O12"/>
    </sheetView>
  </sheetViews>
  <sheetFormatPr defaultColWidth="9" defaultRowHeight="14.4"/>
  <cols>
    <col min="1" max="1" width="20.6666666666667" customWidth="1"/>
    <col min="2" max="2" width="46.6666666666667" customWidth="1"/>
    <col min="3" max="3" width="12.6666666666667" customWidth="1"/>
    <col min="4" max="4" width="22.5555555555556" customWidth="1"/>
    <col min="5" max="5" width="13.2222222222222" customWidth="1"/>
    <col min="6" max="6" width="14.1111111111111" customWidth="1"/>
    <col min="11" max="11" width="15.8888888888889" customWidth="1"/>
    <col min="13" max="13" width="17.3333333333333" customWidth="1"/>
  </cols>
  <sheetData>
    <row r="1" ht="22.8" spans="1:13">
      <c r="A1" s="83" t="s">
        <v>0</v>
      </c>
      <c r="B1" s="84" t="s">
        <v>1</v>
      </c>
      <c r="C1" s="85"/>
      <c r="D1" s="86"/>
      <c r="E1" s="86"/>
      <c r="F1" s="87"/>
      <c r="G1" s="85"/>
      <c r="H1" s="85"/>
      <c r="I1" s="85"/>
      <c r="J1" s="85"/>
      <c r="K1" s="102" t="s">
        <v>2</v>
      </c>
      <c r="M1" s="102" t="s">
        <v>3</v>
      </c>
    </row>
    <row r="2" ht="22.8" spans="1:13">
      <c r="A2" s="83" t="s">
        <v>4</v>
      </c>
      <c r="B2" s="84" t="s">
        <v>5</v>
      </c>
      <c r="C2" s="85"/>
      <c r="D2" s="86"/>
      <c r="E2" s="86"/>
      <c r="F2" s="87"/>
      <c r="G2" s="85"/>
      <c r="H2" s="85"/>
      <c r="I2" s="85"/>
      <c r="J2" s="85"/>
      <c r="K2" s="49" t="s">
        <v>6</v>
      </c>
      <c r="M2" s="70" t="s">
        <v>7</v>
      </c>
    </row>
    <row r="3" ht="22.8" spans="1:13">
      <c r="A3" s="83" t="s">
        <v>8</v>
      </c>
      <c r="B3" s="84" t="s">
        <v>9</v>
      </c>
      <c r="C3" s="85"/>
      <c r="D3" s="86"/>
      <c r="E3" s="86"/>
      <c r="F3" s="87"/>
      <c r="G3" s="85"/>
      <c r="H3" s="85"/>
      <c r="I3" s="85"/>
      <c r="J3" s="85"/>
      <c r="K3" s="71" t="s">
        <v>10</v>
      </c>
      <c r="M3" s="73" t="s">
        <v>11</v>
      </c>
    </row>
    <row r="4" ht="22.8" spans="1:13">
      <c r="A4" s="83" t="s">
        <v>12</v>
      </c>
      <c r="B4" s="88">
        <v>44940</v>
      </c>
      <c r="C4" s="85"/>
      <c r="D4" s="86"/>
      <c r="E4" s="86"/>
      <c r="F4" s="87"/>
      <c r="G4" s="85"/>
      <c r="H4" s="85"/>
      <c r="I4" s="85"/>
      <c r="J4" s="85"/>
      <c r="K4" s="74" t="s">
        <v>13</v>
      </c>
      <c r="M4" s="74" t="s">
        <v>14</v>
      </c>
    </row>
    <row r="5" ht="22.8" spans="1:11">
      <c r="A5" s="83" t="s">
        <v>15</v>
      </c>
      <c r="B5" s="84">
        <v>1</v>
      </c>
      <c r="C5" s="85"/>
      <c r="D5" s="86"/>
      <c r="E5" s="86"/>
      <c r="F5" s="87"/>
      <c r="G5" s="85"/>
      <c r="H5" s="85"/>
      <c r="I5" s="85"/>
      <c r="J5" s="85"/>
      <c r="K5" s="76" t="s">
        <v>16</v>
      </c>
    </row>
    <row r="6" ht="22.8" spans="1:13">
      <c r="A6" s="83" t="s">
        <v>17</v>
      </c>
      <c r="B6" s="84">
        <v>30</v>
      </c>
      <c r="C6" s="85"/>
      <c r="D6" s="86"/>
      <c r="E6" s="86"/>
      <c r="F6" s="87"/>
      <c r="G6" s="85"/>
      <c r="H6" s="85"/>
      <c r="I6" s="85"/>
      <c r="J6" s="85"/>
      <c r="K6" s="70" t="s">
        <v>18</v>
      </c>
      <c r="M6" s="82" t="s">
        <v>14</v>
      </c>
    </row>
    <row r="7" ht="22.8" spans="1:11">
      <c r="A7" s="87"/>
      <c r="B7" s="85"/>
      <c r="C7" s="85"/>
      <c r="D7" s="86"/>
      <c r="E7" s="86"/>
      <c r="F7" s="87"/>
      <c r="G7" s="85"/>
      <c r="H7" s="85"/>
      <c r="I7" s="85"/>
      <c r="J7" s="85"/>
      <c r="K7" s="77"/>
    </row>
    <row r="8" spans="11:11">
      <c r="K8" s="81"/>
    </row>
    <row r="9" spans="1:11">
      <c r="A9" s="89"/>
      <c r="B9" s="90"/>
      <c r="C9" s="91"/>
      <c r="D9" s="92" t="s">
        <v>19</v>
      </c>
      <c r="E9" s="90" t="s">
        <v>20</v>
      </c>
      <c r="F9" s="91"/>
      <c r="K9" s="49" t="s">
        <v>6</v>
      </c>
    </row>
    <row r="10" spans="1:6">
      <c r="A10" s="77" t="s">
        <v>21</v>
      </c>
      <c r="D10" s="82" t="s">
        <v>7</v>
      </c>
      <c r="E10" s="93" t="s">
        <v>6</v>
      </c>
      <c r="F10" s="94"/>
    </row>
    <row r="11" spans="1:6">
      <c r="A11" s="77" t="s">
        <v>22</v>
      </c>
      <c r="D11" s="82" t="s">
        <v>14</v>
      </c>
      <c r="E11" s="93" t="s">
        <v>6</v>
      </c>
      <c r="F11" s="94"/>
    </row>
    <row r="12" spans="1:6">
      <c r="A12" s="77" t="s">
        <v>23</v>
      </c>
      <c r="D12" s="82" t="s">
        <v>14</v>
      </c>
      <c r="E12" s="93" t="s">
        <v>6</v>
      </c>
      <c r="F12" s="94"/>
    </row>
    <row r="13" spans="4:6">
      <c r="D13" s="82" t="s">
        <v>14</v>
      </c>
      <c r="E13" s="93" t="s">
        <v>6</v>
      </c>
      <c r="F13" s="94"/>
    </row>
    <row r="14" spans="4:6">
      <c r="D14" s="82" t="s">
        <v>14</v>
      </c>
      <c r="E14" s="93" t="s">
        <v>6</v>
      </c>
      <c r="F14" s="94"/>
    </row>
    <row r="15" spans="4:6">
      <c r="D15" s="82" t="s">
        <v>14</v>
      </c>
      <c r="E15" s="93" t="s">
        <v>6</v>
      </c>
      <c r="F15" s="94"/>
    </row>
    <row r="16" spans="1:6">
      <c r="A16" s="95" t="s">
        <v>24</v>
      </c>
      <c r="B16" s="96"/>
      <c r="C16" s="96"/>
      <c r="D16" s="96"/>
      <c r="E16" s="96"/>
      <c r="F16" s="96"/>
    </row>
    <row r="19" ht="26.4" spans="1:6">
      <c r="A19" s="97" t="s">
        <v>25</v>
      </c>
      <c r="B19" s="98" t="s">
        <v>26</v>
      </c>
      <c r="C19" s="98" t="s">
        <v>27</v>
      </c>
      <c r="D19" s="98" t="s">
        <v>28</v>
      </c>
      <c r="E19" s="98" t="s">
        <v>29</v>
      </c>
      <c r="F19" s="98" t="s">
        <v>30</v>
      </c>
    </row>
    <row r="20" spans="1:6">
      <c r="A20" s="99" t="s">
        <v>31</v>
      </c>
      <c r="B20" s="100">
        <f>'Lê Minh Phương'!B5</f>
        <v>11.625</v>
      </c>
      <c r="C20" s="100">
        <f>'Lê Minh Phương'!C5</f>
        <v>2.8125</v>
      </c>
      <c r="D20" s="100">
        <f>'Lê Minh Phương'!D5</f>
        <v>8.8125</v>
      </c>
      <c r="E20" s="100">
        <f>'Lê Minh Phương'!E5</f>
        <v>0</v>
      </c>
      <c r="F20" s="100">
        <f>'Lê Minh Phương'!F5</f>
        <v>0</v>
      </c>
    </row>
    <row r="21" spans="1:6">
      <c r="A21" s="101"/>
      <c r="B21" s="101"/>
      <c r="C21" s="101"/>
      <c r="D21" s="101"/>
      <c r="E21" s="101"/>
      <c r="F21" s="101"/>
    </row>
    <row r="22" spans="1:6">
      <c r="A22" s="101"/>
      <c r="B22" s="101"/>
      <c r="C22" s="101"/>
      <c r="D22" s="101"/>
      <c r="E22" s="101"/>
      <c r="F22" s="101"/>
    </row>
    <row r="23" spans="1:6">
      <c r="A23" s="101"/>
      <c r="B23" s="101"/>
      <c r="C23" s="101"/>
      <c r="D23" s="101"/>
      <c r="E23" s="101"/>
      <c r="F23" s="101"/>
    </row>
    <row r="24" spans="1:6">
      <c r="A24" s="101"/>
      <c r="B24" s="101"/>
      <c r="C24" s="101"/>
      <c r="D24" s="101"/>
      <c r="E24" s="101"/>
      <c r="F24" s="101"/>
    </row>
    <row r="25" spans="1:6">
      <c r="A25" s="101"/>
      <c r="B25" s="101"/>
      <c r="C25" s="101"/>
      <c r="D25" s="101"/>
      <c r="E25" s="101"/>
      <c r="F25" s="101"/>
    </row>
    <row r="26" spans="1:6">
      <c r="A26" s="101"/>
      <c r="B26" s="101"/>
      <c r="C26" s="101"/>
      <c r="D26" s="101"/>
      <c r="E26" s="101"/>
      <c r="F26" s="101"/>
    </row>
  </sheetData>
  <mergeCells count="8">
    <mergeCell ref="B9:C9"/>
    <mergeCell ref="E9:F9"/>
    <mergeCell ref="E10:F10"/>
    <mergeCell ref="E11:F11"/>
    <mergeCell ref="E12:F12"/>
    <mergeCell ref="E13:F13"/>
    <mergeCell ref="E14:F14"/>
    <mergeCell ref="E15:F15"/>
  </mergeCells>
  <conditionalFormatting sqref="K2">
    <cfRule type="notContainsBlanks" dxfId="0" priority="36">
      <formula>LEN(TRIM(K2))&gt;0</formula>
    </cfRule>
    <cfRule type="containsText" dxfId="1" priority="35" operator="between" text="Not Started">
      <formula>NOT(ISERROR(SEARCH("Not Started",K2)))</formula>
    </cfRule>
  </conditionalFormatting>
  <conditionalFormatting sqref="M6">
    <cfRule type="containsText" dxfId="2" priority="3" operator="between" text="Low">
      <formula>NOT(ISERROR(SEARCH("Low",M6)))</formula>
    </cfRule>
    <cfRule type="containsText" dxfId="3" priority="2" operator="between" text="Medium">
      <formula>NOT(ISERROR(SEARCH("Medium",M6)))</formula>
    </cfRule>
    <cfRule type="containsText" dxfId="4" priority="1" operator="between" text="High">
      <formula>NOT(ISERROR(SEARCH("High",M6)))</formula>
    </cfRule>
  </conditionalFormatting>
  <conditionalFormatting sqref="K9">
    <cfRule type="containsText" dxfId="5" priority="41" operator="between" text="On Hold">
      <formula>NOT(ISERROR(SEARCH("On Hold",K9)))</formula>
    </cfRule>
    <cfRule type="containsText" dxfId="4" priority="40" operator="between" text="Overdue">
      <formula>NOT(ISERROR(SEARCH("Overdue",K9)))</formula>
    </cfRule>
    <cfRule type="containsText" dxfId="2" priority="39" operator="between" text="Complete">
      <formula>NOT(ISERROR(SEARCH("Complete",K9)))</formula>
    </cfRule>
    <cfRule type="containsText" dxfId="6" priority="38" operator="between" text="In Progress">
      <formula>NOT(ISERROR(SEARCH("In Progress",K9)))</formula>
    </cfRule>
    <cfRule type="containsText" dxfId="7" priority="37" operator="between" text="Not Started">
      <formula>NOT(ISERROR(SEARCH("Not Started",K9)))</formula>
    </cfRule>
  </conditionalFormatting>
  <conditionalFormatting sqref="E10">
    <cfRule type="containsText" dxfId="5" priority="18" operator="between" text="On Hold">
      <formula>NOT(ISERROR(SEARCH("On Hold",E10)))</formula>
    </cfRule>
    <cfRule type="containsText" dxfId="4" priority="17" operator="between" text="Overdue">
      <formula>NOT(ISERROR(SEARCH("Overdue",E10)))</formula>
    </cfRule>
    <cfRule type="containsText" dxfId="2" priority="16" operator="between" text="Complete">
      <formula>NOT(ISERROR(SEARCH("Complete",E10)))</formula>
    </cfRule>
    <cfRule type="containsText" dxfId="6" priority="15" operator="between" text="In Progress">
      <formula>NOT(ISERROR(SEARCH("In Progress",E10)))</formula>
    </cfRule>
    <cfRule type="containsText" dxfId="7" priority="14" operator="between" text="Not Started">
      <formula>NOT(ISERROR(SEARCH("Not Started",E10)))</formula>
    </cfRule>
  </conditionalFormatting>
  <conditionalFormatting sqref="D10:D15">
    <cfRule type="containsText" dxfId="2" priority="21" operator="between" text="Low">
      <formula>NOT(ISERROR(SEARCH("Low",D10)))</formula>
    </cfRule>
    <cfRule type="containsText" dxfId="3" priority="20" operator="between" text="Medium">
      <formula>NOT(ISERROR(SEARCH("Medium",D10)))</formula>
    </cfRule>
    <cfRule type="containsText" dxfId="4" priority="19" operator="between" text="High">
      <formula>NOT(ISERROR(SEARCH("High",D10)))</formula>
    </cfRule>
  </conditionalFormatting>
  <conditionalFormatting sqref="E11:E15">
    <cfRule type="containsText" dxfId="5" priority="8" operator="between" text="On Hold">
      <formula>NOT(ISERROR(SEARCH("On Hold",E11)))</formula>
    </cfRule>
    <cfRule type="containsText" dxfId="4" priority="7" operator="between" text="Overdue">
      <formula>NOT(ISERROR(SEARCH("Overdue",E11)))</formula>
    </cfRule>
    <cfRule type="containsText" dxfId="2" priority="6" operator="between" text="Complete">
      <formula>NOT(ISERROR(SEARCH("Complete",E11)))</formula>
    </cfRule>
    <cfRule type="containsText" dxfId="6" priority="5" operator="between" text="In Progress">
      <formula>NOT(ISERROR(SEARCH("In Progress",E11)))</formula>
    </cfRule>
    <cfRule type="containsText" dxfId="7" priority="4" operator="between" text="Not Started">
      <formula>NOT(ISERROR(SEARCH("Not Started",E11)))</formula>
    </cfRule>
  </conditionalFormatting>
  <dataValidations count="2">
    <dataValidation type="list" allowBlank="1" showInputMessage="1" showErrorMessage="1" sqref="K9 E10 F10 E11:F15">
      <formula1>$K$2:$K$6</formula1>
    </dataValidation>
    <dataValidation type="list" allowBlank="1" showInputMessage="1" showErrorMessage="1" sqref="M6 K19 D10:D15">
      <formula1>$K$15:$K$17</formula1>
    </dataValidation>
  </dataValidation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U37"/>
  <sheetViews>
    <sheetView tabSelected="1" workbookViewId="0">
      <pane xSplit="1" topLeftCell="B1" activePane="topRight" state="frozen"/>
      <selection/>
      <selection pane="topRight" activeCell="G16" sqref="G16"/>
    </sheetView>
  </sheetViews>
  <sheetFormatPr defaultColWidth="12.6296296296296" defaultRowHeight="15.75" customHeight="1"/>
  <cols>
    <col min="1" max="1" width="38.75" style="1" customWidth="1"/>
    <col min="2" max="3" width="17.3796296296296" style="1" customWidth="1"/>
    <col min="4" max="4" width="18.25" style="1" customWidth="1"/>
    <col min="5" max="5" width="17.3796296296296" style="1" customWidth="1"/>
    <col min="6" max="7" width="23.5" style="1" customWidth="1"/>
    <col min="8" max="8" width="22.75" style="1" customWidth="1"/>
    <col min="9" max="16384" width="12.6296296296296" style="1"/>
  </cols>
  <sheetData>
    <row r="1" s="1" customFormat="1" customHeight="1" spans="1:43">
      <c r="A1" s="31"/>
      <c r="B1" s="32" t="s">
        <v>32</v>
      </c>
      <c r="C1" s="33"/>
      <c r="D1" s="34">
        <f>SUM(K5:AQ5)</f>
        <v>20.5</v>
      </c>
      <c r="E1" s="31"/>
      <c r="F1" s="35"/>
      <c r="G1" s="35"/>
      <c r="H1" s="35"/>
      <c r="I1" s="58" t="str">
        <f>[1]Dashboard!B3</f>
        <v>Duyệt và quản lý nhân sự</v>
      </c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  <c r="AA1" s="59"/>
      <c r="AB1" s="59"/>
      <c r="AC1" s="59"/>
      <c r="AD1" s="59"/>
      <c r="AE1" s="59"/>
      <c r="AF1" s="59"/>
      <c r="AG1" s="59"/>
      <c r="AH1" s="59"/>
      <c r="AI1" s="59"/>
      <c r="AJ1" s="59"/>
      <c r="AK1" s="59"/>
      <c r="AL1" s="59"/>
      <c r="AM1" s="59"/>
      <c r="AN1" s="59"/>
      <c r="AO1" s="59"/>
      <c r="AP1" s="59"/>
      <c r="AQ1" s="4"/>
    </row>
    <row r="2" s="1" customFormat="1" customHeight="1" spans="1:43">
      <c r="A2" s="31"/>
      <c r="B2" s="31"/>
      <c r="C2" s="31"/>
      <c r="D2" s="31"/>
      <c r="E2" s="31"/>
      <c r="F2" s="35"/>
      <c r="G2" s="35"/>
      <c r="H2" s="35"/>
      <c r="I2" s="60">
        <f>I3</f>
        <v>44940</v>
      </c>
      <c r="J2" s="59"/>
      <c r="K2" s="59"/>
      <c r="L2" s="59"/>
      <c r="M2" s="59"/>
      <c r="N2" s="59"/>
      <c r="O2" s="4"/>
      <c r="P2" s="60">
        <f>P3</f>
        <v>44947</v>
      </c>
      <c r="Q2" s="59"/>
      <c r="R2" s="59"/>
      <c r="S2" s="59"/>
      <c r="T2" s="59"/>
      <c r="U2" s="59"/>
      <c r="V2" s="4"/>
      <c r="W2" s="60">
        <f>W3</f>
        <v>44954</v>
      </c>
      <c r="X2" s="59"/>
      <c r="Y2" s="59"/>
      <c r="Z2" s="59"/>
      <c r="AA2" s="59"/>
      <c r="AB2" s="59"/>
      <c r="AC2" s="4"/>
      <c r="AD2" s="60">
        <f>AD3</f>
        <v>44961</v>
      </c>
      <c r="AE2" s="59"/>
      <c r="AF2" s="59"/>
      <c r="AG2" s="59"/>
      <c r="AH2" s="59"/>
      <c r="AI2" s="59"/>
      <c r="AJ2" s="4"/>
      <c r="AK2" s="60">
        <f>AK3</f>
        <v>44968</v>
      </c>
      <c r="AL2" s="59"/>
      <c r="AM2" s="59"/>
      <c r="AN2" s="59"/>
      <c r="AO2" s="59"/>
      <c r="AP2" s="59"/>
      <c r="AQ2" s="4"/>
    </row>
    <row r="3" s="1" customFormat="1" customHeight="1" spans="1:47">
      <c r="A3" s="36" t="s">
        <v>33</v>
      </c>
      <c r="B3" s="36"/>
      <c r="C3" s="36"/>
      <c r="D3" s="36"/>
      <c r="E3" s="36"/>
      <c r="F3" s="37" t="s">
        <v>34</v>
      </c>
      <c r="G3" s="38"/>
      <c r="H3" s="39"/>
      <c r="I3" s="61">
        <f>Dashboard!B4</f>
        <v>44940</v>
      </c>
      <c r="J3" s="62">
        <f t="shared" ref="J3:AQ3" si="0">I3+1</f>
        <v>44941</v>
      </c>
      <c r="K3" s="62">
        <f t="shared" si="0"/>
        <v>44942</v>
      </c>
      <c r="L3" s="62">
        <f t="shared" si="0"/>
        <v>44943</v>
      </c>
      <c r="M3" s="62">
        <f t="shared" si="0"/>
        <v>44944</v>
      </c>
      <c r="N3" s="62">
        <f t="shared" si="0"/>
        <v>44945</v>
      </c>
      <c r="O3" s="62">
        <f t="shared" si="0"/>
        <v>44946</v>
      </c>
      <c r="P3" s="62">
        <f t="shared" si="0"/>
        <v>44947</v>
      </c>
      <c r="Q3" s="62">
        <f t="shared" si="0"/>
        <v>44948</v>
      </c>
      <c r="R3" s="62">
        <f t="shared" si="0"/>
        <v>44949</v>
      </c>
      <c r="S3" s="62">
        <f t="shared" si="0"/>
        <v>44950</v>
      </c>
      <c r="T3" s="62">
        <f t="shared" si="0"/>
        <v>44951</v>
      </c>
      <c r="U3" s="62">
        <f t="shared" si="0"/>
        <v>44952</v>
      </c>
      <c r="V3" s="62">
        <f t="shared" si="0"/>
        <v>44953</v>
      </c>
      <c r="W3" s="62">
        <f t="shared" si="0"/>
        <v>44954</v>
      </c>
      <c r="X3" s="62">
        <f t="shared" si="0"/>
        <v>44955</v>
      </c>
      <c r="Y3" s="62">
        <f t="shared" si="0"/>
        <v>44956</v>
      </c>
      <c r="Z3" s="62">
        <f t="shared" si="0"/>
        <v>44957</v>
      </c>
      <c r="AA3" s="62">
        <f t="shared" si="0"/>
        <v>44958</v>
      </c>
      <c r="AB3" s="62">
        <f t="shared" si="0"/>
        <v>44959</v>
      </c>
      <c r="AC3" s="62">
        <f t="shared" si="0"/>
        <v>44960</v>
      </c>
      <c r="AD3" s="62">
        <f t="shared" si="0"/>
        <v>44961</v>
      </c>
      <c r="AE3" s="62">
        <f t="shared" si="0"/>
        <v>44962</v>
      </c>
      <c r="AF3" s="62">
        <f t="shared" si="0"/>
        <v>44963</v>
      </c>
      <c r="AG3" s="62">
        <f t="shared" si="0"/>
        <v>44964</v>
      </c>
      <c r="AH3" s="62">
        <f t="shared" si="0"/>
        <v>44965</v>
      </c>
      <c r="AI3" s="62">
        <f t="shared" si="0"/>
        <v>44966</v>
      </c>
      <c r="AJ3" s="62">
        <f t="shared" si="0"/>
        <v>44967</v>
      </c>
      <c r="AK3" s="62">
        <f t="shared" si="0"/>
        <v>44968</v>
      </c>
      <c r="AL3" s="62">
        <f t="shared" si="0"/>
        <v>44969</v>
      </c>
      <c r="AM3" s="62">
        <f t="shared" si="0"/>
        <v>44970</v>
      </c>
      <c r="AN3" s="62">
        <f t="shared" si="0"/>
        <v>44971</v>
      </c>
      <c r="AO3" s="62">
        <f t="shared" si="0"/>
        <v>44972</v>
      </c>
      <c r="AP3" s="62">
        <f t="shared" si="0"/>
        <v>44973</v>
      </c>
      <c r="AQ3" s="62">
        <f t="shared" si="0"/>
        <v>44974</v>
      </c>
      <c r="AS3" s="66" t="s">
        <v>2</v>
      </c>
      <c r="AT3" s="67" t="s">
        <v>35</v>
      </c>
      <c r="AU3" s="66" t="s">
        <v>3</v>
      </c>
    </row>
    <row r="4" s="1" customFormat="1" customHeight="1" spans="1:47">
      <c r="A4" s="40" t="s">
        <v>36</v>
      </c>
      <c r="B4" s="40" t="s">
        <v>37</v>
      </c>
      <c r="C4" s="40" t="s">
        <v>38</v>
      </c>
      <c r="D4" s="40" t="s">
        <v>39</v>
      </c>
      <c r="E4" s="40" t="s">
        <v>40</v>
      </c>
      <c r="F4" s="40" t="s">
        <v>41</v>
      </c>
      <c r="G4" s="40" t="s">
        <v>42</v>
      </c>
      <c r="H4" s="40" t="s">
        <v>43</v>
      </c>
      <c r="I4" s="63" t="str">
        <f t="shared" ref="I4:AQ4" si="1">LEFT(TEXT(I3,"ddd"),1)</f>
        <v>S</v>
      </c>
      <c r="J4" s="63" t="str">
        <f t="shared" si="1"/>
        <v>S</v>
      </c>
      <c r="K4" s="63" t="str">
        <f t="shared" si="1"/>
        <v>M</v>
      </c>
      <c r="L4" s="63" t="str">
        <f t="shared" si="1"/>
        <v>T</v>
      </c>
      <c r="M4" s="63" t="str">
        <f t="shared" si="1"/>
        <v>W</v>
      </c>
      <c r="N4" s="63" t="str">
        <f t="shared" si="1"/>
        <v>T</v>
      </c>
      <c r="O4" s="63" t="str">
        <f t="shared" si="1"/>
        <v>F</v>
      </c>
      <c r="P4" s="63" t="str">
        <f t="shared" si="1"/>
        <v>S</v>
      </c>
      <c r="Q4" s="63" t="str">
        <f t="shared" si="1"/>
        <v>S</v>
      </c>
      <c r="R4" s="63" t="str">
        <f t="shared" si="1"/>
        <v>M</v>
      </c>
      <c r="S4" s="63" t="str">
        <f t="shared" si="1"/>
        <v>T</v>
      </c>
      <c r="T4" s="63" t="str">
        <f t="shared" si="1"/>
        <v>W</v>
      </c>
      <c r="U4" s="63" t="str">
        <f t="shared" si="1"/>
        <v>T</v>
      </c>
      <c r="V4" s="63" t="str">
        <f t="shared" si="1"/>
        <v>F</v>
      </c>
      <c r="W4" s="63" t="str">
        <f t="shared" si="1"/>
        <v>S</v>
      </c>
      <c r="X4" s="63" t="str">
        <f t="shared" si="1"/>
        <v>S</v>
      </c>
      <c r="Y4" s="63" t="str">
        <f t="shared" si="1"/>
        <v>M</v>
      </c>
      <c r="Z4" s="63" t="str">
        <f t="shared" si="1"/>
        <v>T</v>
      </c>
      <c r="AA4" s="63" t="str">
        <f t="shared" si="1"/>
        <v>W</v>
      </c>
      <c r="AB4" s="63" t="str">
        <f t="shared" si="1"/>
        <v>T</v>
      </c>
      <c r="AC4" s="63" t="str">
        <f t="shared" si="1"/>
        <v>F</v>
      </c>
      <c r="AD4" s="63" t="str">
        <f t="shared" si="1"/>
        <v>S</v>
      </c>
      <c r="AE4" s="63" t="str">
        <f t="shared" si="1"/>
        <v>S</v>
      </c>
      <c r="AF4" s="63" t="str">
        <f t="shared" si="1"/>
        <v>M</v>
      </c>
      <c r="AG4" s="63" t="str">
        <f t="shared" si="1"/>
        <v>T</v>
      </c>
      <c r="AH4" s="63" t="str">
        <f t="shared" si="1"/>
        <v>W</v>
      </c>
      <c r="AI4" s="63" t="str">
        <f t="shared" si="1"/>
        <v>T</v>
      </c>
      <c r="AJ4" s="63" t="str">
        <f t="shared" si="1"/>
        <v>F</v>
      </c>
      <c r="AK4" s="63" t="str">
        <f t="shared" si="1"/>
        <v>S</v>
      </c>
      <c r="AL4" s="63" t="str">
        <f t="shared" si="1"/>
        <v>S</v>
      </c>
      <c r="AM4" s="63" t="str">
        <f t="shared" si="1"/>
        <v>M</v>
      </c>
      <c r="AN4" s="63" t="str">
        <f t="shared" si="1"/>
        <v>T</v>
      </c>
      <c r="AO4" s="63" t="str">
        <f t="shared" si="1"/>
        <v>W</v>
      </c>
      <c r="AP4" s="63" t="str">
        <f t="shared" si="1"/>
        <v>T</v>
      </c>
      <c r="AQ4" s="63" t="str">
        <f t="shared" si="1"/>
        <v>F</v>
      </c>
      <c r="AR4" s="68"/>
      <c r="AS4" s="49" t="s">
        <v>6</v>
      </c>
      <c r="AT4" s="69" t="s">
        <v>44</v>
      </c>
      <c r="AU4" s="70" t="s">
        <v>7</v>
      </c>
    </row>
    <row r="5" s="1" customFormat="1" customHeight="1" spans="1:47">
      <c r="A5" s="41">
        <f>COUNTA(A6:A1000)</f>
        <v>13</v>
      </c>
      <c r="B5" s="42">
        <f>SUM(B6:B1000)/8</f>
        <v>11.625</v>
      </c>
      <c r="C5" s="42">
        <f>SUM(C6:C1000)/8</f>
        <v>2.8125</v>
      </c>
      <c r="D5" s="42">
        <f>SUM(D6:D1000)/8</f>
        <v>8.8125</v>
      </c>
      <c r="E5" s="43">
        <f>COUNTIFS($E$6:E1000,"&lt;&gt;"&amp;"",$E$6:E1000,"Bug")</f>
        <v>0</v>
      </c>
      <c r="F5" s="44"/>
      <c r="G5" s="45"/>
      <c r="H5" s="44"/>
      <c r="I5" s="64">
        <f t="shared" ref="I5:AQ5" si="2">SUM(I6:I1000)</f>
        <v>2</v>
      </c>
      <c r="J5" s="64">
        <f t="shared" si="2"/>
        <v>0</v>
      </c>
      <c r="K5" s="64">
        <f t="shared" si="2"/>
        <v>3</v>
      </c>
      <c r="L5" s="64">
        <f t="shared" si="2"/>
        <v>3</v>
      </c>
      <c r="M5" s="64">
        <f t="shared" si="2"/>
        <v>1.5</v>
      </c>
      <c r="N5" s="64">
        <f t="shared" si="2"/>
        <v>0</v>
      </c>
      <c r="O5" s="64">
        <f t="shared" si="2"/>
        <v>13</v>
      </c>
      <c r="P5" s="64">
        <f t="shared" si="2"/>
        <v>0</v>
      </c>
      <c r="Q5" s="64">
        <f t="shared" si="2"/>
        <v>0</v>
      </c>
      <c r="R5" s="64">
        <f t="shared" si="2"/>
        <v>0</v>
      </c>
      <c r="S5" s="64">
        <f t="shared" si="2"/>
        <v>0</v>
      </c>
      <c r="T5" s="64">
        <f t="shared" si="2"/>
        <v>0</v>
      </c>
      <c r="U5" s="64">
        <f t="shared" si="2"/>
        <v>0</v>
      </c>
      <c r="V5" s="64">
        <f t="shared" si="2"/>
        <v>0</v>
      </c>
      <c r="W5" s="64">
        <f t="shared" si="2"/>
        <v>0</v>
      </c>
      <c r="X5" s="64">
        <f t="shared" si="2"/>
        <v>0</v>
      </c>
      <c r="Y5" s="64">
        <f t="shared" si="2"/>
        <v>0</v>
      </c>
      <c r="Z5" s="64">
        <f t="shared" si="2"/>
        <v>0</v>
      </c>
      <c r="AA5" s="64">
        <f t="shared" si="2"/>
        <v>0</v>
      </c>
      <c r="AB5" s="64">
        <f t="shared" si="2"/>
        <v>0</v>
      </c>
      <c r="AC5" s="64">
        <f t="shared" si="2"/>
        <v>0</v>
      </c>
      <c r="AD5" s="64">
        <f t="shared" si="2"/>
        <v>0</v>
      </c>
      <c r="AE5" s="64">
        <f t="shared" si="2"/>
        <v>0</v>
      </c>
      <c r="AF5" s="64">
        <f t="shared" si="2"/>
        <v>0</v>
      </c>
      <c r="AG5" s="64">
        <f t="shared" si="2"/>
        <v>0</v>
      </c>
      <c r="AH5" s="64">
        <f t="shared" si="2"/>
        <v>0</v>
      </c>
      <c r="AI5" s="64">
        <f t="shared" si="2"/>
        <v>0</v>
      </c>
      <c r="AJ5" s="64">
        <f t="shared" si="2"/>
        <v>0</v>
      </c>
      <c r="AK5" s="64">
        <f t="shared" si="2"/>
        <v>0</v>
      </c>
      <c r="AL5" s="64">
        <f t="shared" si="2"/>
        <v>0</v>
      </c>
      <c r="AM5" s="64">
        <f t="shared" si="2"/>
        <v>0</v>
      </c>
      <c r="AN5" s="64">
        <f t="shared" si="2"/>
        <v>0</v>
      </c>
      <c r="AO5" s="64">
        <f t="shared" si="2"/>
        <v>0</v>
      </c>
      <c r="AP5" s="64">
        <f t="shared" si="2"/>
        <v>0</v>
      </c>
      <c r="AQ5" s="64">
        <f t="shared" si="2"/>
        <v>0</v>
      </c>
      <c r="AS5" s="71" t="s">
        <v>10</v>
      </c>
      <c r="AT5" s="72" t="s">
        <v>45</v>
      </c>
      <c r="AU5" s="73" t="s">
        <v>11</v>
      </c>
    </row>
    <row r="6" s="1" customFormat="1" customHeight="1" spans="1:47">
      <c r="A6" s="52" t="s">
        <v>46</v>
      </c>
      <c r="B6" s="47">
        <v>20</v>
      </c>
      <c r="C6" s="47">
        <f t="shared" ref="C6:C36" si="3">SUM(I6:AQ6)</f>
        <v>3</v>
      </c>
      <c r="D6" s="47">
        <f t="shared" ref="D6:D36" si="4">B6-C6</f>
        <v>17</v>
      </c>
      <c r="E6" s="48" t="s">
        <v>44</v>
      </c>
      <c r="F6" s="49" t="s">
        <v>10</v>
      </c>
      <c r="G6" s="50"/>
      <c r="H6" s="51"/>
      <c r="I6" s="65">
        <v>2</v>
      </c>
      <c r="J6" s="65"/>
      <c r="K6" s="65"/>
      <c r="L6" s="65">
        <v>1</v>
      </c>
      <c r="M6" s="65"/>
      <c r="N6" s="65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  <c r="AA6" s="65"/>
      <c r="AB6" s="65"/>
      <c r="AC6" s="65"/>
      <c r="AD6" s="65"/>
      <c r="AE6" s="65"/>
      <c r="AF6" s="65"/>
      <c r="AG6" s="65"/>
      <c r="AH6" s="65"/>
      <c r="AI6" s="65"/>
      <c r="AJ6" s="65"/>
      <c r="AK6" s="65"/>
      <c r="AL6" s="65"/>
      <c r="AM6" s="65"/>
      <c r="AN6" s="65"/>
      <c r="AO6" s="65"/>
      <c r="AP6" s="65"/>
      <c r="AQ6" s="65"/>
      <c r="AS6" s="74" t="s">
        <v>13</v>
      </c>
      <c r="AT6" s="75"/>
      <c r="AU6" s="74" t="s">
        <v>14</v>
      </c>
    </row>
    <row r="7" s="1" customFormat="1" customHeight="1" spans="1:47">
      <c r="A7" s="52" t="s">
        <v>47</v>
      </c>
      <c r="B7" s="47">
        <v>4</v>
      </c>
      <c r="C7" s="47">
        <f t="shared" si="3"/>
        <v>3</v>
      </c>
      <c r="D7" s="47">
        <f t="shared" si="4"/>
        <v>1</v>
      </c>
      <c r="E7" s="48" t="s">
        <v>44</v>
      </c>
      <c r="F7" s="49" t="s">
        <v>13</v>
      </c>
      <c r="G7" s="53"/>
      <c r="H7" s="51"/>
      <c r="I7" s="65"/>
      <c r="J7" s="65"/>
      <c r="K7" s="65">
        <v>3</v>
      </c>
      <c r="L7" s="65"/>
      <c r="M7" s="65"/>
      <c r="N7" s="65"/>
      <c r="O7" s="65"/>
      <c r="P7" s="65"/>
      <c r="Q7" s="65"/>
      <c r="R7" s="65"/>
      <c r="S7" s="65"/>
      <c r="T7" s="65"/>
      <c r="U7" s="65"/>
      <c r="V7" s="65"/>
      <c r="W7" s="65"/>
      <c r="X7" s="65"/>
      <c r="Y7" s="65"/>
      <c r="Z7" s="65"/>
      <c r="AA7" s="65"/>
      <c r="AB7" s="65"/>
      <c r="AC7" s="65"/>
      <c r="AD7" s="65"/>
      <c r="AE7" s="65"/>
      <c r="AF7" s="65"/>
      <c r="AG7" s="65"/>
      <c r="AH7" s="65"/>
      <c r="AI7" s="65"/>
      <c r="AJ7" s="65"/>
      <c r="AK7" s="65"/>
      <c r="AL7" s="65"/>
      <c r="AM7" s="65"/>
      <c r="AN7" s="65"/>
      <c r="AO7" s="65"/>
      <c r="AP7" s="65"/>
      <c r="AQ7" s="65"/>
      <c r="AS7" s="76" t="s">
        <v>16</v>
      </c>
      <c r="AT7" s="77"/>
      <c r="AU7" s="77"/>
    </row>
    <row r="8" s="1" customFormat="1" customHeight="1" spans="1:47">
      <c r="A8" s="52" t="s">
        <v>48</v>
      </c>
      <c r="B8" s="47">
        <v>6</v>
      </c>
      <c r="C8" s="47">
        <f t="shared" si="3"/>
        <v>0</v>
      </c>
      <c r="D8" s="47">
        <f t="shared" si="4"/>
        <v>6</v>
      </c>
      <c r="E8" s="48" t="s">
        <v>44</v>
      </c>
      <c r="F8" s="49" t="s">
        <v>10</v>
      </c>
      <c r="G8" s="53"/>
      <c r="H8" s="51"/>
      <c r="I8" s="65"/>
      <c r="J8" s="65"/>
      <c r="K8" s="65"/>
      <c r="L8" s="65"/>
      <c r="M8" s="65"/>
      <c r="N8" s="65"/>
      <c r="O8" s="65"/>
      <c r="P8" s="65"/>
      <c r="Q8" s="65"/>
      <c r="R8" s="65"/>
      <c r="S8" s="65"/>
      <c r="T8" s="65"/>
      <c r="U8" s="65"/>
      <c r="V8" s="65"/>
      <c r="W8" s="65"/>
      <c r="X8" s="65"/>
      <c r="Y8" s="65"/>
      <c r="Z8" s="65"/>
      <c r="AA8" s="65"/>
      <c r="AB8" s="65"/>
      <c r="AC8" s="65"/>
      <c r="AD8" s="65"/>
      <c r="AE8" s="65"/>
      <c r="AF8" s="65"/>
      <c r="AG8" s="65"/>
      <c r="AH8" s="65"/>
      <c r="AI8" s="65"/>
      <c r="AJ8" s="65"/>
      <c r="AK8" s="65"/>
      <c r="AL8" s="65"/>
      <c r="AM8" s="65"/>
      <c r="AN8" s="65"/>
      <c r="AO8" s="65"/>
      <c r="AP8" s="65"/>
      <c r="AQ8" s="65"/>
      <c r="AS8" s="70" t="s">
        <v>18</v>
      </c>
      <c r="AT8" s="78"/>
      <c r="AU8" s="79"/>
    </row>
    <row r="9" s="1" customFormat="1" customHeight="1" spans="1:47">
      <c r="A9" s="52" t="s">
        <v>49</v>
      </c>
      <c r="B9" s="47">
        <v>2</v>
      </c>
      <c r="C9" s="47">
        <f t="shared" si="3"/>
        <v>0</v>
      </c>
      <c r="D9" s="47">
        <f t="shared" si="4"/>
        <v>2</v>
      </c>
      <c r="E9" s="48" t="s">
        <v>44</v>
      </c>
      <c r="F9" s="49" t="s">
        <v>6</v>
      </c>
      <c r="G9" s="53"/>
      <c r="H9" s="51"/>
      <c r="I9" s="65"/>
      <c r="J9" s="65"/>
      <c r="K9" s="65"/>
      <c r="L9" s="65"/>
      <c r="M9" s="65"/>
      <c r="N9" s="65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  <c r="AA9" s="65"/>
      <c r="AB9" s="65"/>
      <c r="AC9" s="65"/>
      <c r="AD9" s="65"/>
      <c r="AE9" s="65"/>
      <c r="AF9" s="65"/>
      <c r="AG9" s="65"/>
      <c r="AH9" s="65"/>
      <c r="AI9" s="65"/>
      <c r="AJ9" s="65"/>
      <c r="AK9" s="65"/>
      <c r="AL9" s="65"/>
      <c r="AM9" s="65"/>
      <c r="AN9" s="65"/>
      <c r="AO9" s="65"/>
      <c r="AP9" s="65"/>
      <c r="AQ9" s="65"/>
      <c r="AS9" s="77"/>
      <c r="AT9" s="80"/>
      <c r="AU9" s="81"/>
    </row>
    <row r="10" s="1" customFormat="1" customHeight="1" spans="1:47">
      <c r="A10" s="52" t="s">
        <v>50</v>
      </c>
      <c r="B10" s="47">
        <v>2</v>
      </c>
      <c r="C10" s="47">
        <f t="shared" si="3"/>
        <v>2.5</v>
      </c>
      <c r="D10" s="47">
        <f t="shared" si="4"/>
        <v>-0.5</v>
      </c>
      <c r="E10" s="48" t="s">
        <v>44</v>
      </c>
      <c r="F10" s="49" t="s">
        <v>13</v>
      </c>
      <c r="G10" s="53"/>
      <c r="H10" s="51"/>
      <c r="I10" s="65"/>
      <c r="J10" s="65"/>
      <c r="K10" s="65"/>
      <c r="L10" s="65">
        <v>2</v>
      </c>
      <c r="M10" s="65">
        <v>0.5</v>
      </c>
      <c r="N10" s="65"/>
      <c r="O10" s="65"/>
      <c r="P10" s="65"/>
      <c r="Q10" s="65"/>
      <c r="R10" s="65"/>
      <c r="S10" s="65"/>
      <c r="T10" s="65"/>
      <c r="U10" s="65"/>
      <c r="V10" s="65"/>
      <c r="W10" s="65"/>
      <c r="X10" s="65"/>
      <c r="Y10" s="65"/>
      <c r="Z10" s="65"/>
      <c r="AA10" s="65"/>
      <c r="AB10" s="65"/>
      <c r="AC10" s="65"/>
      <c r="AD10" s="65"/>
      <c r="AE10" s="65"/>
      <c r="AF10" s="65"/>
      <c r="AG10" s="65"/>
      <c r="AH10" s="65"/>
      <c r="AI10" s="65"/>
      <c r="AJ10" s="65"/>
      <c r="AK10" s="65"/>
      <c r="AL10" s="65"/>
      <c r="AM10" s="65"/>
      <c r="AN10" s="65"/>
      <c r="AO10" s="65"/>
      <c r="AP10" s="65"/>
      <c r="AQ10" s="65"/>
      <c r="AS10" s="81"/>
      <c r="AT10" s="80"/>
      <c r="AU10" s="81"/>
    </row>
    <row r="11" s="1" customFormat="1" customHeight="1" spans="1:47">
      <c r="A11" s="52" t="s">
        <v>51</v>
      </c>
      <c r="B11" s="47">
        <v>2</v>
      </c>
      <c r="C11" s="47">
        <f t="shared" si="3"/>
        <v>0</v>
      </c>
      <c r="D11" s="47">
        <f t="shared" si="4"/>
        <v>2</v>
      </c>
      <c r="E11" s="48" t="s">
        <v>44</v>
      </c>
      <c r="F11" s="49" t="s">
        <v>6</v>
      </c>
      <c r="G11" s="54"/>
      <c r="H11" s="51"/>
      <c r="I11" s="65"/>
      <c r="J11" s="65"/>
      <c r="K11" s="65"/>
      <c r="L11" s="65"/>
      <c r="M11" s="65"/>
      <c r="N11" s="65"/>
      <c r="O11" s="65"/>
      <c r="P11" s="65"/>
      <c r="Q11" s="65"/>
      <c r="R11" s="65"/>
      <c r="S11" s="65"/>
      <c r="T11" s="65"/>
      <c r="U11" s="65"/>
      <c r="V11" s="65"/>
      <c r="W11" s="65"/>
      <c r="X11" s="65"/>
      <c r="Y11" s="65"/>
      <c r="Z11" s="65"/>
      <c r="AA11" s="65"/>
      <c r="AB11" s="65"/>
      <c r="AC11" s="65"/>
      <c r="AD11" s="65"/>
      <c r="AE11" s="65"/>
      <c r="AF11" s="65"/>
      <c r="AG11" s="65"/>
      <c r="AH11" s="65"/>
      <c r="AI11" s="65"/>
      <c r="AJ11" s="65"/>
      <c r="AK11" s="65"/>
      <c r="AL11" s="65"/>
      <c r="AM11" s="65"/>
      <c r="AN11" s="65"/>
      <c r="AO11" s="65"/>
      <c r="AP11" s="65"/>
      <c r="AQ11" s="65"/>
      <c r="AS11" s="49" t="s">
        <v>13</v>
      </c>
      <c r="AT11" s="80"/>
      <c r="AU11" s="82" t="s">
        <v>7</v>
      </c>
    </row>
    <row r="12" s="1" customFormat="1" customHeight="1" spans="1:43">
      <c r="A12" s="52" t="s">
        <v>52</v>
      </c>
      <c r="B12" s="47">
        <v>40</v>
      </c>
      <c r="C12" s="47">
        <f t="shared" si="3"/>
        <v>5</v>
      </c>
      <c r="D12" s="47">
        <f t="shared" si="4"/>
        <v>35</v>
      </c>
      <c r="E12" s="48" t="s">
        <v>44</v>
      </c>
      <c r="F12" s="49" t="s">
        <v>10</v>
      </c>
      <c r="G12" s="53"/>
      <c r="H12" s="51"/>
      <c r="I12" s="65"/>
      <c r="J12" s="65"/>
      <c r="K12" s="65"/>
      <c r="L12" s="65"/>
      <c r="M12" s="65"/>
      <c r="N12" s="65"/>
      <c r="O12" s="65">
        <v>5</v>
      </c>
      <c r="P12" s="65"/>
      <c r="Q12" s="65"/>
      <c r="R12" s="65"/>
      <c r="S12" s="65"/>
      <c r="T12" s="65"/>
      <c r="U12" s="65"/>
      <c r="V12" s="65"/>
      <c r="W12" s="65"/>
      <c r="X12" s="65"/>
      <c r="Y12" s="65"/>
      <c r="Z12" s="65"/>
      <c r="AA12" s="65"/>
      <c r="AB12" s="65"/>
      <c r="AC12" s="65"/>
      <c r="AD12" s="65"/>
      <c r="AE12" s="65"/>
      <c r="AF12" s="65"/>
      <c r="AG12" s="65"/>
      <c r="AH12" s="65"/>
      <c r="AI12" s="65"/>
      <c r="AJ12" s="65"/>
      <c r="AK12" s="65"/>
      <c r="AL12" s="65"/>
      <c r="AM12" s="65"/>
      <c r="AN12" s="65"/>
      <c r="AO12" s="65"/>
      <c r="AP12" s="65"/>
      <c r="AQ12" s="65"/>
    </row>
    <row r="13" s="1" customFormat="1" customHeight="1" spans="1:43">
      <c r="A13" s="52" t="s">
        <v>53</v>
      </c>
      <c r="B13" s="47">
        <v>5</v>
      </c>
      <c r="C13" s="47">
        <f t="shared" si="3"/>
        <v>0</v>
      </c>
      <c r="D13" s="47">
        <f t="shared" si="4"/>
        <v>5</v>
      </c>
      <c r="E13" s="48" t="s">
        <v>44</v>
      </c>
      <c r="F13" s="49" t="s">
        <v>10</v>
      </c>
      <c r="G13" s="53"/>
      <c r="H13" s="51"/>
      <c r="I13" s="65"/>
      <c r="J13" s="65"/>
      <c r="K13" s="65"/>
      <c r="L13" s="65"/>
      <c r="M13" s="65"/>
      <c r="N13" s="65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65"/>
      <c r="AB13" s="65"/>
      <c r="AC13" s="65"/>
      <c r="AD13" s="65"/>
      <c r="AE13" s="65"/>
      <c r="AF13" s="65"/>
      <c r="AG13" s="65"/>
      <c r="AH13" s="65"/>
      <c r="AI13" s="65"/>
      <c r="AJ13" s="65"/>
      <c r="AK13" s="65"/>
      <c r="AL13" s="65"/>
      <c r="AM13" s="65"/>
      <c r="AN13" s="65"/>
      <c r="AO13" s="65"/>
      <c r="AP13" s="65"/>
      <c r="AQ13" s="65"/>
    </row>
    <row r="14" s="1" customFormat="1" customHeight="1" spans="1:43">
      <c r="A14" s="52" t="s">
        <v>54</v>
      </c>
      <c r="B14" s="47">
        <v>1</v>
      </c>
      <c r="C14" s="47">
        <f>SUM(I14:AQ14)</f>
        <v>1</v>
      </c>
      <c r="D14" s="47">
        <f t="shared" si="4"/>
        <v>0</v>
      </c>
      <c r="E14" s="48" t="s">
        <v>44</v>
      </c>
      <c r="F14" s="49" t="s">
        <v>13</v>
      </c>
      <c r="G14" s="53"/>
      <c r="H14" s="51"/>
      <c r="I14" s="65"/>
      <c r="J14" s="65"/>
      <c r="K14" s="65"/>
      <c r="L14" s="65"/>
      <c r="M14" s="65">
        <v>1</v>
      </c>
      <c r="N14" s="65"/>
      <c r="O14" s="65"/>
      <c r="P14" s="65"/>
      <c r="Q14" s="65"/>
      <c r="R14" s="65"/>
      <c r="S14" s="65"/>
      <c r="T14" s="65"/>
      <c r="U14" s="65"/>
      <c r="V14" s="65"/>
      <c r="W14" s="65"/>
      <c r="X14" s="65"/>
      <c r="Y14" s="65"/>
      <c r="Z14" s="65"/>
      <c r="AA14" s="65"/>
      <c r="AB14" s="65"/>
      <c r="AC14" s="65"/>
      <c r="AD14" s="65"/>
      <c r="AE14" s="65"/>
      <c r="AF14" s="65"/>
      <c r="AG14" s="65"/>
      <c r="AH14" s="65"/>
      <c r="AI14" s="65"/>
      <c r="AJ14" s="65"/>
      <c r="AK14" s="65"/>
      <c r="AL14" s="65"/>
      <c r="AM14" s="65"/>
      <c r="AN14" s="65"/>
      <c r="AO14" s="65"/>
      <c r="AP14" s="65"/>
      <c r="AQ14" s="65"/>
    </row>
    <row r="15" s="1" customFormat="1" customHeight="1" spans="1:43">
      <c r="A15" s="52" t="s">
        <v>55</v>
      </c>
      <c r="B15" s="47">
        <v>1</v>
      </c>
      <c r="C15" s="47">
        <f t="shared" si="3"/>
        <v>1</v>
      </c>
      <c r="D15" s="47">
        <f t="shared" si="4"/>
        <v>0</v>
      </c>
      <c r="E15" s="48" t="s">
        <v>44</v>
      </c>
      <c r="F15" s="49" t="s">
        <v>13</v>
      </c>
      <c r="G15" s="53"/>
      <c r="H15" s="51"/>
      <c r="I15" s="65"/>
      <c r="J15" s="65"/>
      <c r="K15" s="65"/>
      <c r="L15" s="65"/>
      <c r="M15" s="65"/>
      <c r="N15" s="65"/>
      <c r="O15" s="65">
        <v>1</v>
      </c>
      <c r="P15" s="65"/>
      <c r="Q15" s="65"/>
      <c r="R15" s="65"/>
      <c r="S15" s="65"/>
      <c r="T15" s="65"/>
      <c r="U15" s="65"/>
      <c r="V15" s="65"/>
      <c r="W15" s="65"/>
      <c r="X15" s="65"/>
      <c r="Y15" s="65"/>
      <c r="Z15" s="65"/>
      <c r="AA15" s="65"/>
      <c r="AB15" s="65"/>
      <c r="AC15" s="65"/>
      <c r="AD15" s="65"/>
      <c r="AE15" s="65"/>
      <c r="AF15" s="65"/>
      <c r="AG15" s="65"/>
      <c r="AH15" s="65"/>
      <c r="AI15" s="65"/>
      <c r="AJ15" s="65"/>
      <c r="AK15" s="65"/>
      <c r="AL15" s="65"/>
      <c r="AM15" s="65"/>
      <c r="AN15" s="65"/>
      <c r="AO15" s="65"/>
      <c r="AP15" s="65"/>
      <c r="AQ15" s="65"/>
    </row>
    <row r="16" s="1" customFormat="1" customHeight="1" spans="1:43">
      <c r="A16" s="52" t="s">
        <v>56</v>
      </c>
      <c r="B16" s="47">
        <v>2</v>
      </c>
      <c r="C16" s="47">
        <f t="shared" si="3"/>
        <v>1</v>
      </c>
      <c r="D16" s="47">
        <f t="shared" si="4"/>
        <v>1</v>
      </c>
      <c r="E16" s="48" t="s">
        <v>44</v>
      </c>
      <c r="F16" s="49" t="s">
        <v>13</v>
      </c>
      <c r="G16" s="53"/>
      <c r="H16" s="51"/>
      <c r="I16" s="65"/>
      <c r="J16" s="65"/>
      <c r="K16" s="65"/>
      <c r="L16" s="65"/>
      <c r="M16" s="65"/>
      <c r="N16" s="65"/>
      <c r="O16" s="65">
        <v>1</v>
      </c>
      <c r="P16" s="65"/>
      <c r="Q16" s="65"/>
      <c r="R16" s="65"/>
      <c r="S16" s="65"/>
      <c r="T16" s="65"/>
      <c r="U16" s="65"/>
      <c r="V16" s="65"/>
      <c r="W16" s="65"/>
      <c r="X16" s="65"/>
      <c r="Y16" s="65"/>
      <c r="Z16" s="65"/>
      <c r="AA16" s="65"/>
      <c r="AB16" s="65"/>
      <c r="AC16" s="65"/>
      <c r="AD16" s="65"/>
      <c r="AE16" s="65"/>
      <c r="AF16" s="65"/>
      <c r="AG16" s="65"/>
      <c r="AH16" s="65"/>
      <c r="AI16" s="65"/>
      <c r="AJ16" s="65"/>
      <c r="AK16" s="65"/>
      <c r="AL16" s="65"/>
      <c r="AM16" s="65"/>
      <c r="AN16" s="65"/>
      <c r="AO16" s="65"/>
      <c r="AP16" s="65"/>
      <c r="AQ16" s="65"/>
    </row>
    <row r="17" s="1" customFormat="1" customHeight="1" spans="1:43">
      <c r="A17" s="52" t="s">
        <v>48</v>
      </c>
      <c r="B17" s="47">
        <v>6</v>
      </c>
      <c r="C17" s="47">
        <f t="shared" si="3"/>
        <v>6</v>
      </c>
      <c r="D17" s="47">
        <f t="shared" si="4"/>
        <v>0</v>
      </c>
      <c r="E17" s="48" t="s">
        <v>44</v>
      </c>
      <c r="F17" s="49" t="s">
        <v>13</v>
      </c>
      <c r="G17" s="53"/>
      <c r="H17" s="51"/>
      <c r="I17" s="65"/>
      <c r="J17" s="65"/>
      <c r="K17" s="65"/>
      <c r="L17" s="65"/>
      <c r="M17" s="65"/>
      <c r="N17" s="65"/>
      <c r="O17" s="65">
        <v>6</v>
      </c>
      <c r="P17" s="65"/>
      <c r="Q17" s="65"/>
      <c r="R17" s="65"/>
      <c r="S17" s="65"/>
      <c r="T17" s="65"/>
      <c r="U17" s="65"/>
      <c r="V17" s="65"/>
      <c r="W17" s="65"/>
      <c r="X17" s="65"/>
      <c r="Y17" s="65"/>
      <c r="Z17" s="65"/>
      <c r="AA17" s="65"/>
      <c r="AB17" s="65"/>
      <c r="AC17" s="65"/>
      <c r="AD17" s="65"/>
      <c r="AE17" s="65"/>
      <c r="AF17" s="65"/>
      <c r="AG17" s="65"/>
      <c r="AH17" s="65"/>
      <c r="AI17" s="65"/>
      <c r="AJ17" s="65"/>
      <c r="AK17" s="65"/>
      <c r="AL17" s="65"/>
      <c r="AM17" s="65"/>
      <c r="AN17" s="65"/>
      <c r="AO17" s="65"/>
      <c r="AP17" s="65"/>
      <c r="AQ17" s="65"/>
    </row>
    <row r="18" s="1" customFormat="1" customHeight="1" spans="1:43">
      <c r="A18" s="52" t="s">
        <v>57</v>
      </c>
      <c r="B18" s="47">
        <v>2</v>
      </c>
      <c r="C18" s="47">
        <f t="shared" si="3"/>
        <v>0</v>
      </c>
      <c r="D18" s="47">
        <f t="shared" si="4"/>
        <v>2</v>
      </c>
      <c r="E18" s="48" t="s">
        <v>44</v>
      </c>
      <c r="F18" s="49" t="s">
        <v>10</v>
      </c>
      <c r="G18" s="53"/>
      <c r="H18" s="51"/>
      <c r="I18" s="65"/>
      <c r="J18" s="65"/>
      <c r="K18" s="65"/>
      <c r="L18" s="65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  <c r="AA18" s="65"/>
      <c r="AB18" s="65"/>
      <c r="AC18" s="65"/>
      <c r="AD18" s="65"/>
      <c r="AE18" s="65"/>
      <c r="AF18" s="65"/>
      <c r="AG18" s="65"/>
      <c r="AH18" s="65"/>
      <c r="AI18" s="65"/>
      <c r="AJ18" s="65"/>
      <c r="AK18" s="65"/>
      <c r="AL18" s="65"/>
      <c r="AM18" s="65"/>
      <c r="AN18" s="65"/>
      <c r="AO18" s="65"/>
      <c r="AP18" s="65"/>
      <c r="AQ18" s="65"/>
    </row>
    <row r="19" s="1" customFormat="1" customHeight="1" spans="1:43">
      <c r="A19" s="52"/>
      <c r="B19" s="47">
        <v>0</v>
      </c>
      <c r="C19" s="47">
        <f t="shared" si="3"/>
        <v>0</v>
      </c>
      <c r="D19" s="47">
        <f t="shared" si="4"/>
        <v>0</v>
      </c>
      <c r="E19" s="48" t="s">
        <v>44</v>
      </c>
      <c r="F19" s="49" t="s">
        <v>6</v>
      </c>
      <c r="G19" s="53"/>
      <c r="H19" s="51"/>
      <c r="I19" s="65"/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</row>
    <row r="20" s="1" customFormat="1" customHeight="1" spans="1:43">
      <c r="A20" s="52"/>
      <c r="B20" s="47">
        <v>0</v>
      </c>
      <c r="C20" s="47">
        <f t="shared" si="3"/>
        <v>0</v>
      </c>
      <c r="D20" s="47">
        <f t="shared" si="4"/>
        <v>0</v>
      </c>
      <c r="E20" s="48" t="s">
        <v>44</v>
      </c>
      <c r="F20" s="49" t="s">
        <v>6</v>
      </c>
      <c r="G20" s="53"/>
      <c r="H20" s="51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65"/>
      <c r="AG20" s="65"/>
      <c r="AH20" s="65"/>
      <c r="AI20" s="65"/>
      <c r="AJ20" s="65"/>
      <c r="AK20" s="65"/>
      <c r="AL20" s="65"/>
      <c r="AM20" s="65"/>
      <c r="AN20" s="65"/>
      <c r="AO20" s="65"/>
      <c r="AP20" s="65"/>
      <c r="AQ20" s="65"/>
    </row>
    <row r="21" s="1" customFormat="1" customHeight="1" spans="1:43">
      <c r="A21" s="52"/>
      <c r="B21" s="47">
        <v>0</v>
      </c>
      <c r="C21" s="47">
        <f t="shared" si="3"/>
        <v>0</v>
      </c>
      <c r="D21" s="47">
        <f t="shared" si="4"/>
        <v>0</v>
      </c>
      <c r="E21" s="48" t="s">
        <v>44</v>
      </c>
      <c r="F21" s="49" t="s">
        <v>6</v>
      </c>
      <c r="G21" s="53"/>
      <c r="H21" s="51"/>
      <c r="I21" s="65"/>
      <c r="J21" s="65"/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65"/>
      <c r="AB21" s="65"/>
      <c r="AC21" s="65"/>
      <c r="AD21" s="65"/>
      <c r="AE21" s="65"/>
      <c r="AF21" s="65"/>
      <c r="AG21" s="65"/>
      <c r="AH21" s="65"/>
      <c r="AI21" s="65"/>
      <c r="AJ21" s="65"/>
      <c r="AK21" s="65"/>
      <c r="AL21" s="65"/>
      <c r="AM21" s="65"/>
      <c r="AN21" s="65"/>
      <c r="AO21" s="65"/>
      <c r="AP21" s="65"/>
      <c r="AQ21" s="65"/>
    </row>
    <row r="22" s="1" customFormat="1" customHeight="1" spans="1:43">
      <c r="A22" s="52"/>
      <c r="B22" s="47">
        <v>0</v>
      </c>
      <c r="C22" s="47">
        <f t="shared" si="3"/>
        <v>0</v>
      </c>
      <c r="D22" s="47">
        <f t="shared" si="4"/>
        <v>0</v>
      </c>
      <c r="E22" s="48" t="s">
        <v>44</v>
      </c>
      <c r="F22" s="49" t="s">
        <v>6</v>
      </c>
      <c r="G22" s="53"/>
      <c r="H22" s="51"/>
      <c r="I22" s="65"/>
      <c r="J22" s="65"/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65"/>
      <c r="AG22" s="65"/>
      <c r="AH22" s="65"/>
      <c r="AI22" s="65"/>
      <c r="AJ22" s="65"/>
      <c r="AK22" s="65"/>
      <c r="AL22" s="65"/>
      <c r="AM22" s="65"/>
      <c r="AN22" s="65"/>
      <c r="AO22" s="65"/>
      <c r="AP22" s="65"/>
      <c r="AQ22" s="65"/>
    </row>
    <row r="23" s="1" customFormat="1" customHeight="1" spans="1:43">
      <c r="A23" s="52"/>
      <c r="B23" s="47">
        <v>0</v>
      </c>
      <c r="C23" s="47">
        <f t="shared" si="3"/>
        <v>0</v>
      </c>
      <c r="D23" s="47">
        <f t="shared" si="4"/>
        <v>0</v>
      </c>
      <c r="E23" s="48" t="s">
        <v>44</v>
      </c>
      <c r="F23" s="49" t="s">
        <v>6</v>
      </c>
      <c r="G23" s="53"/>
      <c r="H23" s="51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5"/>
      <c r="AJ23" s="65"/>
      <c r="AK23" s="65"/>
      <c r="AL23" s="65"/>
      <c r="AM23" s="65"/>
      <c r="AN23" s="65"/>
      <c r="AO23" s="65"/>
      <c r="AP23" s="65"/>
      <c r="AQ23" s="65"/>
    </row>
    <row r="24" s="1" customFormat="1" customHeight="1" spans="1:43">
      <c r="A24" s="52"/>
      <c r="B24" s="47">
        <v>0</v>
      </c>
      <c r="C24" s="47">
        <f t="shared" si="3"/>
        <v>0</v>
      </c>
      <c r="D24" s="47">
        <f t="shared" si="4"/>
        <v>0</v>
      </c>
      <c r="E24" s="48" t="s">
        <v>44</v>
      </c>
      <c r="F24" s="49" t="s">
        <v>6</v>
      </c>
      <c r="G24" s="53"/>
      <c r="H24" s="51"/>
      <c r="I24" s="65"/>
      <c r="J24" s="65"/>
      <c r="K24" s="65"/>
      <c r="L24" s="65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5"/>
      <c r="AB24" s="65"/>
      <c r="AC24" s="65"/>
      <c r="AD24" s="65"/>
      <c r="AE24" s="65"/>
      <c r="AF24" s="65"/>
      <c r="AG24" s="65"/>
      <c r="AH24" s="65"/>
      <c r="AI24" s="65"/>
      <c r="AJ24" s="65"/>
      <c r="AK24" s="65"/>
      <c r="AL24" s="65"/>
      <c r="AM24" s="65"/>
      <c r="AN24" s="65"/>
      <c r="AO24" s="65"/>
      <c r="AP24" s="65"/>
      <c r="AQ24" s="65"/>
    </row>
    <row r="25" s="1" customFormat="1" customHeight="1" spans="1:43">
      <c r="A25" s="52"/>
      <c r="B25" s="47">
        <v>0</v>
      </c>
      <c r="C25" s="47">
        <f t="shared" si="3"/>
        <v>0</v>
      </c>
      <c r="D25" s="47">
        <f t="shared" si="4"/>
        <v>0</v>
      </c>
      <c r="E25" s="48" t="s">
        <v>44</v>
      </c>
      <c r="F25" s="49" t="s">
        <v>6</v>
      </c>
      <c r="G25" s="53"/>
      <c r="H25" s="51"/>
      <c r="I25" s="65"/>
      <c r="J25" s="65"/>
      <c r="K25" s="65"/>
      <c r="L25" s="65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65"/>
      <c r="AB25" s="65"/>
      <c r="AC25" s="65"/>
      <c r="AD25" s="65"/>
      <c r="AE25" s="65"/>
      <c r="AF25" s="65"/>
      <c r="AG25" s="65"/>
      <c r="AH25" s="65"/>
      <c r="AI25" s="65"/>
      <c r="AJ25" s="65"/>
      <c r="AK25" s="65"/>
      <c r="AL25" s="65"/>
      <c r="AM25" s="65"/>
      <c r="AN25" s="65"/>
      <c r="AO25" s="65"/>
      <c r="AP25" s="65"/>
      <c r="AQ25" s="65"/>
    </row>
    <row r="26" s="1" customFormat="1" customHeight="1" spans="1:43">
      <c r="A26" s="52"/>
      <c r="B26" s="47">
        <v>0</v>
      </c>
      <c r="C26" s="47">
        <f t="shared" si="3"/>
        <v>0</v>
      </c>
      <c r="D26" s="47">
        <f t="shared" si="4"/>
        <v>0</v>
      </c>
      <c r="E26" s="48" t="s">
        <v>44</v>
      </c>
      <c r="F26" s="49" t="s">
        <v>6</v>
      </c>
      <c r="G26" s="53"/>
      <c r="H26" s="51"/>
      <c r="I26" s="65"/>
      <c r="J26" s="65"/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65"/>
      <c r="AF26" s="65"/>
      <c r="AG26" s="65"/>
      <c r="AH26" s="65"/>
      <c r="AI26" s="65"/>
      <c r="AJ26" s="65"/>
      <c r="AK26" s="65"/>
      <c r="AL26" s="65"/>
      <c r="AM26" s="65"/>
      <c r="AN26" s="65"/>
      <c r="AO26" s="65"/>
      <c r="AP26" s="65"/>
      <c r="AQ26" s="65"/>
    </row>
    <row r="27" s="1" customFormat="1" customHeight="1" spans="1:43">
      <c r="A27" s="52"/>
      <c r="B27" s="47">
        <v>0</v>
      </c>
      <c r="C27" s="47">
        <f t="shared" si="3"/>
        <v>0</v>
      </c>
      <c r="D27" s="47">
        <f t="shared" si="4"/>
        <v>0</v>
      </c>
      <c r="E27" s="48" t="s">
        <v>44</v>
      </c>
      <c r="F27" s="49" t="s">
        <v>6</v>
      </c>
      <c r="G27" s="53"/>
      <c r="H27" s="51"/>
      <c r="I27" s="65"/>
      <c r="J27" s="65"/>
      <c r="K27" s="65"/>
      <c r="L27" s="65"/>
      <c r="M27" s="65"/>
      <c r="N27" s="65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  <c r="AA27" s="65"/>
      <c r="AB27" s="65"/>
      <c r="AC27" s="65"/>
      <c r="AD27" s="65"/>
      <c r="AE27" s="65"/>
      <c r="AF27" s="65"/>
      <c r="AG27" s="65"/>
      <c r="AH27" s="65"/>
      <c r="AI27" s="65"/>
      <c r="AJ27" s="65"/>
      <c r="AK27" s="65"/>
      <c r="AL27" s="65"/>
      <c r="AM27" s="65"/>
      <c r="AN27" s="65"/>
      <c r="AO27" s="65"/>
      <c r="AP27" s="65"/>
      <c r="AQ27" s="65"/>
    </row>
    <row r="28" s="1" customFormat="1" customHeight="1" spans="1:43">
      <c r="A28" s="52"/>
      <c r="B28" s="47">
        <v>0</v>
      </c>
      <c r="C28" s="47">
        <f t="shared" si="3"/>
        <v>0</v>
      </c>
      <c r="D28" s="47">
        <f t="shared" si="4"/>
        <v>0</v>
      </c>
      <c r="E28" s="48" t="s">
        <v>44</v>
      </c>
      <c r="F28" s="49" t="s">
        <v>6</v>
      </c>
      <c r="G28" s="53"/>
      <c r="H28" s="51"/>
      <c r="I28" s="65"/>
      <c r="J28" s="65"/>
      <c r="K28" s="65"/>
      <c r="L28" s="65"/>
      <c r="M28" s="65"/>
      <c r="N28" s="65"/>
      <c r="O28" s="65"/>
      <c r="P28" s="65"/>
      <c r="Q28" s="65"/>
      <c r="R28" s="65"/>
      <c r="S28" s="65"/>
      <c r="T28" s="65"/>
      <c r="U28" s="65"/>
      <c r="V28" s="65"/>
      <c r="W28" s="65"/>
      <c r="X28" s="65"/>
      <c r="Y28" s="65"/>
      <c r="Z28" s="65"/>
      <c r="AA28" s="65"/>
      <c r="AB28" s="65"/>
      <c r="AC28" s="65"/>
      <c r="AD28" s="65"/>
      <c r="AE28" s="65"/>
      <c r="AF28" s="65"/>
      <c r="AG28" s="65"/>
      <c r="AH28" s="65"/>
      <c r="AI28" s="65"/>
      <c r="AJ28" s="65"/>
      <c r="AK28" s="65"/>
      <c r="AL28" s="65"/>
      <c r="AM28" s="65"/>
      <c r="AN28" s="65"/>
      <c r="AO28" s="65"/>
      <c r="AP28" s="65"/>
      <c r="AQ28" s="65"/>
    </row>
    <row r="29" s="1" customFormat="1" customHeight="1" spans="1:43">
      <c r="A29" s="52"/>
      <c r="B29" s="47">
        <v>0</v>
      </c>
      <c r="C29" s="47">
        <f t="shared" si="3"/>
        <v>0</v>
      </c>
      <c r="D29" s="47">
        <f t="shared" si="4"/>
        <v>0</v>
      </c>
      <c r="E29" s="48" t="s">
        <v>44</v>
      </c>
      <c r="F29" s="49" t="s">
        <v>6</v>
      </c>
      <c r="G29" s="54"/>
      <c r="H29" s="51"/>
      <c r="I29" s="65"/>
      <c r="J29" s="65"/>
      <c r="K29" s="65"/>
      <c r="L29" s="65"/>
      <c r="M29" s="65"/>
      <c r="N29" s="65"/>
      <c r="O29" s="65"/>
      <c r="P29" s="65"/>
      <c r="Q29" s="65"/>
      <c r="R29" s="65"/>
      <c r="S29" s="65"/>
      <c r="T29" s="65"/>
      <c r="U29" s="65"/>
      <c r="V29" s="65"/>
      <c r="W29" s="65"/>
      <c r="X29" s="65"/>
      <c r="Y29" s="65"/>
      <c r="Z29" s="65"/>
      <c r="AA29" s="65"/>
      <c r="AB29" s="65"/>
      <c r="AC29" s="65"/>
      <c r="AD29" s="65"/>
      <c r="AE29" s="65"/>
      <c r="AF29" s="65"/>
      <c r="AG29" s="65"/>
      <c r="AH29" s="65"/>
      <c r="AI29" s="65"/>
      <c r="AJ29" s="65"/>
      <c r="AK29" s="65"/>
      <c r="AL29" s="65"/>
      <c r="AM29" s="65"/>
      <c r="AN29" s="65"/>
      <c r="AO29" s="65"/>
      <c r="AP29" s="65"/>
      <c r="AQ29" s="65"/>
    </row>
    <row r="30" s="1" customFormat="1" customHeight="1" spans="1:43">
      <c r="A30" s="52"/>
      <c r="B30" s="47">
        <v>0</v>
      </c>
      <c r="C30" s="47">
        <f t="shared" si="3"/>
        <v>0</v>
      </c>
      <c r="D30" s="47">
        <f t="shared" si="4"/>
        <v>0</v>
      </c>
      <c r="E30" s="48" t="s">
        <v>44</v>
      </c>
      <c r="F30" s="49" t="s">
        <v>6</v>
      </c>
      <c r="G30" s="53"/>
      <c r="H30" s="51"/>
      <c r="I30" s="65"/>
      <c r="J30" s="65"/>
      <c r="K30" s="65"/>
      <c r="L30" s="65"/>
      <c r="M30" s="65"/>
      <c r="N30" s="65"/>
      <c r="O30" s="65"/>
      <c r="P30" s="65"/>
      <c r="Q30" s="65"/>
      <c r="R30" s="65"/>
      <c r="S30" s="65"/>
      <c r="T30" s="65"/>
      <c r="U30" s="65"/>
      <c r="V30" s="65"/>
      <c r="W30" s="65"/>
      <c r="X30" s="65"/>
      <c r="Y30" s="65"/>
      <c r="Z30" s="65"/>
      <c r="AA30" s="65"/>
      <c r="AB30" s="65"/>
      <c r="AC30" s="65"/>
      <c r="AD30" s="65"/>
      <c r="AE30" s="65"/>
      <c r="AF30" s="65"/>
      <c r="AG30" s="65"/>
      <c r="AH30" s="65"/>
      <c r="AI30" s="65"/>
      <c r="AJ30" s="65"/>
      <c r="AK30" s="65"/>
      <c r="AL30" s="65"/>
      <c r="AM30" s="65"/>
      <c r="AN30" s="65"/>
      <c r="AO30" s="65"/>
      <c r="AP30" s="65"/>
      <c r="AQ30" s="65"/>
    </row>
    <row r="31" s="1" customFormat="1" customHeight="1" spans="1:43">
      <c r="A31" s="52"/>
      <c r="B31" s="47">
        <v>0</v>
      </c>
      <c r="C31" s="47">
        <f t="shared" si="3"/>
        <v>0</v>
      </c>
      <c r="D31" s="47">
        <f t="shared" si="4"/>
        <v>0</v>
      </c>
      <c r="E31" s="48" t="s">
        <v>44</v>
      </c>
      <c r="F31" s="49" t="s">
        <v>6</v>
      </c>
      <c r="G31" s="53"/>
      <c r="H31" s="51"/>
      <c r="I31" s="65"/>
      <c r="J31" s="65"/>
      <c r="K31" s="65"/>
      <c r="L31" s="65"/>
      <c r="M31" s="65"/>
      <c r="N31" s="65"/>
      <c r="O31" s="65"/>
      <c r="P31" s="65"/>
      <c r="Q31" s="65"/>
      <c r="R31" s="65"/>
      <c r="S31" s="65"/>
      <c r="T31" s="65"/>
      <c r="U31" s="65"/>
      <c r="V31" s="65"/>
      <c r="W31" s="65"/>
      <c r="X31" s="65"/>
      <c r="Y31" s="65"/>
      <c r="Z31" s="65"/>
      <c r="AA31" s="65"/>
      <c r="AB31" s="65"/>
      <c r="AC31" s="65"/>
      <c r="AD31" s="65"/>
      <c r="AE31" s="65"/>
      <c r="AF31" s="65"/>
      <c r="AG31" s="65"/>
      <c r="AH31" s="65"/>
      <c r="AI31" s="65"/>
      <c r="AJ31" s="65"/>
      <c r="AK31" s="65"/>
      <c r="AL31" s="65"/>
      <c r="AM31" s="65"/>
      <c r="AN31" s="65"/>
      <c r="AO31" s="65"/>
      <c r="AP31" s="65"/>
      <c r="AQ31" s="65"/>
    </row>
    <row r="32" s="1" customFormat="1" customHeight="1" spans="1:43">
      <c r="A32" s="52"/>
      <c r="B32" s="47">
        <v>0</v>
      </c>
      <c r="C32" s="47">
        <f t="shared" si="3"/>
        <v>0</v>
      </c>
      <c r="D32" s="47">
        <f t="shared" si="4"/>
        <v>0</v>
      </c>
      <c r="E32" s="48" t="s">
        <v>44</v>
      </c>
      <c r="F32" s="49" t="s">
        <v>6</v>
      </c>
      <c r="G32" s="53"/>
      <c r="H32" s="51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5"/>
      <c r="AJ32" s="65"/>
      <c r="AK32" s="65"/>
      <c r="AL32" s="65"/>
      <c r="AM32" s="65"/>
      <c r="AN32" s="65"/>
      <c r="AO32" s="65"/>
      <c r="AP32" s="65"/>
      <c r="AQ32" s="65"/>
    </row>
    <row r="33" s="1" customFormat="1" customHeight="1" spans="1:43">
      <c r="A33" s="55"/>
      <c r="B33" s="47">
        <v>0</v>
      </c>
      <c r="C33" s="47">
        <f t="shared" si="3"/>
        <v>0</v>
      </c>
      <c r="D33" s="47">
        <f t="shared" si="4"/>
        <v>0</v>
      </c>
      <c r="E33" s="48" t="s">
        <v>44</v>
      </c>
      <c r="F33" s="49" t="s">
        <v>6</v>
      </c>
      <c r="G33" s="55"/>
      <c r="H33" s="56"/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65"/>
      <c r="Y33" s="65"/>
      <c r="Z33" s="65"/>
      <c r="AA33" s="65"/>
      <c r="AB33" s="65"/>
      <c r="AC33" s="65"/>
      <c r="AD33" s="65"/>
      <c r="AE33" s="65"/>
      <c r="AF33" s="65"/>
      <c r="AG33" s="65"/>
      <c r="AH33" s="65"/>
      <c r="AI33" s="65"/>
      <c r="AJ33" s="65"/>
      <c r="AK33" s="65"/>
      <c r="AL33" s="65"/>
      <c r="AM33" s="65"/>
      <c r="AN33" s="65"/>
      <c r="AO33" s="65"/>
      <c r="AP33" s="65"/>
      <c r="AQ33" s="65"/>
    </row>
    <row r="34" s="1" customFormat="1" customHeight="1" spans="1:43">
      <c r="A34" s="55"/>
      <c r="B34" s="47">
        <v>0</v>
      </c>
      <c r="C34" s="47">
        <f t="shared" si="3"/>
        <v>0</v>
      </c>
      <c r="D34" s="47">
        <f t="shared" si="4"/>
        <v>0</v>
      </c>
      <c r="E34" s="48" t="s">
        <v>44</v>
      </c>
      <c r="F34" s="49" t="s">
        <v>6</v>
      </c>
      <c r="G34" s="55"/>
      <c r="H34" s="56"/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X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65"/>
      <c r="AK34" s="65"/>
      <c r="AL34" s="65"/>
      <c r="AM34" s="65"/>
      <c r="AN34" s="65"/>
      <c r="AO34" s="65"/>
      <c r="AP34" s="65"/>
      <c r="AQ34" s="65"/>
    </row>
    <row r="35" s="1" customFormat="1" customHeight="1" spans="1:43">
      <c r="A35" s="55"/>
      <c r="B35" s="47">
        <v>0</v>
      </c>
      <c r="C35" s="47">
        <f t="shared" si="3"/>
        <v>0</v>
      </c>
      <c r="D35" s="47">
        <f t="shared" si="4"/>
        <v>0</v>
      </c>
      <c r="E35" s="48" t="s">
        <v>44</v>
      </c>
      <c r="F35" s="49" t="s">
        <v>6</v>
      </c>
      <c r="G35" s="55"/>
      <c r="H35" s="56"/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5"/>
      <c r="AB35" s="65"/>
      <c r="AC35" s="65"/>
      <c r="AD35" s="65"/>
      <c r="AE35" s="65"/>
      <c r="AF35" s="65"/>
      <c r="AG35" s="65"/>
      <c r="AH35" s="65"/>
      <c r="AI35" s="65"/>
      <c r="AJ35" s="65"/>
      <c r="AK35" s="65"/>
      <c r="AL35" s="65"/>
      <c r="AM35" s="65"/>
      <c r="AN35" s="65"/>
      <c r="AO35" s="65"/>
      <c r="AP35" s="65"/>
      <c r="AQ35" s="65"/>
    </row>
    <row r="36" s="1" customFormat="1" customHeight="1" spans="1:43">
      <c r="A36" s="55"/>
      <c r="B36" s="47">
        <v>0</v>
      </c>
      <c r="C36" s="47">
        <f t="shared" si="3"/>
        <v>0</v>
      </c>
      <c r="D36" s="47">
        <f t="shared" si="4"/>
        <v>0</v>
      </c>
      <c r="E36" s="48" t="s">
        <v>44</v>
      </c>
      <c r="F36" s="49" t="s">
        <v>6</v>
      </c>
      <c r="G36" s="55"/>
      <c r="H36" s="56"/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X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65"/>
      <c r="AK36" s="65"/>
      <c r="AL36" s="65"/>
      <c r="AM36" s="65"/>
      <c r="AN36" s="65"/>
      <c r="AO36" s="65"/>
      <c r="AP36" s="65"/>
      <c r="AQ36" s="65"/>
    </row>
    <row r="37" s="1" customFormat="1" customHeight="1" spans="2:6">
      <c r="B37" s="57"/>
      <c r="C37" s="57"/>
      <c r="D37" s="47"/>
      <c r="E37" s="48" t="s">
        <v>44</v>
      </c>
      <c r="F37" s="49" t="s">
        <v>6</v>
      </c>
    </row>
  </sheetData>
  <mergeCells count="8">
    <mergeCell ref="B1:C1"/>
    <mergeCell ref="I1:AQ1"/>
    <mergeCell ref="I2:O2"/>
    <mergeCell ref="P2:V2"/>
    <mergeCell ref="W2:AC2"/>
    <mergeCell ref="AD2:AJ2"/>
    <mergeCell ref="AK2:AQ2"/>
    <mergeCell ref="F3:H3"/>
  </mergeCells>
  <conditionalFormatting sqref="I5:AQ5">
    <cfRule type="cellIs" dxfId="8" priority="3" operator="greaterThan">
      <formula>8</formula>
    </cfRule>
    <cfRule type="cellIs" dxfId="9" priority="2" operator="equal">
      <formula>8</formula>
    </cfRule>
    <cfRule type="cellIs" dxfId="10" priority="1" operator="lessThan">
      <formula>8</formula>
    </cfRule>
  </conditionalFormatting>
  <conditionalFormatting sqref="AS11">
    <cfRule type="cellIs" dxfId="11" priority="15" operator="equal">
      <formula>"Not Started"</formula>
    </cfRule>
  </conditionalFormatting>
  <conditionalFormatting sqref="AU11">
    <cfRule type="containsText" dxfId="2" priority="7" operator="between" text="Low">
      <formula>NOT(ISERROR(SEARCH("Low",AU11)))</formula>
    </cfRule>
    <cfRule type="containsText" dxfId="3" priority="6" operator="between" text="Medium">
      <formula>NOT(ISERROR(SEARCH("Medium",AU11)))</formula>
    </cfRule>
    <cfRule type="cellIs" dxfId="12" priority="5" operator="equal">
      <formula>"High"</formula>
    </cfRule>
  </conditionalFormatting>
  <conditionalFormatting sqref="D6:D37">
    <cfRule type="cellIs" dxfId="9" priority="14" operator="greaterThan">
      <formula>0</formula>
    </cfRule>
    <cfRule type="cellIs" dxfId="13" priority="13" operator="equal">
      <formula>0</formula>
    </cfRule>
    <cfRule type="cellIs" dxfId="14" priority="12" operator="lessThan">
      <formula>0</formula>
    </cfRule>
  </conditionalFormatting>
  <conditionalFormatting sqref="E6:E37">
    <cfRule type="cellIs" dxfId="15" priority="10" operator="equal">
      <formula>"Task"</formula>
    </cfRule>
    <cfRule type="cellIs" dxfId="12" priority="9" operator="equal">
      <formula>"Bug"</formula>
    </cfRule>
  </conditionalFormatting>
  <conditionalFormatting sqref="I3:AQ4">
    <cfRule type="expression" dxfId="16" priority="4">
      <formula>I$3=TODAY()</formula>
    </cfRule>
  </conditionalFormatting>
  <conditionalFormatting sqref="AS4 F6:F37">
    <cfRule type="cellIs" dxfId="11" priority="8" operator="equal">
      <formula>"Not Started"</formula>
    </cfRule>
  </conditionalFormatting>
  <conditionalFormatting sqref="F6:F37 AS11">
    <cfRule type="cellIs" dxfId="9" priority="17" operator="equal">
      <formula>"Complete"</formula>
    </cfRule>
    <cfRule type="cellIs" dxfId="17" priority="16" operator="equal">
      <formula>"In Progress"</formula>
    </cfRule>
  </conditionalFormatting>
  <conditionalFormatting sqref="I6:AQ36">
    <cfRule type="notContainsBlanks" dxfId="18" priority="11">
      <formula>LEN(TRIM(I6))&gt;0</formula>
    </cfRule>
  </conditionalFormatting>
  <dataValidations count="6">
    <dataValidation type="list" allowBlank="1" sqref="AS11 F6:F37">
      <formula1>$AS$4:$AS$6</formula1>
    </dataValidation>
    <dataValidation type="list" allowBlank="1" sqref="AU11">
      <formula1>$AU$4:$AU$6</formula1>
    </dataValidation>
    <dataValidation type="decimal" operator="between" allowBlank="1" sqref="B13:B14 C13:C14 B6:C12 B15:C36">
      <formula1>0</formula1>
      <formula2>100</formula2>
    </dataValidation>
    <dataValidation type="decimal" operator="between" allowBlank="1" sqref="I5:AQ36">
      <formula1>0</formula1>
      <formula2>8</formula2>
    </dataValidation>
    <dataValidation type="decimal" operator="between" allowBlank="1" sqref="D6:D36">
      <formula1>-10000</formula1>
      <formula2>1000</formula2>
    </dataValidation>
    <dataValidation type="list" allowBlank="1" sqref="E6:E37">
      <formula1>$AT$4:$AT$5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U37"/>
  <sheetViews>
    <sheetView workbookViewId="0">
      <selection activeCell="O12" sqref="O12"/>
    </sheetView>
  </sheetViews>
  <sheetFormatPr defaultColWidth="12.6296296296296" defaultRowHeight="15.75" customHeight="1"/>
  <cols>
    <col min="1" max="1" width="38.75" style="1" customWidth="1"/>
    <col min="2" max="3" width="17.3796296296296" style="1" customWidth="1"/>
    <col min="4" max="4" width="18.25" style="1" customWidth="1"/>
    <col min="5" max="5" width="17.3796296296296" style="1" customWidth="1"/>
    <col min="6" max="7" width="23.5" style="1" customWidth="1"/>
    <col min="8" max="8" width="22.75" style="1" customWidth="1"/>
    <col min="9" max="16384" width="12.6296296296296" style="1"/>
  </cols>
  <sheetData>
    <row r="1" s="1" customFormat="1" customHeight="1" spans="1:43">
      <c r="A1" s="31"/>
      <c r="B1" s="32" t="s">
        <v>32</v>
      </c>
      <c r="C1" s="33"/>
      <c r="D1" s="34">
        <f>SUM(K5:AQ5)</f>
        <v>0</v>
      </c>
      <c r="E1" s="31"/>
      <c r="F1" s="35"/>
      <c r="G1" s="35"/>
      <c r="H1" s="35"/>
      <c r="I1" s="58" t="str">
        <f>[1]Dashboard!B3</f>
        <v>Duyệt và quản lý nhân sự</v>
      </c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  <c r="AA1" s="59"/>
      <c r="AB1" s="59"/>
      <c r="AC1" s="59"/>
      <c r="AD1" s="59"/>
      <c r="AE1" s="59"/>
      <c r="AF1" s="59"/>
      <c r="AG1" s="59"/>
      <c r="AH1" s="59"/>
      <c r="AI1" s="59"/>
      <c r="AJ1" s="59"/>
      <c r="AK1" s="59"/>
      <c r="AL1" s="59"/>
      <c r="AM1" s="59"/>
      <c r="AN1" s="59"/>
      <c r="AO1" s="59"/>
      <c r="AP1" s="59"/>
      <c r="AQ1" s="4"/>
    </row>
    <row r="2" s="1" customFormat="1" customHeight="1" spans="1:43">
      <c r="A2" s="31"/>
      <c r="B2" s="31"/>
      <c r="C2" s="31"/>
      <c r="D2" s="31"/>
      <c r="E2" s="31"/>
      <c r="F2" s="35"/>
      <c r="G2" s="35"/>
      <c r="H2" s="35"/>
      <c r="I2" s="60">
        <f>I3</f>
        <v>44940</v>
      </c>
      <c r="J2" s="59"/>
      <c r="K2" s="59"/>
      <c r="L2" s="59"/>
      <c r="M2" s="59"/>
      <c r="N2" s="59"/>
      <c r="O2" s="4"/>
      <c r="P2" s="60">
        <f>P3</f>
        <v>44947</v>
      </c>
      <c r="Q2" s="59"/>
      <c r="R2" s="59"/>
      <c r="S2" s="59"/>
      <c r="T2" s="59"/>
      <c r="U2" s="59"/>
      <c r="V2" s="4"/>
      <c r="W2" s="60">
        <f>W3</f>
        <v>44954</v>
      </c>
      <c r="X2" s="59"/>
      <c r="Y2" s="59"/>
      <c r="Z2" s="59"/>
      <c r="AA2" s="59"/>
      <c r="AB2" s="59"/>
      <c r="AC2" s="4"/>
      <c r="AD2" s="60">
        <f>AD3</f>
        <v>44961</v>
      </c>
      <c r="AE2" s="59"/>
      <c r="AF2" s="59"/>
      <c r="AG2" s="59"/>
      <c r="AH2" s="59"/>
      <c r="AI2" s="59"/>
      <c r="AJ2" s="4"/>
      <c r="AK2" s="60">
        <f>AK3</f>
        <v>44968</v>
      </c>
      <c r="AL2" s="59"/>
      <c r="AM2" s="59"/>
      <c r="AN2" s="59"/>
      <c r="AO2" s="59"/>
      <c r="AP2" s="59"/>
      <c r="AQ2" s="4"/>
    </row>
    <row r="3" s="1" customFormat="1" customHeight="1" spans="1:47">
      <c r="A3" s="36" t="s">
        <v>33</v>
      </c>
      <c r="B3" s="36"/>
      <c r="C3" s="36"/>
      <c r="D3" s="36"/>
      <c r="E3" s="36"/>
      <c r="F3" s="37" t="s">
        <v>34</v>
      </c>
      <c r="G3" s="38"/>
      <c r="H3" s="39"/>
      <c r="I3" s="61">
        <f>Dashboard!B4</f>
        <v>44940</v>
      </c>
      <c r="J3" s="62">
        <f>I3+1</f>
        <v>44941</v>
      </c>
      <c r="K3" s="62">
        <f t="shared" ref="K3:AQ3" si="0">J3+1</f>
        <v>44942</v>
      </c>
      <c r="L3" s="62">
        <f t="shared" si="0"/>
        <v>44943</v>
      </c>
      <c r="M3" s="62">
        <f t="shared" si="0"/>
        <v>44944</v>
      </c>
      <c r="N3" s="62">
        <f t="shared" si="0"/>
        <v>44945</v>
      </c>
      <c r="O3" s="62">
        <f t="shared" si="0"/>
        <v>44946</v>
      </c>
      <c r="P3" s="62">
        <f t="shared" si="0"/>
        <v>44947</v>
      </c>
      <c r="Q3" s="62">
        <f t="shared" si="0"/>
        <v>44948</v>
      </c>
      <c r="R3" s="62">
        <f t="shared" si="0"/>
        <v>44949</v>
      </c>
      <c r="S3" s="62">
        <f t="shared" si="0"/>
        <v>44950</v>
      </c>
      <c r="T3" s="62">
        <f t="shared" si="0"/>
        <v>44951</v>
      </c>
      <c r="U3" s="62">
        <f t="shared" si="0"/>
        <v>44952</v>
      </c>
      <c r="V3" s="62">
        <f t="shared" si="0"/>
        <v>44953</v>
      </c>
      <c r="W3" s="62">
        <f t="shared" si="0"/>
        <v>44954</v>
      </c>
      <c r="X3" s="62">
        <f t="shared" si="0"/>
        <v>44955</v>
      </c>
      <c r="Y3" s="62">
        <f t="shared" si="0"/>
        <v>44956</v>
      </c>
      <c r="Z3" s="62">
        <f t="shared" si="0"/>
        <v>44957</v>
      </c>
      <c r="AA3" s="62">
        <f t="shared" si="0"/>
        <v>44958</v>
      </c>
      <c r="AB3" s="62">
        <f t="shared" si="0"/>
        <v>44959</v>
      </c>
      <c r="AC3" s="62">
        <f t="shared" si="0"/>
        <v>44960</v>
      </c>
      <c r="AD3" s="62">
        <f t="shared" si="0"/>
        <v>44961</v>
      </c>
      <c r="AE3" s="62">
        <f t="shared" si="0"/>
        <v>44962</v>
      </c>
      <c r="AF3" s="62">
        <f t="shared" si="0"/>
        <v>44963</v>
      </c>
      <c r="AG3" s="62">
        <f t="shared" si="0"/>
        <v>44964</v>
      </c>
      <c r="AH3" s="62">
        <f t="shared" si="0"/>
        <v>44965</v>
      </c>
      <c r="AI3" s="62">
        <f t="shared" si="0"/>
        <v>44966</v>
      </c>
      <c r="AJ3" s="62">
        <f t="shared" si="0"/>
        <v>44967</v>
      </c>
      <c r="AK3" s="62">
        <f t="shared" si="0"/>
        <v>44968</v>
      </c>
      <c r="AL3" s="62">
        <f t="shared" si="0"/>
        <v>44969</v>
      </c>
      <c r="AM3" s="62">
        <f t="shared" si="0"/>
        <v>44970</v>
      </c>
      <c r="AN3" s="62">
        <f t="shared" si="0"/>
        <v>44971</v>
      </c>
      <c r="AO3" s="62">
        <f t="shared" si="0"/>
        <v>44972</v>
      </c>
      <c r="AP3" s="62">
        <f t="shared" si="0"/>
        <v>44973</v>
      </c>
      <c r="AQ3" s="62">
        <f t="shared" si="0"/>
        <v>44974</v>
      </c>
      <c r="AS3" s="66" t="s">
        <v>2</v>
      </c>
      <c r="AT3" s="67" t="s">
        <v>35</v>
      </c>
      <c r="AU3" s="66" t="s">
        <v>3</v>
      </c>
    </row>
    <row r="4" s="1" customFormat="1" customHeight="1" spans="1:47">
      <c r="A4" s="40" t="s">
        <v>36</v>
      </c>
      <c r="B4" s="40" t="s">
        <v>37</v>
      </c>
      <c r="C4" s="40" t="s">
        <v>38</v>
      </c>
      <c r="D4" s="40" t="s">
        <v>39</v>
      </c>
      <c r="E4" s="40" t="s">
        <v>40</v>
      </c>
      <c r="F4" s="40" t="s">
        <v>41</v>
      </c>
      <c r="G4" s="40" t="s">
        <v>42</v>
      </c>
      <c r="H4" s="40" t="s">
        <v>43</v>
      </c>
      <c r="I4" s="63" t="str">
        <f t="shared" ref="I4:AQ4" si="1">LEFT(TEXT(I3,"ddd"),1)</f>
        <v>S</v>
      </c>
      <c r="J4" s="63" t="str">
        <f t="shared" si="1"/>
        <v>S</v>
      </c>
      <c r="K4" s="63" t="str">
        <f t="shared" si="1"/>
        <v>M</v>
      </c>
      <c r="L4" s="63" t="str">
        <f t="shared" si="1"/>
        <v>T</v>
      </c>
      <c r="M4" s="63" t="str">
        <f t="shared" si="1"/>
        <v>W</v>
      </c>
      <c r="N4" s="63" t="str">
        <f t="shared" si="1"/>
        <v>T</v>
      </c>
      <c r="O4" s="63" t="str">
        <f t="shared" si="1"/>
        <v>F</v>
      </c>
      <c r="P4" s="63" t="str">
        <f t="shared" si="1"/>
        <v>S</v>
      </c>
      <c r="Q4" s="63" t="str">
        <f t="shared" si="1"/>
        <v>S</v>
      </c>
      <c r="R4" s="63" t="str">
        <f t="shared" si="1"/>
        <v>M</v>
      </c>
      <c r="S4" s="63" t="str">
        <f t="shared" si="1"/>
        <v>T</v>
      </c>
      <c r="T4" s="63" t="str">
        <f t="shared" si="1"/>
        <v>W</v>
      </c>
      <c r="U4" s="63" t="str">
        <f t="shared" si="1"/>
        <v>T</v>
      </c>
      <c r="V4" s="63" t="str">
        <f t="shared" si="1"/>
        <v>F</v>
      </c>
      <c r="W4" s="63" t="str">
        <f t="shared" si="1"/>
        <v>S</v>
      </c>
      <c r="X4" s="63" t="str">
        <f t="shared" si="1"/>
        <v>S</v>
      </c>
      <c r="Y4" s="63" t="str">
        <f t="shared" si="1"/>
        <v>M</v>
      </c>
      <c r="Z4" s="63" t="str">
        <f t="shared" si="1"/>
        <v>T</v>
      </c>
      <c r="AA4" s="63" t="str">
        <f t="shared" si="1"/>
        <v>W</v>
      </c>
      <c r="AB4" s="63" t="str">
        <f t="shared" si="1"/>
        <v>T</v>
      </c>
      <c r="AC4" s="63" t="str">
        <f t="shared" si="1"/>
        <v>F</v>
      </c>
      <c r="AD4" s="63" t="str">
        <f t="shared" si="1"/>
        <v>S</v>
      </c>
      <c r="AE4" s="63" t="str">
        <f t="shared" si="1"/>
        <v>S</v>
      </c>
      <c r="AF4" s="63" t="str">
        <f t="shared" si="1"/>
        <v>M</v>
      </c>
      <c r="AG4" s="63" t="str">
        <f t="shared" si="1"/>
        <v>T</v>
      </c>
      <c r="AH4" s="63" t="str">
        <f t="shared" si="1"/>
        <v>W</v>
      </c>
      <c r="AI4" s="63" t="str">
        <f t="shared" si="1"/>
        <v>T</v>
      </c>
      <c r="AJ4" s="63" t="str">
        <f t="shared" si="1"/>
        <v>F</v>
      </c>
      <c r="AK4" s="63" t="str">
        <f t="shared" si="1"/>
        <v>S</v>
      </c>
      <c r="AL4" s="63" t="str">
        <f t="shared" si="1"/>
        <v>S</v>
      </c>
      <c r="AM4" s="63" t="str">
        <f t="shared" si="1"/>
        <v>M</v>
      </c>
      <c r="AN4" s="63" t="str">
        <f t="shared" si="1"/>
        <v>T</v>
      </c>
      <c r="AO4" s="63" t="str">
        <f t="shared" si="1"/>
        <v>W</v>
      </c>
      <c r="AP4" s="63" t="str">
        <f t="shared" si="1"/>
        <v>T</v>
      </c>
      <c r="AQ4" s="63" t="str">
        <f t="shared" si="1"/>
        <v>F</v>
      </c>
      <c r="AR4" s="68"/>
      <c r="AS4" s="49" t="s">
        <v>6</v>
      </c>
      <c r="AT4" s="69" t="s">
        <v>44</v>
      </c>
      <c r="AU4" s="70" t="s">
        <v>7</v>
      </c>
    </row>
    <row r="5" s="1" customFormat="1" customHeight="1" spans="1:47">
      <c r="A5" s="41">
        <f>COUNTA(A6:A1000)</f>
        <v>0</v>
      </c>
      <c r="B5" s="42">
        <f>SUM(B6:B1000)/8</f>
        <v>0</v>
      </c>
      <c r="C5" s="42">
        <f>SUM(C6:C1000)/8</f>
        <v>0</v>
      </c>
      <c r="D5" s="42">
        <f>SUM(D6:D1000)/8</f>
        <v>0</v>
      </c>
      <c r="E5" s="43">
        <f>COUNTIFS($E$6:E1000,"&lt;&gt;"&amp;"",$E$6:E1000,"Bug")</f>
        <v>0</v>
      </c>
      <c r="F5" s="44"/>
      <c r="G5" s="45"/>
      <c r="H5" s="44"/>
      <c r="I5" s="64">
        <f t="shared" ref="I5:AQ5" si="2">SUM(I6:I1000)</f>
        <v>0</v>
      </c>
      <c r="J5" s="64">
        <f t="shared" si="2"/>
        <v>0</v>
      </c>
      <c r="K5" s="64">
        <f t="shared" si="2"/>
        <v>0</v>
      </c>
      <c r="L5" s="64">
        <f t="shared" si="2"/>
        <v>0</v>
      </c>
      <c r="M5" s="64">
        <f t="shared" si="2"/>
        <v>0</v>
      </c>
      <c r="N5" s="64">
        <f t="shared" si="2"/>
        <v>0</v>
      </c>
      <c r="O5" s="64">
        <f t="shared" si="2"/>
        <v>0</v>
      </c>
      <c r="P5" s="64">
        <f t="shared" si="2"/>
        <v>0</v>
      </c>
      <c r="Q5" s="64">
        <f t="shared" si="2"/>
        <v>0</v>
      </c>
      <c r="R5" s="64">
        <f t="shared" si="2"/>
        <v>0</v>
      </c>
      <c r="S5" s="64">
        <f t="shared" si="2"/>
        <v>0</v>
      </c>
      <c r="T5" s="64">
        <f t="shared" si="2"/>
        <v>0</v>
      </c>
      <c r="U5" s="64">
        <f t="shared" si="2"/>
        <v>0</v>
      </c>
      <c r="V5" s="64">
        <f t="shared" si="2"/>
        <v>0</v>
      </c>
      <c r="W5" s="64">
        <f t="shared" si="2"/>
        <v>0</v>
      </c>
      <c r="X5" s="64">
        <f t="shared" si="2"/>
        <v>0</v>
      </c>
      <c r="Y5" s="64">
        <f t="shared" si="2"/>
        <v>0</v>
      </c>
      <c r="Z5" s="64">
        <f t="shared" si="2"/>
        <v>0</v>
      </c>
      <c r="AA5" s="64">
        <f t="shared" si="2"/>
        <v>0</v>
      </c>
      <c r="AB5" s="64">
        <f t="shared" si="2"/>
        <v>0</v>
      </c>
      <c r="AC5" s="64">
        <f t="shared" si="2"/>
        <v>0</v>
      </c>
      <c r="AD5" s="64">
        <f t="shared" si="2"/>
        <v>0</v>
      </c>
      <c r="AE5" s="64">
        <f t="shared" si="2"/>
        <v>0</v>
      </c>
      <c r="AF5" s="64">
        <f t="shared" si="2"/>
        <v>0</v>
      </c>
      <c r="AG5" s="64">
        <f t="shared" si="2"/>
        <v>0</v>
      </c>
      <c r="AH5" s="64">
        <f t="shared" si="2"/>
        <v>0</v>
      </c>
      <c r="AI5" s="64">
        <f t="shared" si="2"/>
        <v>0</v>
      </c>
      <c r="AJ5" s="64">
        <f t="shared" si="2"/>
        <v>0</v>
      </c>
      <c r="AK5" s="64">
        <f t="shared" si="2"/>
        <v>0</v>
      </c>
      <c r="AL5" s="64">
        <f t="shared" si="2"/>
        <v>0</v>
      </c>
      <c r="AM5" s="64">
        <f t="shared" si="2"/>
        <v>0</v>
      </c>
      <c r="AN5" s="64">
        <f t="shared" si="2"/>
        <v>0</v>
      </c>
      <c r="AO5" s="64">
        <f t="shared" si="2"/>
        <v>0</v>
      </c>
      <c r="AP5" s="64">
        <f t="shared" si="2"/>
        <v>0</v>
      </c>
      <c r="AQ5" s="64">
        <f t="shared" si="2"/>
        <v>0</v>
      </c>
      <c r="AS5" s="71" t="s">
        <v>10</v>
      </c>
      <c r="AT5" s="72" t="s">
        <v>45</v>
      </c>
      <c r="AU5" s="73" t="s">
        <v>11</v>
      </c>
    </row>
    <row r="6" s="1" customFormat="1" customHeight="1" spans="1:47">
      <c r="A6" s="52"/>
      <c r="B6" s="47">
        <v>0</v>
      </c>
      <c r="C6" s="47">
        <f t="shared" ref="C6:C36" si="3">SUM(I6:AQ6)</f>
        <v>0</v>
      </c>
      <c r="D6" s="47">
        <f t="shared" ref="D6:D36" si="4">B6-C6</f>
        <v>0</v>
      </c>
      <c r="E6" s="48" t="s">
        <v>44</v>
      </c>
      <c r="F6" s="49" t="s">
        <v>6</v>
      </c>
      <c r="G6" s="50"/>
      <c r="H6" s="51"/>
      <c r="I6" s="65"/>
      <c r="J6" s="65"/>
      <c r="K6" s="65"/>
      <c r="L6" s="65"/>
      <c r="M6" s="65"/>
      <c r="N6" s="65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  <c r="AA6" s="65"/>
      <c r="AB6" s="65"/>
      <c r="AC6" s="65"/>
      <c r="AD6" s="65"/>
      <c r="AE6" s="65"/>
      <c r="AF6" s="65"/>
      <c r="AG6" s="65"/>
      <c r="AH6" s="65"/>
      <c r="AI6" s="65"/>
      <c r="AJ6" s="65"/>
      <c r="AK6" s="65"/>
      <c r="AL6" s="65"/>
      <c r="AM6" s="65"/>
      <c r="AN6" s="65"/>
      <c r="AO6" s="65"/>
      <c r="AP6" s="65"/>
      <c r="AQ6" s="65"/>
      <c r="AS6" s="74" t="s">
        <v>13</v>
      </c>
      <c r="AT6" s="75"/>
      <c r="AU6" s="74" t="s">
        <v>14</v>
      </c>
    </row>
    <row r="7" s="1" customFormat="1" customHeight="1" spans="1:47">
      <c r="A7" s="52"/>
      <c r="B7" s="47">
        <v>0</v>
      </c>
      <c r="C7" s="47">
        <f t="shared" si="3"/>
        <v>0</v>
      </c>
      <c r="D7" s="47">
        <f t="shared" si="4"/>
        <v>0</v>
      </c>
      <c r="E7" s="48" t="s">
        <v>44</v>
      </c>
      <c r="F7" s="49" t="s">
        <v>6</v>
      </c>
      <c r="G7" s="53"/>
      <c r="H7" s="51"/>
      <c r="I7" s="65"/>
      <c r="J7" s="65"/>
      <c r="K7" s="65"/>
      <c r="L7" s="65"/>
      <c r="M7" s="65"/>
      <c r="N7" s="65"/>
      <c r="O7" s="65"/>
      <c r="P7" s="65"/>
      <c r="Q7" s="65"/>
      <c r="R7" s="65"/>
      <c r="S7" s="65"/>
      <c r="T7" s="65"/>
      <c r="U7" s="65"/>
      <c r="V7" s="65"/>
      <c r="W7" s="65"/>
      <c r="X7" s="65"/>
      <c r="Y7" s="65"/>
      <c r="Z7" s="65"/>
      <c r="AA7" s="65"/>
      <c r="AB7" s="65"/>
      <c r="AC7" s="65"/>
      <c r="AD7" s="65"/>
      <c r="AE7" s="65"/>
      <c r="AF7" s="65"/>
      <c r="AG7" s="65"/>
      <c r="AH7" s="65"/>
      <c r="AI7" s="65"/>
      <c r="AJ7" s="65"/>
      <c r="AK7" s="65"/>
      <c r="AL7" s="65"/>
      <c r="AM7" s="65"/>
      <c r="AN7" s="65"/>
      <c r="AO7" s="65"/>
      <c r="AP7" s="65"/>
      <c r="AQ7" s="65"/>
      <c r="AS7" s="76" t="s">
        <v>16</v>
      </c>
      <c r="AT7" s="77"/>
      <c r="AU7" s="77"/>
    </row>
    <row r="8" s="1" customFormat="1" customHeight="1" spans="1:47">
      <c r="A8" s="52"/>
      <c r="B8" s="47">
        <v>0</v>
      </c>
      <c r="C8" s="47">
        <f t="shared" si="3"/>
        <v>0</v>
      </c>
      <c r="D8" s="47">
        <f t="shared" si="4"/>
        <v>0</v>
      </c>
      <c r="E8" s="48" t="s">
        <v>44</v>
      </c>
      <c r="F8" s="49" t="s">
        <v>6</v>
      </c>
      <c r="G8" s="53"/>
      <c r="H8" s="51"/>
      <c r="I8" s="65"/>
      <c r="J8" s="65"/>
      <c r="K8" s="65"/>
      <c r="L8" s="65"/>
      <c r="M8" s="65"/>
      <c r="N8" s="65"/>
      <c r="O8" s="65"/>
      <c r="P8" s="65"/>
      <c r="Q8" s="65"/>
      <c r="R8" s="65"/>
      <c r="S8" s="65"/>
      <c r="T8" s="65"/>
      <c r="U8" s="65"/>
      <c r="V8" s="65"/>
      <c r="W8" s="65"/>
      <c r="X8" s="65"/>
      <c r="Y8" s="65"/>
      <c r="Z8" s="65"/>
      <c r="AA8" s="65"/>
      <c r="AB8" s="65"/>
      <c r="AC8" s="65"/>
      <c r="AD8" s="65"/>
      <c r="AE8" s="65"/>
      <c r="AF8" s="65"/>
      <c r="AG8" s="65"/>
      <c r="AH8" s="65"/>
      <c r="AI8" s="65"/>
      <c r="AJ8" s="65"/>
      <c r="AK8" s="65"/>
      <c r="AL8" s="65"/>
      <c r="AM8" s="65"/>
      <c r="AN8" s="65"/>
      <c r="AO8" s="65"/>
      <c r="AP8" s="65"/>
      <c r="AQ8" s="65"/>
      <c r="AS8" s="70" t="s">
        <v>18</v>
      </c>
      <c r="AT8" s="78"/>
      <c r="AU8" s="79"/>
    </row>
    <row r="9" s="1" customFormat="1" customHeight="1" spans="1:47">
      <c r="A9" s="52"/>
      <c r="B9" s="47">
        <v>0</v>
      </c>
      <c r="C9" s="47">
        <f t="shared" si="3"/>
        <v>0</v>
      </c>
      <c r="D9" s="47">
        <f t="shared" si="4"/>
        <v>0</v>
      </c>
      <c r="E9" s="48" t="s">
        <v>44</v>
      </c>
      <c r="F9" s="49" t="s">
        <v>6</v>
      </c>
      <c r="G9" s="53"/>
      <c r="H9" s="51"/>
      <c r="I9" s="65"/>
      <c r="J9" s="65"/>
      <c r="K9" s="65"/>
      <c r="L9" s="65"/>
      <c r="M9" s="65"/>
      <c r="N9" s="65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  <c r="AA9" s="65"/>
      <c r="AB9" s="65"/>
      <c r="AC9" s="65"/>
      <c r="AD9" s="65"/>
      <c r="AE9" s="65"/>
      <c r="AF9" s="65"/>
      <c r="AG9" s="65"/>
      <c r="AH9" s="65"/>
      <c r="AI9" s="65"/>
      <c r="AJ9" s="65"/>
      <c r="AK9" s="65"/>
      <c r="AL9" s="65"/>
      <c r="AM9" s="65"/>
      <c r="AN9" s="65"/>
      <c r="AO9" s="65"/>
      <c r="AP9" s="65"/>
      <c r="AQ9" s="65"/>
      <c r="AS9" s="77"/>
      <c r="AT9" s="80"/>
      <c r="AU9" s="81"/>
    </row>
    <row r="10" s="1" customFormat="1" customHeight="1" spans="1:47">
      <c r="A10" s="52"/>
      <c r="B10" s="47">
        <v>0</v>
      </c>
      <c r="C10" s="47">
        <f t="shared" si="3"/>
        <v>0</v>
      </c>
      <c r="D10" s="47">
        <f t="shared" si="4"/>
        <v>0</v>
      </c>
      <c r="E10" s="48" t="s">
        <v>44</v>
      </c>
      <c r="F10" s="49" t="s">
        <v>6</v>
      </c>
      <c r="G10" s="53"/>
      <c r="H10" s="51"/>
      <c r="I10" s="65"/>
      <c r="J10" s="65"/>
      <c r="K10" s="65"/>
      <c r="L10" s="65"/>
      <c r="M10" s="65"/>
      <c r="N10" s="65"/>
      <c r="O10" s="65"/>
      <c r="P10" s="65"/>
      <c r="Q10" s="65"/>
      <c r="R10" s="65"/>
      <c r="S10" s="65"/>
      <c r="T10" s="65"/>
      <c r="U10" s="65"/>
      <c r="V10" s="65"/>
      <c r="W10" s="65"/>
      <c r="X10" s="65"/>
      <c r="Y10" s="65"/>
      <c r="Z10" s="65"/>
      <c r="AA10" s="65"/>
      <c r="AB10" s="65"/>
      <c r="AC10" s="65"/>
      <c r="AD10" s="65"/>
      <c r="AE10" s="65"/>
      <c r="AF10" s="65"/>
      <c r="AG10" s="65"/>
      <c r="AH10" s="65"/>
      <c r="AI10" s="65"/>
      <c r="AJ10" s="65"/>
      <c r="AK10" s="65"/>
      <c r="AL10" s="65"/>
      <c r="AM10" s="65"/>
      <c r="AN10" s="65"/>
      <c r="AO10" s="65"/>
      <c r="AP10" s="65"/>
      <c r="AQ10" s="65"/>
      <c r="AS10" s="81"/>
      <c r="AT10" s="80"/>
      <c r="AU10" s="81"/>
    </row>
    <row r="11" s="1" customFormat="1" customHeight="1" spans="1:47">
      <c r="A11" s="52"/>
      <c r="B11" s="47">
        <v>0</v>
      </c>
      <c r="C11" s="47">
        <f t="shared" si="3"/>
        <v>0</v>
      </c>
      <c r="D11" s="47">
        <f t="shared" si="4"/>
        <v>0</v>
      </c>
      <c r="E11" s="48" t="s">
        <v>44</v>
      </c>
      <c r="F11" s="49" t="s">
        <v>6</v>
      </c>
      <c r="G11" s="54"/>
      <c r="H11" s="51"/>
      <c r="I11" s="65"/>
      <c r="J11" s="65"/>
      <c r="K11" s="65"/>
      <c r="L11" s="65"/>
      <c r="M11" s="65"/>
      <c r="N11" s="65"/>
      <c r="O11" s="65"/>
      <c r="P11" s="65"/>
      <c r="Q11" s="65"/>
      <c r="R11" s="65"/>
      <c r="S11" s="65"/>
      <c r="T11" s="65"/>
      <c r="U11" s="65"/>
      <c r="V11" s="65"/>
      <c r="W11" s="65"/>
      <c r="X11" s="65"/>
      <c r="Y11" s="65"/>
      <c r="Z11" s="65"/>
      <c r="AA11" s="65"/>
      <c r="AB11" s="65"/>
      <c r="AC11" s="65"/>
      <c r="AD11" s="65"/>
      <c r="AE11" s="65"/>
      <c r="AF11" s="65"/>
      <c r="AG11" s="65"/>
      <c r="AH11" s="65"/>
      <c r="AI11" s="65"/>
      <c r="AJ11" s="65"/>
      <c r="AK11" s="65"/>
      <c r="AL11" s="65"/>
      <c r="AM11" s="65"/>
      <c r="AN11" s="65"/>
      <c r="AO11" s="65"/>
      <c r="AP11" s="65"/>
      <c r="AQ11" s="65"/>
      <c r="AS11" s="49" t="s">
        <v>13</v>
      </c>
      <c r="AT11" s="80"/>
      <c r="AU11" s="82" t="s">
        <v>7</v>
      </c>
    </row>
    <row r="12" s="1" customFormat="1" customHeight="1" spans="1:43">
      <c r="A12" s="52"/>
      <c r="B12" s="47">
        <v>0</v>
      </c>
      <c r="C12" s="47">
        <f t="shared" si="3"/>
        <v>0</v>
      </c>
      <c r="D12" s="47">
        <f t="shared" si="4"/>
        <v>0</v>
      </c>
      <c r="E12" s="48" t="s">
        <v>44</v>
      </c>
      <c r="F12" s="49" t="s">
        <v>6</v>
      </c>
      <c r="G12" s="53"/>
      <c r="H12" s="51"/>
      <c r="I12" s="65"/>
      <c r="J12" s="65"/>
      <c r="K12" s="65"/>
      <c r="L12" s="65"/>
      <c r="M12" s="65"/>
      <c r="N12" s="65"/>
      <c r="O12" s="65"/>
      <c r="P12" s="65"/>
      <c r="Q12" s="65"/>
      <c r="R12" s="65"/>
      <c r="S12" s="65"/>
      <c r="T12" s="65"/>
      <c r="U12" s="65"/>
      <c r="V12" s="65"/>
      <c r="W12" s="65"/>
      <c r="X12" s="65"/>
      <c r="Y12" s="65"/>
      <c r="Z12" s="65"/>
      <c r="AA12" s="65"/>
      <c r="AB12" s="65"/>
      <c r="AC12" s="65"/>
      <c r="AD12" s="65"/>
      <c r="AE12" s="65"/>
      <c r="AF12" s="65"/>
      <c r="AG12" s="65"/>
      <c r="AH12" s="65"/>
      <c r="AI12" s="65"/>
      <c r="AJ12" s="65"/>
      <c r="AK12" s="65"/>
      <c r="AL12" s="65"/>
      <c r="AM12" s="65"/>
      <c r="AN12" s="65"/>
      <c r="AO12" s="65"/>
      <c r="AP12" s="65"/>
      <c r="AQ12" s="65"/>
    </row>
    <row r="13" s="1" customFormat="1" customHeight="1" spans="1:43">
      <c r="A13" s="52"/>
      <c r="B13" s="47">
        <v>0</v>
      </c>
      <c r="C13" s="47">
        <f t="shared" si="3"/>
        <v>0</v>
      </c>
      <c r="D13" s="47">
        <f t="shared" si="4"/>
        <v>0</v>
      </c>
      <c r="E13" s="48" t="s">
        <v>44</v>
      </c>
      <c r="F13" s="49" t="s">
        <v>6</v>
      </c>
      <c r="G13" s="53"/>
      <c r="H13" s="51"/>
      <c r="I13" s="65"/>
      <c r="J13" s="65"/>
      <c r="K13" s="65"/>
      <c r="L13" s="65"/>
      <c r="M13" s="65"/>
      <c r="N13" s="65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65"/>
      <c r="AB13" s="65"/>
      <c r="AC13" s="65"/>
      <c r="AD13" s="65"/>
      <c r="AE13" s="65"/>
      <c r="AF13" s="65"/>
      <c r="AG13" s="65"/>
      <c r="AH13" s="65"/>
      <c r="AI13" s="65"/>
      <c r="AJ13" s="65"/>
      <c r="AK13" s="65"/>
      <c r="AL13" s="65"/>
      <c r="AM13" s="65"/>
      <c r="AN13" s="65"/>
      <c r="AO13" s="65"/>
      <c r="AP13" s="65"/>
      <c r="AQ13" s="65"/>
    </row>
    <row r="14" s="1" customFormat="1" customHeight="1" spans="1:43">
      <c r="A14" s="52"/>
      <c r="B14" s="47">
        <v>0</v>
      </c>
      <c r="C14" s="47">
        <f t="shared" si="3"/>
        <v>0</v>
      </c>
      <c r="D14" s="47">
        <f t="shared" si="4"/>
        <v>0</v>
      </c>
      <c r="E14" s="48" t="s">
        <v>44</v>
      </c>
      <c r="F14" s="49" t="s">
        <v>6</v>
      </c>
      <c r="G14" s="53"/>
      <c r="H14" s="51"/>
      <c r="I14" s="65"/>
      <c r="J14" s="65"/>
      <c r="K14" s="65"/>
      <c r="L14" s="65"/>
      <c r="M14" s="65"/>
      <c r="N14" s="65"/>
      <c r="O14" s="65"/>
      <c r="P14" s="65"/>
      <c r="Q14" s="65"/>
      <c r="R14" s="65"/>
      <c r="S14" s="65"/>
      <c r="T14" s="65"/>
      <c r="U14" s="65"/>
      <c r="V14" s="65"/>
      <c r="W14" s="65"/>
      <c r="X14" s="65"/>
      <c r="Y14" s="65"/>
      <c r="Z14" s="65"/>
      <c r="AA14" s="65"/>
      <c r="AB14" s="65"/>
      <c r="AC14" s="65"/>
      <c r="AD14" s="65"/>
      <c r="AE14" s="65"/>
      <c r="AF14" s="65"/>
      <c r="AG14" s="65"/>
      <c r="AH14" s="65"/>
      <c r="AI14" s="65"/>
      <c r="AJ14" s="65"/>
      <c r="AK14" s="65"/>
      <c r="AL14" s="65"/>
      <c r="AM14" s="65"/>
      <c r="AN14" s="65"/>
      <c r="AO14" s="65"/>
      <c r="AP14" s="65"/>
      <c r="AQ14" s="65"/>
    </row>
    <row r="15" s="1" customFormat="1" customHeight="1" spans="1:43">
      <c r="A15" s="52"/>
      <c r="B15" s="47">
        <v>0</v>
      </c>
      <c r="C15" s="47">
        <f t="shared" si="3"/>
        <v>0</v>
      </c>
      <c r="D15" s="47">
        <f t="shared" si="4"/>
        <v>0</v>
      </c>
      <c r="E15" s="48" t="s">
        <v>44</v>
      </c>
      <c r="F15" s="49" t="s">
        <v>6</v>
      </c>
      <c r="G15" s="53"/>
      <c r="H15" s="51"/>
      <c r="I15" s="65"/>
      <c r="J15" s="65"/>
      <c r="K15" s="65"/>
      <c r="L15" s="65"/>
      <c r="M15" s="65"/>
      <c r="N15" s="65"/>
      <c r="O15" s="65"/>
      <c r="P15" s="65"/>
      <c r="Q15" s="65"/>
      <c r="R15" s="65"/>
      <c r="S15" s="65"/>
      <c r="T15" s="65"/>
      <c r="U15" s="65"/>
      <c r="V15" s="65"/>
      <c r="W15" s="65"/>
      <c r="X15" s="65"/>
      <c r="Y15" s="65"/>
      <c r="Z15" s="65"/>
      <c r="AA15" s="65"/>
      <c r="AB15" s="65"/>
      <c r="AC15" s="65"/>
      <c r="AD15" s="65"/>
      <c r="AE15" s="65"/>
      <c r="AF15" s="65"/>
      <c r="AG15" s="65"/>
      <c r="AH15" s="65"/>
      <c r="AI15" s="65"/>
      <c r="AJ15" s="65"/>
      <c r="AK15" s="65"/>
      <c r="AL15" s="65"/>
      <c r="AM15" s="65"/>
      <c r="AN15" s="65"/>
      <c r="AO15" s="65"/>
      <c r="AP15" s="65"/>
      <c r="AQ15" s="65"/>
    </row>
    <row r="16" s="1" customFormat="1" customHeight="1" spans="1:43">
      <c r="A16" s="52"/>
      <c r="B16" s="47">
        <v>0</v>
      </c>
      <c r="C16" s="47">
        <f t="shared" si="3"/>
        <v>0</v>
      </c>
      <c r="D16" s="47">
        <f t="shared" si="4"/>
        <v>0</v>
      </c>
      <c r="E16" s="48" t="s">
        <v>44</v>
      </c>
      <c r="F16" s="49" t="s">
        <v>6</v>
      </c>
      <c r="G16" s="53"/>
      <c r="H16" s="51"/>
      <c r="I16" s="65"/>
      <c r="J16" s="65"/>
      <c r="K16" s="65"/>
      <c r="L16" s="65"/>
      <c r="M16" s="65"/>
      <c r="N16" s="65"/>
      <c r="O16" s="65"/>
      <c r="P16" s="65"/>
      <c r="Q16" s="65"/>
      <c r="R16" s="65"/>
      <c r="S16" s="65"/>
      <c r="T16" s="65"/>
      <c r="U16" s="65"/>
      <c r="V16" s="65"/>
      <c r="W16" s="65"/>
      <c r="X16" s="65"/>
      <c r="Y16" s="65"/>
      <c r="Z16" s="65"/>
      <c r="AA16" s="65"/>
      <c r="AB16" s="65"/>
      <c r="AC16" s="65"/>
      <c r="AD16" s="65"/>
      <c r="AE16" s="65"/>
      <c r="AF16" s="65"/>
      <c r="AG16" s="65"/>
      <c r="AH16" s="65"/>
      <c r="AI16" s="65"/>
      <c r="AJ16" s="65"/>
      <c r="AK16" s="65"/>
      <c r="AL16" s="65"/>
      <c r="AM16" s="65"/>
      <c r="AN16" s="65"/>
      <c r="AO16" s="65"/>
      <c r="AP16" s="65"/>
      <c r="AQ16" s="65"/>
    </row>
    <row r="17" s="1" customFormat="1" customHeight="1" spans="1:43">
      <c r="A17" s="52"/>
      <c r="B17" s="47">
        <v>0</v>
      </c>
      <c r="C17" s="47">
        <f t="shared" si="3"/>
        <v>0</v>
      </c>
      <c r="D17" s="47">
        <f t="shared" si="4"/>
        <v>0</v>
      </c>
      <c r="E17" s="48" t="s">
        <v>44</v>
      </c>
      <c r="F17" s="49" t="s">
        <v>6</v>
      </c>
      <c r="G17" s="53"/>
      <c r="H17" s="51"/>
      <c r="I17" s="65"/>
      <c r="J17" s="65"/>
      <c r="K17" s="65"/>
      <c r="L17" s="65"/>
      <c r="M17" s="65"/>
      <c r="N17" s="65"/>
      <c r="O17" s="65"/>
      <c r="P17" s="65"/>
      <c r="Q17" s="65"/>
      <c r="R17" s="65"/>
      <c r="S17" s="65"/>
      <c r="T17" s="65"/>
      <c r="U17" s="65"/>
      <c r="V17" s="65"/>
      <c r="W17" s="65"/>
      <c r="X17" s="65"/>
      <c r="Y17" s="65"/>
      <c r="Z17" s="65"/>
      <c r="AA17" s="65"/>
      <c r="AB17" s="65"/>
      <c r="AC17" s="65"/>
      <c r="AD17" s="65"/>
      <c r="AE17" s="65"/>
      <c r="AF17" s="65"/>
      <c r="AG17" s="65"/>
      <c r="AH17" s="65"/>
      <c r="AI17" s="65"/>
      <c r="AJ17" s="65"/>
      <c r="AK17" s="65"/>
      <c r="AL17" s="65"/>
      <c r="AM17" s="65"/>
      <c r="AN17" s="65"/>
      <c r="AO17" s="65"/>
      <c r="AP17" s="65"/>
      <c r="AQ17" s="65"/>
    </row>
    <row r="18" s="1" customFormat="1" customHeight="1" spans="1:43">
      <c r="A18" s="52"/>
      <c r="B18" s="47">
        <v>0</v>
      </c>
      <c r="C18" s="47">
        <f t="shared" si="3"/>
        <v>0</v>
      </c>
      <c r="D18" s="47">
        <f t="shared" si="4"/>
        <v>0</v>
      </c>
      <c r="E18" s="48" t="s">
        <v>44</v>
      </c>
      <c r="F18" s="49" t="s">
        <v>6</v>
      </c>
      <c r="G18" s="53"/>
      <c r="H18" s="51"/>
      <c r="I18" s="65"/>
      <c r="J18" s="65"/>
      <c r="K18" s="65"/>
      <c r="L18" s="65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  <c r="AA18" s="65"/>
      <c r="AB18" s="65"/>
      <c r="AC18" s="65"/>
      <c r="AD18" s="65"/>
      <c r="AE18" s="65"/>
      <c r="AF18" s="65"/>
      <c r="AG18" s="65"/>
      <c r="AH18" s="65"/>
      <c r="AI18" s="65"/>
      <c r="AJ18" s="65"/>
      <c r="AK18" s="65"/>
      <c r="AL18" s="65"/>
      <c r="AM18" s="65"/>
      <c r="AN18" s="65"/>
      <c r="AO18" s="65"/>
      <c r="AP18" s="65"/>
      <c r="AQ18" s="65"/>
    </row>
    <row r="19" s="1" customFormat="1" customHeight="1" spans="1:43">
      <c r="A19" s="52"/>
      <c r="B19" s="47">
        <v>0</v>
      </c>
      <c r="C19" s="47">
        <f t="shared" si="3"/>
        <v>0</v>
      </c>
      <c r="D19" s="47">
        <f t="shared" si="4"/>
        <v>0</v>
      </c>
      <c r="E19" s="48" t="s">
        <v>44</v>
      </c>
      <c r="F19" s="49" t="s">
        <v>6</v>
      </c>
      <c r="G19" s="53"/>
      <c r="H19" s="51"/>
      <c r="I19" s="65"/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</row>
    <row r="20" s="1" customFormat="1" customHeight="1" spans="1:43">
      <c r="A20" s="52"/>
      <c r="B20" s="47">
        <v>0</v>
      </c>
      <c r="C20" s="47">
        <f t="shared" si="3"/>
        <v>0</v>
      </c>
      <c r="D20" s="47">
        <f t="shared" si="4"/>
        <v>0</v>
      </c>
      <c r="E20" s="48" t="s">
        <v>44</v>
      </c>
      <c r="F20" s="49" t="s">
        <v>6</v>
      </c>
      <c r="G20" s="53"/>
      <c r="H20" s="51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65"/>
      <c r="AG20" s="65"/>
      <c r="AH20" s="65"/>
      <c r="AI20" s="65"/>
      <c r="AJ20" s="65"/>
      <c r="AK20" s="65"/>
      <c r="AL20" s="65"/>
      <c r="AM20" s="65"/>
      <c r="AN20" s="65"/>
      <c r="AO20" s="65"/>
      <c r="AP20" s="65"/>
      <c r="AQ20" s="65"/>
    </row>
    <row r="21" s="1" customFormat="1" customHeight="1" spans="1:43">
      <c r="A21" s="52"/>
      <c r="B21" s="47">
        <v>0</v>
      </c>
      <c r="C21" s="47">
        <f t="shared" si="3"/>
        <v>0</v>
      </c>
      <c r="D21" s="47">
        <f t="shared" si="4"/>
        <v>0</v>
      </c>
      <c r="E21" s="48" t="s">
        <v>44</v>
      </c>
      <c r="F21" s="49" t="s">
        <v>6</v>
      </c>
      <c r="G21" s="53"/>
      <c r="H21" s="51"/>
      <c r="I21" s="65"/>
      <c r="J21" s="65"/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65"/>
      <c r="AB21" s="65"/>
      <c r="AC21" s="65"/>
      <c r="AD21" s="65"/>
      <c r="AE21" s="65"/>
      <c r="AF21" s="65"/>
      <c r="AG21" s="65"/>
      <c r="AH21" s="65"/>
      <c r="AI21" s="65"/>
      <c r="AJ21" s="65"/>
      <c r="AK21" s="65"/>
      <c r="AL21" s="65"/>
      <c r="AM21" s="65"/>
      <c r="AN21" s="65"/>
      <c r="AO21" s="65"/>
      <c r="AP21" s="65"/>
      <c r="AQ21" s="65"/>
    </row>
    <row r="22" s="1" customFormat="1" customHeight="1" spans="1:43">
      <c r="A22" s="52"/>
      <c r="B22" s="47">
        <v>0</v>
      </c>
      <c r="C22" s="47">
        <f t="shared" si="3"/>
        <v>0</v>
      </c>
      <c r="D22" s="47">
        <f t="shared" si="4"/>
        <v>0</v>
      </c>
      <c r="E22" s="48" t="s">
        <v>44</v>
      </c>
      <c r="F22" s="49" t="s">
        <v>6</v>
      </c>
      <c r="G22" s="53"/>
      <c r="H22" s="51"/>
      <c r="I22" s="65"/>
      <c r="J22" s="65"/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65"/>
      <c r="AG22" s="65"/>
      <c r="AH22" s="65"/>
      <c r="AI22" s="65"/>
      <c r="AJ22" s="65"/>
      <c r="AK22" s="65"/>
      <c r="AL22" s="65"/>
      <c r="AM22" s="65"/>
      <c r="AN22" s="65"/>
      <c r="AO22" s="65"/>
      <c r="AP22" s="65"/>
      <c r="AQ22" s="65"/>
    </row>
    <row r="23" s="1" customFormat="1" customHeight="1" spans="1:43">
      <c r="A23" s="52"/>
      <c r="B23" s="47">
        <v>0</v>
      </c>
      <c r="C23" s="47">
        <f t="shared" si="3"/>
        <v>0</v>
      </c>
      <c r="D23" s="47">
        <f t="shared" si="4"/>
        <v>0</v>
      </c>
      <c r="E23" s="48" t="s">
        <v>44</v>
      </c>
      <c r="F23" s="49" t="s">
        <v>6</v>
      </c>
      <c r="G23" s="53"/>
      <c r="H23" s="51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5"/>
      <c r="AJ23" s="65"/>
      <c r="AK23" s="65"/>
      <c r="AL23" s="65"/>
      <c r="AM23" s="65"/>
      <c r="AN23" s="65"/>
      <c r="AO23" s="65"/>
      <c r="AP23" s="65"/>
      <c r="AQ23" s="65"/>
    </row>
    <row r="24" s="1" customFormat="1" customHeight="1" spans="1:43">
      <c r="A24" s="52"/>
      <c r="B24" s="47">
        <v>0</v>
      </c>
      <c r="C24" s="47">
        <f t="shared" si="3"/>
        <v>0</v>
      </c>
      <c r="D24" s="47">
        <f t="shared" si="4"/>
        <v>0</v>
      </c>
      <c r="E24" s="48" t="s">
        <v>44</v>
      </c>
      <c r="F24" s="49" t="s">
        <v>6</v>
      </c>
      <c r="G24" s="53"/>
      <c r="H24" s="51"/>
      <c r="I24" s="65"/>
      <c r="J24" s="65"/>
      <c r="K24" s="65"/>
      <c r="L24" s="65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5"/>
      <c r="AB24" s="65"/>
      <c r="AC24" s="65"/>
      <c r="AD24" s="65"/>
      <c r="AE24" s="65"/>
      <c r="AF24" s="65"/>
      <c r="AG24" s="65"/>
      <c r="AH24" s="65"/>
      <c r="AI24" s="65"/>
      <c r="AJ24" s="65"/>
      <c r="AK24" s="65"/>
      <c r="AL24" s="65"/>
      <c r="AM24" s="65"/>
      <c r="AN24" s="65"/>
      <c r="AO24" s="65"/>
      <c r="AP24" s="65"/>
      <c r="AQ24" s="65"/>
    </row>
    <row r="25" s="1" customFormat="1" customHeight="1" spans="1:43">
      <c r="A25" s="52"/>
      <c r="B25" s="47">
        <v>0</v>
      </c>
      <c r="C25" s="47">
        <f t="shared" si="3"/>
        <v>0</v>
      </c>
      <c r="D25" s="47">
        <f t="shared" si="4"/>
        <v>0</v>
      </c>
      <c r="E25" s="48" t="s">
        <v>44</v>
      </c>
      <c r="F25" s="49" t="s">
        <v>6</v>
      </c>
      <c r="G25" s="53"/>
      <c r="H25" s="51"/>
      <c r="I25" s="65"/>
      <c r="J25" s="65"/>
      <c r="K25" s="65"/>
      <c r="L25" s="65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65"/>
      <c r="AB25" s="65"/>
      <c r="AC25" s="65"/>
      <c r="AD25" s="65"/>
      <c r="AE25" s="65"/>
      <c r="AF25" s="65"/>
      <c r="AG25" s="65"/>
      <c r="AH25" s="65"/>
      <c r="AI25" s="65"/>
      <c r="AJ25" s="65"/>
      <c r="AK25" s="65"/>
      <c r="AL25" s="65"/>
      <c r="AM25" s="65"/>
      <c r="AN25" s="65"/>
      <c r="AO25" s="65"/>
      <c r="AP25" s="65"/>
      <c r="AQ25" s="65"/>
    </row>
    <row r="26" s="1" customFormat="1" customHeight="1" spans="1:43">
      <c r="A26" s="52"/>
      <c r="B26" s="47">
        <v>0</v>
      </c>
      <c r="C26" s="47">
        <f t="shared" si="3"/>
        <v>0</v>
      </c>
      <c r="D26" s="47">
        <f t="shared" si="4"/>
        <v>0</v>
      </c>
      <c r="E26" s="48" t="s">
        <v>44</v>
      </c>
      <c r="F26" s="49" t="s">
        <v>6</v>
      </c>
      <c r="G26" s="53"/>
      <c r="H26" s="51"/>
      <c r="I26" s="65"/>
      <c r="J26" s="65"/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65"/>
      <c r="AF26" s="65"/>
      <c r="AG26" s="65"/>
      <c r="AH26" s="65"/>
      <c r="AI26" s="65"/>
      <c r="AJ26" s="65"/>
      <c r="AK26" s="65"/>
      <c r="AL26" s="65"/>
      <c r="AM26" s="65"/>
      <c r="AN26" s="65"/>
      <c r="AO26" s="65"/>
      <c r="AP26" s="65"/>
      <c r="AQ26" s="65"/>
    </row>
    <row r="27" s="1" customFormat="1" customHeight="1" spans="1:43">
      <c r="A27" s="52"/>
      <c r="B27" s="47">
        <v>0</v>
      </c>
      <c r="C27" s="47">
        <f t="shared" si="3"/>
        <v>0</v>
      </c>
      <c r="D27" s="47">
        <f t="shared" si="4"/>
        <v>0</v>
      </c>
      <c r="E27" s="48" t="s">
        <v>44</v>
      </c>
      <c r="F27" s="49" t="s">
        <v>6</v>
      </c>
      <c r="G27" s="53"/>
      <c r="H27" s="51"/>
      <c r="I27" s="65"/>
      <c r="J27" s="65"/>
      <c r="K27" s="65"/>
      <c r="L27" s="65"/>
      <c r="M27" s="65"/>
      <c r="N27" s="65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  <c r="AA27" s="65"/>
      <c r="AB27" s="65"/>
      <c r="AC27" s="65"/>
      <c r="AD27" s="65"/>
      <c r="AE27" s="65"/>
      <c r="AF27" s="65"/>
      <c r="AG27" s="65"/>
      <c r="AH27" s="65"/>
      <c r="AI27" s="65"/>
      <c r="AJ27" s="65"/>
      <c r="AK27" s="65"/>
      <c r="AL27" s="65"/>
      <c r="AM27" s="65"/>
      <c r="AN27" s="65"/>
      <c r="AO27" s="65"/>
      <c r="AP27" s="65"/>
      <c r="AQ27" s="65"/>
    </row>
    <row r="28" s="1" customFormat="1" customHeight="1" spans="1:43">
      <c r="A28" s="52"/>
      <c r="B28" s="47">
        <v>0</v>
      </c>
      <c r="C28" s="47">
        <f t="shared" si="3"/>
        <v>0</v>
      </c>
      <c r="D28" s="47">
        <f t="shared" si="4"/>
        <v>0</v>
      </c>
      <c r="E28" s="48" t="s">
        <v>44</v>
      </c>
      <c r="F28" s="49" t="s">
        <v>6</v>
      </c>
      <c r="G28" s="53"/>
      <c r="H28" s="51"/>
      <c r="I28" s="65"/>
      <c r="J28" s="65"/>
      <c r="K28" s="65"/>
      <c r="L28" s="65"/>
      <c r="M28" s="65"/>
      <c r="N28" s="65"/>
      <c r="O28" s="65"/>
      <c r="P28" s="65"/>
      <c r="Q28" s="65"/>
      <c r="R28" s="65"/>
      <c r="S28" s="65"/>
      <c r="T28" s="65"/>
      <c r="U28" s="65"/>
      <c r="V28" s="65"/>
      <c r="W28" s="65"/>
      <c r="X28" s="65"/>
      <c r="Y28" s="65"/>
      <c r="Z28" s="65"/>
      <c r="AA28" s="65"/>
      <c r="AB28" s="65"/>
      <c r="AC28" s="65"/>
      <c r="AD28" s="65"/>
      <c r="AE28" s="65"/>
      <c r="AF28" s="65"/>
      <c r="AG28" s="65"/>
      <c r="AH28" s="65"/>
      <c r="AI28" s="65"/>
      <c r="AJ28" s="65"/>
      <c r="AK28" s="65"/>
      <c r="AL28" s="65"/>
      <c r="AM28" s="65"/>
      <c r="AN28" s="65"/>
      <c r="AO28" s="65"/>
      <c r="AP28" s="65"/>
      <c r="AQ28" s="65"/>
    </row>
    <row r="29" s="1" customFormat="1" customHeight="1" spans="1:43">
      <c r="A29" s="52"/>
      <c r="B29" s="47">
        <v>0</v>
      </c>
      <c r="C29" s="47">
        <f t="shared" si="3"/>
        <v>0</v>
      </c>
      <c r="D29" s="47">
        <f t="shared" si="4"/>
        <v>0</v>
      </c>
      <c r="E29" s="48" t="s">
        <v>44</v>
      </c>
      <c r="F29" s="49" t="s">
        <v>6</v>
      </c>
      <c r="G29" s="54"/>
      <c r="H29" s="51"/>
      <c r="I29" s="65"/>
      <c r="J29" s="65"/>
      <c r="K29" s="65"/>
      <c r="L29" s="65"/>
      <c r="M29" s="65"/>
      <c r="N29" s="65"/>
      <c r="O29" s="65"/>
      <c r="P29" s="65"/>
      <c r="Q29" s="65"/>
      <c r="R29" s="65"/>
      <c r="S29" s="65"/>
      <c r="T29" s="65"/>
      <c r="U29" s="65"/>
      <c r="V29" s="65"/>
      <c r="W29" s="65"/>
      <c r="X29" s="65"/>
      <c r="Y29" s="65"/>
      <c r="Z29" s="65"/>
      <c r="AA29" s="65"/>
      <c r="AB29" s="65"/>
      <c r="AC29" s="65"/>
      <c r="AD29" s="65"/>
      <c r="AE29" s="65"/>
      <c r="AF29" s="65"/>
      <c r="AG29" s="65"/>
      <c r="AH29" s="65"/>
      <c r="AI29" s="65"/>
      <c r="AJ29" s="65"/>
      <c r="AK29" s="65"/>
      <c r="AL29" s="65"/>
      <c r="AM29" s="65"/>
      <c r="AN29" s="65"/>
      <c r="AO29" s="65"/>
      <c r="AP29" s="65"/>
      <c r="AQ29" s="65"/>
    </row>
    <row r="30" s="1" customFormat="1" customHeight="1" spans="1:43">
      <c r="A30" s="52"/>
      <c r="B30" s="47">
        <v>0</v>
      </c>
      <c r="C30" s="47">
        <f t="shared" si="3"/>
        <v>0</v>
      </c>
      <c r="D30" s="47">
        <f t="shared" si="4"/>
        <v>0</v>
      </c>
      <c r="E30" s="48" t="s">
        <v>44</v>
      </c>
      <c r="F30" s="49" t="s">
        <v>6</v>
      </c>
      <c r="G30" s="53"/>
      <c r="H30" s="51"/>
      <c r="I30" s="65"/>
      <c r="J30" s="65"/>
      <c r="K30" s="65"/>
      <c r="L30" s="65"/>
      <c r="M30" s="65"/>
      <c r="N30" s="65"/>
      <c r="O30" s="65"/>
      <c r="P30" s="65"/>
      <c r="Q30" s="65"/>
      <c r="R30" s="65"/>
      <c r="S30" s="65"/>
      <c r="T30" s="65"/>
      <c r="U30" s="65"/>
      <c r="V30" s="65"/>
      <c r="W30" s="65"/>
      <c r="X30" s="65"/>
      <c r="Y30" s="65"/>
      <c r="Z30" s="65"/>
      <c r="AA30" s="65"/>
      <c r="AB30" s="65"/>
      <c r="AC30" s="65"/>
      <c r="AD30" s="65"/>
      <c r="AE30" s="65"/>
      <c r="AF30" s="65"/>
      <c r="AG30" s="65"/>
      <c r="AH30" s="65"/>
      <c r="AI30" s="65"/>
      <c r="AJ30" s="65"/>
      <c r="AK30" s="65"/>
      <c r="AL30" s="65"/>
      <c r="AM30" s="65"/>
      <c r="AN30" s="65"/>
      <c r="AO30" s="65"/>
      <c r="AP30" s="65"/>
      <c r="AQ30" s="65"/>
    </row>
    <row r="31" s="1" customFormat="1" customHeight="1" spans="1:43">
      <c r="A31" s="52"/>
      <c r="B31" s="47">
        <v>0</v>
      </c>
      <c r="C31" s="47">
        <f t="shared" si="3"/>
        <v>0</v>
      </c>
      <c r="D31" s="47">
        <f t="shared" si="4"/>
        <v>0</v>
      </c>
      <c r="E31" s="48" t="s">
        <v>44</v>
      </c>
      <c r="F31" s="49" t="s">
        <v>6</v>
      </c>
      <c r="G31" s="53"/>
      <c r="H31" s="51"/>
      <c r="I31" s="65"/>
      <c r="J31" s="65"/>
      <c r="K31" s="65"/>
      <c r="L31" s="65"/>
      <c r="M31" s="65"/>
      <c r="N31" s="65"/>
      <c r="O31" s="65"/>
      <c r="P31" s="65"/>
      <c r="Q31" s="65"/>
      <c r="R31" s="65"/>
      <c r="S31" s="65"/>
      <c r="T31" s="65"/>
      <c r="U31" s="65"/>
      <c r="V31" s="65"/>
      <c r="W31" s="65"/>
      <c r="X31" s="65"/>
      <c r="Y31" s="65"/>
      <c r="Z31" s="65"/>
      <c r="AA31" s="65"/>
      <c r="AB31" s="65"/>
      <c r="AC31" s="65"/>
      <c r="AD31" s="65"/>
      <c r="AE31" s="65"/>
      <c r="AF31" s="65"/>
      <c r="AG31" s="65"/>
      <c r="AH31" s="65"/>
      <c r="AI31" s="65"/>
      <c r="AJ31" s="65"/>
      <c r="AK31" s="65"/>
      <c r="AL31" s="65"/>
      <c r="AM31" s="65"/>
      <c r="AN31" s="65"/>
      <c r="AO31" s="65"/>
      <c r="AP31" s="65"/>
      <c r="AQ31" s="65"/>
    </row>
    <row r="32" s="1" customFormat="1" customHeight="1" spans="1:43">
      <c r="A32" s="52"/>
      <c r="B32" s="47">
        <v>0</v>
      </c>
      <c r="C32" s="47">
        <f t="shared" si="3"/>
        <v>0</v>
      </c>
      <c r="D32" s="47">
        <f t="shared" si="4"/>
        <v>0</v>
      </c>
      <c r="E32" s="48" t="s">
        <v>44</v>
      </c>
      <c r="F32" s="49" t="s">
        <v>6</v>
      </c>
      <c r="G32" s="53"/>
      <c r="H32" s="51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5"/>
      <c r="AJ32" s="65"/>
      <c r="AK32" s="65"/>
      <c r="AL32" s="65"/>
      <c r="AM32" s="65"/>
      <c r="AN32" s="65"/>
      <c r="AO32" s="65"/>
      <c r="AP32" s="65"/>
      <c r="AQ32" s="65"/>
    </row>
    <row r="33" s="1" customFormat="1" customHeight="1" spans="1:43">
      <c r="A33" s="55"/>
      <c r="B33" s="47">
        <v>0</v>
      </c>
      <c r="C33" s="47">
        <f t="shared" si="3"/>
        <v>0</v>
      </c>
      <c r="D33" s="47">
        <f t="shared" si="4"/>
        <v>0</v>
      </c>
      <c r="E33" s="48" t="s">
        <v>44</v>
      </c>
      <c r="F33" s="49" t="s">
        <v>6</v>
      </c>
      <c r="G33" s="55"/>
      <c r="H33" s="56"/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65"/>
      <c r="Y33" s="65"/>
      <c r="Z33" s="65"/>
      <c r="AA33" s="65"/>
      <c r="AB33" s="65"/>
      <c r="AC33" s="65"/>
      <c r="AD33" s="65"/>
      <c r="AE33" s="65"/>
      <c r="AF33" s="65"/>
      <c r="AG33" s="65"/>
      <c r="AH33" s="65"/>
      <c r="AI33" s="65"/>
      <c r="AJ33" s="65"/>
      <c r="AK33" s="65"/>
      <c r="AL33" s="65"/>
      <c r="AM33" s="65"/>
      <c r="AN33" s="65"/>
      <c r="AO33" s="65"/>
      <c r="AP33" s="65"/>
      <c r="AQ33" s="65"/>
    </row>
    <row r="34" s="1" customFormat="1" customHeight="1" spans="1:43">
      <c r="A34" s="55"/>
      <c r="B34" s="47">
        <v>0</v>
      </c>
      <c r="C34" s="47">
        <f t="shared" si="3"/>
        <v>0</v>
      </c>
      <c r="D34" s="47">
        <f t="shared" si="4"/>
        <v>0</v>
      </c>
      <c r="E34" s="48" t="s">
        <v>44</v>
      </c>
      <c r="F34" s="49" t="s">
        <v>6</v>
      </c>
      <c r="G34" s="55"/>
      <c r="H34" s="56"/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X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65"/>
      <c r="AK34" s="65"/>
      <c r="AL34" s="65"/>
      <c r="AM34" s="65"/>
      <c r="AN34" s="65"/>
      <c r="AO34" s="65"/>
      <c r="AP34" s="65"/>
      <c r="AQ34" s="65"/>
    </row>
    <row r="35" s="1" customFormat="1" customHeight="1" spans="1:43">
      <c r="A35" s="55"/>
      <c r="B35" s="47">
        <v>0</v>
      </c>
      <c r="C35" s="47">
        <f t="shared" si="3"/>
        <v>0</v>
      </c>
      <c r="D35" s="47">
        <f t="shared" si="4"/>
        <v>0</v>
      </c>
      <c r="E35" s="48" t="s">
        <v>44</v>
      </c>
      <c r="F35" s="49" t="s">
        <v>6</v>
      </c>
      <c r="G35" s="55"/>
      <c r="H35" s="56"/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5"/>
      <c r="AB35" s="65"/>
      <c r="AC35" s="65"/>
      <c r="AD35" s="65"/>
      <c r="AE35" s="65"/>
      <c r="AF35" s="65"/>
      <c r="AG35" s="65"/>
      <c r="AH35" s="65"/>
      <c r="AI35" s="65"/>
      <c r="AJ35" s="65"/>
      <c r="AK35" s="65"/>
      <c r="AL35" s="65"/>
      <c r="AM35" s="65"/>
      <c r="AN35" s="65"/>
      <c r="AO35" s="65"/>
      <c r="AP35" s="65"/>
      <c r="AQ35" s="65"/>
    </row>
    <row r="36" s="1" customFormat="1" customHeight="1" spans="1:43">
      <c r="A36" s="55"/>
      <c r="B36" s="47">
        <v>0</v>
      </c>
      <c r="C36" s="47">
        <f t="shared" si="3"/>
        <v>0</v>
      </c>
      <c r="D36" s="47">
        <f t="shared" si="4"/>
        <v>0</v>
      </c>
      <c r="E36" s="48" t="s">
        <v>44</v>
      </c>
      <c r="F36" s="49" t="s">
        <v>6</v>
      </c>
      <c r="G36" s="55"/>
      <c r="H36" s="56"/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X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65"/>
      <c r="AK36" s="65"/>
      <c r="AL36" s="65"/>
      <c r="AM36" s="65"/>
      <c r="AN36" s="65"/>
      <c r="AO36" s="65"/>
      <c r="AP36" s="65"/>
      <c r="AQ36" s="65"/>
    </row>
    <row r="37" s="1" customFormat="1" customHeight="1" spans="2:6">
      <c r="B37" s="57"/>
      <c r="C37" s="57"/>
      <c r="D37" s="47"/>
      <c r="E37" s="48" t="s">
        <v>44</v>
      </c>
      <c r="F37" s="49" t="s">
        <v>6</v>
      </c>
    </row>
  </sheetData>
  <mergeCells count="8">
    <mergeCell ref="B1:C1"/>
    <mergeCell ref="I1:AQ1"/>
    <mergeCell ref="I2:O2"/>
    <mergeCell ref="P2:V2"/>
    <mergeCell ref="W2:AC2"/>
    <mergeCell ref="AD2:AJ2"/>
    <mergeCell ref="AK2:AQ2"/>
    <mergeCell ref="F3:H3"/>
  </mergeCells>
  <conditionalFormatting sqref="I5:AQ5">
    <cfRule type="cellIs" dxfId="8" priority="3" operator="greaterThan">
      <formula>8</formula>
    </cfRule>
    <cfRule type="cellIs" dxfId="9" priority="2" operator="equal">
      <formula>8</formula>
    </cfRule>
    <cfRule type="cellIs" dxfId="10" priority="1" operator="lessThan">
      <formula>8</formula>
    </cfRule>
  </conditionalFormatting>
  <conditionalFormatting sqref="AS11">
    <cfRule type="cellIs" dxfId="11" priority="15" operator="equal">
      <formula>"Not Started"</formula>
    </cfRule>
  </conditionalFormatting>
  <conditionalFormatting sqref="AU11">
    <cfRule type="containsText" dxfId="2" priority="7" operator="between" text="Low">
      <formula>NOT(ISERROR(SEARCH("Low",AU11)))</formula>
    </cfRule>
    <cfRule type="containsText" dxfId="3" priority="6" operator="between" text="Medium">
      <formula>NOT(ISERROR(SEARCH("Medium",AU11)))</formula>
    </cfRule>
    <cfRule type="cellIs" dxfId="12" priority="5" operator="equal">
      <formula>"High"</formula>
    </cfRule>
  </conditionalFormatting>
  <conditionalFormatting sqref="D6:D37">
    <cfRule type="cellIs" dxfId="9" priority="14" operator="greaterThan">
      <formula>0</formula>
    </cfRule>
    <cfRule type="cellIs" dxfId="13" priority="13" operator="equal">
      <formula>0</formula>
    </cfRule>
    <cfRule type="cellIs" dxfId="14" priority="12" operator="lessThan">
      <formula>0</formula>
    </cfRule>
  </conditionalFormatting>
  <conditionalFormatting sqref="E6:E37">
    <cfRule type="cellIs" dxfId="15" priority="10" operator="equal">
      <formula>"Task"</formula>
    </cfRule>
    <cfRule type="cellIs" dxfId="12" priority="9" operator="equal">
      <formula>"Bug"</formula>
    </cfRule>
  </conditionalFormatting>
  <conditionalFormatting sqref="I3:AQ4">
    <cfRule type="expression" dxfId="16" priority="4">
      <formula>I$3=TODAY()</formula>
    </cfRule>
  </conditionalFormatting>
  <conditionalFormatting sqref="AS4 F6:F37">
    <cfRule type="cellIs" dxfId="11" priority="8" operator="equal">
      <formula>"Not Started"</formula>
    </cfRule>
  </conditionalFormatting>
  <conditionalFormatting sqref="F6:F37 AS11">
    <cfRule type="cellIs" dxfId="9" priority="17" operator="equal">
      <formula>"Complete"</formula>
    </cfRule>
    <cfRule type="cellIs" dxfId="17" priority="16" operator="equal">
      <formula>"In Progress"</formula>
    </cfRule>
  </conditionalFormatting>
  <conditionalFormatting sqref="I6:AQ36">
    <cfRule type="notContainsBlanks" dxfId="18" priority="11">
      <formula>LEN(TRIM(I6))&gt;0</formula>
    </cfRule>
  </conditionalFormatting>
  <dataValidations count="6">
    <dataValidation type="list" allowBlank="1" sqref="AS11 F6:F37">
      <formula1>$AS$4:$AS$6</formula1>
    </dataValidation>
    <dataValidation type="list" allowBlank="1" sqref="AU11">
      <formula1>$AU$4:$AU$6</formula1>
    </dataValidation>
    <dataValidation type="decimal" operator="between" allowBlank="1" sqref="I5:AQ36">
      <formula1>0</formula1>
      <formula2>8</formula2>
    </dataValidation>
    <dataValidation type="decimal" operator="between" allowBlank="1" sqref="D6:D36">
      <formula1>-10000</formula1>
      <formula2>1000</formula2>
    </dataValidation>
    <dataValidation type="list" allowBlank="1" sqref="E6:E37">
      <formula1>$AT$4:$AT$5</formula1>
    </dataValidation>
    <dataValidation type="decimal" operator="between" allowBlank="1" sqref="B6:C36">
      <formula1>0</formula1>
      <formula2>100</formula2>
    </dataValidation>
  </dataValidation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U37"/>
  <sheetViews>
    <sheetView workbookViewId="0">
      <selection activeCell="O12" sqref="O12"/>
    </sheetView>
  </sheetViews>
  <sheetFormatPr defaultColWidth="12.6296296296296" defaultRowHeight="15.75" customHeight="1"/>
  <cols>
    <col min="1" max="1" width="44.5555555555556" style="1" customWidth="1"/>
    <col min="2" max="3" width="17.3796296296296" style="1" customWidth="1"/>
    <col min="4" max="4" width="18.25" style="1" customWidth="1"/>
    <col min="5" max="5" width="17.3796296296296" style="1" customWidth="1"/>
    <col min="6" max="7" width="23.5" style="1" customWidth="1"/>
    <col min="8" max="8" width="22.75" style="1" customWidth="1"/>
    <col min="9" max="16384" width="12.6296296296296" style="1"/>
  </cols>
  <sheetData>
    <row r="1" s="1" customFormat="1" customHeight="1" spans="1:43">
      <c r="A1" s="31"/>
      <c r="B1" s="32" t="s">
        <v>32</v>
      </c>
      <c r="C1" s="33"/>
      <c r="D1" s="34">
        <f>SUM(K5:AQ5)</f>
        <v>0</v>
      </c>
      <c r="E1" s="31"/>
      <c r="F1" s="35"/>
      <c r="G1" s="35"/>
      <c r="H1" s="35"/>
      <c r="I1" s="58" t="str">
        <f>[1]Dashboard!B3</f>
        <v>Duyệt và quản lý nhân sự</v>
      </c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  <c r="AA1" s="59"/>
      <c r="AB1" s="59"/>
      <c r="AC1" s="59"/>
      <c r="AD1" s="59"/>
      <c r="AE1" s="59"/>
      <c r="AF1" s="59"/>
      <c r="AG1" s="59"/>
      <c r="AH1" s="59"/>
      <c r="AI1" s="59"/>
      <c r="AJ1" s="59"/>
      <c r="AK1" s="59"/>
      <c r="AL1" s="59"/>
      <c r="AM1" s="59"/>
      <c r="AN1" s="59"/>
      <c r="AO1" s="59"/>
      <c r="AP1" s="59"/>
      <c r="AQ1" s="4"/>
    </row>
    <row r="2" s="1" customFormat="1" customHeight="1" spans="1:43">
      <c r="A2" s="31"/>
      <c r="B2" s="31"/>
      <c r="C2" s="31"/>
      <c r="D2" s="31"/>
      <c r="E2" s="31"/>
      <c r="F2" s="35"/>
      <c r="G2" s="35"/>
      <c r="H2" s="35"/>
      <c r="I2" s="60">
        <f>I3</f>
        <v>44940</v>
      </c>
      <c r="J2" s="59"/>
      <c r="K2" s="59"/>
      <c r="L2" s="59"/>
      <c r="M2" s="59"/>
      <c r="N2" s="59"/>
      <c r="O2" s="4"/>
      <c r="P2" s="60">
        <f>P3</f>
        <v>44947</v>
      </c>
      <c r="Q2" s="59"/>
      <c r="R2" s="59"/>
      <c r="S2" s="59"/>
      <c r="T2" s="59"/>
      <c r="U2" s="59"/>
      <c r="V2" s="4"/>
      <c r="W2" s="60">
        <f>W3</f>
        <v>44954</v>
      </c>
      <c r="X2" s="59"/>
      <c r="Y2" s="59"/>
      <c r="Z2" s="59"/>
      <c r="AA2" s="59"/>
      <c r="AB2" s="59"/>
      <c r="AC2" s="4"/>
      <c r="AD2" s="60">
        <f>AD3</f>
        <v>44961</v>
      </c>
      <c r="AE2" s="59"/>
      <c r="AF2" s="59"/>
      <c r="AG2" s="59"/>
      <c r="AH2" s="59"/>
      <c r="AI2" s="59"/>
      <c r="AJ2" s="4"/>
      <c r="AK2" s="60">
        <f>AK3</f>
        <v>44968</v>
      </c>
      <c r="AL2" s="59"/>
      <c r="AM2" s="59"/>
      <c r="AN2" s="59"/>
      <c r="AO2" s="59"/>
      <c r="AP2" s="59"/>
      <c r="AQ2" s="4"/>
    </row>
    <row r="3" s="1" customFormat="1" customHeight="1" spans="1:47">
      <c r="A3" s="36" t="s">
        <v>33</v>
      </c>
      <c r="B3" s="36"/>
      <c r="C3" s="36"/>
      <c r="D3" s="36"/>
      <c r="E3" s="36"/>
      <c r="F3" s="37" t="s">
        <v>34</v>
      </c>
      <c r="G3" s="38"/>
      <c r="H3" s="39"/>
      <c r="I3" s="61">
        <f>Dashboard!B4</f>
        <v>44940</v>
      </c>
      <c r="J3" s="62">
        <f t="shared" ref="J3:AQ3" si="0">I3+1</f>
        <v>44941</v>
      </c>
      <c r="K3" s="62">
        <f t="shared" si="0"/>
        <v>44942</v>
      </c>
      <c r="L3" s="62">
        <f t="shared" si="0"/>
        <v>44943</v>
      </c>
      <c r="M3" s="62">
        <f t="shared" si="0"/>
        <v>44944</v>
      </c>
      <c r="N3" s="62">
        <f t="shared" si="0"/>
        <v>44945</v>
      </c>
      <c r="O3" s="62">
        <f t="shared" si="0"/>
        <v>44946</v>
      </c>
      <c r="P3" s="62">
        <f t="shared" si="0"/>
        <v>44947</v>
      </c>
      <c r="Q3" s="62">
        <f t="shared" si="0"/>
        <v>44948</v>
      </c>
      <c r="R3" s="62">
        <f t="shared" si="0"/>
        <v>44949</v>
      </c>
      <c r="S3" s="62">
        <f t="shared" si="0"/>
        <v>44950</v>
      </c>
      <c r="T3" s="62">
        <f t="shared" si="0"/>
        <v>44951</v>
      </c>
      <c r="U3" s="62">
        <f t="shared" si="0"/>
        <v>44952</v>
      </c>
      <c r="V3" s="62">
        <f t="shared" si="0"/>
        <v>44953</v>
      </c>
      <c r="W3" s="62">
        <f t="shared" si="0"/>
        <v>44954</v>
      </c>
      <c r="X3" s="62">
        <f t="shared" si="0"/>
        <v>44955</v>
      </c>
      <c r="Y3" s="62">
        <f t="shared" si="0"/>
        <v>44956</v>
      </c>
      <c r="Z3" s="62">
        <f t="shared" si="0"/>
        <v>44957</v>
      </c>
      <c r="AA3" s="62">
        <f t="shared" si="0"/>
        <v>44958</v>
      </c>
      <c r="AB3" s="62">
        <f t="shared" si="0"/>
        <v>44959</v>
      </c>
      <c r="AC3" s="62">
        <f t="shared" si="0"/>
        <v>44960</v>
      </c>
      <c r="AD3" s="62">
        <f t="shared" si="0"/>
        <v>44961</v>
      </c>
      <c r="AE3" s="62">
        <f t="shared" si="0"/>
        <v>44962</v>
      </c>
      <c r="AF3" s="62">
        <f t="shared" si="0"/>
        <v>44963</v>
      </c>
      <c r="AG3" s="62">
        <f t="shared" si="0"/>
        <v>44964</v>
      </c>
      <c r="AH3" s="62">
        <f t="shared" si="0"/>
        <v>44965</v>
      </c>
      <c r="AI3" s="62">
        <f t="shared" si="0"/>
        <v>44966</v>
      </c>
      <c r="AJ3" s="62">
        <f t="shared" si="0"/>
        <v>44967</v>
      </c>
      <c r="AK3" s="62">
        <f t="shared" si="0"/>
        <v>44968</v>
      </c>
      <c r="AL3" s="62">
        <f t="shared" si="0"/>
        <v>44969</v>
      </c>
      <c r="AM3" s="62">
        <f t="shared" si="0"/>
        <v>44970</v>
      </c>
      <c r="AN3" s="62">
        <f t="shared" si="0"/>
        <v>44971</v>
      </c>
      <c r="AO3" s="62">
        <f t="shared" si="0"/>
        <v>44972</v>
      </c>
      <c r="AP3" s="62">
        <f t="shared" si="0"/>
        <v>44973</v>
      </c>
      <c r="AQ3" s="62">
        <f t="shared" si="0"/>
        <v>44974</v>
      </c>
      <c r="AS3" s="66" t="s">
        <v>2</v>
      </c>
      <c r="AT3" s="67" t="s">
        <v>35</v>
      </c>
      <c r="AU3" s="66" t="s">
        <v>3</v>
      </c>
    </row>
    <row r="4" s="1" customFormat="1" customHeight="1" spans="1:47">
      <c r="A4" s="40" t="s">
        <v>36</v>
      </c>
      <c r="B4" s="40" t="s">
        <v>37</v>
      </c>
      <c r="C4" s="40" t="s">
        <v>38</v>
      </c>
      <c r="D4" s="40" t="s">
        <v>39</v>
      </c>
      <c r="E4" s="40" t="s">
        <v>40</v>
      </c>
      <c r="F4" s="40" t="s">
        <v>41</v>
      </c>
      <c r="G4" s="40" t="s">
        <v>42</v>
      </c>
      <c r="H4" s="40" t="s">
        <v>43</v>
      </c>
      <c r="I4" s="63" t="str">
        <f t="shared" ref="I4:AQ4" si="1">LEFT(TEXT(I3,"ddd"),1)</f>
        <v>S</v>
      </c>
      <c r="J4" s="63" t="str">
        <f t="shared" si="1"/>
        <v>S</v>
      </c>
      <c r="K4" s="63" t="str">
        <f t="shared" si="1"/>
        <v>M</v>
      </c>
      <c r="L4" s="63" t="str">
        <f t="shared" si="1"/>
        <v>T</v>
      </c>
      <c r="M4" s="63" t="str">
        <f t="shared" si="1"/>
        <v>W</v>
      </c>
      <c r="N4" s="63" t="str">
        <f t="shared" si="1"/>
        <v>T</v>
      </c>
      <c r="O4" s="63" t="str">
        <f t="shared" si="1"/>
        <v>F</v>
      </c>
      <c r="P4" s="63" t="str">
        <f t="shared" si="1"/>
        <v>S</v>
      </c>
      <c r="Q4" s="63" t="str">
        <f t="shared" si="1"/>
        <v>S</v>
      </c>
      <c r="R4" s="63" t="str">
        <f t="shared" si="1"/>
        <v>M</v>
      </c>
      <c r="S4" s="63" t="str">
        <f t="shared" si="1"/>
        <v>T</v>
      </c>
      <c r="T4" s="63" t="str">
        <f t="shared" si="1"/>
        <v>W</v>
      </c>
      <c r="U4" s="63" t="str">
        <f t="shared" si="1"/>
        <v>T</v>
      </c>
      <c r="V4" s="63" t="str">
        <f t="shared" si="1"/>
        <v>F</v>
      </c>
      <c r="W4" s="63" t="str">
        <f t="shared" si="1"/>
        <v>S</v>
      </c>
      <c r="X4" s="63" t="str">
        <f t="shared" si="1"/>
        <v>S</v>
      </c>
      <c r="Y4" s="63" t="str">
        <f t="shared" si="1"/>
        <v>M</v>
      </c>
      <c r="Z4" s="63" t="str">
        <f t="shared" si="1"/>
        <v>T</v>
      </c>
      <c r="AA4" s="63" t="str">
        <f t="shared" si="1"/>
        <v>W</v>
      </c>
      <c r="AB4" s="63" t="str">
        <f t="shared" si="1"/>
        <v>T</v>
      </c>
      <c r="AC4" s="63" t="str">
        <f t="shared" si="1"/>
        <v>F</v>
      </c>
      <c r="AD4" s="63" t="str">
        <f t="shared" si="1"/>
        <v>S</v>
      </c>
      <c r="AE4" s="63" t="str">
        <f t="shared" si="1"/>
        <v>S</v>
      </c>
      <c r="AF4" s="63" t="str">
        <f t="shared" si="1"/>
        <v>M</v>
      </c>
      <c r="AG4" s="63" t="str">
        <f t="shared" si="1"/>
        <v>T</v>
      </c>
      <c r="AH4" s="63" t="str">
        <f t="shared" si="1"/>
        <v>W</v>
      </c>
      <c r="AI4" s="63" t="str">
        <f t="shared" si="1"/>
        <v>T</v>
      </c>
      <c r="AJ4" s="63" t="str">
        <f t="shared" si="1"/>
        <v>F</v>
      </c>
      <c r="AK4" s="63" t="str">
        <f t="shared" si="1"/>
        <v>S</v>
      </c>
      <c r="AL4" s="63" t="str">
        <f t="shared" si="1"/>
        <v>S</v>
      </c>
      <c r="AM4" s="63" t="str">
        <f t="shared" si="1"/>
        <v>M</v>
      </c>
      <c r="AN4" s="63" t="str">
        <f t="shared" si="1"/>
        <v>T</v>
      </c>
      <c r="AO4" s="63" t="str">
        <f t="shared" si="1"/>
        <v>W</v>
      </c>
      <c r="AP4" s="63" t="str">
        <f t="shared" si="1"/>
        <v>T</v>
      </c>
      <c r="AQ4" s="63" t="str">
        <f t="shared" si="1"/>
        <v>F</v>
      </c>
      <c r="AR4" s="68"/>
      <c r="AS4" s="49" t="s">
        <v>6</v>
      </c>
      <c r="AT4" s="69" t="s">
        <v>44</v>
      </c>
      <c r="AU4" s="70" t="s">
        <v>7</v>
      </c>
    </row>
    <row r="5" s="1" customFormat="1" customHeight="1" spans="1:47">
      <c r="A5" s="41">
        <f>COUNTA(A6:A1000)</f>
        <v>1</v>
      </c>
      <c r="B5" s="42">
        <f>SUM(B6:B1000)/8</f>
        <v>0.5</v>
      </c>
      <c r="C5" s="42">
        <f>SUM(C6:C1000)/8</f>
        <v>0</v>
      </c>
      <c r="D5" s="42">
        <f>SUM(D6:D1000)/8</f>
        <v>0.5</v>
      </c>
      <c r="E5" s="43">
        <f>COUNTIFS($E$6:E1000,"&lt;&gt;"&amp;"",$E$6:E1000,"Bug")</f>
        <v>0</v>
      </c>
      <c r="F5" s="44"/>
      <c r="G5" s="45"/>
      <c r="H5" s="44"/>
      <c r="I5" s="64">
        <f t="shared" ref="I5:AQ5" si="2">SUM(I6:I1000)</f>
        <v>0</v>
      </c>
      <c r="J5" s="64">
        <f t="shared" si="2"/>
        <v>0</v>
      </c>
      <c r="K5" s="64">
        <f t="shared" si="2"/>
        <v>0</v>
      </c>
      <c r="L5" s="64">
        <f t="shared" si="2"/>
        <v>0</v>
      </c>
      <c r="M5" s="64">
        <f t="shared" si="2"/>
        <v>0</v>
      </c>
      <c r="N5" s="64">
        <f t="shared" si="2"/>
        <v>0</v>
      </c>
      <c r="O5" s="64">
        <f t="shared" si="2"/>
        <v>0</v>
      </c>
      <c r="P5" s="64">
        <f t="shared" si="2"/>
        <v>0</v>
      </c>
      <c r="Q5" s="64">
        <f t="shared" si="2"/>
        <v>0</v>
      </c>
      <c r="R5" s="64">
        <f t="shared" si="2"/>
        <v>0</v>
      </c>
      <c r="S5" s="64">
        <f t="shared" si="2"/>
        <v>0</v>
      </c>
      <c r="T5" s="64">
        <f t="shared" si="2"/>
        <v>0</v>
      </c>
      <c r="U5" s="64">
        <f t="shared" si="2"/>
        <v>0</v>
      </c>
      <c r="V5" s="64">
        <f t="shared" si="2"/>
        <v>0</v>
      </c>
      <c r="W5" s="64">
        <f t="shared" si="2"/>
        <v>0</v>
      </c>
      <c r="X5" s="64">
        <f t="shared" si="2"/>
        <v>0</v>
      </c>
      <c r="Y5" s="64">
        <f t="shared" si="2"/>
        <v>0</v>
      </c>
      <c r="Z5" s="64">
        <f t="shared" si="2"/>
        <v>0</v>
      </c>
      <c r="AA5" s="64">
        <f t="shared" si="2"/>
        <v>0</v>
      </c>
      <c r="AB5" s="64">
        <f t="shared" si="2"/>
        <v>0</v>
      </c>
      <c r="AC5" s="64">
        <f t="shared" si="2"/>
        <v>0</v>
      </c>
      <c r="AD5" s="64">
        <f t="shared" si="2"/>
        <v>0</v>
      </c>
      <c r="AE5" s="64">
        <f t="shared" si="2"/>
        <v>0</v>
      </c>
      <c r="AF5" s="64">
        <f t="shared" si="2"/>
        <v>0</v>
      </c>
      <c r="AG5" s="64">
        <f t="shared" si="2"/>
        <v>0</v>
      </c>
      <c r="AH5" s="64">
        <f t="shared" si="2"/>
        <v>0</v>
      </c>
      <c r="AI5" s="64">
        <f t="shared" si="2"/>
        <v>0</v>
      </c>
      <c r="AJ5" s="64">
        <f t="shared" si="2"/>
        <v>0</v>
      </c>
      <c r="AK5" s="64">
        <f t="shared" si="2"/>
        <v>0</v>
      </c>
      <c r="AL5" s="64">
        <f t="shared" si="2"/>
        <v>0</v>
      </c>
      <c r="AM5" s="64">
        <f t="shared" si="2"/>
        <v>0</v>
      </c>
      <c r="AN5" s="64">
        <f t="shared" si="2"/>
        <v>0</v>
      </c>
      <c r="AO5" s="64">
        <f t="shared" si="2"/>
        <v>0</v>
      </c>
      <c r="AP5" s="64">
        <f t="shared" si="2"/>
        <v>0</v>
      </c>
      <c r="AQ5" s="64">
        <f t="shared" si="2"/>
        <v>0</v>
      </c>
      <c r="AS5" s="71" t="s">
        <v>10</v>
      </c>
      <c r="AT5" s="72" t="s">
        <v>45</v>
      </c>
      <c r="AU5" s="73" t="s">
        <v>11</v>
      </c>
    </row>
    <row r="6" s="1" customFormat="1" customHeight="1" spans="1:47">
      <c r="A6" s="52" t="s">
        <v>58</v>
      </c>
      <c r="B6" s="47">
        <v>4</v>
      </c>
      <c r="C6" s="47">
        <f t="shared" ref="C6:C36" si="3">SUM(I6:AQ6)</f>
        <v>0</v>
      </c>
      <c r="D6" s="47">
        <f t="shared" ref="D6:D36" si="4">B6-C6</f>
        <v>4</v>
      </c>
      <c r="E6" s="48" t="s">
        <v>44</v>
      </c>
      <c r="F6" s="49" t="s">
        <v>6</v>
      </c>
      <c r="G6" s="50"/>
      <c r="H6" s="51"/>
      <c r="I6" s="65"/>
      <c r="J6" s="65"/>
      <c r="K6" s="65"/>
      <c r="L6" s="65"/>
      <c r="M6" s="65"/>
      <c r="N6" s="65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  <c r="AA6" s="65"/>
      <c r="AB6" s="65"/>
      <c r="AC6" s="65"/>
      <c r="AD6" s="65"/>
      <c r="AE6" s="65"/>
      <c r="AF6" s="65"/>
      <c r="AG6" s="65"/>
      <c r="AH6" s="65"/>
      <c r="AI6" s="65"/>
      <c r="AJ6" s="65"/>
      <c r="AK6" s="65"/>
      <c r="AL6" s="65"/>
      <c r="AM6" s="65"/>
      <c r="AN6" s="65"/>
      <c r="AO6" s="65"/>
      <c r="AP6" s="65"/>
      <c r="AQ6" s="65"/>
      <c r="AS6" s="74" t="s">
        <v>13</v>
      </c>
      <c r="AT6" s="75"/>
      <c r="AU6" s="74" t="s">
        <v>14</v>
      </c>
    </row>
    <row r="7" s="1" customFormat="1" customHeight="1" spans="1:47">
      <c r="A7" s="52"/>
      <c r="B7" s="47">
        <v>0</v>
      </c>
      <c r="C7" s="47">
        <f t="shared" si="3"/>
        <v>0</v>
      </c>
      <c r="D7" s="47">
        <f t="shared" si="4"/>
        <v>0</v>
      </c>
      <c r="E7" s="48" t="s">
        <v>44</v>
      </c>
      <c r="F7" s="49" t="s">
        <v>6</v>
      </c>
      <c r="G7" s="53"/>
      <c r="H7" s="51"/>
      <c r="I7" s="65"/>
      <c r="J7" s="65"/>
      <c r="K7" s="65"/>
      <c r="L7" s="65"/>
      <c r="M7" s="65"/>
      <c r="N7" s="65"/>
      <c r="O7" s="65"/>
      <c r="P7" s="65"/>
      <c r="Q7" s="65"/>
      <c r="R7" s="65"/>
      <c r="S7" s="65"/>
      <c r="T7" s="65"/>
      <c r="U7" s="65"/>
      <c r="V7" s="65"/>
      <c r="W7" s="65"/>
      <c r="X7" s="65"/>
      <c r="Y7" s="65"/>
      <c r="Z7" s="65"/>
      <c r="AA7" s="65"/>
      <c r="AB7" s="65"/>
      <c r="AC7" s="65"/>
      <c r="AD7" s="65"/>
      <c r="AE7" s="65"/>
      <c r="AF7" s="65"/>
      <c r="AG7" s="65"/>
      <c r="AH7" s="65"/>
      <c r="AI7" s="65"/>
      <c r="AJ7" s="65"/>
      <c r="AK7" s="65"/>
      <c r="AL7" s="65"/>
      <c r="AM7" s="65"/>
      <c r="AN7" s="65"/>
      <c r="AO7" s="65"/>
      <c r="AP7" s="65"/>
      <c r="AQ7" s="65"/>
      <c r="AS7" s="76" t="s">
        <v>16</v>
      </c>
      <c r="AT7" s="77"/>
      <c r="AU7" s="77"/>
    </row>
    <row r="8" s="1" customFormat="1" customHeight="1" spans="1:47">
      <c r="A8" s="52"/>
      <c r="B8" s="47">
        <v>0</v>
      </c>
      <c r="C8" s="47">
        <f t="shared" si="3"/>
        <v>0</v>
      </c>
      <c r="D8" s="47">
        <f t="shared" si="4"/>
        <v>0</v>
      </c>
      <c r="E8" s="48" t="s">
        <v>44</v>
      </c>
      <c r="F8" s="49" t="s">
        <v>6</v>
      </c>
      <c r="G8" s="53"/>
      <c r="H8" s="51"/>
      <c r="I8" s="65"/>
      <c r="J8" s="65"/>
      <c r="K8" s="65"/>
      <c r="L8" s="65"/>
      <c r="M8" s="65"/>
      <c r="N8" s="65"/>
      <c r="O8" s="65"/>
      <c r="P8" s="65"/>
      <c r="Q8" s="65"/>
      <c r="R8" s="65"/>
      <c r="S8" s="65"/>
      <c r="T8" s="65"/>
      <c r="U8" s="65"/>
      <c r="V8" s="65"/>
      <c r="W8" s="65"/>
      <c r="X8" s="65"/>
      <c r="Y8" s="65"/>
      <c r="Z8" s="65"/>
      <c r="AA8" s="65"/>
      <c r="AB8" s="65"/>
      <c r="AC8" s="65"/>
      <c r="AD8" s="65"/>
      <c r="AE8" s="65"/>
      <c r="AF8" s="65"/>
      <c r="AG8" s="65"/>
      <c r="AH8" s="65"/>
      <c r="AI8" s="65"/>
      <c r="AJ8" s="65"/>
      <c r="AK8" s="65"/>
      <c r="AL8" s="65"/>
      <c r="AM8" s="65"/>
      <c r="AN8" s="65"/>
      <c r="AO8" s="65"/>
      <c r="AP8" s="65"/>
      <c r="AQ8" s="65"/>
      <c r="AS8" s="70" t="s">
        <v>18</v>
      </c>
      <c r="AT8" s="78"/>
      <c r="AU8" s="79"/>
    </row>
    <row r="9" s="1" customFormat="1" customHeight="1" spans="1:47">
      <c r="A9" s="52"/>
      <c r="B9" s="47">
        <v>0</v>
      </c>
      <c r="C9" s="47">
        <f t="shared" si="3"/>
        <v>0</v>
      </c>
      <c r="D9" s="47">
        <f t="shared" si="4"/>
        <v>0</v>
      </c>
      <c r="E9" s="48" t="s">
        <v>44</v>
      </c>
      <c r="F9" s="49" t="s">
        <v>6</v>
      </c>
      <c r="G9" s="53"/>
      <c r="H9" s="51"/>
      <c r="I9" s="65"/>
      <c r="J9" s="65"/>
      <c r="K9" s="65"/>
      <c r="L9" s="65"/>
      <c r="M9" s="65"/>
      <c r="N9" s="65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  <c r="AA9" s="65"/>
      <c r="AB9" s="65"/>
      <c r="AC9" s="65"/>
      <c r="AD9" s="65"/>
      <c r="AE9" s="65"/>
      <c r="AF9" s="65"/>
      <c r="AG9" s="65"/>
      <c r="AH9" s="65"/>
      <c r="AI9" s="65"/>
      <c r="AJ9" s="65"/>
      <c r="AK9" s="65"/>
      <c r="AL9" s="65"/>
      <c r="AM9" s="65"/>
      <c r="AN9" s="65"/>
      <c r="AO9" s="65"/>
      <c r="AP9" s="65"/>
      <c r="AQ9" s="65"/>
      <c r="AS9" s="77"/>
      <c r="AT9" s="80"/>
      <c r="AU9" s="81"/>
    </row>
    <row r="10" s="1" customFormat="1" customHeight="1" spans="1:47">
      <c r="A10" s="52"/>
      <c r="B10" s="47">
        <v>0</v>
      </c>
      <c r="C10" s="47">
        <f t="shared" si="3"/>
        <v>0</v>
      </c>
      <c r="D10" s="47">
        <f t="shared" si="4"/>
        <v>0</v>
      </c>
      <c r="E10" s="48" t="s">
        <v>44</v>
      </c>
      <c r="F10" s="49" t="s">
        <v>6</v>
      </c>
      <c r="G10" s="53"/>
      <c r="H10" s="51"/>
      <c r="I10" s="65"/>
      <c r="J10" s="65"/>
      <c r="K10" s="65"/>
      <c r="L10" s="65"/>
      <c r="M10" s="65"/>
      <c r="N10" s="65"/>
      <c r="O10" s="65"/>
      <c r="P10" s="65"/>
      <c r="Q10" s="65"/>
      <c r="R10" s="65"/>
      <c r="S10" s="65"/>
      <c r="T10" s="65"/>
      <c r="U10" s="65"/>
      <c r="V10" s="65"/>
      <c r="W10" s="65"/>
      <c r="X10" s="65"/>
      <c r="Y10" s="65"/>
      <c r="Z10" s="65"/>
      <c r="AA10" s="65"/>
      <c r="AB10" s="65"/>
      <c r="AC10" s="65"/>
      <c r="AD10" s="65"/>
      <c r="AE10" s="65"/>
      <c r="AF10" s="65"/>
      <c r="AG10" s="65"/>
      <c r="AH10" s="65"/>
      <c r="AI10" s="65"/>
      <c r="AJ10" s="65"/>
      <c r="AK10" s="65"/>
      <c r="AL10" s="65"/>
      <c r="AM10" s="65"/>
      <c r="AN10" s="65"/>
      <c r="AO10" s="65"/>
      <c r="AP10" s="65"/>
      <c r="AQ10" s="65"/>
      <c r="AS10" s="81"/>
      <c r="AT10" s="80"/>
      <c r="AU10" s="81"/>
    </row>
    <row r="11" s="1" customFormat="1" customHeight="1" spans="1:47">
      <c r="A11" s="52"/>
      <c r="B11" s="47">
        <v>0</v>
      </c>
      <c r="C11" s="47">
        <f t="shared" si="3"/>
        <v>0</v>
      </c>
      <c r="D11" s="47">
        <f t="shared" si="4"/>
        <v>0</v>
      </c>
      <c r="E11" s="48" t="s">
        <v>44</v>
      </c>
      <c r="F11" s="49" t="s">
        <v>6</v>
      </c>
      <c r="G11" s="54"/>
      <c r="H11" s="51"/>
      <c r="I11" s="65"/>
      <c r="J11" s="65"/>
      <c r="K11" s="65"/>
      <c r="L11" s="65"/>
      <c r="M11" s="65"/>
      <c r="N11" s="65"/>
      <c r="O11" s="65"/>
      <c r="P11" s="65"/>
      <c r="Q11" s="65"/>
      <c r="R11" s="65"/>
      <c r="S11" s="65"/>
      <c r="T11" s="65"/>
      <c r="U11" s="65"/>
      <c r="V11" s="65"/>
      <c r="W11" s="65"/>
      <c r="X11" s="65"/>
      <c r="Y11" s="65"/>
      <c r="Z11" s="65"/>
      <c r="AA11" s="65"/>
      <c r="AB11" s="65"/>
      <c r="AC11" s="65"/>
      <c r="AD11" s="65"/>
      <c r="AE11" s="65"/>
      <c r="AF11" s="65"/>
      <c r="AG11" s="65"/>
      <c r="AH11" s="65"/>
      <c r="AI11" s="65"/>
      <c r="AJ11" s="65"/>
      <c r="AK11" s="65"/>
      <c r="AL11" s="65"/>
      <c r="AM11" s="65"/>
      <c r="AN11" s="65"/>
      <c r="AO11" s="65"/>
      <c r="AP11" s="65"/>
      <c r="AQ11" s="65"/>
      <c r="AS11" s="49" t="s">
        <v>13</v>
      </c>
      <c r="AT11" s="80"/>
      <c r="AU11" s="82" t="s">
        <v>7</v>
      </c>
    </row>
    <row r="12" s="1" customFormat="1" customHeight="1" spans="1:43">
      <c r="A12" s="52"/>
      <c r="B12" s="47">
        <v>0</v>
      </c>
      <c r="C12" s="47">
        <f t="shared" si="3"/>
        <v>0</v>
      </c>
      <c r="D12" s="47">
        <f t="shared" si="4"/>
        <v>0</v>
      </c>
      <c r="E12" s="48" t="s">
        <v>44</v>
      </c>
      <c r="F12" s="49" t="s">
        <v>6</v>
      </c>
      <c r="G12" s="53"/>
      <c r="H12" s="51"/>
      <c r="I12" s="65"/>
      <c r="J12" s="65"/>
      <c r="K12" s="65"/>
      <c r="L12" s="65"/>
      <c r="M12" s="65"/>
      <c r="N12" s="65"/>
      <c r="O12" s="65"/>
      <c r="P12" s="65"/>
      <c r="Q12" s="65"/>
      <c r="R12" s="65"/>
      <c r="S12" s="65"/>
      <c r="T12" s="65"/>
      <c r="U12" s="65"/>
      <c r="V12" s="65"/>
      <c r="W12" s="65"/>
      <c r="X12" s="65"/>
      <c r="Y12" s="65"/>
      <c r="Z12" s="65"/>
      <c r="AA12" s="65"/>
      <c r="AB12" s="65"/>
      <c r="AC12" s="65"/>
      <c r="AD12" s="65"/>
      <c r="AE12" s="65"/>
      <c r="AF12" s="65"/>
      <c r="AG12" s="65"/>
      <c r="AH12" s="65"/>
      <c r="AI12" s="65"/>
      <c r="AJ12" s="65"/>
      <c r="AK12" s="65"/>
      <c r="AL12" s="65"/>
      <c r="AM12" s="65"/>
      <c r="AN12" s="65"/>
      <c r="AO12" s="65"/>
      <c r="AP12" s="65"/>
      <c r="AQ12" s="65"/>
    </row>
    <row r="13" s="1" customFormat="1" customHeight="1" spans="1:43">
      <c r="A13" s="52"/>
      <c r="B13" s="47">
        <v>0</v>
      </c>
      <c r="C13" s="47">
        <f t="shared" si="3"/>
        <v>0</v>
      </c>
      <c r="D13" s="47">
        <f t="shared" si="4"/>
        <v>0</v>
      </c>
      <c r="E13" s="48" t="s">
        <v>44</v>
      </c>
      <c r="F13" s="49" t="s">
        <v>6</v>
      </c>
      <c r="G13" s="53"/>
      <c r="H13" s="51"/>
      <c r="I13" s="65"/>
      <c r="J13" s="65"/>
      <c r="K13" s="65"/>
      <c r="L13" s="65"/>
      <c r="M13" s="65"/>
      <c r="N13" s="65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65"/>
      <c r="AB13" s="65"/>
      <c r="AC13" s="65"/>
      <c r="AD13" s="65"/>
      <c r="AE13" s="65"/>
      <c r="AF13" s="65"/>
      <c r="AG13" s="65"/>
      <c r="AH13" s="65"/>
      <c r="AI13" s="65"/>
      <c r="AJ13" s="65"/>
      <c r="AK13" s="65"/>
      <c r="AL13" s="65"/>
      <c r="AM13" s="65"/>
      <c r="AN13" s="65"/>
      <c r="AO13" s="65"/>
      <c r="AP13" s="65"/>
      <c r="AQ13" s="65"/>
    </row>
    <row r="14" s="1" customFormat="1" customHeight="1" spans="1:43">
      <c r="A14" s="52"/>
      <c r="B14" s="47">
        <v>0</v>
      </c>
      <c r="C14" s="47">
        <f t="shared" si="3"/>
        <v>0</v>
      </c>
      <c r="D14" s="47">
        <f t="shared" si="4"/>
        <v>0</v>
      </c>
      <c r="E14" s="48" t="s">
        <v>44</v>
      </c>
      <c r="F14" s="49" t="s">
        <v>6</v>
      </c>
      <c r="G14" s="53"/>
      <c r="H14" s="51"/>
      <c r="I14" s="65"/>
      <c r="J14" s="65"/>
      <c r="K14" s="65"/>
      <c r="L14" s="65"/>
      <c r="M14" s="65"/>
      <c r="N14" s="65"/>
      <c r="O14" s="65"/>
      <c r="P14" s="65"/>
      <c r="Q14" s="65"/>
      <c r="R14" s="65"/>
      <c r="S14" s="65"/>
      <c r="T14" s="65"/>
      <c r="U14" s="65"/>
      <c r="V14" s="65"/>
      <c r="W14" s="65"/>
      <c r="X14" s="65"/>
      <c r="Y14" s="65"/>
      <c r="Z14" s="65"/>
      <c r="AA14" s="65"/>
      <c r="AB14" s="65"/>
      <c r="AC14" s="65"/>
      <c r="AD14" s="65"/>
      <c r="AE14" s="65"/>
      <c r="AF14" s="65"/>
      <c r="AG14" s="65"/>
      <c r="AH14" s="65"/>
      <c r="AI14" s="65"/>
      <c r="AJ14" s="65"/>
      <c r="AK14" s="65"/>
      <c r="AL14" s="65"/>
      <c r="AM14" s="65"/>
      <c r="AN14" s="65"/>
      <c r="AO14" s="65"/>
      <c r="AP14" s="65"/>
      <c r="AQ14" s="65"/>
    </row>
    <row r="15" s="1" customFormat="1" customHeight="1" spans="1:43">
      <c r="A15" s="52"/>
      <c r="B15" s="47">
        <v>0</v>
      </c>
      <c r="C15" s="47">
        <f t="shared" si="3"/>
        <v>0</v>
      </c>
      <c r="D15" s="47">
        <f t="shared" si="4"/>
        <v>0</v>
      </c>
      <c r="E15" s="48" t="s">
        <v>44</v>
      </c>
      <c r="F15" s="49" t="s">
        <v>6</v>
      </c>
      <c r="G15" s="53"/>
      <c r="H15" s="51"/>
      <c r="I15" s="65"/>
      <c r="J15" s="65"/>
      <c r="K15" s="65"/>
      <c r="L15" s="65"/>
      <c r="M15" s="65"/>
      <c r="N15" s="65"/>
      <c r="O15" s="65"/>
      <c r="P15" s="65"/>
      <c r="Q15" s="65"/>
      <c r="R15" s="65"/>
      <c r="S15" s="65"/>
      <c r="T15" s="65"/>
      <c r="U15" s="65"/>
      <c r="V15" s="65"/>
      <c r="W15" s="65"/>
      <c r="X15" s="65"/>
      <c r="Y15" s="65"/>
      <c r="Z15" s="65"/>
      <c r="AA15" s="65"/>
      <c r="AB15" s="65"/>
      <c r="AC15" s="65"/>
      <c r="AD15" s="65"/>
      <c r="AE15" s="65"/>
      <c r="AF15" s="65"/>
      <c r="AG15" s="65"/>
      <c r="AH15" s="65"/>
      <c r="AI15" s="65"/>
      <c r="AJ15" s="65"/>
      <c r="AK15" s="65"/>
      <c r="AL15" s="65"/>
      <c r="AM15" s="65"/>
      <c r="AN15" s="65"/>
      <c r="AO15" s="65"/>
      <c r="AP15" s="65"/>
      <c r="AQ15" s="65"/>
    </row>
    <row r="16" s="1" customFormat="1" customHeight="1" spans="1:43">
      <c r="A16" s="52"/>
      <c r="B16" s="47">
        <v>0</v>
      </c>
      <c r="C16" s="47">
        <f t="shared" si="3"/>
        <v>0</v>
      </c>
      <c r="D16" s="47">
        <f t="shared" si="4"/>
        <v>0</v>
      </c>
      <c r="E16" s="48" t="s">
        <v>44</v>
      </c>
      <c r="F16" s="49" t="s">
        <v>6</v>
      </c>
      <c r="G16" s="53"/>
      <c r="H16" s="51"/>
      <c r="I16" s="65"/>
      <c r="J16" s="65"/>
      <c r="K16" s="65"/>
      <c r="L16" s="65"/>
      <c r="M16" s="65"/>
      <c r="N16" s="65"/>
      <c r="O16" s="65"/>
      <c r="P16" s="65"/>
      <c r="Q16" s="65"/>
      <c r="R16" s="65"/>
      <c r="S16" s="65"/>
      <c r="T16" s="65"/>
      <c r="U16" s="65"/>
      <c r="V16" s="65"/>
      <c r="W16" s="65"/>
      <c r="X16" s="65"/>
      <c r="Y16" s="65"/>
      <c r="Z16" s="65"/>
      <c r="AA16" s="65"/>
      <c r="AB16" s="65"/>
      <c r="AC16" s="65"/>
      <c r="AD16" s="65"/>
      <c r="AE16" s="65"/>
      <c r="AF16" s="65"/>
      <c r="AG16" s="65"/>
      <c r="AH16" s="65"/>
      <c r="AI16" s="65"/>
      <c r="AJ16" s="65"/>
      <c r="AK16" s="65"/>
      <c r="AL16" s="65"/>
      <c r="AM16" s="65"/>
      <c r="AN16" s="65"/>
      <c r="AO16" s="65"/>
      <c r="AP16" s="65"/>
      <c r="AQ16" s="65"/>
    </row>
    <row r="17" s="1" customFormat="1" customHeight="1" spans="1:43">
      <c r="A17" s="52"/>
      <c r="B17" s="47">
        <v>0</v>
      </c>
      <c r="C17" s="47">
        <f t="shared" si="3"/>
        <v>0</v>
      </c>
      <c r="D17" s="47">
        <f t="shared" si="4"/>
        <v>0</v>
      </c>
      <c r="E17" s="48" t="s">
        <v>44</v>
      </c>
      <c r="F17" s="49" t="s">
        <v>6</v>
      </c>
      <c r="G17" s="53"/>
      <c r="H17" s="51"/>
      <c r="I17" s="65"/>
      <c r="J17" s="65"/>
      <c r="K17" s="65"/>
      <c r="L17" s="65"/>
      <c r="M17" s="65"/>
      <c r="N17" s="65"/>
      <c r="O17" s="65"/>
      <c r="P17" s="65"/>
      <c r="Q17" s="65"/>
      <c r="R17" s="65"/>
      <c r="S17" s="65"/>
      <c r="T17" s="65"/>
      <c r="U17" s="65"/>
      <c r="V17" s="65"/>
      <c r="W17" s="65"/>
      <c r="X17" s="65"/>
      <c r="Y17" s="65"/>
      <c r="Z17" s="65"/>
      <c r="AA17" s="65"/>
      <c r="AB17" s="65"/>
      <c r="AC17" s="65"/>
      <c r="AD17" s="65"/>
      <c r="AE17" s="65"/>
      <c r="AF17" s="65"/>
      <c r="AG17" s="65"/>
      <c r="AH17" s="65"/>
      <c r="AI17" s="65"/>
      <c r="AJ17" s="65"/>
      <c r="AK17" s="65"/>
      <c r="AL17" s="65"/>
      <c r="AM17" s="65"/>
      <c r="AN17" s="65"/>
      <c r="AO17" s="65"/>
      <c r="AP17" s="65"/>
      <c r="AQ17" s="65"/>
    </row>
    <row r="18" s="1" customFormat="1" customHeight="1" spans="1:43">
      <c r="A18" s="52"/>
      <c r="B18" s="47">
        <v>0</v>
      </c>
      <c r="C18" s="47">
        <f t="shared" si="3"/>
        <v>0</v>
      </c>
      <c r="D18" s="47">
        <f t="shared" si="4"/>
        <v>0</v>
      </c>
      <c r="E18" s="48" t="s">
        <v>44</v>
      </c>
      <c r="F18" s="49" t="s">
        <v>6</v>
      </c>
      <c r="G18" s="53"/>
      <c r="H18" s="51"/>
      <c r="I18" s="65"/>
      <c r="J18" s="65"/>
      <c r="K18" s="65"/>
      <c r="L18" s="65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  <c r="AA18" s="65"/>
      <c r="AB18" s="65"/>
      <c r="AC18" s="65"/>
      <c r="AD18" s="65"/>
      <c r="AE18" s="65"/>
      <c r="AF18" s="65"/>
      <c r="AG18" s="65"/>
      <c r="AH18" s="65"/>
      <c r="AI18" s="65"/>
      <c r="AJ18" s="65"/>
      <c r="AK18" s="65"/>
      <c r="AL18" s="65"/>
      <c r="AM18" s="65"/>
      <c r="AN18" s="65"/>
      <c r="AO18" s="65"/>
      <c r="AP18" s="65"/>
      <c r="AQ18" s="65"/>
    </row>
    <row r="19" s="1" customFormat="1" customHeight="1" spans="1:43">
      <c r="A19" s="52"/>
      <c r="B19" s="47">
        <v>0</v>
      </c>
      <c r="C19" s="47">
        <f t="shared" si="3"/>
        <v>0</v>
      </c>
      <c r="D19" s="47">
        <f t="shared" si="4"/>
        <v>0</v>
      </c>
      <c r="E19" s="48" t="s">
        <v>44</v>
      </c>
      <c r="F19" s="49" t="s">
        <v>6</v>
      </c>
      <c r="G19" s="53"/>
      <c r="H19" s="51"/>
      <c r="I19" s="65"/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</row>
    <row r="20" s="1" customFormat="1" customHeight="1" spans="1:43">
      <c r="A20" s="52"/>
      <c r="B20" s="47">
        <v>0</v>
      </c>
      <c r="C20" s="47">
        <f t="shared" si="3"/>
        <v>0</v>
      </c>
      <c r="D20" s="47">
        <f t="shared" si="4"/>
        <v>0</v>
      </c>
      <c r="E20" s="48" t="s">
        <v>44</v>
      </c>
      <c r="F20" s="49" t="s">
        <v>6</v>
      </c>
      <c r="G20" s="53"/>
      <c r="H20" s="51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65"/>
      <c r="AG20" s="65"/>
      <c r="AH20" s="65"/>
      <c r="AI20" s="65"/>
      <c r="AJ20" s="65"/>
      <c r="AK20" s="65"/>
      <c r="AL20" s="65"/>
      <c r="AM20" s="65"/>
      <c r="AN20" s="65"/>
      <c r="AO20" s="65"/>
      <c r="AP20" s="65"/>
      <c r="AQ20" s="65"/>
    </row>
    <row r="21" s="1" customFormat="1" customHeight="1" spans="1:43">
      <c r="A21" s="52"/>
      <c r="B21" s="47">
        <v>0</v>
      </c>
      <c r="C21" s="47">
        <f t="shared" si="3"/>
        <v>0</v>
      </c>
      <c r="D21" s="47">
        <f t="shared" si="4"/>
        <v>0</v>
      </c>
      <c r="E21" s="48" t="s">
        <v>44</v>
      </c>
      <c r="F21" s="49" t="s">
        <v>6</v>
      </c>
      <c r="G21" s="53"/>
      <c r="H21" s="51"/>
      <c r="I21" s="65"/>
      <c r="J21" s="65"/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65"/>
      <c r="AB21" s="65"/>
      <c r="AC21" s="65"/>
      <c r="AD21" s="65"/>
      <c r="AE21" s="65"/>
      <c r="AF21" s="65"/>
      <c r="AG21" s="65"/>
      <c r="AH21" s="65"/>
      <c r="AI21" s="65"/>
      <c r="AJ21" s="65"/>
      <c r="AK21" s="65"/>
      <c r="AL21" s="65"/>
      <c r="AM21" s="65"/>
      <c r="AN21" s="65"/>
      <c r="AO21" s="65"/>
      <c r="AP21" s="65"/>
      <c r="AQ21" s="65"/>
    </row>
    <row r="22" s="1" customFormat="1" customHeight="1" spans="1:43">
      <c r="A22" s="52"/>
      <c r="B22" s="47">
        <v>0</v>
      </c>
      <c r="C22" s="47">
        <f t="shared" si="3"/>
        <v>0</v>
      </c>
      <c r="D22" s="47">
        <f t="shared" si="4"/>
        <v>0</v>
      </c>
      <c r="E22" s="48" t="s">
        <v>44</v>
      </c>
      <c r="F22" s="49" t="s">
        <v>6</v>
      </c>
      <c r="G22" s="53"/>
      <c r="H22" s="51"/>
      <c r="I22" s="65"/>
      <c r="J22" s="65"/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65"/>
      <c r="AG22" s="65"/>
      <c r="AH22" s="65"/>
      <c r="AI22" s="65"/>
      <c r="AJ22" s="65"/>
      <c r="AK22" s="65"/>
      <c r="AL22" s="65"/>
      <c r="AM22" s="65"/>
      <c r="AN22" s="65"/>
      <c r="AO22" s="65"/>
      <c r="AP22" s="65"/>
      <c r="AQ22" s="65"/>
    </row>
    <row r="23" s="1" customFormat="1" customHeight="1" spans="1:43">
      <c r="A23" s="52"/>
      <c r="B23" s="47">
        <v>0</v>
      </c>
      <c r="C23" s="47">
        <f t="shared" si="3"/>
        <v>0</v>
      </c>
      <c r="D23" s="47">
        <f t="shared" si="4"/>
        <v>0</v>
      </c>
      <c r="E23" s="48" t="s">
        <v>44</v>
      </c>
      <c r="F23" s="49" t="s">
        <v>6</v>
      </c>
      <c r="G23" s="53"/>
      <c r="H23" s="51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5"/>
      <c r="AJ23" s="65"/>
      <c r="AK23" s="65"/>
      <c r="AL23" s="65"/>
      <c r="AM23" s="65"/>
      <c r="AN23" s="65"/>
      <c r="AO23" s="65"/>
      <c r="AP23" s="65"/>
      <c r="AQ23" s="65"/>
    </row>
    <row r="24" s="1" customFormat="1" customHeight="1" spans="1:43">
      <c r="A24" s="52"/>
      <c r="B24" s="47">
        <v>0</v>
      </c>
      <c r="C24" s="47">
        <f t="shared" si="3"/>
        <v>0</v>
      </c>
      <c r="D24" s="47">
        <f t="shared" si="4"/>
        <v>0</v>
      </c>
      <c r="E24" s="48" t="s">
        <v>44</v>
      </c>
      <c r="F24" s="49" t="s">
        <v>6</v>
      </c>
      <c r="G24" s="53"/>
      <c r="H24" s="51"/>
      <c r="I24" s="65"/>
      <c r="J24" s="65"/>
      <c r="K24" s="65"/>
      <c r="L24" s="65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5"/>
      <c r="AB24" s="65"/>
      <c r="AC24" s="65"/>
      <c r="AD24" s="65"/>
      <c r="AE24" s="65"/>
      <c r="AF24" s="65"/>
      <c r="AG24" s="65"/>
      <c r="AH24" s="65"/>
      <c r="AI24" s="65"/>
      <c r="AJ24" s="65"/>
      <c r="AK24" s="65"/>
      <c r="AL24" s="65"/>
      <c r="AM24" s="65"/>
      <c r="AN24" s="65"/>
      <c r="AO24" s="65"/>
      <c r="AP24" s="65"/>
      <c r="AQ24" s="65"/>
    </row>
    <row r="25" s="1" customFormat="1" customHeight="1" spans="1:43">
      <c r="A25" s="52"/>
      <c r="B25" s="47">
        <v>0</v>
      </c>
      <c r="C25" s="47">
        <f t="shared" si="3"/>
        <v>0</v>
      </c>
      <c r="D25" s="47">
        <f t="shared" si="4"/>
        <v>0</v>
      </c>
      <c r="E25" s="48" t="s">
        <v>44</v>
      </c>
      <c r="F25" s="49" t="s">
        <v>6</v>
      </c>
      <c r="G25" s="53"/>
      <c r="H25" s="51"/>
      <c r="I25" s="65"/>
      <c r="J25" s="65"/>
      <c r="K25" s="65"/>
      <c r="L25" s="65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65"/>
      <c r="AB25" s="65"/>
      <c r="AC25" s="65"/>
      <c r="AD25" s="65"/>
      <c r="AE25" s="65"/>
      <c r="AF25" s="65"/>
      <c r="AG25" s="65"/>
      <c r="AH25" s="65"/>
      <c r="AI25" s="65"/>
      <c r="AJ25" s="65"/>
      <c r="AK25" s="65"/>
      <c r="AL25" s="65"/>
      <c r="AM25" s="65"/>
      <c r="AN25" s="65"/>
      <c r="AO25" s="65"/>
      <c r="AP25" s="65"/>
      <c r="AQ25" s="65"/>
    </row>
    <row r="26" s="1" customFormat="1" customHeight="1" spans="1:43">
      <c r="A26" s="52"/>
      <c r="B26" s="47">
        <v>0</v>
      </c>
      <c r="C26" s="47">
        <f t="shared" si="3"/>
        <v>0</v>
      </c>
      <c r="D26" s="47">
        <f t="shared" si="4"/>
        <v>0</v>
      </c>
      <c r="E26" s="48" t="s">
        <v>44</v>
      </c>
      <c r="F26" s="49" t="s">
        <v>6</v>
      </c>
      <c r="G26" s="53"/>
      <c r="H26" s="51"/>
      <c r="I26" s="65"/>
      <c r="J26" s="65"/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65"/>
      <c r="AF26" s="65"/>
      <c r="AG26" s="65"/>
      <c r="AH26" s="65"/>
      <c r="AI26" s="65"/>
      <c r="AJ26" s="65"/>
      <c r="AK26" s="65"/>
      <c r="AL26" s="65"/>
      <c r="AM26" s="65"/>
      <c r="AN26" s="65"/>
      <c r="AO26" s="65"/>
      <c r="AP26" s="65"/>
      <c r="AQ26" s="65"/>
    </row>
    <row r="27" s="1" customFormat="1" customHeight="1" spans="1:43">
      <c r="A27" s="52"/>
      <c r="B27" s="47">
        <v>0</v>
      </c>
      <c r="C27" s="47">
        <f t="shared" si="3"/>
        <v>0</v>
      </c>
      <c r="D27" s="47">
        <f t="shared" si="4"/>
        <v>0</v>
      </c>
      <c r="E27" s="48" t="s">
        <v>44</v>
      </c>
      <c r="F27" s="49" t="s">
        <v>6</v>
      </c>
      <c r="G27" s="53"/>
      <c r="H27" s="51"/>
      <c r="I27" s="65"/>
      <c r="J27" s="65"/>
      <c r="K27" s="65"/>
      <c r="L27" s="65"/>
      <c r="M27" s="65"/>
      <c r="N27" s="65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  <c r="AA27" s="65"/>
      <c r="AB27" s="65"/>
      <c r="AC27" s="65"/>
      <c r="AD27" s="65"/>
      <c r="AE27" s="65"/>
      <c r="AF27" s="65"/>
      <c r="AG27" s="65"/>
      <c r="AH27" s="65"/>
      <c r="AI27" s="65"/>
      <c r="AJ27" s="65"/>
      <c r="AK27" s="65"/>
      <c r="AL27" s="65"/>
      <c r="AM27" s="65"/>
      <c r="AN27" s="65"/>
      <c r="AO27" s="65"/>
      <c r="AP27" s="65"/>
      <c r="AQ27" s="65"/>
    </row>
    <row r="28" s="1" customFormat="1" customHeight="1" spans="1:43">
      <c r="A28" s="52"/>
      <c r="B28" s="47">
        <v>0</v>
      </c>
      <c r="C28" s="47">
        <f t="shared" si="3"/>
        <v>0</v>
      </c>
      <c r="D28" s="47">
        <f t="shared" si="4"/>
        <v>0</v>
      </c>
      <c r="E28" s="48" t="s">
        <v>44</v>
      </c>
      <c r="F28" s="49" t="s">
        <v>6</v>
      </c>
      <c r="G28" s="53"/>
      <c r="H28" s="51"/>
      <c r="I28" s="65"/>
      <c r="J28" s="65"/>
      <c r="K28" s="65"/>
      <c r="L28" s="65"/>
      <c r="M28" s="65"/>
      <c r="N28" s="65"/>
      <c r="O28" s="65"/>
      <c r="P28" s="65"/>
      <c r="Q28" s="65"/>
      <c r="R28" s="65"/>
      <c r="S28" s="65"/>
      <c r="T28" s="65"/>
      <c r="U28" s="65"/>
      <c r="V28" s="65"/>
      <c r="W28" s="65"/>
      <c r="X28" s="65"/>
      <c r="Y28" s="65"/>
      <c r="Z28" s="65"/>
      <c r="AA28" s="65"/>
      <c r="AB28" s="65"/>
      <c r="AC28" s="65"/>
      <c r="AD28" s="65"/>
      <c r="AE28" s="65"/>
      <c r="AF28" s="65"/>
      <c r="AG28" s="65"/>
      <c r="AH28" s="65"/>
      <c r="AI28" s="65"/>
      <c r="AJ28" s="65"/>
      <c r="AK28" s="65"/>
      <c r="AL28" s="65"/>
      <c r="AM28" s="65"/>
      <c r="AN28" s="65"/>
      <c r="AO28" s="65"/>
      <c r="AP28" s="65"/>
      <c r="AQ28" s="65"/>
    </row>
    <row r="29" s="1" customFormat="1" customHeight="1" spans="1:43">
      <c r="A29" s="52"/>
      <c r="B29" s="47">
        <v>0</v>
      </c>
      <c r="C29" s="47">
        <f t="shared" si="3"/>
        <v>0</v>
      </c>
      <c r="D29" s="47">
        <f t="shared" si="4"/>
        <v>0</v>
      </c>
      <c r="E29" s="48" t="s">
        <v>44</v>
      </c>
      <c r="F29" s="49" t="s">
        <v>6</v>
      </c>
      <c r="G29" s="54"/>
      <c r="H29" s="51"/>
      <c r="I29" s="65"/>
      <c r="J29" s="65"/>
      <c r="K29" s="65"/>
      <c r="L29" s="65"/>
      <c r="M29" s="65"/>
      <c r="N29" s="65"/>
      <c r="O29" s="65"/>
      <c r="P29" s="65"/>
      <c r="Q29" s="65"/>
      <c r="R29" s="65"/>
      <c r="S29" s="65"/>
      <c r="T29" s="65"/>
      <c r="U29" s="65"/>
      <c r="V29" s="65"/>
      <c r="W29" s="65"/>
      <c r="X29" s="65"/>
      <c r="Y29" s="65"/>
      <c r="Z29" s="65"/>
      <c r="AA29" s="65"/>
      <c r="AB29" s="65"/>
      <c r="AC29" s="65"/>
      <c r="AD29" s="65"/>
      <c r="AE29" s="65"/>
      <c r="AF29" s="65"/>
      <c r="AG29" s="65"/>
      <c r="AH29" s="65"/>
      <c r="AI29" s="65"/>
      <c r="AJ29" s="65"/>
      <c r="AK29" s="65"/>
      <c r="AL29" s="65"/>
      <c r="AM29" s="65"/>
      <c r="AN29" s="65"/>
      <c r="AO29" s="65"/>
      <c r="AP29" s="65"/>
      <c r="AQ29" s="65"/>
    </row>
    <row r="30" s="1" customFormat="1" customHeight="1" spans="1:43">
      <c r="A30" s="52"/>
      <c r="B30" s="47">
        <v>0</v>
      </c>
      <c r="C30" s="47">
        <f t="shared" si="3"/>
        <v>0</v>
      </c>
      <c r="D30" s="47">
        <f t="shared" si="4"/>
        <v>0</v>
      </c>
      <c r="E30" s="48" t="s">
        <v>44</v>
      </c>
      <c r="F30" s="49" t="s">
        <v>6</v>
      </c>
      <c r="G30" s="53"/>
      <c r="H30" s="51"/>
      <c r="I30" s="65"/>
      <c r="J30" s="65"/>
      <c r="K30" s="65"/>
      <c r="L30" s="65"/>
      <c r="M30" s="65"/>
      <c r="N30" s="65"/>
      <c r="O30" s="65"/>
      <c r="P30" s="65"/>
      <c r="Q30" s="65"/>
      <c r="R30" s="65"/>
      <c r="S30" s="65"/>
      <c r="T30" s="65"/>
      <c r="U30" s="65"/>
      <c r="V30" s="65"/>
      <c r="W30" s="65"/>
      <c r="X30" s="65"/>
      <c r="Y30" s="65"/>
      <c r="Z30" s="65"/>
      <c r="AA30" s="65"/>
      <c r="AB30" s="65"/>
      <c r="AC30" s="65"/>
      <c r="AD30" s="65"/>
      <c r="AE30" s="65"/>
      <c r="AF30" s="65"/>
      <c r="AG30" s="65"/>
      <c r="AH30" s="65"/>
      <c r="AI30" s="65"/>
      <c r="AJ30" s="65"/>
      <c r="AK30" s="65"/>
      <c r="AL30" s="65"/>
      <c r="AM30" s="65"/>
      <c r="AN30" s="65"/>
      <c r="AO30" s="65"/>
      <c r="AP30" s="65"/>
      <c r="AQ30" s="65"/>
    </row>
    <row r="31" s="1" customFormat="1" customHeight="1" spans="1:43">
      <c r="A31" s="52"/>
      <c r="B31" s="47">
        <v>0</v>
      </c>
      <c r="C31" s="47">
        <f t="shared" si="3"/>
        <v>0</v>
      </c>
      <c r="D31" s="47">
        <f t="shared" si="4"/>
        <v>0</v>
      </c>
      <c r="E31" s="48" t="s">
        <v>44</v>
      </c>
      <c r="F31" s="49" t="s">
        <v>6</v>
      </c>
      <c r="G31" s="53"/>
      <c r="H31" s="51"/>
      <c r="I31" s="65"/>
      <c r="J31" s="65"/>
      <c r="K31" s="65"/>
      <c r="L31" s="65"/>
      <c r="M31" s="65"/>
      <c r="N31" s="65"/>
      <c r="O31" s="65"/>
      <c r="P31" s="65"/>
      <c r="Q31" s="65"/>
      <c r="R31" s="65"/>
      <c r="S31" s="65"/>
      <c r="T31" s="65"/>
      <c r="U31" s="65"/>
      <c r="V31" s="65"/>
      <c r="W31" s="65"/>
      <c r="X31" s="65"/>
      <c r="Y31" s="65"/>
      <c r="Z31" s="65"/>
      <c r="AA31" s="65"/>
      <c r="AB31" s="65"/>
      <c r="AC31" s="65"/>
      <c r="AD31" s="65"/>
      <c r="AE31" s="65"/>
      <c r="AF31" s="65"/>
      <c r="AG31" s="65"/>
      <c r="AH31" s="65"/>
      <c r="AI31" s="65"/>
      <c r="AJ31" s="65"/>
      <c r="AK31" s="65"/>
      <c r="AL31" s="65"/>
      <c r="AM31" s="65"/>
      <c r="AN31" s="65"/>
      <c r="AO31" s="65"/>
      <c r="AP31" s="65"/>
      <c r="AQ31" s="65"/>
    </row>
    <row r="32" s="1" customFormat="1" customHeight="1" spans="1:43">
      <c r="A32" s="52"/>
      <c r="B32" s="47">
        <v>0</v>
      </c>
      <c r="C32" s="47">
        <f t="shared" si="3"/>
        <v>0</v>
      </c>
      <c r="D32" s="47">
        <f t="shared" si="4"/>
        <v>0</v>
      </c>
      <c r="E32" s="48" t="s">
        <v>44</v>
      </c>
      <c r="F32" s="49" t="s">
        <v>6</v>
      </c>
      <c r="G32" s="53"/>
      <c r="H32" s="51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5"/>
      <c r="AJ32" s="65"/>
      <c r="AK32" s="65"/>
      <c r="AL32" s="65"/>
      <c r="AM32" s="65"/>
      <c r="AN32" s="65"/>
      <c r="AO32" s="65"/>
      <c r="AP32" s="65"/>
      <c r="AQ32" s="65"/>
    </row>
    <row r="33" s="1" customFormat="1" customHeight="1" spans="1:43">
      <c r="A33" s="55"/>
      <c r="B33" s="47">
        <v>0</v>
      </c>
      <c r="C33" s="47">
        <f t="shared" si="3"/>
        <v>0</v>
      </c>
      <c r="D33" s="47">
        <f t="shared" si="4"/>
        <v>0</v>
      </c>
      <c r="E33" s="48" t="s">
        <v>44</v>
      </c>
      <c r="F33" s="49" t="s">
        <v>6</v>
      </c>
      <c r="G33" s="55"/>
      <c r="H33" s="56"/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65"/>
      <c r="Y33" s="65"/>
      <c r="Z33" s="65"/>
      <c r="AA33" s="65"/>
      <c r="AB33" s="65"/>
      <c r="AC33" s="65"/>
      <c r="AD33" s="65"/>
      <c r="AE33" s="65"/>
      <c r="AF33" s="65"/>
      <c r="AG33" s="65"/>
      <c r="AH33" s="65"/>
      <c r="AI33" s="65"/>
      <c r="AJ33" s="65"/>
      <c r="AK33" s="65"/>
      <c r="AL33" s="65"/>
      <c r="AM33" s="65"/>
      <c r="AN33" s="65"/>
      <c r="AO33" s="65"/>
      <c r="AP33" s="65"/>
      <c r="AQ33" s="65"/>
    </row>
    <row r="34" s="1" customFormat="1" customHeight="1" spans="1:43">
      <c r="A34" s="55"/>
      <c r="B34" s="47">
        <v>0</v>
      </c>
      <c r="C34" s="47">
        <f t="shared" si="3"/>
        <v>0</v>
      </c>
      <c r="D34" s="47">
        <f t="shared" si="4"/>
        <v>0</v>
      </c>
      <c r="E34" s="48" t="s">
        <v>44</v>
      </c>
      <c r="F34" s="49" t="s">
        <v>6</v>
      </c>
      <c r="G34" s="55"/>
      <c r="H34" s="56"/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X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65"/>
      <c r="AK34" s="65"/>
      <c r="AL34" s="65"/>
      <c r="AM34" s="65"/>
      <c r="AN34" s="65"/>
      <c r="AO34" s="65"/>
      <c r="AP34" s="65"/>
      <c r="AQ34" s="65"/>
    </row>
    <row r="35" s="1" customFormat="1" customHeight="1" spans="1:43">
      <c r="A35" s="55"/>
      <c r="B35" s="47">
        <v>0</v>
      </c>
      <c r="C35" s="47">
        <f t="shared" si="3"/>
        <v>0</v>
      </c>
      <c r="D35" s="47">
        <f t="shared" si="4"/>
        <v>0</v>
      </c>
      <c r="E35" s="48" t="s">
        <v>44</v>
      </c>
      <c r="F35" s="49" t="s">
        <v>6</v>
      </c>
      <c r="G35" s="55"/>
      <c r="H35" s="56"/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5"/>
      <c r="AB35" s="65"/>
      <c r="AC35" s="65"/>
      <c r="AD35" s="65"/>
      <c r="AE35" s="65"/>
      <c r="AF35" s="65"/>
      <c r="AG35" s="65"/>
      <c r="AH35" s="65"/>
      <c r="AI35" s="65"/>
      <c r="AJ35" s="65"/>
      <c r="AK35" s="65"/>
      <c r="AL35" s="65"/>
      <c r="AM35" s="65"/>
      <c r="AN35" s="65"/>
      <c r="AO35" s="65"/>
      <c r="AP35" s="65"/>
      <c r="AQ35" s="65"/>
    </row>
    <row r="36" s="1" customFormat="1" customHeight="1" spans="1:43">
      <c r="A36" s="55"/>
      <c r="B36" s="47">
        <v>0</v>
      </c>
      <c r="C36" s="47">
        <f t="shared" si="3"/>
        <v>0</v>
      </c>
      <c r="D36" s="47">
        <f t="shared" si="4"/>
        <v>0</v>
      </c>
      <c r="E36" s="48" t="s">
        <v>44</v>
      </c>
      <c r="F36" s="49" t="s">
        <v>6</v>
      </c>
      <c r="G36" s="55"/>
      <c r="H36" s="56"/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X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65"/>
      <c r="AK36" s="65"/>
      <c r="AL36" s="65"/>
      <c r="AM36" s="65"/>
      <c r="AN36" s="65"/>
      <c r="AO36" s="65"/>
      <c r="AP36" s="65"/>
      <c r="AQ36" s="65"/>
    </row>
    <row r="37" s="1" customFormat="1" customHeight="1" spans="2:6">
      <c r="B37" s="57"/>
      <c r="C37" s="57"/>
      <c r="D37" s="47"/>
      <c r="E37" s="48" t="s">
        <v>44</v>
      </c>
      <c r="F37" s="49" t="s">
        <v>6</v>
      </c>
    </row>
  </sheetData>
  <mergeCells count="8">
    <mergeCell ref="B1:C1"/>
    <mergeCell ref="I1:AQ1"/>
    <mergeCell ref="I2:O2"/>
    <mergeCell ref="P2:V2"/>
    <mergeCell ref="W2:AC2"/>
    <mergeCell ref="AD2:AJ2"/>
    <mergeCell ref="AK2:AQ2"/>
    <mergeCell ref="F3:H3"/>
  </mergeCells>
  <conditionalFormatting sqref="I5:AQ5">
    <cfRule type="cellIs" dxfId="8" priority="3" operator="greaterThan">
      <formula>8</formula>
    </cfRule>
    <cfRule type="cellIs" dxfId="9" priority="2" operator="equal">
      <formula>8</formula>
    </cfRule>
    <cfRule type="cellIs" dxfId="10" priority="1" operator="lessThan">
      <formula>8</formula>
    </cfRule>
  </conditionalFormatting>
  <conditionalFormatting sqref="AS11">
    <cfRule type="cellIs" dxfId="11" priority="15" operator="equal">
      <formula>"Not Started"</formula>
    </cfRule>
  </conditionalFormatting>
  <conditionalFormatting sqref="AU11">
    <cfRule type="containsText" dxfId="2" priority="7" operator="between" text="Low">
      <formula>NOT(ISERROR(SEARCH("Low",AU11)))</formula>
    </cfRule>
    <cfRule type="containsText" dxfId="3" priority="6" operator="between" text="Medium">
      <formula>NOT(ISERROR(SEARCH("Medium",AU11)))</formula>
    </cfRule>
    <cfRule type="cellIs" dxfId="12" priority="5" operator="equal">
      <formula>"High"</formula>
    </cfRule>
  </conditionalFormatting>
  <conditionalFormatting sqref="D6:D37">
    <cfRule type="cellIs" dxfId="9" priority="14" operator="greaterThan">
      <formula>0</formula>
    </cfRule>
    <cfRule type="cellIs" dxfId="13" priority="13" operator="equal">
      <formula>0</formula>
    </cfRule>
    <cfRule type="cellIs" dxfId="14" priority="12" operator="lessThan">
      <formula>0</formula>
    </cfRule>
  </conditionalFormatting>
  <conditionalFormatting sqref="E6:E37">
    <cfRule type="cellIs" dxfId="15" priority="10" operator="equal">
      <formula>"Task"</formula>
    </cfRule>
    <cfRule type="cellIs" dxfId="12" priority="9" operator="equal">
      <formula>"Bug"</formula>
    </cfRule>
  </conditionalFormatting>
  <conditionalFormatting sqref="I3:AQ4">
    <cfRule type="expression" dxfId="16" priority="4">
      <formula>I$3=TODAY()</formula>
    </cfRule>
  </conditionalFormatting>
  <conditionalFormatting sqref="AS4 F6:F37">
    <cfRule type="cellIs" dxfId="11" priority="8" operator="equal">
      <formula>"Not Started"</formula>
    </cfRule>
  </conditionalFormatting>
  <conditionalFormatting sqref="F6:F37 AS11">
    <cfRule type="cellIs" dxfId="9" priority="17" operator="equal">
      <formula>"Complete"</formula>
    </cfRule>
    <cfRule type="cellIs" dxfId="17" priority="16" operator="equal">
      <formula>"In Progress"</formula>
    </cfRule>
  </conditionalFormatting>
  <conditionalFormatting sqref="I6:AQ36">
    <cfRule type="notContainsBlanks" dxfId="18" priority="11">
      <formula>LEN(TRIM(I6))&gt;0</formula>
    </cfRule>
  </conditionalFormatting>
  <dataValidations count="6">
    <dataValidation type="list" allowBlank="1" sqref="AS11 F6:F37">
      <formula1>$AS$4:$AS$6</formula1>
    </dataValidation>
    <dataValidation type="list" allowBlank="1" sqref="AU11">
      <formula1>$AU$4:$AU$6</formula1>
    </dataValidation>
    <dataValidation type="decimal" operator="between" allowBlank="1" sqref="I5:AQ36">
      <formula1>0</formula1>
      <formula2>8</formula2>
    </dataValidation>
    <dataValidation type="decimal" operator="between" allowBlank="1" sqref="D6:D36">
      <formula1>-10000</formula1>
      <formula2>1000</formula2>
    </dataValidation>
    <dataValidation type="list" allowBlank="1" sqref="E6:E37">
      <formula1>$AT$4:$AT$5</formula1>
    </dataValidation>
    <dataValidation type="decimal" operator="between" allowBlank="1" sqref="B6:C36">
      <formula1>0</formula1>
      <formula2>100</formula2>
    </dataValidation>
  </dataValidation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U37"/>
  <sheetViews>
    <sheetView workbookViewId="0">
      <selection activeCell="O12" sqref="O12"/>
    </sheetView>
  </sheetViews>
  <sheetFormatPr defaultColWidth="12.6296296296296" defaultRowHeight="15.75" customHeight="1"/>
  <cols>
    <col min="1" max="1" width="38.75" style="1" customWidth="1"/>
    <col min="2" max="3" width="17.3796296296296" style="1" customWidth="1"/>
    <col min="4" max="4" width="18.25" style="1" customWidth="1"/>
    <col min="5" max="5" width="17.3796296296296" style="1" customWidth="1"/>
    <col min="6" max="7" width="23.5" style="1" customWidth="1"/>
    <col min="8" max="8" width="22.75" style="1" customWidth="1"/>
    <col min="9" max="16384" width="12.6296296296296" style="1"/>
  </cols>
  <sheetData>
    <row r="1" s="1" customFormat="1" customHeight="1" spans="1:43">
      <c r="A1" s="31"/>
      <c r="B1" s="32" t="s">
        <v>32</v>
      </c>
      <c r="C1" s="33"/>
      <c r="D1" s="34">
        <f>SUM(K5:AQ5)</f>
        <v>0</v>
      </c>
      <c r="E1" s="31"/>
      <c r="F1" s="35"/>
      <c r="G1" s="35"/>
      <c r="H1" s="35"/>
      <c r="I1" s="58" t="str">
        <f>[1]Dashboard!B3</f>
        <v>Duyệt và quản lý nhân sự</v>
      </c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  <c r="AA1" s="59"/>
      <c r="AB1" s="59"/>
      <c r="AC1" s="59"/>
      <c r="AD1" s="59"/>
      <c r="AE1" s="59"/>
      <c r="AF1" s="59"/>
      <c r="AG1" s="59"/>
      <c r="AH1" s="59"/>
      <c r="AI1" s="59"/>
      <c r="AJ1" s="59"/>
      <c r="AK1" s="59"/>
      <c r="AL1" s="59"/>
      <c r="AM1" s="59"/>
      <c r="AN1" s="59"/>
      <c r="AO1" s="59"/>
      <c r="AP1" s="59"/>
      <c r="AQ1" s="4"/>
    </row>
    <row r="2" s="1" customFormat="1" customHeight="1" spans="1:43">
      <c r="A2" s="31"/>
      <c r="B2" s="31"/>
      <c r="C2" s="31"/>
      <c r="D2" s="31"/>
      <c r="E2" s="31"/>
      <c r="F2" s="35"/>
      <c r="G2" s="35"/>
      <c r="H2" s="35"/>
      <c r="I2" s="60">
        <f>I3</f>
        <v>44940</v>
      </c>
      <c r="J2" s="59"/>
      <c r="K2" s="59"/>
      <c r="L2" s="59"/>
      <c r="M2" s="59"/>
      <c r="N2" s="59"/>
      <c r="O2" s="4"/>
      <c r="P2" s="60">
        <f>P3</f>
        <v>44947</v>
      </c>
      <c r="Q2" s="59"/>
      <c r="R2" s="59"/>
      <c r="S2" s="59"/>
      <c r="T2" s="59"/>
      <c r="U2" s="59"/>
      <c r="V2" s="4"/>
      <c r="W2" s="60">
        <f>W3</f>
        <v>44954</v>
      </c>
      <c r="X2" s="59"/>
      <c r="Y2" s="59"/>
      <c r="Z2" s="59"/>
      <c r="AA2" s="59"/>
      <c r="AB2" s="59"/>
      <c r="AC2" s="4"/>
      <c r="AD2" s="60">
        <f>AD3</f>
        <v>44961</v>
      </c>
      <c r="AE2" s="59"/>
      <c r="AF2" s="59"/>
      <c r="AG2" s="59"/>
      <c r="AH2" s="59"/>
      <c r="AI2" s="59"/>
      <c r="AJ2" s="4"/>
      <c r="AK2" s="60">
        <f>AK3</f>
        <v>44968</v>
      </c>
      <c r="AL2" s="59"/>
      <c r="AM2" s="59"/>
      <c r="AN2" s="59"/>
      <c r="AO2" s="59"/>
      <c r="AP2" s="59"/>
      <c r="AQ2" s="4"/>
    </row>
    <row r="3" s="1" customFormat="1" customHeight="1" spans="1:47">
      <c r="A3" s="36" t="s">
        <v>33</v>
      </c>
      <c r="B3" s="36"/>
      <c r="C3" s="36"/>
      <c r="D3" s="36"/>
      <c r="E3" s="36"/>
      <c r="F3" s="37" t="s">
        <v>34</v>
      </c>
      <c r="G3" s="38"/>
      <c r="H3" s="39"/>
      <c r="I3" s="61">
        <f>Dashboard!B4</f>
        <v>44940</v>
      </c>
      <c r="J3" s="62">
        <f t="shared" ref="J3:AQ3" si="0">I3+1</f>
        <v>44941</v>
      </c>
      <c r="K3" s="62">
        <f t="shared" si="0"/>
        <v>44942</v>
      </c>
      <c r="L3" s="62">
        <f t="shared" si="0"/>
        <v>44943</v>
      </c>
      <c r="M3" s="62">
        <f t="shared" si="0"/>
        <v>44944</v>
      </c>
      <c r="N3" s="62">
        <f t="shared" si="0"/>
        <v>44945</v>
      </c>
      <c r="O3" s="62">
        <f t="shared" si="0"/>
        <v>44946</v>
      </c>
      <c r="P3" s="62">
        <f t="shared" si="0"/>
        <v>44947</v>
      </c>
      <c r="Q3" s="62">
        <f t="shared" si="0"/>
        <v>44948</v>
      </c>
      <c r="R3" s="62">
        <f t="shared" si="0"/>
        <v>44949</v>
      </c>
      <c r="S3" s="62">
        <f t="shared" si="0"/>
        <v>44950</v>
      </c>
      <c r="T3" s="62">
        <f t="shared" si="0"/>
        <v>44951</v>
      </c>
      <c r="U3" s="62">
        <f t="shared" si="0"/>
        <v>44952</v>
      </c>
      <c r="V3" s="62">
        <f t="shared" si="0"/>
        <v>44953</v>
      </c>
      <c r="W3" s="62">
        <f t="shared" si="0"/>
        <v>44954</v>
      </c>
      <c r="X3" s="62">
        <f t="shared" si="0"/>
        <v>44955</v>
      </c>
      <c r="Y3" s="62">
        <f t="shared" si="0"/>
        <v>44956</v>
      </c>
      <c r="Z3" s="62">
        <f t="shared" si="0"/>
        <v>44957</v>
      </c>
      <c r="AA3" s="62">
        <f t="shared" si="0"/>
        <v>44958</v>
      </c>
      <c r="AB3" s="62">
        <f t="shared" si="0"/>
        <v>44959</v>
      </c>
      <c r="AC3" s="62">
        <f t="shared" si="0"/>
        <v>44960</v>
      </c>
      <c r="AD3" s="62">
        <f t="shared" si="0"/>
        <v>44961</v>
      </c>
      <c r="AE3" s="62">
        <f t="shared" si="0"/>
        <v>44962</v>
      </c>
      <c r="AF3" s="62">
        <f t="shared" si="0"/>
        <v>44963</v>
      </c>
      <c r="AG3" s="62">
        <f t="shared" si="0"/>
        <v>44964</v>
      </c>
      <c r="AH3" s="62">
        <f t="shared" si="0"/>
        <v>44965</v>
      </c>
      <c r="AI3" s="62">
        <f t="shared" si="0"/>
        <v>44966</v>
      </c>
      <c r="AJ3" s="62">
        <f t="shared" si="0"/>
        <v>44967</v>
      </c>
      <c r="AK3" s="62">
        <f t="shared" si="0"/>
        <v>44968</v>
      </c>
      <c r="AL3" s="62">
        <f t="shared" si="0"/>
        <v>44969</v>
      </c>
      <c r="AM3" s="62">
        <f t="shared" si="0"/>
        <v>44970</v>
      </c>
      <c r="AN3" s="62">
        <f t="shared" si="0"/>
        <v>44971</v>
      </c>
      <c r="AO3" s="62">
        <f t="shared" si="0"/>
        <v>44972</v>
      </c>
      <c r="AP3" s="62">
        <f t="shared" si="0"/>
        <v>44973</v>
      </c>
      <c r="AQ3" s="62">
        <f t="shared" si="0"/>
        <v>44974</v>
      </c>
      <c r="AS3" s="66" t="s">
        <v>2</v>
      </c>
      <c r="AT3" s="67" t="s">
        <v>35</v>
      </c>
      <c r="AU3" s="66" t="s">
        <v>3</v>
      </c>
    </row>
    <row r="4" s="1" customFormat="1" customHeight="1" spans="1:47">
      <c r="A4" s="40" t="s">
        <v>36</v>
      </c>
      <c r="B4" s="40" t="s">
        <v>37</v>
      </c>
      <c r="C4" s="40" t="s">
        <v>38</v>
      </c>
      <c r="D4" s="40" t="s">
        <v>39</v>
      </c>
      <c r="E4" s="40" t="s">
        <v>40</v>
      </c>
      <c r="F4" s="40" t="s">
        <v>41</v>
      </c>
      <c r="G4" s="40" t="s">
        <v>42</v>
      </c>
      <c r="H4" s="40" t="s">
        <v>43</v>
      </c>
      <c r="I4" s="63" t="str">
        <f t="shared" ref="I4:AQ4" si="1">LEFT(TEXT(I3,"ddd"),1)</f>
        <v>S</v>
      </c>
      <c r="J4" s="63" t="str">
        <f t="shared" si="1"/>
        <v>S</v>
      </c>
      <c r="K4" s="63" t="str">
        <f t="shared" si="1"/>
        <v>M</v>
      </c>
      <c r="L4" s="63" t="str">
        <f t="shared" si="1"/>
        <v>T</v>
      </c>
      <c r="M4" s="63" t="str">
        <f t="shared" si="1"/>
        <v>W</v>
      </c>
      <c r="N4" s="63" t="str">
        <f t="shared" si="1"/>
        <v>T</v>
      </c>
      <c r="O4" s="63" t="str">
        <f t="shared" si="1"/>
        <v>F</v>
      </c>
      <c r="P4" s="63" t="str">
        <f t="shared" si="1"/>
        <v>S</v>
      </c>
      <c r="Q4" s="63" t="str">
        <f t="shared" si="1"/>
        <v>S</v>
      </c>
      <c r="R4" s="63" t="str">
        <f t="shared" si="1"/>
        <v>M</v>
      </c>
      <c r="S4" s="63" t="str">
        <f t="shared" si="1"/>
        <v>T</v>
      </c>
      <c r="T4" s="63" t="str">
        <f t="shared" si="1"/>
        <v>W</v>
      </c>
      <c r="U4" s="63" t="str">
        <f t="shared" si="1"/>
        <v>T</v>
      </c>
      <c r="V4" s="63" t="str">
        <f t="shared" si="1"/>
        <v>F</v>
      </c>
      <c r="W4" s="63" t="str">
        <f t="shared" si="1"/>
        <v>S</v>
      </c>
      <c r="X4" s="63" t="str">
        <f t="shared" si="1"/>
        <v>S</v>
      </c>
      <c r="Y4" s="63" t="str">
        <f t="shared" si="1"/>
        <v>M</v>
      </c>
      <c r="Z4" s="63" t="str">
        <f t="shared" si="1"/>
        <v>T</v>
      </c>
      <c r="AA4" s="63" t="str">
        <f t="shared" si="1"/>
        <v>W</v>
      </c>
      <c r="AB4" s="63" t="str">
        <f t="shared" si="1"/>
        <v>T</v>
      </c>
      <c r="AC4" s="63" t="str">
        <f t="shared" si="1"/>
        <v>F</v>
      </c>
      <c r="AD4" s="63" t="str">
        <f t="shared" si="1"/>
        <v>S</v>
      </c>
      <c r="AE4" s="63" t="str">
        <f t="shared" si="1"/>
        <v>S</v>
      </c>
      <c r="AF4" s="63" t="str">
        <f t="shared" si="1"/>
        <v>M</v>
      </c>
      <c r="AG4" s="63" t="str">
        <f t="shared" si="1"/>
        <v>T</v>
      </c>
      <c r="AH4" s="63" t="str">
        <f t="shared" si="1"/>
        <v>W</v>
      </c>
      <c r="AI4" s="63" t="str">
        <f t="shared" si="1"/>
        <v>T</v>
      </c>
      <c r="AJ4" s="63" t="str">
        <f t="shared" si="1"/>
        <v>F</v>
      </c>
      <c r="AK4" s="63" t="str">
        <f t="shared" si="1"/>
        <v>S</v>
      </c>
      <c r="AL4" s="63" t="str">
        <f t="shared" si="1"/>
        <v>S</v>
      </c>
      <c r="AM4" s="63" t="str">
        <f t="shared" si="1"/>
        <v>M</v>
      </c>
      <c r="AN4" s="63" t="str">
        <f t="shared" si="1"/>
        <v>T</v>
      </c>
      <c r="AO4" s="63" t="str">
        <f t="shared" si="1"/>
        <v>W</v>
      </c>
      <c r="AP4" s="63" t="str">
        <f t="shared" si="1"/>
        <v>T</v>
      </c>
      <c r="AQ4" s="63" t="str">
        <f t="shared" si="1"/>
        <v>F</v>
      </c>
      <c r="AR4" s="68"/>
      <c r="AS4" s="49" t="s">
        <v>6</v>
      </c>
      <c r="AT4" s="69" t="s">
        <v>44</v>
      </c>
      <c r="AU4" s="70" t="s">
        <v>7</v>
      </c>
    </row>
    <row r="5" s="1" customFormat="1" customHeight="1" spans="1:47">
      <c r="A5" s="41">
        <f>COUNTA(A6:A1000)</f>
        <v>1</v>
      </c>
      <c r="B5" s="42">
        <f>SUM(B6:B1000)/8</f>
        <v>0</v>
      </c>
      <c r="C5" s="42">
        <f>SUM(C6:C1000)/8</f>
        <v>0</v>
      </c>
      <c r="D5" s="42">
        <f>SUM(D6:D1000)/8</f>
        <v>0</v>
      </c>
      <c r="E5" s="43">
        <f>COUNTIFS($E$6:E1000,"&lt;&gt;"&amp;"",$E$6:E1000,"Bug")</f>
        <v>0</v>
      </c>
      <c r="F5" s="44"/>
      <c r="G5" s="45"/>
      <c r="H5" s="44"/>
      <c r="I5" s="64">
        <f t="shared" ref="I5:AQ5" si="2">SUM(I6:I1000)</f>
        <v>0</v>
      </c>
      <c r="J5" s="64">
        <f t="shared" si="2"/>
        <v>0</v>
      </c>
      <c r="K5" s="64">
        <f t="shared" si="2"/>
        <v>0</v>
      </c>
      <c r="L5" s="64">
        <f t="shared" si="2"/>
        <v>0</v>
      </c>
      <c r="M5" s="64">
        <f t="shared" si="2"/>
        <v>0</v>
      </c>
      <c r="N5" s="64">
        <f t="shared" si="2"/>
        <v>0</v>
      </c>
      <c r="O5" s="64">
        <f t="shared" si="2"/>
        <v>0</v>
      </c>
      <c r="P5" s="64">
        <f t="shared" si="2"/>
        <v>0</v>
      </c>
      <c r="Q5" s="64">
        <f t="shared" si="2"/>
        <v>0</v>
      </c>
      <c r="R5" s="64">
        <f t="shared" si="2"/>
        <v>0</v>
      </c>
      <c r="S5" s="64">
        <f t="shared" si="2"/>
        <v>0</v>
      </c>
      <c r="T5" s="64">
        <f t="shared" si="2"/>
        <v>0</v>
      </c>
      <c r="U5" s="64">
        <f t="shared" si="2"/>
        <v>0</v>
      </c>
      <c r="V5" s="64">
        <f t="shared" si="2"/>
        <v>0</v>
      </c>
      <c r="W5" s="64">
        <f t="shared" si="2"/>
        <v>0</v>
      </c>
      <c r="X5" s="64">
        <f t="shared" si="2"/>
        <v>0</v>
      </c>
      <c r="Y5" s="64">
        <f t="shared" si="2"/>
        <v>0</v>
      </c>
      <c r="Z5" s="64">
        <f t="shared" si="2"/>
        <v>0</v>
      </c>
      <c r="AA5" s="64">
        <f t="shared" si="2"/>
        <v>0</v>
      </c>
      <c r="AB5" s="64">
        <f t="shared" si="2"/>
        <v>0</v>
      </c>
      <c r="AC5" s="64">
        <f t="shared" si="2"/>
        <v>0</v>
      </c>
      <c r="AD5" s="64">
        <f t="shared" si="2"/>
        <v>0</v>
      </c>
      <c r="AE5" s="64">
        <f t="shared" si="2"/>
        <v>0</v>
      </c>
      <c r="AF5" s="64">
        <f t="shared" si="2"/>
        <v>0</v>
      </c>
      <c r="AG5" s="64">
        <f t="shared" si="2"/>
        <v>0</v>
      </c>
      <c r="AH5" s="64">
        <f t="shared" si="2"/>
        <v>0</v>
      </c>
      <c r="AI5" s="64">
        <f t="shared" si="2"/>
        <v>0</v>
      </c>
      <c r="AJ5" s="64">
        <f t="shared" si="2"/>
        <v>0</v>
      </c>
      <c r="AK5" s="64">
        <f t="shared" si="2"/>
        <v>0</v>
      </c>
      <c r="AL5" s="64">
        <f t="shared" si="2"/>
        <v>0</v>
      </c>
      <c r="AM5" s="64">
        <f t="shared" si="2"/>
        <v>0</v>
      </c>
      <c r="AN5" s="64">
        <f t="shared" si="2"/>
        <v>0</v>
      </c>
      <c r="AO5" s="64">
        <f t="shared" si="2"/>
        <v>0</v>
      </c>
      <c r="AP5" s="64">
        <f t="shared" si="2"/>
        <v>0</v>
      </c>
      <c r="AQ5" s="64">
        <f t="shared" si="2"/>
        <v>0</v>
      </c>
      <c r="AS5" s="71" t="s">
        <v>10</v>
      </c>
      <c r="AT5" s="72" t="s">
        <v>45</v>
      </c>
      <c r="AU5" s="73" t="s">
        <v>11</v>
      </c>
    </row>
    <row r="6" s="1" customFormat="1" customHeight="1" spans="1:47">
      <c r="A6" s="46" t="s">
        <v>59</v>
      </c>
      <c r="B6" s="47">
        <v>0</v>
      </c>
      <c r="C6" s="47">
        <f t="shared" ref="C6:C36" si="3">SUM(I6:AQ6)</f>
        <v>0</v>
      </c>
      <c r="D6" s="47">
        <f t="shared" ref="D6:D36" si="4">B6-C6</f>
        <v>0</v>
      </c>
      <c r="E6" s="48" t="s">
        <v>44</v>
      </c>
      <c r="F6" s="49" t="s">
        <v>6</v>
      </c>
      <c r="G6" s="50"/>
      <c r="H6" s="51"/>
      <c r="I6" s="65"/>
      <c r="J6" s="65"/>
      <c r="K6" s="65"/>
      <c r="L6" s="65"/>
      <c r="M6" s="65"/>
      <c r="N6" s="65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  <c r="AA6" s="65"/>
      <c r="AB6" s="65"/>
      <c r="AC6" s="65"/>
      <c r="AD6" s="65"/>
      <c r="AE6" s="65"/>
      <c r="AF6" s="65"/>
      <c r="AG6" s="65"/>
      <c r="AH6" s="65"/>
      <c r="AI6" s="65"/>
      <c r="AJ6" s="65"/>
      <c r="AK6" s="65"/>
      <c r="AL6" s="65"/>
      <c r="AM6" s="65"/>
      <c r="AN6" s="65"/>
      <c r="AO6" s="65"/>
      <c r="AP6" s="65"/>
      <c r="AQ6" s="65"/>
      <c r="AS6" s="74" t="s">
        <v>13</v>
      </c>
      <c r="AT6" s="75"/>
      <c r="AU6" s="74" t="s">
        <v>14</v>
      </c>
    </row>
    <row r="7" s="1" customFormat="1" customHeight="1" spans="1:47">
      <c r="A7" s="52"/>
      <c r="B7" s="47">
        <v>0</v>
      </c>
      <c r="C7" s="47">
        <f t="shared" si="3"/>
        <v>0</v>
      </c>
      <c r="D7" s="47">
        <f t="shared" si="4"/>
        <v>0</v>
      </c>
      <c r="E7" s="48" t="s">
        <v>44</v>
      </c>
      <c r="F7" s="49" t="s">
        <v>6</v>
      </c>
      <c r="G7" s="53"/>
      <c r="H7" s="51"/>
      <c r="I7" s="65"/>
      <c r="J7" s="65"/>
      <c r="K7" s="65"/>
      <c r="L7" s="65"/>
      <c r="M7" s="65"/>
      <c r="N7" s="65"/>
      <c r="O7" s="65"/>
      <c r="P7" s="65"/>
      <c r="Q7" s="65"/>
      <c r="R7" s="65"/>
      <c r="S7" s="65"/>
      <c r="T7" s="65"/>
      <c r="U7" s="65"/>
      <c r="V7" s="65"/>
      <c r="W7" s="65"/>
      <c r="X7" s="65"/>
      <c r="Y7" s="65"/>
      <c r="Z7" s="65"/>
      <c r="AA7" s="65"/>
      <c r="AB7" s="65"/>
      <c r="AC7" s="65"/>
      <c r="AD7" s="65"/>
      <c r="AE7" s="65"/>
      <c r="AF7" s="65"/>
      <c r="AG7" s="65"/>
      <c r="AH7" s="65"/>
      <c r="AI7" s="65"/>
      <c r="AJ7" s="65"/>
      <c r="AK7" s="65"/>
      <c r="AL7" s="65"/>
      <c r="AM7" s="65"/>
      <c r="AN7" s="65"/>
      <c r="AO7" s="65"/>
      <c r="AP7" s="65"/>
      <c r="AQ7" s="65"/>
      <c r="AS7" s="76" t="s">
        <v>16</v>
      </c>
      <c r="AT7" s="77"/>
      <c r="AU7" s="77"/>
    </row>
    <row r="8" s="1" customFormat="1" customHeight="1" spans="1:47">
      <c r="A8" s="52"/>
      <c r="B8" s="47">
        <v>0</v>
      </c>
      <c r="C8" s="47">
        <f t="shared" si="3"/>
        <v>0</v>
      </c>
      <c r="D8" s="47">
        <f t="shared" si="4"/>
        <v>0</v>
      </c>
      <c r="E8" s="48" t="s">
        <v>44</v>
      </c>
      <c r="F8" s="49" t="s">
        <v>6</v>
      </c>
      <c r="G8" s="53"/>
      <c r="H8" s="51"/>
      <c r="I8" s="65"/>
      <c r="J8" s="65"/>
      <c r="K8" s="65"/>
      <c r="L8" s="65"/>
      <c r="M8" s="65"/>
      <c r="N8" s="65"/>
      <c r="O8" s="65"/>
      <c r="P8" s="65"/>
      <c r="Q8" s="65"/>
      <c r="R8" s="65"/>
      <c r="S8" s="65"/>
      <c r="T8" s="65"/>
      <c r="U8" s="65"/>
      <c r="V8" s="65"/>
      <c r="W8" s="65"/>
      <c r="X8" s="65"/>
      <c r="Y8" s="65"/>
      <c r="Z8" s="65"/>
      <c r="AA8" s="65"/>
      <c r="AB8" s="65"/>
      <c r="AC8" s="65"/>
      <c r="AD8" s="65"/>
      <c r="AE8" s="65"/>
      <c r="AF8" s="65"/>
      <c r="AG8" s="65"/>
      <c r="AH8" s="65"/>
      <c r="AI8" s="65"/>
      <c r="AJ8" s="65"/>
      <c r="AK8" s="65"/>
      <c r="AL8" s="65"/>
      <c r="AM8" s="65"/>
      <c r="AN8" s="65"/>
      <c r="AO8" s="65"/>
      <c r="AP8" s="65"/>
      <c r="AQ8" s="65"/>
      <c r="AS8" s="70" t="s">
        <v>18</v>
      </c>
      <c r="AT8" s="78"/>
      <c r="AU8" s="79"/>
    </row>
    <row r="9" s="1" customFormat="1" customHeight="1" spans="1:47">
      <c r="A9" s="52"/>
      <c r="B9" s="47">
        <v>0</v>
      </c>
      <c r="C9" s="47">
        <f t="shared" si="3"/>
        <v>0</v>
      </c>
      <c r="D9" s="47">
        <f t="shared" si="4"/>
        <v>0</v>
      </c>
      <c r="E9" s="48" t="s">
        <v>44</v>
      </c>
      <c r="F9" s="49" t="s">
        <v>6</v>
      </c>
      <c r="G9" s="53"/>
      <c r="H9" s="51"/>
      <c r="I9" s="65"/>
      <c r="J9" s="65"/>
      <c r="K9" s="65"/>
      <c r="L9" s="65"/>
      <c r="M9" s="65"/>
      <c r="N9" s="65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  <c r="AA9" s="65"/>
      <c r="AB9" s="65"/>
      <c r="AC9" s="65"/>
      <c r="AD9" s="65"/>
      <c r="AE9" s="65"/>
      <c r="AF9" s="65"/>
      <c r="AG9" s="65"/>
      <c r="AH9" s="65"/>
      <c r="AI9" s="65"/>
      <c r="AJ9" s="65"/>
      <c r="AK9" s="65"/>
      <c r="AL9" s="65"/>
      <c r="AM9" s="65"/>
      <c r="AN9" s="65"/>
      <c r="AO9" s="65"/>
      <c r="AP9" s="65"/>
      <c r="AQ9" s="65"/>
      <c r="AS9" s="77"/>
      <c r="AT9" s="80"/>
      <c r="AU9" s="81"/>
    </row>
    <row r="10" s="1" customFormat="1" customHeight="1" spans="1:47">
      <c r="A10" s="52"/>
      <c r="B10" s="47">
        <v>0</v>
      </c>
      <c r="C10" s="47">
        <f t="shared" si="3"/>
        <v>0</v>
      </c>
      <c r="D10" s="47">
        <f t="shared" si="4"/>
        <v>0</v>
      </c>
      <c r="E10" s="48" t="s">
        <v>44</v>
      </c>
      <c r="F10" s="49" t="s">
        <v>6</v>
      </c>
      <c r="G10" s="53"/>
      <c r="H10" s="51"/>
      <c r="I10" s="65"/>
      <c r="J10" s="65"/>
      <c r="K10" s="65"/>
      <c r="L10" s="65"/>
      <c r="M10" s="65"/>
      <c r="N10" s="65"/>
      <c r="O10" s="65"/>
      <c r="P10" s="65"/>
      <c r="Q10" s="65"/>
      <c r="R10" s="65"/>
      <c r="S10" s="65"/>
      <c r="T10" s="65"/>
      <c r="U10" s="65"/>
      <c r="V10" s="65"/>
      <c r="W10" s="65"/>
      <c r="X10" s="65"/>
      <c r="Y10" s="65"/>
      <c r="Z10" s="65"/>
      <c r="AA10" s="65"/>
      <c r="AB10" s="65"/>
      <c r="AC10" s="65"/>
      <c r="AD10" s="65"/>
      <c r="AE10" s="65"/>
      <c r="AF10" s="65"/>
      <c r="AG10" s="65"/>
      <c r="AH10" s="65"/>
      <c r="AI10" s="65"/>
      <c r="AJ10" s="65"/>
      <c r="AK10" s="65"/>
      <c r="AL10" s="65"/>
      <c r="AM10" s="65"/>
      <c r="AN10" s="65"/>
      <c r="AO10" s="65"/>
      <c r="AP10" s="65"/>
      <c r="AQ10" s="65"/>
      <c r="AS10" s="81"/>
      <c r="AT10" s="80"/>
      <c r="AU10" s="81"/>
    </row>
    <row r="11" s="1" customFormat="1" customHeight="1" spans="1:47">
      <c r="A11" s="52"/>
      <c r="B11" s="47">
        <v>0</v>
      </c>
      <c r="C11" s="47">
        <f t="shared" si="3"/>
        <v>0</v>
      </c>
      <c r="D11" s="47">
        <f t="shared" si="4"/>
        <v>0</v>
      </c>
      <c r="E11" s="48" t="s">
        <v>44</v>
      </c>
      <c r="F11" s="49" t="s">
        <v>6</v>
      </c>
      <c r="G11" s="54"/>
      <c r="H11" s="51"/>
      <c r="I11" s="65"/>
      <c r="J11" s="65"/>
      <c r="K11" s="65"/>
      <c r="L11" s="65"/>
      <c r="M11" s="65"/>
      <c r="N11" s="65"/>
      <c r="O11" s="65"/>
      <c r="P11" s="65"/>
      <c r="Q11" s="65"/>
      <c r="R11" s="65"/>
      <c r="S11" s="65"/>
      <c r="T11" s="65"/>
      <c r="U11" s="65"/>
      <c r="V11" s="65"/>
      <c r="W11" s="65"/>
      <c r="X11" s="65"/>
      <c r="Y11" s="65"/>
      <c r="Z11" s="65"/>
      <c r="AA11" s="65"/>
      <c r="AB11" s="65"/>
      <c r="AC11" s="65"/>
      <c r="AD11" s="65"/>
      <c r="AE11" s="65"/>
      <c r="AF11" s="65"/>
      <c r="AG11" s="65"/>
      <c r="AH11" s="65"/>
      <c r="AI11" s="65"/>
      <c r="AJ11" s="65"/>
      <c r="AK11" s="65"/>
      <c r="AL11" s="65"/>
      <c r="AM11" s="65"/>
      <c r="AN11" s="65"/>
      <c r="AO11" s="65"/>
      <c r="AP11" s="65"/>
      <c r="AQ11" s="65"/>
      <c r="AS11" s="49" t="s">
        <v>13</v>
      </c>
      <c r="AT11" s="80"/>
      <c r="AU11" s="82" t="s">
        <v>7</v>
      </c>
    </row>
    <row r="12" s="1" customFormat="1" customHeight="1" spans="1:43">
      <c r="A12" s="52"/>
      <c r="B12" s="47">
        <v>0</v>
      </c>
      <c r="C12" s="47">
        <f t="shared" si="3"/>
        <v>0</v>
      </c>
      <c r="D12" s="47">
        <f t="shared" si="4"/>
        <v>0</v>
      </c>
      <c r="E12" s="48" t="s">
        <v>44</v>
      </c>
      <c r="F12" s="49" t="s">
        <v>6</v>
      </c>
      <c r="G12" s="53"/>
      <c r="H12" s="51"/>
      <c r="I12" s="65"/>
      <c r="J12" s="65"/>
      <c r="K12" s="65"/>
      <c r="L12" s="65"/>
      <c r="M12" s="65"/>
      <c r="N12" s="65"/>
      <c r="O12" s="65"/>
      <c r="P12" s="65"/>
      <c r="Q12" s="65"/>
      <c r="R12" s="65"/>
      <c r="S12" s="65"/>
      <c r="T12" s="65"/>
      <c r="U12" s="65"/>
      <c r="V12" s="65"/>
      <c r="W12" s="65"/>
      <c r="X12" s="65"/>
      <c r="Y12" s="65"/>
      <c r="Z12" s="65"/>
      <c r="AA12" s="65"/>
      <c r="AB12" s="65"/>
      <c r="AC12" s="65"/>
      <c r="AD12" s="65"/>
      <c r="AE12" s="65"/>
      <c r="AF12" s="65"/>
      <c r="AG12" s="65"/>
      <c r="AH12" s="65"/>
      <c r="AI12" s="65"/>
      <c r="AJ12" s="65"/>
      <c r="AK12" s="65"/>
      <c r="AL12" s="65"/>
      <c r="AM12" s="65"/>
      <c r="AN12" s="65"/>
      <c r="AO12" s="65"/>
      <c r="AP12" s="65"/>
      <c r="AQ12" s="65"/>
    </row>
    <row r="13" s="1" customFormat="1" customHeight="1" spans="1:43">
      <c r="A13" s="52"/>
      <c r="B13" s="47">
        <v>0</v>
      </c>
      <c r="C13" s="47">
        <f t="shared" si="3"/>
        <v>0</v>
      </c>
      <c r="D13" s="47">
        <f t="shared" si="4"/>
        <v>0</v>
      </c>
      <c r="E13" s="48" t="s">
        <v>44</v>
      </c>
      <c r="F13" s="49" t="s">
        <v>6</v>
      </c>
      <c r="G13" s="53"/>
      <c r="H13" s="51"/>
      <c r="I13" s="65"/>
      <c r="J13" s="65"/>
      <c r="K13" s="65"/>
      <c r="L13" s="65"/>
      <c r="M13" s="65"/>
      <c r="N13" s="65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65"/>
      <c r="AB13" s="65"/>
      <c r="AC13" s="65"/>
      <c r="AD13" s="65"/>
      <c r="AE13" s="65"/>
      <c r="AF13" s="65"/>
      <c r="AG13" s="65"/>
      <c r="AH13" s="65"/>
      <c r="AI13" s="65"/>
      <c r="AJ13" s="65"/>
      <c r="AK13" s="65"/>
      <c r="AL13" s="65"/>
      <c r="AM13" s="65"/>
      <c r="AN13" s="65"/>
      <c r="AO13" s="65"/>
      <c r="AP13" s="65"/>
      <c r="AQ13" s="65"/>
    </row>
    <row r="14" s="1" customFormat="1" customHeight="1" spans="1:43">
      <c r="A14" s="52"/>
      <c r="B14" s="47">
        <v>0</v>
      </c>
      <c r="C14" s="47">
        <f t="shared" si="3"/>
        <v>0</v>
      </c>
      <c r="D14" s="47">
        <f t="shared" si="4"/>
        <v>0</v>
      </c>
      <c r="E14" s="48" t="s">
        <v>44</v>
      </c>
      <c r="F14" s="49" t="s">
        <v>6</v>
      </c>
      <c r="G14" s="53"/>
      <c r="H14" s="51"/>
      <c r="I14" s="65"/>
      <c r="J14" s="65"/>
      <c r="K14" s="65"/>
      <c r="L14" s="65"/>
      <c r="M14" s="65"/>
      <c r="N14" s="65"/>
      <c r="O14" s="65"/>
      <c r="P14" s="65"/>
      <c r="Q14" s="65"/>
      <c r="R14" s="65"/>
      <c r="S14" s="65"/>
      <c r="T14" s="65"/>
      <c r="U14" s="65"/>
      <c r="V14" s="65"/>
      <c r="W14" s="65"/>
      <c r="X14" s="65"/>
      <c r="Y14" s="65"/>
      <c r="Z14" s="65"/>
      <c r="AA14" s="65"/>
      <c r="AB14" s="65"/>
      <c r="AC14" s="65"/>
      <c r="AD14" s="65"/>
      <c r="AE14" s="65"/>
      <c r="AF14" s="65"/>
      <c r="AG14" s="65"/>
      <c r="AH14" s="65"/>
      <c r="AI14" s="65"/>
      <c r="AJ14" s="65"/>
      <c r="AK14" s="65"/>
      <c r="AL14" s="65"/>
      <c r="AM14" s="65"/>
      <c r="AN14" s="65"/>
      <c r="AO14" s="65"/>
      <c r="AP14" s="65"/>
      <c r="AQ14" s="65"/>
    </row>
    <row r="15" s="1" customFormat="1" customHeight="1" spans="1:43">
      <c r="A15" s="52"/>
      <c r="B15" s="47">
        <v>0</v>
      </c>
      <c r="C15" s="47">
        <f t="shared" si="3"/>
        <v>0</v>
      </c>
      <c r="D15" s="47">
        <f t="shared" si="4"/>
        <v>0</v>
      </c>
      <c r="E15" s="48" t="s">
        <v>44</v>
      </c>
      <c r="F15" s="49" t="s">
        <v>6</v>
      </c>
      <c r="G15" s="53"/>
      <c r="H15" s="51"/>
      <c r="I15" s="65"/>
      <c r="J15" s="65"/>
      <c r="K15" s="65"/>
      <c r="L15" s="65"/>
      <c r="M15" s="65"/>
      <c r="N15" s="65"/>
      <c r="O15" s="65"/>
      <c r="P15" s="65"/>
      <c r="Q15" s="65"/>
      <c r="R15" s="65"/>
      <c r="S15" s="65"/>
      <c r="T15" s="65"/>
      <c r="U15" s="65"/>
      <c r="V15" s="65"/>
      <c r="W15" s="65"/>
      <c r="X15" s="65"/>
      <c r="Y15" s="65"/>
      <c r="Z15" s="65"/>
      <c r="AA15" s="65"/>
      <c r="AB15" s="65"/>
      <c r="AC15" s="65"/>
      <c r="AD15" s="65"/>
      <c r="AE15" s="65"/>
      <c r="AF15" s="65"/>
      <c r="AG15" s="65"/>
      <c r="AH15" s="65"/>
      <c r="AI15" s="65"/>
      <c r="AJ15" s="65"/>
      <c r="AK15" s="65"/>
      <c r="AL15" s="65"/>
      <c r="AM15" s="65"/>
      <c r="AN15" s="65"/>
      <c r="AO15" s="65"/>
      <c r="AP15" s="65"/>
      <c r="AQ15" s="65"/>
    </row>
    <row r="16" s="1" customFormat="1" customHeight="1" spans="1:43">
      <c r="A16" s="52"/>
      <c r="B16" s="47">
        <v>0</v>
      </c>
      <c r="C16" s="47">
        <f t="shared" si="3"/>
        <v>0</v>
      </c>
      <c r="D16" s="47">
        <f t="shared" si="4"/>
        <v>0</v>
      </c>
      <c r="E16" s="48" t="s">
        <v>44</v>
      </c>
      <c r="F16" s="49" t="s">
        <v>6</v>
      </c>
      <c r="G16" s="53"/>
      <c r="H16" s="51"/>
      <c r="I16" s="65"/>
      <c r="J16" s="65"/>
      <c r="K16" s="65"/>
      <c r="L16" s="65"/>
      <c r="M16" s="65"/>
      <c r="N16" s="65"/>
      <c r="O16" s="65"/>
      <c r="P16" s="65"/>
      <c r="Q16" s="65"/>
      <c r="R16" s="65"/>
      <c r="S16" s="65"/>
      <c r="T16" s="65"/>
      <c r="U16" s="65"/>
      <c r="V16" s="65"/>
      <c r="W16" s="65"/>
      <c r="X16" s="65"/>
      <c r="Y16" s="65"/>
      <c r="Z16" s="65"/>
      <c r="AA16" s="65"/>
      <c r="AB16" s="65"/>
      <c r="AC16" s="65"/>
      <c r="AD16" s="65"/>
      <c r="AE16" s="65"/>
      <c r="AF16" s="65"/>
      <c r="AG16" s="65"/>
      <c r="AH16" s="65"/>
      <c r="AI16" s="65"/>
      <c r="AJ16" s="65"/>
      <c r="AK16" s="65"/>
      <c r="AL16" s="65"/>
      <c r="AM16" s="65"/>
      <c r="AN16" s="65"/>
      <c r="AO16" s="65"/>
      <c r="AP16" s="65"/>
      <c r="AQ16" s="65"/>
    </row>
    <row r="17" s="1" customFormat="1" customHeight="1" spans="1:43">
      <c r="A17" s="52"/>
      <c r="B17" s="47">
        <v>0</v>
      </c>
      <c r="C17" s="47">
        <f t="shared" si="3"/>
        <v>0</v>
      </c>
      <c r="D17" s="47">
        <f t="shared" si="4"/>
        <v>0</v>
      </c>
      <c r="E17" s="48" t="s">
        <v>44</v>
      </c>
      <c r="F17" s="49" t="s">
        <v>6</v>
      </c>
      <c r="G17" s="53"/>
      <c r="H17" s="51"/>
      <c r="I17" s="65"/>
      <c r="J17" s="65"/>
      <c r="K17" s="65"/>
      <c r="L17" s="65"/>
      <c r="M17" s="65"/>
      <c r="N17" s="65"/>
      <c r="O17" s="65"/>
      <c r="P17" s="65"/>
      <c r="Q17" s="65"/>
      <c r="R17" s="65"/>
      <c r="S17" s="65"/>
      <c r="T17" s="65"/>
      <c r="U17" s="65"/>
      <c r="V17" s="65"/>
      <c r="W17" s="65"/>
      <c r="X17" s="65"/>
      <c r="Y17" s="65"/>
      <c r="Z17" s="65"/>
      <c r="AA17" s="65"/>
      <c r="AB17" s="65"/>
      <c r="AC17" s="65"/>
      <c r="AD17" s="65"/>
      <c r="AE17" s="65"/>
      <c r="AF17" s="65"/>
      <c r="AG17" s="65"/>
      <c r="AH17" s="65"/>
      <c r="AI17" s="65"/>
      <c r="AJ17" s="65"/>
      <c r="AK17" s="65"/>
      <c r="AL17" s="65"/>
      <c r="AM17" s="65"/>
      <c r="AN17" s="65"/>
      <c r="AO17" s="65"/>
      <c r="AP17" s="65"/>
      <c r="AQ17" s="65"/>
    </row>
    <row r="18" s="1" customFormat="1" customHeight="1" spans="1:43">
      <c r="A18" s="52"/>
      <c r="B18" s="47">
        <v>0</v>
      </c>
      <c r="C18" s="47">
        <f t="shared" si="3"/>
        <v>0</v>
      </c>
      <c r="D18" s="47">
        <f t="shared" si="4"/>
        <v>0</v>
      </c>
      <c r="E18" s="48" t="s">
        <v>44</v>
      </c>
      <c r="F18" s="49" t="s">
        <v>6</v>
      </c>
      <c r="G18" s="53"/>
      <c r="H18" s="51"/>
      <c r="I18" s="65"/>
      <c r="J18" s="65"/>
      <c r="K18" s="65"/>
      <c r="L18" s="65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  <c r="AA18" s="65"/>
      <c r="AB18" s="65"/>
      <c r="AC18" s="65"/>
      <c r="AD18" s="65"/>
      <c r="AE18" s="65"/>
      <c r="AF18" s="65"/>
      <c r="AG18" s="65"/>
      <c r="AH18" s="65"/>
      <c r="AI18" s="65"/>
      <c r="AJ18" s="65"/>
      <c r="AK18" s="65"/>
      <c r="AL18" s="65"/>
      <c r="AM18" s="65"/>
      <c r="AN18" s="65"/>
      <c r="AO18" s="65"/>
      <c r="AP18" s="65"/>
      <c r="AQ18" s="65"/>
    </row>
    <row r="19" s="1" customFormat="1" customHeight="1" spans="1:43">
      <c r="A19" s="52"/>
      <c r="B19" s="47">
        <v>0</v>
      </c>
      <c r="C19" s="47">
        <f t="shared" si="3"/>
        <v>0</v>
      </c>
      <c r="D19" s="47">
        <f t="shared" si="4"/>
        <v>0</v>
      </c>
      <c r="E19" s="48" t="s">
        <v>44</v>
      </c>
      <c r="F19" s="49" t="s">
        <v>6</v>
      </c>
      <c r="G19" s="53"/>
      <c r="H19" s="51"/>
      <c r="I19" s="65"/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</row>
    <row r="20" s="1" customFormat="1" customHeight="1" spans="1:43">
      <c r="A20" s="52"/>
      <c r="B20" s="47">
        <v>0</v>
      </c>
      <c r="C20" s="47">
        <f t="shared" si="3"/>
        <v>0</v>
      </c>
      <c r="D20" s="47">
        <f t="shared" si="4"/>
        <v>0</v>
      </c>
      <c r="E20" s="48" t="s">
        <v>44</v>
      </c>
      <c r="F20" s="49" t="s">
        <v>6</v>
      </c>
      <c r="G20" s="53"/>
      <c r="H20" s="51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65"/>
      <c r="AG20" s="65"/>
      <c r="AH20" s="65"/>
      <c r="AI20" s="65"/>
      <c r="AJ20" s="65"/>
      <c r="AK20" s="65"/>
      <c r="AL20" s="65"/>
      <c r="AM20" s="65"/>
      <c r="AN20" s="65"/>
      <c r="AO20" s="65"/>
      <c r="AP20" s="65"/>
      <c r="AQ20" s="65"/>
    </row>
    <row r="21" s="1" customFormat="1" customHeight="1" spans="1:43">
      <c r="A21" s="52"/>
      <c r="B21" s="47">
        <v>0</v>
      </c>
      <c r="C21" s="47">
        <f t="shared" si="3"/>
        <v>0</v>
      </c>
      <c r="D21" s="47">
        <f t="shared" si="4"/>
        <v>0</v>
      </c>
      <c r="E21" s="48" t="s">
        <v>44</v>
      </c>
      <c r="F21" s="49" t="s">
        <v>6</v>
      </c>
      <c r="G21" s="53"/>
      <c r="H21" s="51"/>
      <c r="I21" s="65"/>
      <c r="J21" s="65"/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65"/>
      <c r="AB21" s="65"/>
      <c r="AC21" s="65"/>
      <c r="AD21" s="65"/>
      <c r="AE21" s="65"/>
      <c r="AF21" s="65"/>
      <c r="AG21" s="65"/>
      <c r="AH21" s="65"/>
      <c r="AI21" s="65"/>
      <c r="AJ21" s="65"/>
      <c r="AK21" s="65"/>
      <c r="AL21" s="65"/>
      <c r="AM21" s="65"/>
      <c r="AN21" s="65"/>
      <c r="AO21" s="65"/>
      <c r="AP21" s="65"/>
      <c r="AQ21" s="65"/>
    </row>
    <row r="22" s="1" customFormat="1" customHeight="1" spans="1:43">
      <c r="A22" s="52"/>
      <c r="B22" s="47">
        <v>0</v>
      </c>
      <c r="C22" s="47">
        <f t="shared" si="3"/>
        <v>0</v>
      </c>
      <c r="D22" s="47">
        <f t="shared" si="4"/>
        <v>0</v>
      </c>
      <c r="E22" s="48" t="s">
        <v>44</v>
      </c>
      <c r="F22" s="49" t="s">
        <v>6</v>
      </c>
      <c r="G22" s="53"/>
      <c r="H22" s="51"/>
      <c r="I22" s="65"/>
      <c r="J22" s="65"/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65"/>
      <c r="AG22" s="65"/>
      <c r="AH22" s="65"/>
      <c r="AI22" s="65"/>
      <c r="AJ22" s="65"/>
      <c r="AK22" s="65"/>
      <c r="AL22" s="65"/>
      <c r="AM22" s="65"/>
      <c r="AN22" s="65"/>
      <c r="AO22" s="65"/>
      <c r="AP22" s="65"/>
      <c r="AQ22" s="65"/>
    </row>
    <row r="23" s="1" customFormat="1" customHeight="1" spans="1:43">
      <c r="A23" s="52"/>
      <c r="B23" s="47">
        <v>0</v>
      </c>
      <c r="C23" s="47">
        <f t="shared" si="3"/>
        <v>0</v>
      </c>
      <c r="D23" s="47">
        <f t="shared" si="4"/>
        <v>0</v>
      </c>
      <c r="E23" s="48" t="s">
        <v>44</v>
      </c>
      <c r="F23" s="49" t="s">
        <v>6</v>
      </c>
      <c r="G23" s="53"/>
      <c r="H23" s="51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5"/>
      <c r="AJ23" s="65"/>
      <c r="AK23" s="65"/>
      <c r="AL23" s="65"/>
      <c r="AM23" s="65"/>
      <c r="AN23" s="65"/>
      <c r="AO23" s="65"/>
      <c r="AP23" s="65"/>
      <c r="AQ23" s="65"/>
    </row>
    <row r="24" s="1" customFormat="1" customHeight="1" spans="1:43">
      <c r="A24" s="52"/>
      <c r="B24" s="47">
        <v>0</v>
      </c>
      <c r="C24" s="47">
        <f t="shared" si="3"/>
        <v>0</v>
      </c>
      <c r="D24" s="47">
        <f t="shared" si="4"/>
        <v>0</v>
      </c>
      <c r="E24" s="48" t="s">
        <v>44</v>
      </c>
      <c r="F24" s="49" t="s">
        <v>6</v>
      </c>
      <c r="G24" s="53"/>
      <c r="H24" s="51"/>
      <c r="I24" s="65"/>
      <c r="J24" s="65"/>
      <c r="K24" s="65"/>
      <c r="L24" s="65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5"/>
      <c r="AB24" s="65"/>
      <c r="AC24" s="65"/>
      <c r="AD24" s="65"/>
      <c r="AE24" s="65"/>
      <c r="AF24" s="65"/>
      <c r="AG24" s="65"/>
      <c r="AH24" s="65"/>
      <c r="AI24" s="65"/>
      <c r="AJ24" s="65"/>
      <c r="AK24" s="65"/>
      <c r="AL24" s="65"/>
      <c r="AM24" s="65"/>
      <c r="AN24" s="65"/>
      <c r="AO24" s="65"/>
      <c r="AP24" s="65"/>
      <c r="AQ24" s="65"/>
    </row>
    <row r="25" s="1" customFormat="1" customHeight="1" spans="1:43">
      <c r="A25" s="52"/>
      <c r="B25" s="47">
        <v>0</v>
      </c>
      <c r="C25" s="47">
        <f t="shared" si="3"/>
        <v>0</v>
      </c>
      <c r="D25" s="47">
        <f t="shared" si="4"/>
        <v>0</v>
      </c>
      <c r="E25" s="48" t="s">
        <v>44</v>
      </c>
      <c r="F25" s="49" t="s">
        <v>6</v>
      </c>
      <c r="G25" s="53"/>
      <c r="H25" s="51"/>
      <c r="I25" s="65"/>
      <c r="J25" s="65"/>
      <c r="K25" s="65"/>
      <c r="L25" s="65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65"/>
      <c r="AB25" s="65"/>
      <c r="AC25" s="65"/>
      <c r="AD25" s="65"/>
      <c r="AE25" s="65"/>
      <c r="AF25" s="65"/>
      <c r="AG25" s="65"/>
      <c r="AH25" s="65"/>
      <c r="AI25" s="65"/>
      <c r="AJ25" s="65"/>
      <c r="AK25" s="65"/>
      <c r="AL25" s="65"/>
      <c r="AM25" s="65"/>
      <c r="AN25" s="65"/>
      <c r="AO25" s="65"/>
      <c r="AP25" s="65"/>
      <c r="AQ25" s="65"/>
    </row>
    <row r="26" s="1" customFormat="1" customHeight="1" spans="1:43">
      <c r="A26" s="52"/>
      <c r="B26" s="47">
        <v>0</v>
      </c>
      <c r="C26" s="47">
        <f t="shared" si="3"/>
        <v>0</v>
      </c>
      <c r="D26" s="47">
        <f t="shared" si="4"/>
        <v>0</v>
      </c>
      <c r="E26" s="48" t="s">
        <v>44</v>
      </c>
      <c r="F26" s="49" t="s">
        <v>6</v>
      </c>
      <c r="G26" s="53"/>
      <c r="H26" s="51"/>
      <c r="I26" s="65"/>
      <c r="J26" s="65"/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65"/>
      <c r="AF26" s="65"/>
      <c r="AG26" s="65"/>
      <c r="AH26" s="65"/>
      <c r="AI26" s="65"/>
      <c r="AJ26" s="65"/>
      <c r="AK26" s="65"/>
      <c r="AL26" s="65"/>
      <c r="AM26" s="65"/>
      <c r="AN26" s="65"/>
      <c r="AO26" s="65"/>
      <c r="AP26" s="65"/>
      <c r="AQ26" s="65"/>
    </row>
    <row r="27" s="1" customFormat="1" customHeight="1" spans="1:43">
      <c r="A27" s="52"/>
      <c r="B27" s="47">
        <v>0</v>
      </c>
      <c r="C27" s="47">
        <f t="shared" si="3"/>
        <v>0</v>
      </c>
      <c r="D27" s="47">
        <f t="shared" si="4"/>
        <v>0</v>
      </c>
      <c r="E27" s="48" t="s">
        <v>44</v>
      </c>
      <c r="F27" s="49" t="s">
        <v>6</v>
      </c>
      <c r="G27" s="53"/>
      <c r="H27" s="51"/>
      <c r="I27" s="65"/>
      <c r="J27" s="65"/>
      <c r="K27" s="65"/>
      <c r="L27" s="65"/>
      <c r="M27" s="65"/>
      <c r="N27" s="65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  <c r="AA27" s="65"/>
      <c r="AB27" s="65"/>
      <c r="AC27" s="65"/>
      <c r="AD27" s="65"/>
      <c r="AE27" s="65"/>
      <c r="AF27" s="65"/>
      <c r="AG27" s="65"/>
      <c r="AH27" s="65"/>
      <c r="AI27" s="65"/>
      <c r="AJ27" s="65"/>
      <c r="AK27" s="65"/>
      <c r="AL27" s="65"/>
      <c r="AM27" s="65"/>
      <c r="AN27" s="65"/>
      <c r="AO27" s="65"/>
      <c r="AP27" s="65"/>
      <c r="AQ27" s="65"/>
    </row>
    <row r="28" s="1" customFormat="1" customHeight="1" spans="1:43">
      <c r="A28" s="52"/>
      <c r="B28" s="47">
        <v>0</v>
      </c>
      <c r="C28" s="47">
        <f t="shared" si="3"/>
        <v>0</v>
      </c>
      <c r="D28" s="47">
        <f t="shared" si="4"/>
        <v>0</v>
      </c>
      <c r="E28" s="48" t="s">
        <v>44</v>
      </c>
      <c r="F28" s="49" t="s">
        <v>6</v>
      </c>
      <c r="G28" s="53"/>
      <c r="H28" s="51"/>
      <c r="I28" s="65"/>
      <c r="J28" s="65"/>
      <c r="K28" s="65"/>
      <c r="L28" s="65"/>
      <c r="M28" s="65"/>
      <c r="N28" s="65"/>
      <c r="O28" s="65"/>
      <c r="P28" s="65"/>
      <c r="Q28" s="65"/>
      <c r="R28" s="65"/>
      <c r="S28" s="65"/>
      <c r="T28" s="65"/>
      <c r="U28" s="65"/>
      <c r="V28" s="65"/>
      <c r="W28" s="65"/>
      <c r="X28" s="65"/>
      <c r="Y28" s="65"/>
      <c r="Z28" s="65"/>
      <c r="AA28" s="65"/>
      <c r="AB28" s="65"/>
      <c r="AC28" s="65"/>
      <c r="AD28" s="65"/>
      <c r="AE28" s="65"/>
      <c r="AF28" s="65"/>
      <c r="AG28" s="65"/>
      <c r="AH28" s="65"/>
      <c r="AI28" s="65"/>
      <c r="AJ28" s="65"/>
      <c r="AK28" s="65"/>
      <c r="AL28" s="65"/>
      <c r="AM28" s="65"/>
      <c r="AN28" s="65"/>
      <c r="AO28" s="65"/>
      <c r="AP28" s="65"/>
      <c r="AQ28" s="65"/>
    </row>
    <row r="29" s="1" customFormat="1" customHeight="1" spans="1:43">
      <c r="A29" s="52"/>
      <c r="B29" s="47">
        <v>0</v>
      </c>
      <c r="C29" s="47">
        <f t="shared" si="3"/>
        <v>0</v>
      </c>
      <c r="D29" s="47">
        <f t="shared" si="4"/>
        <v>0</v>
      </c>
      <c r="E29" s="48" t="s">
        <v>44</v>
      </c>
      <c r="F29" s="49" t="s">
        <v>6</v>
      </c>
      <c r="G29" s="54"/>
      <c r="H29" s="51"/>
      <c r="I29" s="65"/>
      <c r="J29" s="65"/>
      <c r="K29" s="65"/>
      <c r="L29" s="65"/>
      <c r="M29" s="65"/>
      <c r="N29" s="65"/>
      <c r="O29" s="65"/>
      <c r="P29" s="65"/>
      <c r="Q29" s="65"/>
      <c r="R29" s="65"/>
      <c r="S29" s="65"/>
      <c r="T29" s="65"/>
      <c r="U29" s="65"/>
      <c r="V29" s="65"/>
      <c r="W29" s="65"/>
      <c r="X29" s="65"/>
      <c r="Y29" s="65"/>
      <c r="Z29" s="65"/>
      <c r="AA29" s="65"/>
      <c r="AB29" s="65"/>
      <c r="AC29" s="65"/>
      <c r="AD29" s="65"/>
      <c r="AE29" s="65"/>
      <c r="AF29" s="65"/>
      <c r="AG29" s="65"/>
      <c r="AH29" s="65"/>
      <c r="AI29" s="65"/>
      <c r="AJ29" s="65"/>
      <c r="AK29" s="65"/>
      <c r="AL29" s="65"/>
      <c r="AM29" s="65"/>
      <c r="AN29" s="65"/>
      <c r="AO29" s="65"/>
      <c r="AP29" s="65"/>
      <c r="AQ29" s="65"/>
    </row>
    <row r="30" s="1" customFormat="1" customHeight="1" spans="1:43">
      <c r="A30" s="52"/>
      <c r="B30" s="47">
        <v>0</v>
      </c>
      <c r="C30" s="47">
        <f t="shared" si="3"/>
        <v>0</v>
      </c>
      <c r="D30" s="47">
        <f t="shared" si="4"/>
        <v>0</v>
      </c>
      <c r="E30" s="48" t="s">
        <v>44</v>
      </c>
      <c r="F30" s="49" t="s">
        <v>6</v>
      </c>
      <c r="G30" s="53"/>
      <c r="H30" s="51"/>
      <c r="I30" s="65"/>
      <c r="J30" s="65"/>
      <c r="K30" s="65"/>
      <c r="L30" s="65"/>
      <c r="M30" s="65"/>
      <c r="N30" s="65"/>
      <c r="O30" s="65"/>
      <c r="P30" s="65"/>
      <c r="Q30" s="65"/>
      <c r="R30" s="65"/>
      <c r="S30" s="65"/>
      <c r="T30" s="65"/>
      <c r="U30" s="65"/>
      <c r="V30" s="65"/>
      <c r="W30" s="65"/>
      <c r="X30" s="65"/>
      <c r="Y30" s="65"/>
      <c r="Z30" s="65"/>
      <c r="AA30" s="65"/>
      <c r="AB30" s="65"/>
      <c r="AC30" s="65"/>
      <c r="AD30" s="65"/>
      <c r="AE30" s="65"/>
      <c r="AF30" s="65"/>
      <c r="AG30" s="65"/>
      <c r="AH30" s="65"/>
      <c r="AI30" s="65"/>
      <c r="AJ30" s="65"/>
      <c r="AK30" s="65"/>
      <c r="AL30" s="65"/>
      <c r="AM30" s="65"/>
      <c r="AN30" s="65"/>
      <c r="AO30" s="65"/>
      <c r="AP30" s="65"/>
      <c r="AQ30" s="65"/>
    </row>
    <row r="31" s="1" customFormat="1" customHeight="1" spans="1:43">
      <c r="A31" s="52"/>
      <c r="B31" s="47">
        <v>0</v>
      </c>
      <c r="C31" s="47">
        <f t="shared" si="3"/>
        <v>0</v>
      </c>
      <c r="D31" s="47">
        <f t="shared" si="4"/>
        <v>0</v>
      </c>
      <c r="E31" s="48" t="s">
        <v>44</v>
      </c>
      <c r="F31" s="49" t="s">
        <v>6</v>
      </c>
      <c r="G31" s="53"/>
      <c r="H31" s="51"/>
      <c r="I31" s="65"/>
      <c r="J31" s="65"/>
      <c r="K31" s="65"/>
      <c r="L31" s="65"/>
      <c r="M31" s="65"/>
      <c r="N31" s="65"/>
      <c r="O31" s="65"/>
      <c r="P31" s="65"/>
      <c r="Q31" s="65"/>
      <c r="R31" s="65"/>
      <c r="S31" s="65"/>
      <c r="T31" s="65"/>
      <c r="U31" s="65"/>
      <c r="V31" s="65"/>
      <c r="W31" s="65"/>
      <c r="X31" s="65"/>
      <c r="Y31" s="65"/>
      <c r="Z31" s="65"/>
      <c r="AA31" s="65"/>
      <c r="AB31" s="65"/>
      <c r="AC31" s="65"/>
      <c r="AD31" s="65"/>
      <c r="AE31" s="65"/>
      <c r="AF31" s="65"/>
      <c r="AG31" s="65"/>
      <c r="AH31" s="65"/>
      <c r="AI31" s="65"/>
      <c r="AJ31" s="65"/>
      <c r="AK31" s="65"/>
      <c r="AL31" s="65"/>
      <c r="AM31" s="65"/>
      <c r="AN31" s="65"/>
      <c r="AO31" s="65"/>
      <c r="AP31" s="65"/>
      <c r="AQ31" s="65"/>
    </row>
    <row r="32" s="1" customFormat="1" customHeight="1" spans="1:43">
      <c r="A32" s="52"/>
      <c r="B32" s="47">
        <v>0</v>
      </c>
      <c r="C32" s="47">
        <f t="shared" si="3"/>
        <v>0</v>
      </c>
      <c r="D32" s="47">
        <f t="shared" si="4"/>
        <v>0</v>
      </c>
      <c r="E32" s="48" t="s">
        <v>44</v>
      </c>
      <c r="F32" s="49" t="s">
        <v>6</v>
      </c>
      <c r="G32" s="53"/>
      <c r="H32" s="51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5"/>
      <c r="AJ32" s="65"/>
      <c r="AK32" s="65"/>
      <c r="AL32" s="65"/>
      <c r="AM32" s="65"/>
      <c r="AN32" s="65"/>
      <c r="AO32" s="65"/>
      <c r="AP32" s="65"/>
      <c r="AQ32" s="65"/>
    </row>
    <row r="33" s="1" customFormat="1" customHeight="1" spans="1:43">
      <c r="A33" s="55"/>
      <c r="B33" s="47">
        <v>0</v>
      </c>
      <c r="C33" s="47">
        <f t="shared" si="3"/>
        <v>0</v>
      </c>
      <c r="D33" s="47">
        <f t="shared" si="4"/>
        <v>0</v>
      </c>
      <c r="E33" s="48" t="s">
        <v>44</v>
      </c>
      <c r="F33" s="49" t="s">
        <v>6</v>
      </c>
      <c r="G33" s="55"/>
      <c r="H33" s="56"/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65"/>
      <c r="Y33" s="65"/>
      <c r="Z33" s="65"/>
      <c r="AA33" s="65"/>
      <c r="AB33" s="65"/>
      <c r="AC33" s="65"/>
      <c r="AD33" s="65"/>
      <c r="AE33" s="65"/>
      <c r="AF33" s="65"/>
      <c r="AG33" s="65"/>
      <c r="AH33" s="65"/>
      <c r="AI33" s="65"/>
      <c r="AJ33" s="65"/>
      <c r="AK33" s="65"/>
      <c r="AL33" s="65"/>
      <c r="AM33" s="65"/>
      <c r="AN33" s="65"/>
      <c r="AO33" s="65"/>
      <c r="AP33" s="65"/>
      <c r="AQ33" s="65"/>
    </row>
    <row r="34" s="1" customFormat="1" customHeight="1" spans="1:43">
      <c r="A34" s="55"/>
      <c r="B34" s="47">
        <v>0</v>
      </c>
      <c r="C34" s="47">
        <f t="shared" si="3"/>
        <v>0</v>
      </c>
      <c r="D34" s="47">
        <f t="shared" si="4"/>
        <v>0</v>
      </c>
      <c r="E34" s="48" t="s">
        <v>44</v>
      </c>
      <c r="F34" s="49" t="s">
        <v>6</v>
      </c>
      <c r="G34" s="55"/>
      <c r="H34" s="56"/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X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65"/>
      <c r="AK34" s="65"/>
      <c r="AL34" s="65"/>
      <c r="AM34" s="65"/>
      <c r="AN34" s="65"/>
      <c r="AO34" s="65"/>
      <c r="AP34" s="65"/>
      <c r="AQ34" s="65"/>
    </row>
    <row r="35" s="1" customFormat="1" customHeight="1" spans="1:43">
      <c r="A35" s="55"/>
      <c r="B35" s="47">
        <v>0</v>
      </c>
      <c r="C35" s="47">
        <f t="shared" si="3"/>
        <v>0</v>
      </c>
      <c r="D35" s="47">
        <f t="shared" si="4"/>
        <v>0</v>
      </c>
      <c r="E35" s="48" t="s">
        <v>44</v>
      </c>
      <c r="F35" s="49" t="s">
        <v>6</v>
      </c>
      <c r="G35" s="55"/>
      <c r="H35" s="56"/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5"/>
      <c r="AB35" s="65"/>
      <c r="AC35" s="65"/>
      <c r="AD35" s="65"/>
      <c r="AE35" s="65"/>
      <c r="AF35" s="65"/>
      <c r="AG35" s="65"/>
      <c r="AH35" s="65"/>
      <c r="AI35" s="65"/>
      <c r="AJ35" s="65"/>
      <c r="AK35" s="65"/>
      <c r="AL35" s="65"/>
      <c r="AM35" s="65"/>
      <c r="AN35" s="65"/>
      <c r="AO35" s="65"/>
      <c r="AP35" s="65"/>
      <c r="AQ35" s="65"/>
    </row>
    <row r="36" s="1" customFormat="1" customHeight="1" spans="1:43">
      <c r="A36" s="55"/>
      <c r="B36" s="47">
        <v>0</v>
      </c>
      <c r="C36" s="47">
        <f t="shared" si="3"/>
        <v>0</v>
      </c>
      <c r="D36" s="47">
        <f t="shared" si="4"/>
        <v>0</v>
      </c>
      <c r="E36" s="48" t="s">
        <v>44</v>
      </c>
      <c r="F36" s="49" t="s">
        <v>6</v>
      </c>
      <c r="G36" s="55"/>
      <c r="H36" s="56"/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X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65"/>
      <c r="AK36" s="65"/>
      <c r="AL36" s="65"/>
      <c r="AM36" s="65"/>
      <c r="AN36" s="65"/>
      <c r="AO36" s="65"/>
      <c r="AP36" s="65"/>
      <c r="AQ36" s="65"/>
    </row>
    <row r="37" s="1" customFormat="1" customHeight="1" spans="2:6">
      <c r="B37" s="57"/>
      <c r="C37" s="57"/>
      <c r="D37" s="47"/>
      <c r="E37" s="48" t="s">
        <v>44</v>
      </c>
      <c r="F37" s="49" t="s">
        <v>6</v>
      </c>
    </row>
  </sheetData>
  <mergeCells count="8">
    <mergeCell ref="B1:C1"/>
    <mergeCell ref="I1:AQ1"/>
    <mergeCell ref="I2:O2"/>
    <mergeCell ref="P2:V2"/>
    <mergeCell ref="W2:AC2"/>
    <mergeCell ref="AD2:AJ2"/>
    <mergeCell ref="AK2:AQ2"/>
    <mergeCell ref="F3:H3"/>
  </mergeCells>
  <conditionalFormatting sqref="I5:AQ5">
    <cfRule type="cellIs" dxfId="8" priority="3" operator="greaterThan">
      <formula>8</formula>
    </cfRule>
    <cfRule type="cellIs" dxfId="9" priority="2" operator="equal">
      <formula>8</formula>
    </cfRule>
    <cfRule type="cellIs" dxfId="10" priority="1" operator="lessThan">
      <formula>8</formula>
    </cfRule>
  </conditionalFormatting>
  <conditionalFormatting sqref="AS11">
    <cfRule type="cellIs" dxfId="11" priority="15" operator="equal">
      <formula>"Not Started"</formula>
    </cfRule>
  </conditionalFormatting>
  <conditionalFormatting sqref="AU11">
    <cfRule type="containsText" dxfId="2" priority="7" operator="between" text="Low">
      <formula>NOT(ISERROR(SEARCH("Low",AU11)))</formula>
    </cfRule>
    <cfRule type="containsText" dxfId="3" priority="6" operator="between" text="Medium">
      <formula>NOT(ISERROR(SEARCH("Medium",AU11)))</formula>
    </cfRule>
    <cfRule type="cellIs" dxfId="12" priority="5" operator="equal">
      <formula>"High"</formula>
    </cfRule>
  </conditionalFormatting>
  <conditionalFormatting sqref="D6:D37">
    <cfRule type="cellIs" dxfId="9" priority="14" operator="greaterThan">
      <formula>0</formula>
    </cfRule>
    <cfRule type="cellIs" dxfId="13" priority="13" operator="equal">
      <formula>0</formula>
    </cfRule>
    <cfRule type="cellIs" dxfId="14" priority="12" operator="lessThan">
      <formula>0</formula>
    </cfRule>
  </conditionalFormatting>
  <conditionalFormatting sqref="E6:E37">
    <cfRule type="cellIs" dxfId="15" priority="10" operator="equal">
      <formula>"Task"</formula>
    </cfRule>
    <cfRule type="cellIs" dxfId="12" priority="9" operator="equal">
      <formula>"Bug"</formula>
    </cfRule>
  </conditionalFormatting>
  <conditionalFormatting sqref="I3:AQ4">
    <cfRule type="expression" dxfId="16" priority="4">
      <formula>I$3=TODAY()</formula>
    </cfRule>
  </conditionalFormatting>
  <conditionalFormatting sqref="AS4 F6:F37">
    <cfRule type="cellIs" dxfId="11" priority="8" operator="equal">
      <formula>"Not Started"</formula>
    </cfRule>
  </conditionalFormatting>
  <conditionalFormatting sqref="F6:F37 AS11">
    <cfRule type="cellIs" dxfId="9" priority="17" operator="equal">
      <formula>"Complete"</formula>
    </cfRule>
    <cfRule type="cellIs" dxfId="17" priority="16" operator="equal">
      <formula>"In Progress"</formula>
    </cfRule>
  </conditionalFormatting>
  <conditionalFormatting sqref="I6:AQ36">
    <cfRule type="notContainsBlanks" dxfId="18" priority="11">
      <formula>LEN(TRIM(I6))&gt;0</formula>
    </cfRule>
  </conditionalFormatting>
  <dataValidations count="6">
    <dataValidation type="list" allowBlank="1" sqref="AS11 F6:F37">
      <formula1>$AS$4:$AS$6</formula1>
    </dataValidation>
    <dataValidation type="list" allowBlank="1" sqref="AU11">
      <formula1>$AU$4:$AU$6</formula1>
    </dataValidation>
    <dataValidation type="decimal" operator="between" allowBlank="1" sqref="I5:AQ36">
      <formula1>0</formula1>
      <formula2>8</formula2>
    </dataValidation>
    <dataValidation type="decimal" operator="between" allowBlank="1" sqref="D6:D36">
      <formula1>-10000</formula1>
      <formula2>1000</formula2>
    </dataValidation>
    <dataValidation type="list" allowBlank="1" sqref="E6:E37">
      <formula1>$AT$4:$AT$5</formula1>
    </dataValidation>
    <dataValidation type="decimal" operator="between" allowBlank="1" sqref="B6:C36">
      <formula1>0</formula1>
      <formula2>100</formula2>
    </dataValidation>
  </dataValidation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242"/>
  <sheetViews>
    <sheetView workbookViewId="0">
      <selection activeCell="O12" sqref="O12"/>
    </sheetView>
  </sheetViews>
  <sheetFormatPr defaultColWidth="12.6296296296296" defaultRowHeight="15.75" customHeight="1"/>
  <cols>
    <col min="1" max="1" width="20.3796296296296" style="1" customWidth="1"/>
    <col min="2" max="2" width="18.1296296296296" style="1" customWidth="1"/>
    <col min="3" max="3" width="17.8796296296296" style="1" customWidth="1"/>
    <col min="4" max="4" width="23.3796296296296" style="1" customWidth="1"/>
    <col min="5" max="5" width="29.25" style="1" customWidth="1"/>
    <col min="6" max="6" width="27.1296296296296" style="1" customWidth="1"/>
    <col min="7" max="7" width="26.25" style="1" customWidth="1"/>
    <col min="8" max="8" width="29.25" style="1" customWidth="1"/>
    <col min="9" max="9" width="28.8796296296296" style="1" customWidth="1"/>
    <col min="10" max="10" width="12.75" style="1" customWidth="1"/>
    <col min="11" max="12" width="19.3796296296296" style="1" customWidth="1"/>
    <col min="13" max="13" width="17.6296296296296" style="1" customWidth="1"/>
    <col min="14" max="15" width="32.1296296296296" style="1" customWidth="1"/>
    <col min="16" max="16384" width="12.6296296296296" style="1"/>
  </cols>
  <sheetData>
    <row r="1" s="1" customFormat="1" customHeight="1" spans="1:28">
      <c r="A1" s="2" t="s">
        <v>60</v>
      </c>
      <c r="B1" s="3" t="s">
        <v>1</v>
      </c>
      <c r="C1" s="4"/>
      <c r="D1" s="5"/>
      <c r="E1" s="6" t="s">
        <v>61</v>
      </c>
      <c r="F1" s="6" t="s">
        <v>62</v>
      </c>
      <c r="H1" s="6" t="s">
        <v>63</v>
      </c>
      <c r="I1" s="6" t="s">
        <v>62</v>
      </c>
      <c r="J1" s="10"/>
      <c r="K1" s="22" t="s">
        <v>3</v>
      </c>
      <c r="L1" s="22"/>
      <c r="M1" s="22" t="s">
        <v>64</v>
      </c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</row>
    <row r="2" s="1" customFormat="1" customHeight="1" spans="1:28">
      <c r="A2" s="2" t="s">
        <v>65</v>
      </c>
      <c r="B2" s="3" t="s">
        <v>66</v>
      </c>
      <c r="C2" s="4"/>
      <c r="D2" s="5"/>
      <c r="E2" s="7" t="s">
        <v>67</v>
      </c>
      <c r="F2" s="8">
        <f>COUNTIF(J9:J1000,"PASS")</f>
        <v>0</v>
      </c>
      <c r="H2" s="9" t="s">
        <v>6</v>
      </c>
      <c r="I2" s="23">
        <f>COUNTIF(M9:M1000,"Not Started")</f>
        <v>34</v>
      </c>
      <c r="J2" s="10"/>
      <c r="K2" s="24" t="s">
        <v>7</v>
      </c>
      <c r="L2" s="24"/>
      <c r="M2" s="25" t="s">
        <v>6</v>
      </c>
      <c r="N2" s="10"/>
      <c r="O2" s="10"/>
      <c r="P2" s="10"/>
      <c r="Q2" s="30" t="s">
        <v>67</v>
      </c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</row>
    <row r="3" s="1" customFormat="1" customHeight="1" spans="1:28">
      <c r="A3" s="2" t="s">
        <v>68</v>
      </c>
      <c r="B3" s="3" t="s">
        <v>69</v>
      </c>
      <c r="C3" s="4"/>
      <c r="D3" s="5"/>
      <c r="E3" s="7" t="b">
        <v>0</v>
      </c>
      <c r="F3" s="8">
        <f>COUNTIF(J9:J1000,"FALSE")</f>
        <v>34</v>
      </c>
      <c r="H3" s="9" t="s">
        <v>10</v>
      </c>
      <c r="I3" s="23">
        <f>COUNTIF(M9:M1000,"In Progress")</f>
        <v>0</v>
      </c>
      <c r="J3" s="10"/>
      <c r="K3" s="26" t="s">
        <v>11</v>
      </c>
      <c r="L3" s="26"/>
      <c r="M3" s="27" t="s">
        <v>10</v>
      </c>
      <c r="N3" s="10"/>
      <c r="O3" s="10"/>
      <c r="P3" s="10"/>
      <c r="Q3" s="10" t="b">
        <v>0</v>
      </c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</row>
    <row r="4" s="1" customFormat="1" customHeight="1" spans="1:28">
      <c r="A4" s="2" t="s">
        <v>70</v>
      </c>
      <c r="B4" s="3"/>
      <c r="C4" s="4"/>
      <c r="D4" s="5"/>
      <c r="E4" s="7" t="s">
        <v>71</v>
      </c>
      <c r="F4" s="8">
        <f>COUNTIF(J9:J1000,"REOPEN")</f>
        <v>0</v>
      </c>
      <c r="H4" s="9" t="s">
        <v>13</v>
      </c>
      <c r="I4" s="23">
        <f>COUNTIF(M9:M1000,"Complete")</f>
        <v>0</v>
      </c>
      <c r="J4" s="10"/>
      <c r="K4" s="28" t="s">
        <v>14</v>
      </c>
      <c r="L4" s="28"/>
      <c r="M4" s="28" t="s">
        <v>13</v>
      </c>
      <c r="N4" s="10"/>
      <c r="O4" s="10"/>
      <c r="P4" s="10"/>
      <c r="Q4" s="30" t="s">
        <v>71</v>
      </c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</row>
    <row r="5" s="1" customFormat="1" customHeight="1" spans="1:28">
      <c r="A5" s="2" t="s">
        <v>72</v>
      </c>
      <c r="B5" s="3"/>
      <c r="C5" s="4"/>
      <c r="D5" s="5"/>
      <c r="E5" s="10"/>
      <c r="H5" s="9" t="s">
        <v>16</v>
      </c>
      <c r="I5" s="23">
        <f>COUNTIF(M9:M1000,"On Hold")</f>
        <v>0</v>
      </c>
      <c r="J5" s="10"/>
      <c r="K5" s="10"/>
      <c r="L5" s="10"/>
      <c r="M5" s="29" t="s">
        <v>16</v>
      </c>
      <c r="N5" s="10"/>
      <c r="O5" s="10"/>
      <c r="P5" s="10"/>
      <c r="Q5" s="10" t="b">
        <v>0</v>
      </c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</row>
    <row r="6" s="1" customFormat="1" customHeight="1" spans="1:28">
      <c r="A6" s="2" t="s">
        <v>73</v>
      </c>
      <c r="B6" s="3"/>
      <c r="C6" s="4"/>
      <c r="D6" s="5"/>
      <c r="E6" s="11"/>
      <c r="H6" s="9" t="s">
        <v>18</v>
      </c>
      <c r="I6" s="23">
        <f>COUNTIF(M9:M1000,"Overdue")</f>
        <v>0</v>
      </c>
      <c r="J6" s="10"/>
      <c r="K6" s="10"/>
      <c r="L6" s="10"/>
      <c r="M6" s="24" t="s">
        <v>18</v>
      </c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</row>
    <row r="7" s="1" customFormat="1" customHeight="1" spans="1:28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</row>
    <row r="8" s="1" customFormat="1" customHeight="1" spans="1:28">
      <c r="A8" s="12" t="s">
        <v>74</v>
      </c>
      <c r="B8" s="12" t="s">
        <v>75</v>
      </c>
      <c r="C8" s="12" t="s">
        <v>76</v>
      </c>
      <c r="D8" s="12" t="s">
        <v>77</v>
      </c>
      <c r="E8" s="12" t="s">
        <v>78</v>
      </c>
      <c r="F8" s="12" t="s">
        <v>79</v>
      </c>
      <c r="G8" s="12" t="s">
        <v>80</v>
      </c>
      <c r="H8" s="12" t="s">
        <v>81</v>
      </c>
      <c r="I8" s="12" t="s">
        <v>82</v>
      </c>
      <c r="J8" s="12" t="s">
        <v>61</v>
      </c>
      <c r="K8" s="12" t="s">
        <v>83</v>
      </c>
      <c r="L8" s="12" t="s">
        <v>84</v>
      </c>
      <c r="M8" s="12" t="s">
        <v>85</v>
      </c>
      <c r="N8" s="12" t="s">
        <v>86</v>
      </c>
      <c r="O8" s="12" t="s">
        <v>87</v>
      </c>
      <c r="P8" s="12" t="s">
        <v>88</v>
      </c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</row>
    <row r="9" s="1" customFormat="1" customHeight="1" spans="1:28">
      <c r="A9" s="13"/>
      <c r="B9" s="13"/>
      <c r="C9" s="14"/>
      <c r="D9" s="14"/>
      <c r="E9" s="14"/>
      <c r="F9" s="14"/>
      <c r="G9" s="14"/>
      <c r="H9" s="14"/>
      <c r="I9" s="14"/>
      <c r="J9" s="7" t="b">
        <v>0</v>
      </c>
      <c r="K9" s="9" t="s">
        <v>7</v>
      </c>
      <c r="L9" s="14"/>
      <c r="M9" s="9" t="s">
        <v>6</v>
      </c>
      <c r="N9" s="14" t="s">
        <v>31</v>
      </c>
      <c r="O9" s="14"/>
      <c r="P9" s="14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</row>
    <row r="10" s="1" customFormat="1" customHeight="1" spans="1:28">
      <c r="A10" s="15"/>
      <c r="B10" s="15"/>
      <c r="C10" s="14"/>
      <c r="D10" s="14"/>
      <c r="E10" s="14"/>
      <c r="F10" s="14"/>
      <c r="G10" s="14"/>
      <c r="H10" s="14"/>
      <c r="I10" s="14"/>
      <c r="J10" s="7" t="b">
        <v>0</v>
      </c>
      <c r="K10" s="9" t="s">
        <v>7</v>
      </c>
      <c r="L10" s="14"/>
      <c r="M10" s="9" t="s">
        <v>6</v>
      </c>
      <c r="N10" s="14"/>
      <c r="O10" s="14"/>
      <c r="P10" s="14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</row>
    <row r="11" s="1" customFormat="1" customHeight="1" spans="1:28">
      <c r="A11" s="13"/>
      <c r="B11" s="13"/>
      <c r="C11" s="14"/>
      <c r="D11" s="14"/>
      <c r="E11" s="14"/>
      <c r="F11" s="14"/>
      <c r="G11" s="14"/>
      <c r="H11" s="14"/>
      <c r="I11" s="14"/>
      <c r="J11" s="7" t="b">
        <v>0</v>
      </c>
      <c r="K11" s="9" t="s">
        <v>7</v>
      </c>
      <c r="L11" s="14"/>
      <c r="M11" s="9" t="s">
        <v>6</v>
      </c>
      <c r="N11" s="14"/>
      <c r="O11" s="14"/>
      <c r="P11" s="14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</row>
    <row r="12" s="1" customFormat="1" customHeight="1" spans="1:28">
      <c r="A12" s="16"/>
      <c r="B12" s="16"/>
      <c r="C12" s="14"/>
      <c r="D12" s="14"/>
      <c r="E12" s="14"/>
      <c r="F12" s="14"/>
      <c r="G12" s="14"/>
      <c r="H12" s="14"/>
      <c r="I12" s="14"/>
      <c r="J12" s="7" t="b">
        <v>0</v>
      </c>
      <c r="K12" s="9" t="s">
        <v>7</v>
      </c>
      <c r="L12" s="14"/>
      <c r="M12" s="9" t="s">
        <v>6</v>
      </c>
      <c r="N12" s="14"/>
      <c r="O12" s="14"/>
      <c r="P12" s="14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</row>
    <row r="13" s="1" customFormat="1" customHeight="1" spans="1:28">
      <c r="A13" s="15"/>
      <c r="B13" s="15"/>
      <c r="C13" s="14"/>
      <c r="D13" s="14"/>
      <c r="E13" s="14"/>
      <c r="F13" s="14"/>
      <c r="G13" s="17"/>
      <c r="H13" s="14"/>
      <c r="I13" s="14"/>
      <c r="J13" s="7" t="b">
        <v>0</v>
      </c>
      <c r="K13" s="9" t="s">
        <v>7</v>
      </c>
      <c r="L13" s="14"/>
      <c r="M13" s="9" t="s">
        <v>6</v>
      </c>
      <c r="N13" s="14"/>
      <c r="O13" s="14"/>
      <c r="P13" s="14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</row>
    <row r="14" s="1" customFormat="1" customHeight="1" spans="1:28">
      <c r="A14" s="14"/>
      <c r="B14" s="14"/>
      <c r="C14" s="14"/>
      <c r="D14" s="14"/>
      <c r="E14" s="14"/>
      <c r="F14" s="14"/>
      <c r="G14" s="14"/>
      <c r="H14" s="14"/>
      <c r="I14" s="14"/>
      <c r="J14" s="7" t="b">
        <v>0</v>
      </c>
      <c r="K14" s="9" t="s">
        <v>7</v>
      </c>
      <c r="L14" s="14"/>
      <c r="M14" s="9" t="s">
        <v>6</v>
      </c>
      <c r="N14" s="14"/>
      <c r="O14" s="14"/>
      <c r="P14" s="14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</row>
    <row r="15" s="1" customFormat="1" customHeight="1" spans="1:28">
      <c r="A15" s="14"/>
      <c r="B15" s="17"/>
      <c r="C15" s="14"/>
      <c r="D15" s="14"/>
      <c r="E15" s="14"/>
      <c r="F15" s="14"/>
      <c r="G15" s="14"/>
      <c r="H15" s="14"/>
      <c r="I15" s="14"/>
      <c r="J15" s="7" t="b">
        <v>0</v>
      </c>
      <c r="K15" s="9" t="s">
        <v>7</v>
      </c>
      <c r="L15" s="14"/>
      <c r="M15" s="9" t="s">
        <v>6</v>
      </c>
      <c r="N15" s="14"/>
      <c r="O15" s="14"/>
      <c r="P15" s="14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</row>
    <row r="16" s="1" customFormat="1" customHeight="1" spans="1:28">
      <c r="A16" s="14"/>
      <c r="B16" s="14"/>
      <c r="C16" s="14"/>
      <c r="D16" s="14"/>
      <c r="E16" s="14"/>
      <c r="F16" s="14"/>
      <c r="G16" s="14"/>
      <c r="H16" s="14"/>
      <c r="I16" s="14"/>
      <c r="J16" s="7" t="b">
        <v>0</v>
      </c>
      <c r="K16" s="9" t="s">
        <v>7</v>
      </c>
      <c r="L16" s="14"/>
      <c r="M16" s="9" t="s">
        <v>6</v>
      </c>
      <c r="N16" s="14"/>
      <c r="O16" s="14"/>
      <c r="P16" s="14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</row>
    <row r="17" s="1" customFormat="1" customHeight="1" spans="1:28">
      <c r="A17" s="14"/>
      <c r="B17" s="14"/>
      <c r="C17" s="14"/>
      <c r="D17" s="14"/>
      <c r="E17" s="14"/>
      <c r="F17" s="14"/>
      <c r="G17" s="14"/>
      <c r="H17" s="14"/>
      <c r="I17" s="14"/>
      <c r="J17" s="7" t="b">
        <v>0</v>
      </c>
      <c r="K17" s="9" t="s">
        <v>7</v>
      </c>
      <c r="L17" s="14"/>
      <c r="M17" s="9" t="s">
        <v>6</v>
      </c>
      <c r="N17" s="14"/>
      <c r="O17" s="14"/>
      <c r="P17" s="14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</row>
    <row r="18" s="1" customFormat="1" customHeight="1" spans="1:28">
      <c r="A18" s="13"/>
      <c r="B18" s="13"/>
      <c r="C18" s="14"/>
      <c r="D18" s="14"/>
      <c r="E18" s="14"/>
      <c r="F18" s="14"/>
      <c r="G18" s="14"/>
      <c r="H18" s="14"/>
      <c r="I18" s="14"/>
      <c r="J18" s="7" t="b">
        <v>0</v>
      </c>
      <c r="K18" s="9" t="s">
        <v>7</v>
      </c>
      <c r="L18" s="14"/>
      <c r="M18" s="9" t="s">
        <v>6</v>
      </c>
      <c r="N18" s="14"/>
      <c r="O18" s="14"/>
      <c r="P18" s="14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</row>
    <row r="19" s="1" customFormat="1" customHeight="1" spans="1:28">
      <c r="A19" s="16"/>
      <c r="B19" s="16"/>
      <c r="C19" s="14"/>
      <c r="D19" s="14"/>
      <c r="E19" s="14"/>
      <c r="F19" s="14"/>
      <c r="G19" s="14"/>
      <c r="H19" s="14"/>
      <c r="I19" s="14"/>
      <c r="J19" s="7" t="b">
        <v>0</v>
      </c>
      <c r="K19" s="9" t="s">
        <v>7</v>
      </c>
      <c r="L19" s="14"/>
      <c r="M19" s="9" t="s">
        <v>6</v>
      </c>
      <c r="N19" s="14"/>
      <c r="O19" s="14"/>
      <c r="P19" s="14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</row>
    <row r="20" s="1" customFormat="1" customHeight="1" spans="1:28">
      <c r="A20" s="15"/>
      <c r="B20" s="15"/>
      <c r="C20" s="14"/>
      <c r="D20" s="14"/>
      <c r="E20" s="14"/>
      <c r="F20" s="14"/>
      <c r="G20" s="14"/>
      <c r="H20" s="14"/>
      <c r="I20" s="14"/>
      <c r="J20" s="7" t="b">
        <v>0</v>
      </c>
      <c r="K20" s="9" t="s">
        <v>7</v>
      </c>
      <c r="L20" s="14"/>
      <c r="M20" s="9" t="s">
        <v>6</v>
      </c>
      <c r="N20" s="14"/>
      <c r="O20" s="14"/>
      <c r="P20" s="14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</row>
    <row r="21" s="1" customFormat="1" customHeight="1" spans="1:28">
      <c r="A21" s="18"/>
      <c r="B21" s="13"/>
      <c r="C21" s="14"/>
      <c r="D21" s="14"/>
      <c r="E21" s="14"/>
      <c r="F21" s="14"/>
      <c r="G21" s="14"/>
      <c r="H21" s="14"/>
      <c r="I21" s="14"/>
      <c r="J21" s="7" t="b">
        <v>0</v>
      </c>
      <c r="K21" s="9" t="s">
        <v>7</v>
      </c>
      <c r="L21" s="14"/>
      <c r="M21" s="9" t="s">
        <v>6</v>
      </c>
      <c r="N21" s="14"/>
      <c r="O21" s="14"/>
      <c r="P21" s="14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</row>
    <row r="22" s="1" customFormat="1" customHeight="1" spans="1:28">
      <c r="A22" s="19"/>
      <c r="B22" s="16"/>
      <c r="C22" s="14"/>
      <c r="D22" s="14"/>
      <c r="E22" s="14"/>
      <c r="F22" s="14"/>
      <c r="G22" s="14"/>
      <c r="H22" s="14"/>
      <c r="I22" s="14"/>
      <c r="J22" s="7" t="b">
        <v>0</v>
      </c>
      <c r="K22" s="9" t="s">
        <v>7</v>
      </c>
      <c r="L22" s="14"/>
      <c r="M22" s="9" t="s">
        <v>6</v>
      </c>
      <c r="N22" s="14"/>
      <c r="O22" s="14"/>
      <c r="P22" s="14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</row>
    <row r="23" s="1" customFormat="1" customHeight="1" spans="1:28">
      <c r="A23" s="20"/>
      <c r="B23" s="15"/>
      <c r="C23" s="14"/>
      <c r="D23" s="14"/>
      <c r="E23" s="14"/>
      <c r="F23" s="14"/>
      <c r="G23" s="14"/>
      <c r="H23" s="14"/>
      <c r="I23" s="14"/>
      <c r="J23" s="7" t="b">
        <v>0</v>
      </c>
      <c r="K23" s="9" t="s">
        <v>7</v>
      </c>
      <c r="L23" s="14"/>
      <c r="M23" s="9" t="s">
        <v>6</v>
      </c>
      <c r="N23" s="14"/>
      <c r="O23" s="14"/>
      <c r="P23" s="14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</row>
    <row r="24" s="1" customFormat="1" customHeight="1" spans="1:28">
      <c r="A24" s="21"/>
      <c r="B24" s="14"/>
      <c r="C24" s="14"/>
      <c r="D24" s="14"/>
      <c r="E24" s="14"/>
      <c r="F24" s="14"/>
      <c r="G24" s="14"/>
      <c r="H24" s="14"/>
      <c r="I24" s="14"/>
      <c r="J24" s="7" t="b">
        <v>0</v>
      </c>
      <c r="K24" s="9" t="s">
        <v>7</v>
      </c>
      <c r="L24" s="14"/>
      <c r="M24" s="9" t="s">
        <v>6</v>
      </c>
      <c r="N24" s="14"/>
      <c r="O24" s="14"/>
      <c r="P24" s="14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</row>
    <row r="25" s="1" customFormat="1" customHeight="1" spans="1:28">
      <c r="A25" s="21"/>
      <c r="B25" s="14"/>
      <c r="C25" s="14"/>
      <c r="D25" s="14"/>
      <c r="E25" s="14"/>
      <c r="F25" s="14"/>
      <c r="G25" s="14"/>
      <c r="H25" s="14"/>
      <c r="I25" s="14"/>
      <c r="J25" s="7" t="b">
        <v>0</v>
      </c>
      <c r="K25" s="9" t="s">
        <v>7</v>
      </c>
      <c r="L25" s="14"/>
      <c r="M25" s="9" t="s">
        <v>6</v>
      </c>
      <c r="N25" s="14"/>
      <c r="O25" s="14"/>
      <c r="P25" s="14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</row>
    <row r="26" s="1" customFormat="1" customHeight="1" spans="1:28">
      <c r="A26" s="21"/>
      <c r="B26" s="14"/>
      <c r="C26" s="14"/>
      <c r="D26" s="14"/>
      <c r="E26" s="14"/>
      <c r="F26" s="14"/>
      <c r="G26" s="14"/>
      <c r="H26" s="14"/>
      <c r="I26" s="14"/>
      <c r="J26" s="7" t="b">
        <v>0</v>
      </c>
      <c r="K26" s="9" t="s">
        <v>7</v>
      </c>
      <c r="L26" s="14"/>
      <c r="M26" s="9" t="s">
        <v>6</v>
      </c>
      <c r="N26" s="14"/>
      <c r="O26" s="14"/>
      <c r="P26" s="14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</row>
    <row r="27" s="1" customFormat="1" customHeight="1" spans="1:28">
      <c r="A27" s="14"/>
      <c r="B27" s="14"/>
      <c r="C27" s="14"/>
      <c r="D27" s="14"/>
      <c r="E27" s="14"/>
      <c r="F27" s="14"/>
      <c r="G27" s="14"/>
      <c r="H27" s="14"/>
      <c r="I27" s="14"/>
      <c r="J27" s="7" t="b">
        <v>0</v>
      </c>
      <c r="K27" s="9" t="s">
        <v>7</v>
      </c>
      <c r="L27" s="14"/>
      <c r="M27" s="9" t="s">
        <v>6</v>
      </c>
      <c r="N27" s="14"/>
      <c r="O27" s="14"/>
      <c r="P27" s="14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</row>
    <row r="28" s="1" customFormat="1" customHeight="1" spans="1:28">
      <c r="A28" s="14"/>
      <c r="B28" s="14"/>
      <c r="C28" s="14"/>
      <c r="D28" s="14"/>
      <c r="E28" s="14"/>
      <c r="F28" s="14"/>
      <c r="G28" s="14"/>
      <c r="H28" s="14"/>
      <c r="I28" s="14"/>
      <c r="J28" s="7" t="b">
        <v>0</v>
      </c>
      <c r="K28" s="9" t="s">
        <v>7</v>
      </c>
      <c r="L28" s="14"/>
      <c r="M28" s="9" t="s">
        <v>6</v>
      </c>
      <c r="N28" s="14"/>
      <c r="O28" s="14"/>
      <c r="P28" s="14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</row>
    <row r="29" s="1" customFormat="1" customHeight="1" spans="1:28">
      <c r="A29" s="14"/>
      <c r="B29" s="14"/>
      <c r="C29" s="14"/>
      <c r="D29" s="14"/>
      <c r="E29" s="14"/>
      <c r="F29" s="14"/>
      <c r="G29" s="14"/>
      <c r="H29" s="14"/>
      <c r="I29" s="14"/>
      <c r="J29" s="7" t="b">
        <v>0</v>
      </c>
      <c r="K29" s="9" t="s">
        <v>7</v>
      </c>
      <c r="L29" s="14"/>
      <c r="M29" s="9" t="s">
        <v>6</v>
      </c>
      <c r="N29" s="14"/>
      <c r="O29" s="14"/>
      <c r="P29" s="14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</row>
    <row r="30" s="1" customFormat="1" customHeight="1" spans="1:28">
      <c r="A30" s="14"/>
      <c r="B30" s="14"/>
      <c r="C30" s="14"/>
      <c r="D30" s="14"/>
      <c r="E30" s="14"/>
      <c r="F30" s="14"/>
      <c r="G30" s="14"/>
      <c r="H30" s="14"/>
      <c r="I30" s="14"/>
      <c r="J30" s="7" t="b">
        <v>0</v>
      </c>
      <c r="K30" s="9" t="s">
        <v>7</v>
      </c>
      <c r="L30" s="14"/>
      <c r="M30" s="9" t="s">
        <v>6</v>
      </c>
      <c r="N30" s="14"/>
      <c r="O30" s="14"/>
      <c r="P30" s="14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</row>
    <row r="31" s="1" customFormat="1" customHeight="1" spans="1:28">
      <c r="A31" s="14"/>
      <c r="B31" s="14"/>
      <c r="C31" s="14"/>
      <c r="D31" s="14"/>
      <c r="E31" s="14"/>
      <c r="F31" s="14"/>
      <c r="G31" s="14"/>
      <c r="H31" s="14"/>
      <c r="I31" s="14"/>
      <c r="J31" s="7" t="b">
        <v>0</v>
      </c>
      <c r="K31" s="9" t="s">
        <v>7</v>
      </c>
      <c r="L31" s="14"/>
      <c r="M31" s="9" t="s">
        <v>6</v>
      </c>
      <c r="N31" s="14"/>
      <c r="O31" s="14"/>
      <c r="P31" s="14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</row>
    <row r="32" s="1" customFormat="1" customHeight="1" spans="1:28">
      <c r="A32" s="14"/>
      <c r="B32" s="14"/>
      <c r="C32" s="14"/>
      <c r="D32" s="14"/>
      <c r="E32" s="14"/>
      <c r="F32" s="14"/>
      <c r="G32" s="14"/>
      <c r="H32" s="14"/>
      <c r="I32" s="14"/>
      <c r="J32" s="7" t="b">
        <v>0</v>
      </c>
      <c r="K32" s="9" t="s">
        <v>7</v>
      </c>
      <c r="L32" s="14"/>
      <c r="M32" s="9" t="s">
        <v>6</v>
      </c>
      <c r="N32" s="14"/>
      <c r="O32" s="14"/>
      <c r="P32" s="14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</row>
    <row r="33" s="1" customFormat="1" customHeight="1" spans="1:28">
      <c r="A33" s="14"/>
      <c r="B33" s="14"/>
      <c r="C33" s="14"/>
      <c r="D33" s="14"/>
      <c r="E33" s="14"/>
      <c r="F33" s="14"/>
      <c r="G33" s="14"/>
      <c r="H33" s="14"/>
      <c r="I33" s="14"/>
      <c r="J33" s="7" t="b">
        <v>0</v>
      </c>
      <c r="K33" s="9" t="s">
        <v>7</v>
      </c>
      <c r="L33" s="14"/>
      <c r="M33" s="9" t="s">
        <v>6</v>
      </c>
      <c r="N33" s="14"/>
      <c r="O33" s="14"/>
      <c r="P33" s="14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</row>
    <row r="34" s="1" customFormat="1" customHeight="1" spans="1:28">
      <c r="A34" s="14"/>
      <c r="B34" s="14"/>
      <c r="C34" s="14"/>
      <c r="D34" s="14"/>
      <c r="E34" s="14"/>
      <c r="F34" s="14"/>
      <c r="G34" s="14"/>
      <c r="H34" s="14"/>
      <c r="I34" s="14"/>
      <c r="J34" s="7" t="b">
        <v>0</v>
      </c>
      <c r="K34" s="9" t="s">
        <v>7</v>
      </c>
      <c r="L34" s="14"/>
      <c r="M34" s="9" t="s">
        <v>6</v>
      </c>
      <c r="N34" s="14"/>
      <c r="O34" s="14"/>
      <c r="P34" s="14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</row>
    <row r="35" s="1" customFormat="1" customHeight="1" spans="1:28">
      <c r="A35" s="14"/>
      <c r="B35" s="14"/>
      <c r="C35" s="14"/>
      <c r="D35" s="14"/>
      <c r="E35" s="14"/>
      <c r="F35" s="14"/>
      <c r="G35" s="14"/>
      <c r="H35" s="14"/>
      <c r="I35" s="14"/>
      <c r="J35" s="7" t="b">
        <v>0</v>
      </c>
      <c r="K35" s="9" t="s">
        <v>7</v>
      </c>
      <c r="L35" s="14"/>
      <c r="M35" s="9" t="s">
        <v>6</v>
      </c>
      <c r="N35" s="14"/>
      <c r="O35" s="14"/>
      <c r="P35" s="14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</row>
    <row r="36" s="1" customFormat="1" customHeight="1" spans="1:28">
      <c r="A36" s="14"/>
      <c r="B36" s="14"/>
      <c r="C36" s="14"/>
      <c r="D36" s="14"/>
      <c r="E36" s="14"/>
      <c r="F36" s="14"/>
      <c r="G36" s="14"/>
      <c r="H36" s="14"/>
      <c r="I36" s="14"/>
      <c r="J36" s="7" t="b">
        <v>0</v>
      </c>
      <c r="K36" s="9" t="s">
        <v>7</v>
      </c>
      <c r="L36" s="14"/>
      <c r="M36" s="9" t="s">
        <v>6</v>
      </c>
      <c r="N36" s="14"/>
      <c r="O36" s="14"/>
      <c r="P36" s="14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</row>
    <row r="37" s="1" customFormat="1" customHeight="1" spans="1:28">
      <c r="A37" s="14"/>
      <c r="B37" s="14"/>
      <c r="C37" s="14"/>
      <c r="D37" s="14"/>
      <c r="E37" s="14"/>
      <c r="F37" s="14"/>
      <c r="G37" s="14"/>
      <c r="H37" s="14"/>
      <c r="I37" s="14"/>
      <c r="J37" s="7" t="b">
        <v>0</v>
      </c>
      <c r="K37" s="9" t="s">
        <v>7</v>
      </c>
      <c r="L37" s="14"/>
      <c r="M37" s="9" t="s">
        <v>6</v>
      </c>
      <c r="N37" s="14"/>
      <c r="O37" s="14"/>
      <c r="P37" s="14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</row>
    <row r="38" s="1" customFormat="1" customHeight="1" spans="1:28">
      <c r="A38" s="14"/>
      <c r="B38" s="14"/>
      <c r="C38" s="14"/>
      <c r="D38" s="14"/>
      <c r="E38" s="14"/>
      <c r="F38" s="14"/>
      <c r="G38" s="14"/>
      <c r="H38" s="14"/>
      <c r="I38" s="14"/>
      <c r="J38" s="7" t="b">
        <v>0</v>
      </c>
      <c r="K38" s="9" t="s">
        <v>7</v>
      </c>
      <c r="L38" s="14"/>
      <c r="M38" s="9" t="s">
        <v>6</v>
      </c>
      <c r="N38" s="14"/>
      <c r="O38" s="14"/>
      <c r="P38" s="14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</row>
    <row r="39" s="1" customFormat="1" customHeight="1" spans="1:28">
      <c r="A39" s="14"/>
      <c r="B39" s="14"/>
      <c r="C39" s="14"/>
      <c r="D39" s="14"/>
      <c r="E39" s="14"/>
      <c r="F39" s="14"/>
      <c r="G39" s="14"/>
      <c r="H39" s="14"/>
      <c r="I39" s="14"/>
      <c r="J39" s="7" t="b">
        <v>0</v>
      </c>
      <c r="K39" s="9" t="s">
        <v>7</v>
      </c>
      <c r="L39" s="14"/>
      <c r="M39" s="9" t="s">
        <v>6</v>
      </c>
      <c r="N39" s="14"/>
      <c r="O39" s="14"/>
      <c r="P39" s="14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</row>
    <row r="40" s="1" customFormat="1" customHeight="1" spans="1:28">
      <c r="A40" s="14"/>
      <c r="B40" s="14"/>
      <c r="C40" s="14"/>
      <c r="D40" s="14"/>
      <c r="E40" s="14"/>
      <c r="F40" s="14"/>
      <c r="G40" s="14"/>
      <c r="H40" s="14"/>
      <c r="I40" s="14"/>
      <c r="J40" s="7" t="b">
        <v>0</v>
      </c>
      <c r="K40" s="9" t="s">
        <v>7</v>
      </c>
      <c r="L40" s="14"/>
      <c r="M40" s="9" t="s">
        <v>6</v>
      </c>
      <c r="N40" s="14"/>
      <c r="O40" s="14"/>
      <c r="P40" s="14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</row>
    <row r="41" s="1" customFormat="1" customHeight="1" spans="1:28">
      <c r="A41" s="14"/>
      <c r="B41" s="14"/>
      <c r="C41" s="14"/>
      <c r="D41" s="14"/>
      <c r="E41" s="14"/>
      <c r="F41" s="14"/>
      <c r="G41" s="14"/>
      <c r="H41" s="14"/>
      <c r="I41" s="14"/>
      <c r="J41" s="7" t="b">
        <v>0</v>
      </c>
      <c r="K41" s="9" t="s">
        <v>7</v>
      </c>
      <c r="L41" s="14"/>
      <c r="M41" s="9" t="s">
        <v>6</v>
      </c>
      <c r="N41" s="14"/>
      <c r="O41" s="14"/>
      <c r="P41" s="14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</row>
    <row r="42" s="1" customFormat="1" customHeight="1" spans="1:28">
      <c r="A42" s="14"/>
      <c r="B42" s="14"/>
      <c r="C42" s="14"/>
      <c r="D42" s="14"/>
      <c r="E42" s="14"/>
      <c r="F42" s="14"/>
      <c r="G42" s="14"/>
      <c r="H42" s="14"/>
      <c r="I42" s="14"/>
      <c r="J42" s="7" t="b">
        <v>0</v>
      </c>
      <c r="K42" s="9" t="s">
        <v>7</v>
      </c>
      <c r="L42" s="14"/>
      <c r="M42" s="9" t="s">
        <v>6</v>
      </c>
      <c r="N42" s="14"/>
      <c r="O42" s="14"/>
      <c r="P42" s="14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</row>
    <row r="43" s="1" customFormat="1" customHeight="1" spans="1:28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</row>
    <row r="44" s="1" customFormat="1" customHeight="1" spans="1:28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</row>
    <row r="45" s="1" customFormat="1" customHeight="1" spans="1:28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</row>
    <row r="46" s="1" customFormat="1" customHeight="1" spans="1:28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</row>
    <row r="47" s="1" customFormat="1" customHeight="1" spans="1:28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</row>
    <row r="48" s="1" customFormat="1" customHeight="1" spans="1:28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</row>
    <row r="49" s="1" customFormat="1" customHeight="1" spans="1:28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</row>
    <row r="50" s="1" customFormat="1" customHeight="1" spans="1:28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</row>
    <row r="51" s="1" customFormat="1" customHeight="1" spans="1:28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</row>
    <row r="52" s="1" customFormat="1" customHeight="1" spans="1:28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</row>
    <row r="53" s="1" customFormat="1" customHeight="1" spans="1:28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</row>
    <row r="54" s="1" customFormat="1" customHeight="1" spans="1:28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</row>
    <row r="55" s="1" customFormat="1" customHeight="1" spans="1:28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</row>
    <row r="56" s="1" customFormat="1" customHeight="1" spans="1:28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</row>
    <row r="57" s="1" customFormat="1" customHeight="1" spans="1:28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</row>
    <row r="58" s="1" customFormat="1" customHeight="1" spans="1:28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</row>
    <row r="59" s="1" customFormat="1" customHeight="1" spans="1:28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</row>
    <row r="60" s="1" customFormat="1" customHeight="1" spans="1:28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</row>
    <row r="61" s="1" customFormat="1" customHeight="1" spans="1:28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</row>
    <row r="62" s="1" customFormat="1" customHeight="1" spans="1:28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</row>
    <row r="63" s="1" customFormat="1" customHeight="1" spans="1:28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</row>
    <row r="64" s="1" customFormat="1" customHeight="1" spans="1:28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</row>
    <row r="65" s="1" customFormat="1" customHeight="1" spans="1:28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</row>
    <row r="66" s="1" customFormat="1" customHeight="1" spans="1:28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</row>
    <row r="67" s="1" customFormat="1" customHeight="1" spans="1:28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</row>
    <row r="68" s="1" customFormat="1" customHeight="1" spans="1:28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</row>
    <row r="69" s="1" customFormat="1" customHeight="1" spans="1:28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</row>
    <row r="70" s="1" customFormat="1" customHeight="1" spans="1:28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</row>
    <row r="71" s="1" customFormat="1" customHeight="1" spans="1:28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</row>
    <row r="72" s="1" customFormat="1" customHeight="1" spans="1:28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</row>
    <row r="73" s="1" customFormat="1" customHeight="1" spans="1:28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</row>
    <row r="74" s="1" customFormat="1" customHeight="1" spans="1:28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</row>
    <row r="75" s="1" customFormat="1" customHeight="1" spans="1:28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</row>
    <row r="76" s="1" customFormat="1" customHeight="1" spans="1:28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</row>
    <row r="77" s="1" customFormat="1" customHeight="1" spans="1:28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</row>
    <row r="78" s="1" customFormat="1" customHeight="1" spans="1:28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</row>
    <row r="79" s="1" customFormat="1" customHeight="1" spans="1:28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</row>
    <row r="80" s="1" customFormat="1" customHeight="1" spans="1:28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</row>
    <row r="81" s="1" customFormat="1" customHeight="1" spans="1:28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</row>
    <row r="82" s="1" customFormat="1" customHeight="1" spans="1:28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</row>
    <row r="83" s="1" customFormat="1" customHeight="1" spans="1:28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</row>
    <row r="84" s="1" customFormat="1" customHeight="1" spans="1:28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</row>
    <row r="85" s="1" customFormat="1" customHeight="1" spans="1:28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</row>
    <row r="86" s="1" customFormat="1" customHeight="1" spans="1:28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</row>
    <row r="87" s="1" customFormat="1" customHeight="1" spans="1:28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</row>
    <row r="88" s="1" customFormat="1" customHeight="1" spans="1:28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</row>
    <row r="89" s="1" customFormat="1" customHeight="1" spans="1:28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</row>
    <row r="90" s="1" customFormat="1" customHeight="1" spans="1:28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</row>
    <row r="91" s="1" customFormat="1" customHeight="1" spans="1:28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</row>
    <row r="92" s="1" customFormat="1" customHeight="1" spans="1:28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</row>
    <row r="93" s="1" customFormat="1" customHeight="1" spans="1:28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</row>
    <row r="94" s="1" customFormat="1" customHeight="1" spans="1:28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</row>
    <row r="95" s="1" customFormat="1" customHeight="1" spans="1:28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</row>
    <row r="96" s="1" customFormat="1" customHeight="1" spans="1:28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</row>
    <row r="97" s="1" customFormat="1" customHeight="1" spans="1:28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</row>
    <row r="98" s="1" customFormat="1" customHeight="1" spans="1:28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</row>
    <row r="99" s="1" customFormat="1" customHeight="1" spans="1:28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</row>
    <row r="100" s="1" customFormat="1" customHeight="1" spans="1:28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</row>
    <row r="101" s="1" customFormat="1" customHeight="1" spans="1:28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</row>
    <row r="102" s="1" customFormat="1" customHeight="1" spans="1:28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</row>
    <row r="103" s="1" customFormat="1" customHeight="1" spans="1:28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</row>
    <row r="104" s="1" customFormat="1" customHeight="1" spans="1:28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</row>
    <row r="105" s="1" customFormat="1" customHeight="1" spans="1:28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</row>
    <row r="106" s="1" customFormat="1" customHeight="1" spans="1:28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</row>
    <row r="107" s="1" customFormat="1" customHeight="1" spans="1:28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</row>
    <row r="108" s="1" customFormat="1" customHeight="1" spans="1:28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</row>
    <row r="109" s="1" customFormat="1" customHeight="1" spans="1:28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</row>
    <row r="110" s="1" customFormat="1" customHeight="1" spans="1:28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</row>
    <row r="111" s="1" customFormat="1" customHeight="1" spans="1:28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</row>
    <row r="112" s="1" customFormat="1" customHeight="1" spans="1:28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</row>
    <row r="113" s="1" customFormat="1" customHeight="1" spans="1:28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</row>
    <row r="114" s="1" customFormat="1" customHeight="1" spans="1:28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</row>
    <row r="115" s="1" customFormat="1" customHeight="1" spans="1:28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</row>
    <row r="116" s="1" customFormat="1" customHeight="1" spans="1:28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</row>
    <row r="117" s="1" customFormat="1" customHeight="1" spans="1:28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</row>
    <row r="118" s="1" customFormat="1" customHeight="1" spans="1:28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</row>
    <row r="119" s="1" customFormat="1" customHeight="1" spans="1:28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</row>
    <row r="120" s="1" customFormat="1" customHeight="1" spans="1:28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</row>
    <row r="121" s="1" customFormat="1" customHeight="1" spans="1:28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</row>
    <row r="122" s="1" customFormat="1" customHeight="1" spans="1:28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</row>
    <row r="123" s="1" customFormat="1" customHeight="1" spans="1:28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</row>
    <row r="124" s="1" customFormat="1" customHeight="1" spans="1:28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</row>
    <row r="125" s="1" customFormat="1" customHeight="1" spans="1:28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</row>
    <row r="126" s="1" customFormat="1" customHeight="1" spans="1:28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</row>
    <row r="127" s="1" customFormat="1" customHeight="1" spans="1:28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</row>
    <row r="128" s="1" customFormat="1" customHeight="1" spans="1:28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</row>
    <row r="129" s="1" customFormat="1" customHeight="1" spans="1:28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</row>
    <row r="130" s="1" customFormat="1" customHeight="1" spans="1:28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</row>
    <row r="131" s="1" customFormat="1" customHeight="1" spans="1:28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</row>
    <row r="132" s="1" customFormat="1" customHeight="1" spans="1:28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</row>
    <row r="133" s="1" customFormat="1" customHeight="1" spans="1:28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</row>
    <row r="134" s="1" customFormat="1" customHeight="1" spans="1:28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</row>
    <row r="135" s="1" customFormat="1" customHeight="1" spans="1:28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</row>
    <row r="136" s="1" customFormat="1" customHeight="1" spans="1:28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</row>
    <row r="137" s="1" customFormat="1" customHeight="1" spans="1:28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</row>
    <row r="138" s="1" customFormat="1" customHeight="1" spans="1:28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</row>
    <row r="139" s="1" customFormat="1" customHeight="1" spans="1:28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</row>
    <row r="140" s="1" customFormat="1" customHeight="1" spans="1:28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</row>
    <row r="141" s="1" customFormat="1" customHeight="1" spans="1:28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</row>
    <row r="142" s="1" customFormat="1" customHeight="1" spans="1:28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</row>
    <row r="143" s="1" customFormat="1" customHeight="1" spans="1:28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</row>
    <row r="144" s="1" customFormat="1" customHeight="1" spans="1:28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</row>
    <row r="145" s="1" customFormat="1" customHeight="1" spans="1:28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</row>
    <row r="146" s="1" customFormat="1" customHeight="1" spans="1:28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</row>
    <row r="147" s="1" customFormat="1" customHeight="1" spans="1:28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</row>
    <row r="148" s="1" customFormat="1" customHeight="1" spans="1:28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</row>
    <row r="149" s="1" customFormat="1" customHeight="1" spans="1:28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</row>
    <row r="150" s="1" customFormat="1" customHeight="1" spans="1:28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</row>
    <row r="151" s="1" customFormat="1" customHeight="1" spans="1:28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</row>
    <row r="152" s="1" customFormat="1" customHeight="1" spans="1:28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</row>
    <row r="153" s="1" customFormat="1" customHeight="1" spans="1:28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</row>
    <row r="154" s="1" customFormat="1" customHeight="1" spans="1:28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</row>
    <row r="155" s="1" customFormat="1" customHeight="1" spans="1:28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</row>
    <row r="156" s="1" customFormat="1" customHeight="1" spans="1:28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</row>
    <row r="157" s="1" customFormat="1" customHeight="1" spans="1:28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</row>
    <row r="158" s="1" customFormat="1" customHeight="1" spans="1:28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</row>
    <row r="159" s="1" customFormat="1" customHeight="1" spans="1:28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</row>
    <row r="160" s="1" customFormat="1" customHeight="1" spans="1:28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</row>
    <row r="161" s="1" customFormat="1" customHeight="1" spans="1:28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</row>
    <row r="162" s="1" customFormat="1" customHeight="1" spans="1:28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</row>
    <row r="163" s="1" customFormat="1" customHeight="1" spans="1:28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</row>
    <row r="164" s="1" customFormat="1" customHeight="1" spans="1:28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</row>
    <row r="165" s="1" customFormat="1" customHeight="1" spans="1:28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</row>
    <row r="166" s="1" customFormat="1" customHeight="1" spans="1:28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</row>
    <row r="167" s="1" customFormat="1" customHeight="1" spans="1:28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</row>
    <row r="168" s="1" customFormat="1" customHeight="1" spans="1:28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</row>
    <row r="169" s="1" customFormat="1" customHeight="1" spans="1:28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</row>
    <row r="170" s="1" customFormat="1" customHeight="1" spans="1:28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</row>
    <row r="171" s="1" customFormat="1" customHeight="1" spans="1:28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</row>
    <row r="172" s="1" customFormat="1" customHeight="1" spans="1:28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</row>
    <row r="173" s="1" customFormat="1" customHeight="1" spans="1:28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</row>
    <row r="174" s="1" customFormat="1" customHeight="1" spans="1:28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</row>
    <row r="175" s="1" customFormat="1" customHeight="1" spans="1:28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</row>
    <row r="176" s="1" customFormat="1" customHeight="1" spans="1:28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</row>
    <row r="177" s="1" customFormat="1" customHeight="1" spans="1:28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</row>
    <row r="178" s="1" customFormat="1" customHeight="1" spans="1:28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</row>
    <row r="179" s="1" customFormat="1" customHeight="1" spans="1:28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</row>
    <row r="180" s="1" customFormat="1" customHeight="1" spans="1:28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</row>
    <row r="181" s="1" customFormat="1" customHeight="1" spans="1:28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</row>
    <row r="182" s="1" customFormat="1" customHeight="1" spans="1:28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</row>
    <row r="183" s="1" customFormat="1" customHeight="1" spans="1:28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</row>
    <row r="184" s="1" customFormat="1" customHeight="1" spans="1:28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</row>
    <row r="185" s="1" customFormat="1" customHeight="1" spans="1:28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</row>
    <row r="186" s="1" customFormat="1" customHeight="1" spans="1:28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</row>
    <row r="187" s="1" customFormat="1" customHeight="1" spans="1:28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</row>
    <row r="188" s="1" customFormat="1" customHeight="1" spans="1:28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</row>
    <row r="189" s="1" customFormat="1" customHeight="1" spans="1:28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</row>
    <row r="190" s="1" customFormat="1" customHeight="1" spans="1:28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</row>
    <row r="191" s="1" customFormat="1" customHeight="1" spans="1:28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</row>
    <row r="192" s="1" customFormat="1" customHeight="1" spans="1:28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</row>
    <row r="193" s="1" customFormat="1" customHeight="1" spans="1:28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</row>
    <row r="194" s="1" customFormat="1" customHeight="1" spans="1:28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</row>
    <row r="195" s="1" customFormat="1" customHeight="1" spans="1:28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</row>
    <row r="196" s="1" customFormat="1" customHeight="1" spans="1:28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</row>
    <row r="197" s="1" customFormat="1" customHeight="1" spans="1:28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</row>
    <row r="198" s="1" customFormat="1" customHeight="1" spans="1:28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</row>
    <row r="199" s="1" customFormat="1" customHeight="1" spans="1:28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</row>
    <row r="200" s="1" customFormat="1" customHeight="1" spans="1:28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</row>
    <row r="201" s="1" customFormat="1" customHeight="1" spans="1:28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</row>
    <row r="202" s="1" customFormat="1" customHeight="1" spans="1:28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</row>
    <row r="203" s="1" customFormat="1" customHeight="1" spans="1:28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</row>
    <row r="204" s="1" customFormat="1" customHeight="1" spans="1:28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</row>
    <row r="205" s="1" customFormat="1" customHeight="1" spans="1:28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</row>
    <row r="206" s="1" customFormat="1" customHeight="1" spans="1:28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</row>
    <row r="207" s="1" customFormat="1" customHeight="1" spans="1:28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</row>
    <row r="208" s="1" customFormat="1" customHeight="1" spans="1:28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</row>
    <row r="209" s="1" customFormat="1" customHeight="1" spans="1:28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</row>
    <row r="210" s="1" customFormat="1" customHeight="1" spans="1:28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</row>
    <row r="211" s="1" customFormat="1" customHeight="1" spans="1:28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</row>
    <row r="212" s="1" customFormat="1" customHeight="1" spans="1:28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</row>
    <row r="213" s="1" customFormat="1" customHeight="1" spans="1:28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</row>
    <row r="214" s="1" customFormat="1" customHeight="1" spans="1:28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</row>
    <row r="215" s="1" customFormat="1" customHeight="1" spans="1:28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</row>
    <row r="216" s="1" customFormat="1" customHeight="1" spans="1:28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</row>
    <row r="217" s="1" customFormat="1" customHeight="1" spans="1:28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</row>
    <row r="218" s="1" customFormat="1" customHeight="1" spans="1:28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</row>
    <row r="219" s="1" customFormat="1" customHeight="1" spans="1:28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</row>
    <row r="220" s="1" customFormat="1" customHeight="1" spans="1:28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</row>
    <row r="221" s="1" customFormat="1" customHeight="1" spans="1:28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</row>
    <row r="222" s="1" customFormat="1" customHeight="1" spans="1:28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</row>
    <row r="223" s="1" customFormat="1" customHeight="1" spans="1:28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</row>
    <row r="224" s="1" customFormat="1" customHeight="1" spans="1:28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</row>
    <row r="225" s="1" customFormat="1" customHeight="1" spans="1:28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</row>
    <row r="226" s="1" customFormat="1" customHeight="1" spans="1:28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</row>
    <row r="227" s="1" customFormat="1" customHeight="1" spans="1:28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</row>
    <row r="228" s="1" customFormat="1" customHeight="1" spans="1:28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</row>
    <row r="229" s="1" customFormat="1" customHeight="1" spans="1:28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</row>
    <row r="230" s="1" customFormat="1" customHeight="1" spans="1:28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</row>
    <row r="231" s="1" customFormat="1" customHeight="1" spans="1:28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</row>
    <row r="232" s="1" customFormat="1" customHeight="1" spans="1:28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</row>
    <row r="233" s="1" customFormat="1" customHeight="1" spans="1:28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</row>
    <row r="234" s="1" customFormat="1" customHeight="1" spans="1:28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</row>
    <row r="235" s="1" customFormat="1" customHeight="1" spans="1:28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</row>
    <row r="236" s="1" customFormat="1" customHeight="1" spans="1:28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</row>
    <row r="237" s="1" customFormat="1" customHeight="1" spans="1:28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</row>
    <row r="238" s="1" customFormat="1" customHeight="1" spans="1:28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</row>
    <row r="239" s="1" customFormat="1" customHeight="1" spans="1:28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</row>
    <row r="240" s="1" customFormat="1" customHeight="1" spans="1:28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</row>
    <row r="241" s="1" customFormat="1" customHeight="1" spans="1:28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</row>
    <row r="242" s="1" customFormat="1" customHeight="1" spans="1:28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</row>
  </sheetData>
  <mergeCells count="14">
    <mergeCell ref="B1:C1"/>
    <mergeCell ref="B2:C2"/>
    <mergeCell ref="B3:C3"/>
    <mergeCell ref="B4:C4"/>
    <mergeCell ref="B5:C5"/>
    <mergeCell ref="B6:C6"/>
    <mergeCell ref="A9:A10"/>
    <mergeCell ref="A11:A13"/>
    <mergeCell ref="A18:A20"/>
    <mergeCell ref="A21:A23"/>
    <mergeCell ref="B9:B10"/>
    <mergeCell ref="B11:B13"/>
    <mergeCell ref="B18:B20"/>
    <mergeCell ref="B21:B23"/>
  </mergeCells>
  <conditionalFormatting sqref="K9:K42">
    <cfRule type="cellIs" dxfId="9" priority="6" operator="equal">
      <formula>"Low"</formula>
    </cfRule>
    <cfRule type="cellIs" dxfId="19" priority="5" operator="equal">
      <formula>"Medium"</formula>
    </cfRule>
    <cfRule type="cellIs" dxfId="12" priority="4" operator="equal">
      <formula>"High"</formula>
    </cfRule>
  </conditionalFormatting>
  <conditionalFormatting sqref="E2:E4 J9:J42">
    <cfRule type="cellIs" dxfId="20" priority="3" operator="equal">
      <formula>"reopen"</formula>
    </cfRule>
    <cfRule type="cellIs" dxfId="21" priority="2" operator="equal">
      <formula>"FALSE"</formula>
    </cfRule>
    <cfRule type="cellIs" dxfId="22" priority="1" operator="equal">
      <formula>"PASS"</formula>
    </cfRule>
  </conditionalFormatting>
  <conditionalFormatting sqref="H2:H6 M9:M42">
    <cfRule type="cellIs" dxfId="13" priority="11" operator="equal">
      <formula>"Not Started"</formula>
    </cfRule>
    <cfRule type="cellIs" dxfId="23" priority="10" operator="equal">
      <formula>"In Progress"</formula>
    </cfRule>
    <cfRule type="cellIs" dxfId="15" priority="9" operator="equal">
      <formula>"Complete"</formula>
    </cfRule>
    <cfRule type="cellIs" dxfId="24" priority="8" operator="equal">
      <formula>"On Hold"</formula>
    </cfRule>
    <cfRule type="cellIs" dxfId="12" priority="7" operator="equal">
      <formula>"Overdue"</formula>
    </cfRule>
  </conditionalFormatting>
  <dataValidations count="6">
    <dataValidation type="list" allowBlank="1" sqref="N5">
      <formula1>[1]Dashboard!#REF!</formula1>
    </dataValidation>
    <dataValidation type="list" allowBlank="1" sqref="H2:H6 M9:M42">
      <formula1>$M$2:$M$6</formula1>
    </dataValidation>
    <dataValidation type="list" allowBlank="1" sqref="E2:E4 J9:J42">
      <formula1>$Q$2:$Q$4</formula1>
    </dataValidation>
    <dataValidation type="list" allowBlank="1" showInputMessage="1" showErrorMessage="1" sqref="N9">
      <formula1>Dashboard!$A$20</formula1>
    </dataValidation>
    <dataValidation type="list" allowBlank="1" sqref="Q5">
      <formula1>$Q$2:$Q$3</formula1>
    </dataValidation>
    <dataValidation type="list" allowBlank="1" sqref="K9:K42">
      <formula1>$K$2:$K$4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Dashboard</vt:lpstr>
      <vt:lpstr>Lê Minh Phương</vt:lpstr>
      <vt:lpstr>Blank</vt:lpstr>
      <vt:lpstr>Nhiệm vụ-BA</vt:lpstr>
      <vt:lpstr>Nhiệm vụ-Tester</vt:lpstr>
      <vt:lpstr>Tester-Blank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PhuongHoLe</cp:lastModifiedBy>
  <dcterms:created xsi:type="dcterms:W3CDTF">2023-01-16T03:22:00Z</dcterms:created>
  <dcterms:modified xsi:type="dcterms:W3CDTF">2023-01-20T13:48:56Z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EBFC57A12E2E4E3C94CFB80E4F5A6A42</vt:lpwstr>
  </property>
  <property fmtid="{D5CDD505-2E9C-101B-9397-08002B2CF9AE}" pid="3" name="KSOProductBuildVer">
    <vt:lpwstr>1033-11.2.0.11440</vt:lpwstr>
  </property>
</Properties>
</file>