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k\Documents\GitHub\ChatBot\data_train\"/>
    </mc:Choice>
  </mc:AlternateContent>
  <xr:revisionPtr revIDLastSave="0" documentId="13_ncr:1_{C8BCD1E1-FA78-4ED9-B4D8-02BA4AC1E20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bảng tần suất" sheetId="2" r:id="rId2"/>
    <sheet name="bảng nhã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P6" i="1"/>
  <c r="C16" i="2"/>
  <c r="C21" i="2"/>
  <c r="C13" i="2"/>
  <c r="C5" i="2"/>
  <c r="D2" i="2"/>
  <c r="E2" i="2"/>
  <c r="F2" i="2"/>
  <c r="G2" i="2"/>
  <c r="H2" i="2"/>
  <c r="I2" i="2"/>
  <c r="J2" i="2"/>
  <c r="K2" i="2"/>
  <c r="D3" i="2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C31" i="2"/>
  <c r="D31" i="2"/>
  <c r="E31" i="2"/>
  <c r="F31" i="2"/>
  <c r="G31" i="2"/>
  <c r="H31" i="2"/>
  <c r="I31" i="2"/>
  <c r="J31" i="2"/>
  <c r="K31" i="2"/>
  <c r="D32" i="2"/>
  <c r="E32" i="2"/>
  <c r="F32" i="2"/>
  <c r="G32" i="2"/>
  <c r="H32" i="2"/>
  <c r="I32" i="2"/>
  <c r="J32" i="2"/>
  <c r="K32" i="2"/>
  <c r="C33" i="2"/>
  <c r="D33" i="2"/>
  <c r="E33" i="2"/>
  <c r="F33" i="2"/>
  <c r="G33" i="2"/>
  <c r="H33" i="2"/>
  <c r="I33" i="2"/>
  <c r="J33" i="2"/>
  <c r="K33" i="2"/>
  <c r="D34" i="2"/>
  <c r="E34" i="2"/>
  <c r="F34" i="2"/>
  <c r="G34" i="2"/>
  <c r="H34" i="2"/>
  <c r="I34" i="2"/>
  <c r="J34" i="2"/>
  <c r="K34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Q2" i="1"/>
  <c r="R2" i="1"/>
  <c r="S2" i="1"/>
  <c r="T2" i="1"/>
  <c r="U2" i="1"/>
  <c r="V2" i="1"/>
  <c r="W2" i="1"/>
  <c r="X2" i="1"/>
  <c r="P3" i="1"/>
  <c r="Q3" i="1"/>
  <c r="R3" i="1"/>
  <c r="S3" i="1"/>
  <c r="T3" i="1"/>
  <c r="U3" i="1"/>
  <c r="V3" i="1"/>
  <c r="W3" i="1"/>
  <c r="X3" i="1"/>
  <c r="Q4" i="1"/>
  <c r="R4" i="1"/>
  <c r="S4" i="1"/>
  <c r="T4" i="1"/>
  <c r="U4" i="1"/>
  <c r="V4" i="1"/>
  <c r="W4" i="1"/>
  <c r="X4" i="1"/>
  <c r="P5" i="1"/>
  <c r="Q5" i="1"/>
  <c r="R5" i="1"/>
  <c r="S5" i="1"/>
  <c r="T5" i="1"/>
  <c r="U5" i="1"/>
  <c r="V5" i="1"/>
  <c r="W5" i="1"/>
  <c r="X5" i="1"/>
  <c r="Q6" i="1"/>
  <c r="R6" i="1"/>
  <c r="S6" i="1"/>
  <c r="T6" i="1"/>
  <c r="U6" i="1"/>
  <c r="V6" i="1"/>
  <c r="W6" i="1"/>
  <c r="X6" i="1"/>
  <c r="P7" i="1"/>
  <c r="Q7" i="1"/>
  <c r="R7" i="1"/>
  <c r="S7" i="1"/>
  <c r="T7" i="1"/>
  <c r="U7" i="1"/>
  <c r="V7" i="1"/>
  <c r="W7" i="1"/>
  <c r="X7" i="1"/>
  <c r="Q8" i="1"/>
  <c r="R8" i="1"/>
  <c r="S8" i="1"/>
  <c r="T8" i="1"/>
  <c r="U8" i="1"/>
  <c r="V8" i="1"/>
  <c r="W8" i="1"/>
  <c r="X8" i="1"/>
  <c r="P9" i="1"/>
  <c r="Q9" i="1"/>
  <c r="R9" i="1"/>
  <c r="S9" i="1"/>
  <c r="T9" i="1"/>
  <c r="U9" i="1"/>
  <c r="V9" i="1"/>
  <c r="W9" i="1"/>
  <c r="X9" i="1"/>
  <c r="Q10" i="1"/>
  <c r="R10" i="1"/>
  <c r="S10" i="1"/>
  <c r="T10" i="1"/>
  <c r="U10" i="1"/>
  <c r="V10" i="1"/>
  <c r="W10" i="1"/>
  <c r="X10" i="1"/>
  <c r="P11" i="1"/>
  <c r="Q11" i="1"/>
  <c r="R11" i="1"/>
  <c r="S11" i="1"/>
  <c r="T11" i="1"/>
  <c r="U11" i="1"/>
  <c r="V11" i="1"/>
  <c r="W11" i="1"/>
  <c r="X11" i="1"/>
  <c r="Q12" i="1"/>
  <c r="R12" i="1"/>
  <c r="S12" i="1"/>
  <c r="T12" i="1"/>
  <c r="U12" i="1"/>
  <c r="V12" i="1"/>
  <c r="W12" i="1"/>
  <c r="X12" i="1"/>
  <c r="P13" i="1"/>
  <c r="Q13" i="1"/>
  <c r="R13" i="1"/>
  <c r="S13" i="1"/>
  <c r="T13" i="1"/>
  <c r="U13" i="1"/>
  <c r="V13" i="1"/>
  <c r="W13" i="1"/>
  <c r="X13" i="1"/>
  <c r="Q14" i="1"/>
  <c r="R14" i="1"/>
  <c r="S14" i="1"/>
  <c r="T14" i="1"/>
  <c r="U14" i="1"/>
  <c r="V14" i="1"/>
  <c r="W14" i="1"/>
  <c r="X14" i="1"/>
  <c r="P15" i="1"/>
  <c r="Q15" i="1"/>
  <c r="R15" i="1"/>
  <c r="S15" i="1"/>
  <c r="T15" i="1"/>
  <c r="U15" i="1"/>
  <c r="V15" i="1"/>
  <c r="W15" i="1"/>
  <c r="X15" i="1"/>
  <c r="Q16" i="1"/>
  <c r="R16" i="1"/>
  <c r="S16" i="1"/>
  <c r="T16" i="1"/>
  <c r="U16" i="1"/>
  <c r="V16" i="1"/>
  <c r="W16" i="1"/>
  <c r="X16" i="1"/>
  <c r="P17" i="1"/>
  <c r="Q17" i="1"/>
  <c r="R17" i="1"/>
  <c r="S17" i="1"/>
  <c r="T17" i="1"/>
  <c r="U17" i="1"/>
  <c r="V17" i="1"/>
  <c r="W17" i="1"/>
  <c r="X17" i="1"/>
  <c r="Q18" i="1"/>
  <c r="R18" i="1"/>
  <c r="S18" i="1"/>
  <c r="T18" i="1"/>
  <c r="U18" i="1"/>
  <c r="V18" i="1"/>
  <c r="W18" i="1"/>
  <c r="X18" i="1"/>
  <c r="P19" i="1"/>
  <c r="Q19" i="1"/>
  <c r="R19" i="1"/>
  <c r="S19" i="1"/>
  <c r="T19" i="1"/>
  <c r="U19" i="1"/>
  <c r="V19" i="1"/>
  <c r="W19" i="1"/>
  <c r="X19" i="1"/>
  <c r="Q20" i="1"/>
  <c r="R20" i="1"/>
  <c r="S20" i="1"/>
  <c r="T20" i="1"/>
  <c r="U20" i="1"/>
  <c r="V20" i="1"/>
  <c r="W20" i="1"/>
  <c r="X20" i="1"/>
  <c r="P21" i="1"/>
  <c r="Q21" i="1"/>
  <c r="R21" i="1"/>
  <c r="S21" i="1"/>
  <c r="T21" i="1"/>
  <c r="U21" i="1"/>
  <c r="V21" i="1"/>
  <c r="W21" i="1"/>
  <c r="X21" i="1"/>
  <c r="Q22" i="1"/>
  <c r="R22" i="1"/>
  <c r="S22" i="1"/>
  <c r="T22" i="1"/>
  <c r="U22" i="1"/>
  <c r="V22" i="1"/>
  <c r="W22" i="1"/>
  <c r="X22" i="1"/>
  <c r="P23" i="1"/>
  <c r="Q23" i="1"/>
  <c r="R23" i="1"/>
  <c r="S23" i="1"/>
  <c r="T23" i="1"/>
  <c r="U23" i="1"/>
  <c r="V23" i="1"/>
  <c r="W23" i="1"/>
  <c r="X23" i="1"/>
  <c r="Q24" i="1"/>
  <c r="R24" i="1"/>
  <c r="S24" i="1"/>
  <c r="T24" i="1"/>
  <c r="U24" i="1"/>
  <c r="V24" i="1"/>
  <c r="W24" i="1"/>
  <c r="X24" i="1"/>
  <c r="P25" i="1"/>
  <c r="Q25" i="1"/>
  <c r="R25" i="1"/>
  <c r="S25" i="1"/>
  <c r="T25" i="1"/>
  <c r="U25" i="1"/>
  <c r="V25" i="1"/>
  <c r="W25" i="1"/>
  <c r="X25" i="1"/>
  <c r="Q26" i="1"/>
  <c r="R26" i="1"/>
  <c r="S26" i="1"/>
  <c r="T26" i="1"/>
  <c r="U26" i="1"/>
  <c r="V26" i="1"/>
  <c r="W26" i="1"/>
  <c r="X26" i="1"/>
  <c r="P27" i="1"/>
  <c r="Q27" i="1"/>
  <c r="R27" i="1"/>
  <c r="S27" i="1"/>
  <c r="T27" i="1"/>
  <c r="U27" i="1"/>
  <c r="V27" i="1"/>
  <c r="W27" i="1"/>
  <c r="X27" i="1"/>
  <c r="P28" i="1"/>
  <c r="Q28" i="1"/>
  <c r="R28" i="1"/>
  <c r="S28" i="1"/>
  <c r="T28" i="1"/>
  <c r="U28" i="1"/>
  <c r="V28" i="1"/>
  <c r="W28" i="1"/>
  <c r="X28" i="1"/>
  <c r="P29" i="1"/>
  <c r="Q29" i="1"/>
  <c r="R29" i="1"/>
  <c r="S29" i="1"/>
  <c r="T29" i="1"/>
  <c r="U29" i="1"/>
  <c r="V29" i="1"/>
  <c r="W29" i="1"/>
  <c r="X29" i="1"/>
  <c r="Q30" i="1"/>
  <c r="R30" i="1"/>
  <c r="S30" i="1"/>
  <c r="T30" i="1"/>
  <c r="U30" i="1"/>
  <c r="V30" i="1"/>
  <c r="W30" i="1"/>
  <c r="X30" i="1"/>
  <c r="P31" i="1"/>
  <c r="Q31" i="1"/>
  <c r="R31" i="1"/>
  <c r="S31" i="1"/>
  <c r="T31" i="1"/>
  <c r="U31" i="1"/>
  <c r="V31" i="1"/>
  <c r="W31" i="1"/>
  <c r="X31" i="1"/>
  <c r="P32" i="1"/>
  <c r="Q32" i="1"/>
  <c r="R32" i="1"/>
  <c r="S32" i="1"/>
  <c r="T32" i="1"/>
  <c r="U32" i="1"/>
  <c r="V32" i="1"/>
  <c r="W32" i="1"/>
  <c r="X32" i="1"/>
  <c r="P33" i="1"/>
  <c r="Q33" i="1"/>
  <c r="R33" i="1"/>
  <c r="S33" i="1"/>
  <c r="T33" i="1"/>
  <c r="U33" i="1"/>
  <c r="V33" i="1"/>
  <c r="W33" i="1"/>
  <c r="X33" i="1"/>
  <c r="Q34" i="1"/>
  <c r="R34" i="1"/>
  <c r="S34" i="1"/>
  <c r="T34" i="1"/>
  <c r="U34" i="1"/>
  <c r="V34" i="1"/>
  <c r="W34" i="1"/>
  <c r="X34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P24" i="1" l="1"/>
  <c r="P20" i="1"/>
  <c r="P16" i="1"/>
  <c r="P12" i="1"/>
  <c r="P8" i="1"/>
  <c r="P4" i="1"/>
  <c r="C34" i="2"/>
  <c r="C30" i="2"/>
  <c r="C26" i="2"/>
  <c r="C2" i="2"/>
  <c r="C29" i="2"/>
  <c r="C25" i="2"/>
  <c r="C20" i="2"/>
  <c r="P34" i="1"/>
  <c r="P30" i="1"/>
  <c r="P26" i="1"/>
  <c r="P22" i="1"/>
  <c r="P18" i="1"/>
  <c r="P14" i="1"/>
  <c r="P10" i="1"/>
  <c r="P2" i="1"/>
  <c r="C32" i="2"/>
  <c r="C28" i="2"/>
  <c r="C24" i="2"/>
  <c r="C19" i="2"/>
  <c r="C17" i="2"/>
  <c r="C12" i="2"/>
  <c r="C8" i="2"/>
  <c r="C4" i="2"/>
  <c r="C15" i="2"/>
  <c r="C11" i="2"/>
  <c r="C7" i="2"/>
  <c r="C3" i="2"/>
  <c r="C22" i="2"/>
  <c r="C18" i="2"/>
  <c r="C14" i="2"/>
  <c r="C10" i="2"/>
  <c r="C6" i="2"/>
</calcChain>
</file>

<file path=xl/sharedStrings.xml><?xml version="1.0" encoding="utf-8"?>
<sst xmlns="http://schemas.openxmlformats.org/spreadsheetml/2006/main" count="1965" uniqueCount="1747">
  <si>
    <t>id</t>
  </si>
  <si>
    <t>content</t>
  </si>
  <si>
    <t>question_type_id</t>
  </si>
  <si>
    <t>question_intent_id</t>
  </si>
  <si>
    <t>concept1_id</t>
  </si>
  <si>
    <t>concept2_id</t>
  </si>
  <si>
    <t>structure_id</t>
  </si>
  <si>
    <t>performance_metric_id</t>
  </si>
  <si>
    <t>design_techniques_id</t>
  </si>
  <si>
    <t>applications_id</t>
  </si>
  <si>
    <t>components_id</t>
  </si>
  <si>
    <t>testing_simulations_tools_id</t>
  </si>
  <si>
    <t>Why would you use two stages instead of only one in 2 stage comparator?</t>
  </si>
  <si>
    <t>In DC normal operation, What is the input resistance of 2 stage ?</t>
  </si>
  <si>
    <t>In DC normal operation, What is the output resistance of 2 stage?</t>
  </si>
  <si>
    <t>What are the input and output voltage operating ranges/swings of two stage?</t>
  </si>
  <si>
    <t>What is the DC open loop gain of 2 stage?</t>
  </si>
  <si>
    <t>How would you increase the gain?</t>
  </si>
  <si>
    <t>Does increasing the 1st stage current increase or decrease the gain in 2 stage?</t>
  </si>
  <si>
    <t>Does the comparator circuit use a capacitor?</t>
  </si>
  <si>
    <t>Does the comparator circuit use a resistor?</t>
  </si>
  <si>
    <t>What is the second dominant pole in 2 stage?</t>
  </si>
  <si>
    <t>How much attenuation and phase shift does one pole give?</t>
  </si>
  <si>
    <t>What is the gain bandwidth product of the two stage comparator?</t>
  </si>
  <si>
    <t>What is the positive slew rate?</t>
  </si>
  <si>
    <t>How can you increase slew rate?</t>
  </si>
  <si>
    <t>What is the negative slew rate?</t>
  </si>
  <si>
    <t>What is the common mode rejection ratio (CMRR)?</t>
  </si>
  <si>
    <t>Does CMRR get better or worse as you increase frequency?</t>
  </si>
  <si>
    <t>What is power supply rejection ratio (PSRR)?</t>
  </si>
  <si>
    <t>Write the positive and negative PSRR equations.</t>
  </si>
  <si>
    <t>What's the input offset mismatch?</t>
  </si>
  <si>
    <t>How does each transistor in the first stage contribute to the input-referred noise in 2 stage?</t>
  </si>
  <si>
    <t>Which devices should be matched in 2 stage comparator?</t>
  </si>
  <si>
    <t>Where do we use comparator?</t>
  </si>
  <si>
    <t>What are the main applications of the comparator?</t>
  </si>
  <si>
    <t>What are the basic requirements of a comparator?</t>
  </si>
  <si>
    <t>Why do we use comparator in circuits?</t>
  </si>
  <si>
    <t>What are the four requirements of a good comparator?</t>
  </si>
  <si>
    <t>how does an analog comparator work?</t>
  </si>
  <si>
    <t>What are the key components of an analog comparator circuit?</t>
  </si>
  <si>
    <t>What is the difference between an analog comparator and an operational amplifier?</t>
  </si>
  <si>
    <t>How does an analog comparator determine which input is greater?</t>
  </si>
  <si>
    <t>What is the purpose of hysteresis in an analog comparator?</t>
  </si>
  <si>
    <t>What role do comparators play in analog-to-digital converters (ADCs)?</t>
  </si>
  <si>
    <t>How do you test the performance of an analog comparator?</t>
  </si>
  <si>
    <t>What are the differences between CMOS and bipolar comparators?</t>
  </si>
  <si>
    <t>What is a window comparator</t>
  </si>
  <si>
    <t>What textbooks or resources are recommended for learning about comparators?</t>
  </si>
  <si>
    <t>What simulation tools can be used to model comparator circuits?</t>
  </si>
  <si>
    <t>What components make up the input stage of a two-stage comparator?</t>
  </si>
  <si>
    <t>What is the role of the first stage in a two-stage comparator?</t>
  </si>
  <si>
    <t>What is the purpose of the second stage in a two-stage comparator?</t>
  </si>
  <si>
    <t>What is phase margin in comparator ?</t>
  </si>
  <si>
    <t>What types of noise are present in comparator?</t>
  </si>
  <si>
    <t>What are common topologies for a comparator?</t>
  </si>
  <si>
    <t>what is propagation delay ?</t>
  </si>
  <si>
    <t>what feedback is used in comparator ?</t>
  </si>
  <si>
    <t>How does a comparator IC work?</t>
  </si>
  <si>
    <t>when we use hysteresis comparator?</t>
  </si>
  <si>
    <t>how do i increase slew rate of 2 stage comparator ?</t>
  </si>
  <si>
    <t>how do i increase gain in 2 stage comparator ?</t>
  </si>
  <si>
    <t>how can i set current bias in 2 stage comparator</t>
  </si>
  <si>
    <t>Why are comparators analysed in small-signal</t>
  </si>
  <si>
    <t>how to increase GBW in 2 stage comparator</t>
  </si>
  <si>
    <t>give me 4 comparator topologies ?</t>
  </si>
  <si>
    <t>what is characteristics of comparator ?</t>
  </si>
  <si>
    <t>what is dynamic characteristics of comparator ?</t>
  </si>
  <si>
    <t>what is double tail latch type comparator</t>
  </si>
  <si>
    <t>what is dynamic comparator ?</t>
  </si>
  <si>
    <t>what is pre amp based comparator ?</t>
  </si>
  <si>
    <t>how do i know which topology to choose ?</t>
  </si>
  <si>
    <t>what is the advantages of pre amp based comparator ?</t>
  </si>
  <si>
    <t>what is the advantages of double tail latch type comparatorr ?</t>
  </si>
  <si>
    <t>what is the advantages of dynamic comparatorr ?</t>
  </si>
  <si>
    <t>what is the disadvantages of pre amp based comparator ?</t>
  </si>
  <si>
    <t>what is the disadvantages of double tail latch type comparator ?</t>
  </si>
  <si>
    <t>what is the disadvantages of dynamic comparatorr ?</t>
  </si>
  <si>
    <t>what is power consumtion ?</t>
  </si>
  <si>
    <t>how many input, ouput does comparator have ?</t>
  </si>
  <si>
    <t>What is the role of current mirrors in the input stage?</t>
  </si>
  <si>
    <t>How does the gain of the second stage compare to the first stage?</t>
  </si>
  <si>
    <t>How does the input transistor's transconductance (gm) affect the overall gain of the first stage?</t>
  </si>
  <si>
    <t>what is a comparator ?</t>
  </si>
  <si>
    <t>what are the different types of comparator?</t>
  </si>
  <si>
    <t>how does a comparator IC work ?</t>
  </si>
  <si>
    <t>what are the inputs and outputs of comparator ?</t>
  </si>
  <si>
    <t>what is the purpose of a comparator in a circuit ?</t>
  </si>
  <si>
    <t>how does a window comparator work ?</t>
  </si>
  <si>
    <t>what is a hysteresis comparator ?</t>
  </si>
  <si>
    <t>what are the common uses of comparator in the circuits ?</t>
  </si>
  <si>
    <t>how is a comparator used in a zero-crossing detector ?</t>
  </si>
  <si>
    <t>what role does a comparator play in an ADC ?</t>
  </si>
  <si>
    <t>how does a voltage level detector work using a comparator?</t>
  </si>
  <si>
    <t>what is gain bandwidth product ?</t>
  </si>
  <si>
    <t>what is phase margin ?</t>
  </si>
  <si>
    <t>what is slew rate of comparator ?</t>
  </si>
  <si>
    <t>what is output voltage swing ?</t>
  </si>
  <si>
    <t>what is input offset ?</t>
  </si>
  <si>
    <t>what are the key parameters to consider when designing a comparator ?</t>
  </si>
  <si>
    <t>what are the specifications of the LM339 comparator IC ?</t>
  </si>
  <si>
    <t>how does the LM393 comparator differ from the LM339?</t>
  </si>
  <si>
    <t>what are the advantages of using LM339 comparator IC?</t>
  </si>
  <si>
    <t>what is IC LM339 PIN configuration?</t>
  </si>
  <si>
    <t>When is a comparator circuit used?</t>
  </si>
  <si>
    <t>which field comparator circuit is applied in?</t>
  </si>
  <si>
    <t>In the field of automatic control, what is the comparator circuit used for?</t>
  </si>
  <si>
    <t>What are the static parameters of the comparator circuit?</t>
  </si>
  <si>
    <t>What are the dynamic parameters of the comparator circuit?</t>
  </si>
  <si>
    <t>Does the static comparator operate on a clock pulse?</t>
  </si>
  <si>
    <t>what is rise time ?</t>
  </si>
  <si>
    <t>what is fall time ?</t>
  </si>
  <si>
    <t>What is the bandwidth of the comparator circuit?</t>
  </si>
  <si>
    <t>How does noise affect the output of a comparator circuit?</t>
  </si>
  <si>
    <t>Where does noise come from?</t>
  </si>
  <si>
    <t>What is the power consumption of the comparator circuit?</t>
  </si>
  <si>
    <t>What is the speed of the comparator circuit?</t>
  </si>
  <si>
    <t>When does kick-back noise occur?</t>
  </si>
  <si>
    <t>Which of the two types of comparator circuits, static or dynamic, optimizes power consumption better?</t>
  </si>
  <si>
    <t>Of the two types of circuits, static and dynamic, which one requires more complex design techniques?</t>
  </si>
  <si>
    <t>What are the basic structures of a comparator circuit?</t>
  </si>
  <si>
    <t>how do we choose the W and L sizes of the mosfet to reduce linear resistance?</t>
  </si>
  <si>
    <t>what will the output result be If the voltage to be compared is less than the reference voltage?</t>
  </si>
  <si>
    <t>what will the output result be If the voltage to be compared is more than the reference voltage?</t>
  </si>
  <si>
    <t>How to choose the size of the differential MOSFET pair?</t>
  </si>
  <si>
    <t>How to determine the gain of an open loop comparator circuit ?</t>
  </si>
  <si>
    <t>How to determine the bandwidth of a comparator circuit?</t>
  </si>
  <si>
    <t>How to determine the rise time of a comparator circuit ?</t>
  </si>
  <si>
    <t>How to determine the fall time of a comparator circuit ?</t>
  </si>
  <si>
    <t>What is the difference between comparator and op amp?</t>
  </si>
  <si>
    <t>How is Comparator used in analog to digital conversion?</t>
  </si>
  <si>
    <t>what is the different between open-loop comparator and regenerative feedback comparator?</t>
  </si>
  <si>
    <t>Why is there no need to compensate for a comparator?</t>
  </si>
  <si>
    <t>How does the gain of a comparator affect its resolution?</t>
  </si>
  <si>
    <t>What is the meaning of the comparator's output voltage limits VOH?</t>
  </si>
  <si>
    <t>What is the meaning of the comparator's output voltage limits VOL?</t>
  </si>
  <si>
    <t>Can a Comparator be simulated as a one-bit analogGÇôdigital converter?</t>
  </si>
  <si>
    <t>What is the difference between the non-inverting and inverting inputs of a comparator?</t>
  </si>
  <si>
    <t>how are the VOH and VOL values GÇïGÇïtypically chosen in a CMOS comparator ?</t>
  </si>
  <si>
    <t>How does the ideal model of a comparator differ from the actual model?</t>
  </si>
  <si>
    <t>Why are comparators sensitive to noise in the transition region between two binary states?</t>
  </si>
  <si>
    <t>What factors affect comparator resolution?</t>
  </si>
  <si>
    <t>What is the structure of a two-stage comparator?</t>
  </si>
  <si>
    <t>Can the comparator circuit work with a DC power supply?</t>
  </si>
  <si>
    <t>Is it necessary to adjust the sensitivity of the comparator circuit?</t>
  </si>
  <si>
    <t>Can Comparator use multiple inputs?</t>
  </si>
  <si>
    <t>Can the Comparator operate at high frequencies?</t>
  </si>
  <si>
    <t>Can the Comparator work with negative voltage?</t>
  </si>
  <si>
    <t>Can Comparator be used to detect over-threshold signals?</t>
  </si>
  <si>
    <t>How can you improve the stability of a comparator circuit?</t>
  </si>
  <si>
    <t>What role does the reference voltage play in a comparator circuit?</t>
  </si>
  <si>
    <t>How do temperature variations impact the performance of comparators?</t>
  </si>
  <si>
    <t>What factors influence the response time of a comparator?</t>
  </si>
  <si>
    <t>Where can you find datasheets for specific comparator ICs?</t>
  </si>
  <si>
    <t>How does the layout of a comparator circuit affect its performance?</t>
  </si>
  <si>
    <t>How does the slew rate affect a comparator's operation?</t>
  </si>
  <si>
    <t>What design techniques can help reduce power consumption in comparator circuits?</t>
  </si>
  <si>
    <t>What are the key specifications to consider when choosing a comparator IC?</t>
  </si>
  <si>
    <t>What happens if the inputs to a comparator are shorted together?</t>
  </si>
  <si>
    <t>What factors contribute to the rise and fall times of a comparator output?</t>
  </si>
  <si>
    <t>What are the potential applications of comparators in automotive systems?</t>
  </si>
  <si>
    <t>How can you simulate a comparator circuit using software tools?</t>
  </si>
  <si>
    <t>How does a comparator respond to rapid changes in input voltage?</t>
  </si>
  <si>
    <t>What is the typical symbol used to represent a comparator in circuit diagrams?</t>
  </si>
  <si>
    <t>How can you identify a comparator in a circuit?</t>
  </si>
  <si>
    <t>What happens to the output of a comparator when the inputs are equal?</t>
  </si>
  <si>
    <t>What is the typical input impedance of a comparator?</t>
  </si>
  <si>
    <t>What effect does load impedance have on a comparator's output?</t>
  </si>
  <si>
    <t>How can a comparator be used in temperature sensing applications?</t>
  </si>
  <si>
    <t>What happens to the output of a comparator if the power supply is interrupted?</t>
  </si>
  <si>
    <t>What are some common challenges when designing comparator circuits?</t>
  </si>
  <si>
    <t>How does the output of a comparator behave in a noisy environment?</t>
  </si>
  <si>
    <t>How do you measure the output voltage of a comparator?</t>
  </si>
  <si>
    <t>How does a comparator respond to a slowly changing input signal?</t>
  </si>
  <si>
    <t>What is the significance of the output logic levels in a comparator?</t>
  </si>
  <si>
    <t>How does input noise affect the performance of a comparator?</t>
  </si>
  <si>
    <t>what is strong-arm comparator?</t>
  </si>
  <si>
    <t>what is the different between 2 stage comparator and strong arm comparator?</t>
  </si>
  <si>
    <t>what is hysteresis comparator ?</t>
  </si>
  <si>
    <t>what is the advantage of hysteresis comparator ?</t>
  </si>
  <si>
    <t>Under what conditions will the output of a comparator be high (VOH) and when will it be low (VOL)?</t>
  </si>
  <si>
    <t>How is the output of a comparator determined based on two analog inputs?</t>
  </si>
  <si>
    <t>How does the output transition between VOL and VOH in the ideal model?</t>
  </si>
  <si>
    <t>Why is gain considered an important characteristic for a comparator?</t>
  </si>
  <si>
    <t>What are the typical values for VOH and VOL in CMOS technology?</t>
  </si>
  <si>
    <t>How does the presence of offset voltage affect the output of a comparator?</t>
  </si>
  <si>
    <t>What is input-offset voltage (VOS) ?</t>
  </si>
  <si>
    <t>What is the input common-mode range (ICMR) ?</t>
  </si>
  <si>
    <t>What is formula small signal gain of two stage comparator ?</t>
  </si>
  <si>
    <t>why hysteresis is needed in comparator ?</t>
  </si>
  <si>
    <t>what is high speed comparator ?</t>
  </si>
  <si>
    <t>what is basic principle behind high speed comparator ?</t>
  </si>
  <si>
    <t>What is VIH ?</t>
  </si>
  <si>
    <t>What is VIL ?</t>
  </si>
  <si>
    <t>what is resolution in comparator ?</t>
  </si>
  <si>
    <t>stt</t>
  </si>
  <si>
    <t>Bảng tần suất xuất hiện nhãn</t>
  </si>
  <si>
    <t>what</t>
  </si>
  <si>
    <t>why</t>
  </si>
  <si>
    <t>when</t>
  </si>
  <si>
    <t>where</t>
  </si>
  <si>
    <t>how</t>
  </si>
  <si>
    <t>how many/ how much</t>
  </si>
  <si>
    <t>yes/no</t>
  </si>
  <si>
    <t>which</t>
  </si>
  <si>
    <t>understand of Comparator structure</t>
  </si>
  <si>
    <t>Voltage and current characteristics</t>
  </si>
  <si>
    <t>ways to Enhace performance</t>
  </si>
  <si>
    <t>Ask for definition</t>
  </si>
  <si>
    <t>pole adjustment</t>
  </si>
  <si>
    <t>ask for application</t>
  </si>
  <si>
    <t>ask for learning resource, testing tool</t>
  </si>
  <si>
    <t>Circuit design and techniques</t>
  </si>
  <si>
    <t>Environmental impact</t>
  </si>
  <si>
    <t>Performance analysis</t>
  </si>
  <si>
    <t>Comparator function</t>
  </si>
  <si>
    <t>ask for information of Specific market model comparator</t>
  </si>
  <si>
    <t>different between two concepts</t>
  </si>
  <si>
    <t>explain concept</t>
  </si>
  <si>
    <t>How the circuit operates</t>
  </si>
  <si>
    <t>formula</t>
  </si>
  <si>
    <t>static comparator</t>
  </si>
  <si>
    <t>dynamic comparator</t>
  </si>
  <si>
    <t>Hysteresis Comparator</t>
  </si>
  <si>
    <t>2 stage comparator</t>
  </si>
  <si>
    <t>regenerative feedback comparator</t>
  </si>
  <si>
    <t>strong-ARM comparator</t>
  </si>
  <si>
    <t>double tail latch type comparator</t>
  </si>
  <si>
    <t>comparator</t>
  </si>
  <si>
    <t>high speed comparator</t>
  </si>
  <si>
    <t>Less than reference voltage</t>
  </si>
  <si>
    <t>higher than reference voltage</t>
  </si>
  <si>
    <t>OP amp</t>
  </si>
  <si>
    <t>CMOS Comparator</t>
  </si>
  <si>
    <t>bipolar comparator</t>
  </si>
  <si>
    <t>Pre amp based comparator</t>
  </si>
  <si>
    <t>Ideal comparator</t>
  </si>
  <si>
    <t>LM339</t>
  </si>
  <si>
    <t>LM393</t>
  </si>
  <si>
    <t>NULL</t>
  </si>
  <si>
    <t>Input stage</t>
  </si>
  <si>
    <t>output stage</t>
  </si>
  <si>
    <t xml:space="preserve">first stage </t>
  </si>
  <si>
    <t>second stage</t>
  </si>
  <si>
    <t>input and ouput</t>
  </si>
  <si>
    <t>2 satge</t>
  </si>
  <si>
    <t>basic structure</t>
  </si>
  <si>
    <t>Input resistance</t>
  </si>
  <si>
    <t>Output resistance</t>
  </si>
  <si>
    <t>Open-loop gain</t>
  </si>
  <si>
    <t>Gain-bandwidth product (GBW)</t>
  </si>
  <si>
    <t>Phase margin</t>
  </si>
  <si>
    <t>Slew rate (positive and negative)</t>
  </si>
  <si>
    <t>Input offset voltage</t>
  </si>
  <si>
    <t>Common-mode rejection ratio (CMRR)</t>
  </si>
  <si>
    <t>Power supply rejection ratio (PSRR)</t>
  </si>
  <si>
    <t>Output voltage swing</t>
  </si>
  <si>
    <t>Rise time</t>
  </si>
  <si>
    <t>Fall time</t>
  </si>
  <si>
    <t>Propagation delay</t>
  </si>
  <si>
    <t>Bandwidth</t>
  </si>
  <si>
    <t>Input-referred noise</t>
  </si>
  <si>
    <t>Kick-back noise</t>
  </si>
  <si>
    <t xml:space="preserve">Noise sources </t>
  </si>
  <si>
    <t>Response time</t>
  </si>
  <si>
    <t>Temperature impact</t>
  </si>
  <si>
    <t>Power consumption</t>
  </si>
  <si>
    <t>Hysteresis</t>
  </si>
  <si>
    <t>Logic levels (VOH, VOL)</t>
  </si>
  <si>
    <t>Load impedance impact</t>
  </si>
  <si>
    <t>Transition region noise sensitivity</t>
  </si>
  <si>
    <t>gain</t>
  </si>
  <si>
    <t>resolution</t>
  </si>
  <si>
    <t>VIL and VIH</t>
  </si>
  <si>
    <t>Input common mode rate (ICMR)</t>
  </si>
  <si>
    <t>linear resistance</t>
  </si>
  <si>
    <t>dynamic</t>
  </si>
  <si>
    <t>key characteristic</t>
  </si>
  <si>
    <t>static</t>
  </si>
  <si>
    <t>compensate</t>
  </si>
  <si>
    <t>feedback</t>
  </si>
  <si>
    <t>Complex design</t>
  </si>
  <si>
    <t>Choose W/L</t>
  </si>
  <si>
    <t>Match device</t>
  </si>
  <si>
    <t>Layout</t>
  </si>
  <si>
    <t>Use of comparator in circuits</t>
  </si>
  <si>
    <t>Comparator in analog-to-digital converters (ADCs)</t>
  </si>
  <si>
    <t>Comparator in zero-crossing detectors</t>
  </si>
  <si>
    <t>Window comparator applications</t>
  </si>
  <si>
    <t>Voltage level detector</t>
  </si>
  <si>
    <t>Temperature sensing applications</t>
  </si>
  <si>
    <t>Automotive systems applications</t>
  </si>
  <si>
    <t>Over-threshold signal detection</t>
  </si>
  <si>
    <t>Comparator as a one-bit analog–digital converter</t>
  </si>
  <si>
    <t>Use of comparator in automatic control</t>
  </si>
  <si>
    <t>Key components of an analog comparator circuit</t>
  </si>
  <si>
    <t>Input stage components</t>
  </si>
  <si>
    <t>Two-stage op-amp components</t>
  </si>
  <si>
    <t>MOSFET</t>
  </si>
  <si>
    <t>Comparator circuit components</t>
  </si>
  <si>
    <t>Load components</t>
  </si>
  <si>
    <t>Capacitor</t>
  </si>
  <si>
    <t>Resistor</t>
  </si>
  <si>
    <t>current bias</t>
  </si>
  <si>
    <t>test the performance</t>
  </si>
  <si>
    <t>software tools</t>
  </si>
  <si>
    <t>learning resource</t>
  </si>
  <si>
    <t>datasheet</t>
  </si>
  <si>
    <t>Why do we use operational amplifiers (op-amps) in comparator circuits?</t>
  </si>
  <si>
    <t>Why is it important to choose the right reference voltage in a comparator circuit?</t>
  </si>
  <si>
    <t>Why are hysteresis and positive feedback necessary in some comparator circuits?</t>
  </si>
  <si>
    <t>Why do some comparators have open-collector outputs?</t>
  </si>
  <si>
    <t>Why is it crucial to understand the input offset voltage in comparators?</t>
  </si>
  <si>
    <t>Why do comparator circuits need a clean power supply to function properly?</t>
  </si>
  <si>
    <t>Why is the response time important in high-speed comparator applications?</t>
  </si>
  <si>
    <t>Why is the choice of supply voltage important when designing a comparator circuit?</t>
  </si>
  <si>
    <t>Why are Schmitt triggers used in combination with comparators in noisy environments?</t>
  </si>
  <si>
    <t>Why do some comparators have built-in voltage reference sources?</t>
  </si>
  <si>
    <t>Why is the gain of the comparator usually very high?</t>
  </si>
  <si>
    <t>Why is it essential to consider input common-mode voltage range when selecting comparators?</t>
  </si>
  <si>
    <t>Why is it important to use comparators instead of operational amplifiers in some applications?</t>
  </si>
  <si>
    <t>Why do certain comparators feature low power consumption modes?</t>
  </si>
  <si>
    <t>Why is it necessary to have a well-defined switching threshold in comparator circuits?</t>
  </si>
  <si>
    <t>Why do some comparators include output polarity options?</t>
  </si>
  <si>
    <t>Why are comparator circuits used for signal conditioning in digital systems?</t>
  </si>
  <si>
    <t>Why is it necessary to account for temperature variations when designing comparator circuits?</t>
  </si>
  <si>
    <t>Why do comparators need to have fast switching characteristics in some applications?</t>
  </si>
  <si>
    <t>Why is the choice of packaging important in comparator circuit designs?</t>
  </si>
  <si>
    <t>When should you use a comparator instead of a voltage comparator?</t>
  </si>
  <si>
    <t>When is it necessary to include hysteresis in a comparator circuit?</t>
  </si>
  <si>
    <t>When is it appropriate to use a Schmitt trigger with a comparator?</t>
  </si>
  <si>
    <t>When should you select a high-speed comparator over a standard one?</t>
  </si>
  <si>
    <t>When do you need to consider the input offset voltage of a comparator?</t>
  </si>
  <si>
    <t>When is it crucial to design a comparator circuit with a low power mode?</t>
  </si>
  <si>
    <t>When is the use of a differential comparator preferred over a single-ended comparator?</t>
  </si>
  <si>
    <t>When do you need to apply a reference voltage in a comparator circuit?</t>
  </si>
  <si>
    <t>When should you use open-collector outputs in comparators?</t>
  </si>
  <si>
    <t>When is it important to use a comparator with a wide input common-mode range?</t>
  </si>
  <si>
    <t>When is the best time to switch from using an operational amplifier to a comparator?</t>
  </si>
  <si>
    <t>When should you consider the temperature stability of a comparator circuit?</t>
  </si>
  <si>
    <t>When should a comparator with a built-in voltage reference be used?</t>
  </si>
  <si>
    <t>When do you need to account for the switching speed of a comparator in your design?</t>
  </si>
  <si>
    <t>When is it necessary to have a precise, well-defined threshold for your comparator circuit?</t>
  </si>
  <si>
    <t>When do you use comparators in digital-to-analog or analog-to-digital conversion systems?</t>
  </si>
  <si>
    <t>When should you choose a comparator with a specific output polarity for your design?</t>
  </si>
  <si>
    <t>When should a comparator circuit include a built-in over-voltage protection feature?</t>
  </si>
  <si>
    <t>When is it appropriate to use comparators in pulse-width modulation (PWM) applications?</t>
  </si>
  <si>
    <t>When do you need to design a comparator with a low supply voltage for portable devices?</t>
  </si>
  <si>
    <t>How many inputs does a typical comparator have?</t>
  </si>
  <si>
    <t>How much current does a comparator typically consume in low-power mode?</t>
  </si>
  <si>
    <t>How many types of comparators are commonly used in electronic circuits?</t>
  </si>
  <si>
    <t>How much voltage is required to drive the reference input of a comparator?</t>
  </si>
  <si>
    <t>How many different output configurations can a comparator have?</t>
  </si>
  <si>
    <t>How much hysteresis is typically applied in a comparator circuit for noise immunity?</t>
  </si>
  <si>
    <t>How many comparators are needed to implement a multi-level comparison circuit?</t>
  </si>
  <si>
    <t>How much voltage offset is acceptable in precision comparator applications?</t>
  </si>
  <si>
    <t>How many stages of amplification are usually involved in a comparator circuit?</t>
  </si>
  <si>
    <t>How much bandwidth is necessary for high-speed comparators in digital circuits?</t>
  </si>
  <si>
    <t>How many comparator ICs are available on the market for consumer electronics?</t>
  </si>
  <si>
    <t>How much delay is introduced in a comparator circuit due to feedback?</t>
  </si>
  <si>
    <t>How many different package types are available for comparators?</t>
  </si>
  <si>
    <t>How much power does a comparator consume when operating at its maximum speed?</t>
  </si>
  <si>
    <t>How many reference voltages should be used in a comparator circuit for stability?</t>
  </si>
  <si>
    <t>How much noise filtering is required in a comparator circuit for accurate operation?</t>
  </si>
  <si>
    <t>How many different feedback configurations can be used with comparators?</t>
  </si>
  <si>
    <t>How much gain is needed for an op-amp comparator circuit?</t>
  </si>
  <si>
    <t>How many comparators can be integrated into a single IC for multi-channel applications?</t>
  </si>
  <si>
    <t>How much tolerance is acceptable for the input voltage range of a comparator?</t>
  </si>
  <si>
    <t>Which type of comparator is best for low-power applications?</t>
  </si>
  <si>
    <t>Which comparator is suitable for high-speed switching circuits?</t>
  </si>
  <si>
    <t>Which characteristics of a comparator should you prioritize in a precision measurement system?</t>
  </si>
  <si>
    <t>Which output configuration is most commonly used in comparator circuits?</t>
  </si>
  <si>
    <t>Which components are typically used in combination with comparators to improve noise immunity?</t>
  </si>
  <si>
    <t>Which type of feedback is best for creating hysteresis in a comparator circuit?</t>
  </si>
  <si>
    <t>Which factors should be considered when selecting a comparator for automotive applications?</t>
  </si>
  <si>
    <t>Which comparator IC offers the highest input voltage range?</t>
  </si>
  <si>
    <t>Which comparator is best for detecting small voltage differences in signal processing?</t>
  </si>
  <si>
    <t>Which types of comparators are used in analog-to-digital conversion systems?</t>
  </si>
  <si>
    <t>Which voltage reference is typically used in a comparator circuit for stability?</t>
  </si>
  <si>
    <t>Which comparator is ideal for applications requiring fast response times?</t>
  </si>
  <si>
    <t>Which packaging type is most suitable for comparators in high-density circuits?</t>
  </si>
  <si>
    <t>Which comparators are designed specifically for use in low-voltage environments?</t>
  </si>
  <si>
    <t>Which characteristics of a comparator affect its switching speed the most?</t>
  </si>
  <si>
    <t>Which type of hysteresis is used to reduce the effect of noise in a comparator circuit?</t>
  </si>
  <si>
    <t>Which operational amplifier is commonly used as a comparator in signal conditioning circuits?</t>
  </si>
  <si>
    <t>Which is more important when selecting a comparator: input offset voltage or supply voltage?</t>
  </si>
  <si>
    <t>Which comparator is recommended for use in precision switching applications?</t>
  </si>
  <si>
    <t>Which parameters should you check to ensure the reliability of a comparator circuit over temperature variations?</t>
  </si>
  <si>
    <t>How does adjusting the pole of a comparator circuit affect its frequency response?</t>
  </si>
  <si>
    <t>What role does pole adjustment play in the stability of a comparator circuit?</t>
  </si>
  <si>
    <t>How do changes in the pole location influence the transient response of a comparator?</t>
  </si>
  <si>
    <t>What effect does pole adjustment have on the phase margin of a comparator circuit?</t>
  </si>
  <si>
    <t>When adjusting the pole of a comparator, how does it impact the overall gain bandwidth product?</t>
  </si>
  <si>
    <t>How does pole shifting affect the noise performance of a comparator circuit?</t>
  </si>
  <si>
    <t>Why is pole placement important in designing a high-speed comparator circuit?</t>
  </si>
  <si>
    <t>How does pole adjustment influence the output switching behavior of a comparator?</t>
  </si>
  <si>
    <t>What is the relationship between pole adjustment and the comparator’s rise and fall time?</t>
  </si>
  <si>
    <t>How do different pole locations impact the power consumption of a comparator circuit?</t>
  </si>
  <si>
    <t>Why do designers adjust the poles in a comparator to improve its settling time?</t>
  </si>
  <si>
    <t>How does adjusting the pole in a comparator affect its input offset voltage characteristics?</t>
  </si>
  <si>
    <t>What is the role of pole-zero cancellation in comparator design?</t>
  </si>
  <si>
    <t>How does the location of the pole impact the comparator’s susceptibility to overshoot?</t>
  </si>
  <si>
    <t>Why is it necessary to carefully adjust the poles when designing a comparator for analog-to-digital conversion?</t>
  </si>
  <si>
    <t>How does pole adjustment help in minimizing distortion in comparator circuits?</t>
  </si>
  <si>
    <t>How does pole adjustment help improve the noise immunity of a comparator circuit?</t>
  </si>
  <si>
    <t>When designing a comparator for a precision system, why is pole tuning important?</t>
  </si>
  <si>
    <t>How does pole adjustment interact with feedback loops in comparator circuits?</t>
  </si>
  <si>
    <t>How can pole adjustment improve the comparator's accuracy in voltage threshold detection?</t>
  </si>
  <si>
    <t>What are the best resources to learn about the fundamentals of comparator circuits?</t>
  </si>
  <si>
    <t>Where can I find online tutorials for understanding the operation of comparators?</t>
  </si>
  <si>
    <t>Which books are recommended for in-depth study of operational amplifiers and comparators?</t>
  </si>
  <si>
    <t>What websites offer free courses or tutorials on designing comparator circuits?</t>
  </si>
  <si>
    <t>Are there any online platforms that offer practical exercises on comparator circuit design?</t>
  </si>
  <si>
    <t>What kind of testing tools should I use to measure the switching characteristics of a comparator?</t>
  </si>
  <si>
    <t>Which oscilloscopes are best suited for testing comparator circuits?</t>
  </si>
  <si>
    <t>What are the essential components I need to build and test a basic comparator circuit?</t>
  </si>
  <si>
    <t>Where can I find simulation software to test and experiment with comparator circuits?</t>
  </si>
  <si>
    <t>What are the most useful online resources for learning how to simulate comparators in SPICE?</t>
  </si>
  <si>
    <t>Which software is best for simulating and analyzing comparator circuit behavior in real-time?</t>
  </si>
  <si>
    <t>What are the top testing tools for measuring the accuracy and precision of comparators?</t>
  </si>
  <si>
    <t>How do I use a logic analyzer to test the output of a comparator circuit?</t>
  </si>
  <si>
    <t>What is the best way to visualize the switching behavior of a comparator using testing equipment?</t>
  </si>
  <si>
    <t>Which multimeter settings should I use to troubleshoot comparator circuits?</t>
  </si>
  <si>
    <t>Are there specific test equipment tools needed for evaluating the power consumption of comparators?</t>
  </si>
  <si>
    <t>Where can I find datasheets for popular comparator ICs that include testing guidelines?</t>
  </si>
  <si>
    <t>What learning resources are available for understanding noise immunity and hysteresis in comparators?</t>
  </si>
  <si>
    <t>Which online forums or communities are best for asking questions about testing comparators?</t>
  </si>
  <si>
    <t>What testing techniques can help verify the accuracy of threshold detection in a comparator?</t>
  </si>
  <si>
    <t>How do the materials used in comparator ICs affect their environmental footprint?</t>
  </si>
  <si>
    <t>What steps can be taken to reduce the environmental impact of comparator circuit manufacturing?</t>
  </si>
  <si>
    <t>How can the disposal of outdated comparator components be managed to minimize environmental harm?</t>
  </si>
  <si>
    <t>What role do environmentally friendly materials play in the production of comparator ICs?</t>
  </si>
  <si>
    <t>How does the energy efficiency of comparator circuits contribute to reducing environmental impact?</t>
  </si>
  <si>
    <t>What are the environmental concerns related to the use of comparators in high-power applications?</t>
  </si>
  <si>
    <t>How does the lifecycle of a comparator circuit impact the overall sustainability of electronic devices?</t>
  </si>
  <si>
    <t>What are the environmental impacts of manufacturing and disposing of semiconductor-based comparators?</t>
  </si>
  <si>
    <t>How can manufacturers design comparators with a lower environmental footprint during production and disposal?</t>
  </si>
  <si>
    <t>How does the choice of packaging materials for comparators affect environmental sustainability?</t>
  </si>
  <si>
    <t>What are the environmental benefits of using low-power comparators in battery-operated devices?</t>
  </si>
  <si>
    <t>How can reducing the power consumption of comparator circuits help lower carbon emissions in electronic products?</t>
  </si>
  <si>
    <t>What are the long-term environmental effects of using toxic substances in comparator component manufacturing?</t>
  </si>
  <si>
    <t>How do environmental regulations affect the production and disposal of comparator ICs?</t>
  </si>
  <si>
    <t>How can the recyclability of comparators be improved to reduce waste in the electronics industry?</t>
  </si>
  <si>
    <t>What is the environmental impact of the global demand for comparators in consumer electronics?</t>
  </si>
  <si>
    <t>How can the environmental footprint of comparator circuits be reduced through better design and technology choices?</t>
  </si>
  <si>
    <t>What are the key environmental challenges associated with the lifecycle of comparators in automotive electronics?</t>
  </si>
  <si>
    <t>How can electronic manufacturers ensure comparators are compliant with environmental certifications, such as RoHS?</t>
  </si>
  <si>
    <t>How can sustainability practices be integrated into the production of comparators and similar electronic components?</t>
  </si>
  <si>
    <t>How does a comparator determine the output based on two input voltages?</t>
  </si>
  <si>
    <t>What is the primary function of a comparator in a circuit?</t>
  </si>
  <si>
    <t>How does a comparator differ from an operational amplifier in terms of function?</t>
  </si>
  <si>
    <t>Why is the output of a comparator typically a digital signal?</t>
  </si>
  <si>
    <t>What is the significance of the reference voltage in a comparator circuit?</t>
  </si>
  <si>
    <t>How do comparators handle noisy or unstable input signals?</t>
  </si>
  <si>
    <t>What factors influence the switching speed of a comparator?</t>
  </si>
  <si>
    <t>How does hysteresis in a comparator circuit affect its operation?</t>
  </si>
  <si>
    <t>How does a comparator decide whether to output a high or low signal?</t>
  </si>
  <si>
    <t>What role does the input offset voltage play in the performance of a comparator?</t>
  </si>
  <si>
    <t>Why is the comparator’s output often described as a square wave signal?</t>
  </si>
  <si>
    <t>What happens when the two input voltages of a comparator are equal?</t>
  </si>
  <si>
    <t>How can a comparator be used to detect zero-crossing in a signal?</t>
  </si>
  <si>
    <t>How does a comparator circuit behave when one input voltage exceeds the reference voltage?</t>
  </si>
  <si>
    <t>Why might a comparator output exhibit a delay or slow switching behavior?</t>
  </si>
  <si>
    <t>How do comparators handle input voltages outside their specified range?</t>
  </si>
  <si>
    <t>How can comparators be used in pulse-width modulation (PWM) circuits?</t>
  </si>
  <si>
    <t>What are the typical applications where comparators are preferred over operational amplifiers?</t>
  </si>
  <si>
    <t>How do you adjust the threshold voltage in a comparator circuit for specific applications?</t>
  </si>
  <si>
    <t>What happens if a comparator is designed without hysteresis in a noisy environment?</t>
  </si>
  <si>
    <t>What are the key characteristics of a comparator and how does it differ from other operational amplifier circuits?</t>
  </si>
  <si>
    <t>How does a comparator work, and what role does hysteresis play in its operation?</t>
  </si>
  <si>
    <t>What are the primary considerations when selecting a comparator for high-speed applications?</t>
  </si>
  <si>
    <t>Can you explain the function of an open-drain output in a comparator and its advantages in specific circuit designs?</t>
  </si>
  <si>
    <t>What are the trade-offs between using an analog comparator versus a digital comparator in a circuit?</t>
  </si>
  <si>
    <t>Describe how hysteresis is implemented in a comparator circuit and its effect on noise immunity.</t>
  </si>
  <si>
    <t>How does power consumption vary between different comparator models, and what are some low-power comparator options currently available?</t>
  </si>
  <si>
    <t>In which applications would a window comparator be preferred over a basic comparator, and how does it function?</t>
  </si>
  <si>
    <t>What are some examples of high-speed comparators, and what specific applications are they optimized for?</t>
  </si>
  <si>
    <t>Explain the concept of propagation delay in a comparator and why it is critical in high-frequency applications.</t>
  </si>
  <si>
    <t>Describe how offset voltage impacts comparator performance and mention some models designed to minimize offset.</t>
  </si>
  <si>
    <t>What are the advantages and disadvantages of using a rail-to-rail comparator in low-voltage applications?</t>
  </si>
  <si>
    <t>How does temperature variation affect comparator performance, and what features are available in commercial models to mitigate this?</t>
  </si>
  <si>
    <t>What role does input bias current play in the accuracy of a comparator circuit?</t>
  </si>
  <si>
    <t>Can you describe some applications where a zero-crossing comparator is especially useful?</t>
  </si>
  <si>
    <t>What parameters should be evaluated when selecting a comparator model for a battery-powered design?</t>
  </si>
  <si>
    <t>How does a differential comparator work, and what are its primary advantages in sensor applications?</t>
  </si>
  <si>
    <t>What are some examples of integrated comparators with built-in reference voltages, and in which applications are they most useful?</t>
  </si>
  <si>
    <t>Describe the typical use cases for a programmable comparator and any available models on the market.</t>
  </si>
  <si>
    <t>In terms of market models, which comparators are known for low propagation delay, and what specific applications benefit from this feature?</t>
  </si>
  <si>
    <t>What are the main differences between an analog comparator and a digital comparator, and what are the benefits of each?</t>
  </si>
  <si>
    <t>How does an open-drain output comparator differ from a push-pull output comparator, and in what situations is one preferred over the other?</t>
  </si>
  <si>
    <t>What distinguishes a window comparator from a single-threshold comparator, and what applications suit each type?</t>
  </si>
  <si>
    <t>How does hysteresis in a comparator differ from offset voltage, and how does each impact circuit stability?</t>
  </si>
  <si>
    <t>What are the differences in functionality and application between rail-to-rail comparators and standard comparators?</t>
  </si>
  <si>
    <t>How does a zero-crossing comparator differ from a level-detecting comparator, and when is each type used?</t>
  </si>
  <si>
    <t>What are the primary distinctions between a programmable comparator and a fixed-threshold comparator?</t>
  </si>
  <si>
    <t>How do high-speed comparators differ from low-power comparators, and in what types of applications are each typically used?</t>
  </si>
  <si>
    <t>What is the difference between propagation delay and response time in comparators, and how do these factors affect circuit performance?</t>
  </si>
  <si>
    <t>How does input bias current impact a comparator differently than input offset current?</t>
  </si>
  <si>
    <t>In what ways do integrated comparators with built-in reference voltages differ from standard comparators, and what applications benefit from built-in references?</t>
  </si>
  <si>
    <t>What is the difference between a single-ended comparator and a differential comparator, and where is each type preferred?</t>
  </si>
  <si>
    <t>How does comparator noise immunity differ from comparator accuracy, and what design features enhance each characteristic?</t>
  </si>
  <si>
    <t>What are the differences between a comparator’s input offset voltage and its input bias current, and how do these affect performance?</t>
  </si>
  <si>
    <t>How do temperature-stabilized comparators differ from standard comparators, and in which scenarios are they most useful?</t>
  </si>
  <si>
    <t>What are the distinct advantages of using a discrete comparator circuit versus an integrated comparator IC?</t>
  </si>
  <si>
    <t>How do inverting and non-inverting comparator configurations differ in function and typical use?</t>
  </si>
  <si>
    <t>What are the trade-offs between using an op-amp as a comparator versus using a dedicated comparator IC?</t>
  </si>
  <si>
    <t>How does the concept of common-mode range differ between operational amplifiers and comparators, and why is it critical in comparator design?</t>
  </si>
  <si>
    <t>In what way does hysteresis in a comparator differ from feedback in operational amplifiers, and how does each contribute to circuit stability?</t>
  </si>
  <si>
    <t>What is an electronic comparator, and how is it typically used in circuit design?</t>
  </si>
  <si>
    <t>How does hysteresis improve the performance of a comparator in noisy environments?</t>
  </si>
  <si>
    <t>What is an open-drain output in a comparator, and why is it advantageous in certain circuit configurations?</t>
  </si>
  <si>
    <t>How does a comparator differ from an operational amplifier when used for voltage comparison?</t>
  </si>
  <si>
    <t>What is propagation delay in a comparator, and why is it important in high-speed applications?</t>
  </si>
  <si>
    <t>How does a window comparator work, and in what situations would it be particularly useful?</t>
  </si>
  <si>
    <t>What is the significance of offset voltage in comparators, and how can it impact circuit accuracy?</t>
  </si>
  <si>
    <t>Why is hysteresis added to a comparator circuit, and what effect does it have on the comparator's switching behavior?</t>
  </si>
  <si>
    <t>How does a zero-crossing comparator function, and what applications benefit from its use?</t>
  </si>
  <si>
    <t>What is input bias current in a comparator, and why does it matter in precision circuits?</t>
  </si>
  <si>
    <t>What are rail-to-rail comparators, and how do they enhance performance in low-voltage applications?</t>
  </si>
  <si>
    <t>How do temperature variations affect comparator performance, and what features help maintain stability?</t>
  </si>
  <si>
    <t>What is a differential comparator, and how does it differ from a single-ended comparator?</t>
  </si>
  <si>
    <t>How do programmable comparators work, and what are the typical use cases for this type of component?</t>
  </si>
  <si>
    <t>What role does input offset current play in a comparator circuit, and how is it managed in precision designs?</t>
  </si>
  <si>
    <t>How does the response time of a comparator influence its performance in high-speed applications?</t>
  </si>
  <si>
    <t>What is a built-in reference voltage in comparators, and why is it useful in integrated comparator designs?</t>
  </si>
  <si>
    <t>How does a comparator's input common-mode range affect its usability in different circuit configurations?</t>
  </si>
  <si>
    <t>What is the purpose of using a discrete comparator circuit as opposed to an integrated comparator IC?</t>
  </si>
  <si>
    <t>How does hysteresis differ from feedback in operational amplifiers, and what role does each play in ensuring circuit stability?</t>
  </si>
  <si>
    <r>
      <t xml:space="preserve">What is the formula for calculating the </t>
    </r>
    <r>
      <rPr>
        <b/>
        <sz val="11"/>
        <color theme="1"/>
        <rFont val="Calibri"/>
        <family val="2"/>
        <scheme val="minor"/>
      </rPr>
      <t>output voltage</t>
    </r>
    <r>
      <rPr>
        <sz val="11"/>
        <color theme="1"/>
        <rFont val="Calibri"/>
        <family val="2"/>
        <scheme val="minor"/>
      </rPr>
      <t xml:space="preserve"> of a comparator circuit, and how does it vary with input conditions?</t>
    </r>
  </si>
  <si>
    <r>
      <t xml:space="preserve">How do you calculate </t>
    </r>
    <r>
      <rPr>
        <b/>
        <sz val="11"/>
        <color theme="1"/>
        <rFont val="Calibri"/>
        <family val="2"/>
        <scheme val="minor"/>
      </rPr>
      <t>hysteresis</t>
    </r>
    <r>
      <rPr>
        <sz val="11"/>
        <color theme="1"/>
        <rFont val="Calibri"/>
        <family val="2"/>
        <scheme val="minor"/>
      </rPr>
      <t xml:space="preserve"> in a comparator circuit, and what factors influence its value?</t>
    </r>
  </si>
  <si>
    <r>
      <t xml:space="preserve">What formula determines the </t>
    </r>
    <r>
      <rPr>
        <b/>
        <sz val="11"/>
        <color theme="1"/>
        <rFont val="Calibri"/>
        <family val="2"/>
        <scheme val="minor"/>
      </rPr>
      <t>threshold voltage</t>
    </r>
    <r>
      <rPr>
        <sz val="11"/>
        <color theme="1"/>
        <rFont val="Calibri"/>
        <family val="2"/>
        <scheme val="minor"/>
      </rPr>
      <t xml:space="preserve"> in a window comparator, and how does it define the range of detection?</t>
    </r>
  </si>
  <si>
    <r>
      <t xml:space="preserve">How is the </t>
    </r>
    <r>
      <rPr>
        <b/>
        <sz val="11"/>
        <color theme="1"/>
        <rFont val="Calibri"/>
        <family val="2"/>
        <scheme val="minor"/>
      </rPr>
      <t>propagation delay</t>
    </r>
    <r>
      <rPr>
        <sz val="11"/>
        <color theme="1"/>
        <rFont val="Calibri"/>
        <family val="2"/>
        <scheme val="minor"/>
      </rPr>
      <t xml:space="preserve"> of a comparator calculated, and what factors contribute to this delay?</t>
    </r>
  </si>
  <si>
    <r>
      <t xml:space="preserve">What is the formula for calculating the </t>
    </r>
    <r>
      <rPr>
        <b/>
        <sz val="11"/>
        <color theme="1"/>
        <rFont val="Calibri"/>
        <family val="2"/>
        <scheme val="minor"/>
      </rPr>
      <t>offset voltage</t>
    </r>
    <r>
      <rPr>
        <sz val="11"/>
        <color theme="1"/>
        <rFont val="Calibri"/>
        <family val="2"/>
        <scheme val="minor"/>
      </rPr>
      <t xml:space="preserve"> of a comparator, and how does it affect the accuracy of the circuit?</t>
    </r>
  </si>
  <si>
    <r>
      <t xml:space="preserve">How do you calculate the </t>
    </r>
    <r>
      <rPr>
        <b/>
        <sz val="11"/>
        <color theme="1"/>
        <rFont val="Calibri"/>
        <family val="2"/>
        <scheme val="minor"/>
      </rPr>
      <t>input common-mode range</t>
    </r>
    <r>
      <rPr>
        <sz val="11"/>
        <color theme="1"/>
        <rFont val="Calibri"/>
        <family val="2"/>
        <scheme val="minor"/>
      </rPr>
      <t xml:space="preserve"> of a comparator, and why is it important in circuit design?</t>
    </r>
  </si>
  <si>
    <r>
      <t xml:space="preserve">What is the formula for </t>
    </r>
    <r>
      <rPr>
        <b/>
        <sz val="11"/>
        <color theme="1"/>
        <rFont val="Calibri"/>
        <family val="2"/>
        <scheme val="minor"/>
      </rPr>
      <t>input bias current</t>
    </r>
    <r>
      <rPr>
        <sz val="11"/>
        <color theme="1"/>
        <rFont val="Calibri"/>
        <family val="2"/>
        <scheme val="minor"/>
      </rPr>
      <t>, and how does it impact precision in a comparator circuit?</t>
    </r>
  </si>
  <si>
    <r>
      <t xml:space="preserve">How is the </t>
    </r>
    <r>
      <rPr>
        <b/>
        <sz val="11"/>
        <color theme="1"/>
        <rFont val="Calibri"/>
        <family val="2"/>
        <scheme val="minor"/>
      </rPr>
      <t>power consumption</t>
    </r>
    <r>
      <rPr>
        <sz val="11"/>
        <color theme="1"/>
        <rFont val="Calibri"/>
        <family val="2"/>
        <scheme val="minor"/>
      </rPr>
      <t xml:space="preserve"> of a comparator determined, and what factors influence the power formula?</t>
    </r>
  </si>
  <si>
    <r>
      <t xml:space="preserve">What formula is used to determine the </t>
    </r>
    <r>
      <rPr>
        <b/>
        <sz val="11"/>
        <color theme="1"/>
        <rFont val="Calibri"/>
        <family val="2"/>
        <scheme val="minor"/>
      </rPr>
      <t>switching frequency</t>
    </r>
    <r>
      <rPr>
        <sz val="11"/>
        <color theme="1"/>
        <rFont val="Calibri"/>
        <family val="2"/>
        <scheme val="minor"/>
      </rPr>
      <t xml:space="preserve"> of a high-speed comparator, and how does this affect its performance?</t>
    </r>
  </si>
  <si>
    <r>
      <t xml:space="preserve">How do you calculate the </t>
    </r>
    <r>
      <rPr>
        <b/>
        <sz val="11"/>
        <color theme="1"/>
        <rFont val="Calibri"/>
        <family val="2"/>
        <scheme val="minor"/>
      </rPr>
      <t>gain</t>
    </r>
    <r>
      <rPr>
        <sz val="11"/>
        <color theme="1"/>
        <rFont val="Calibri"/>
        <family val="2"/>
        <scheme val="minor"/>
      </rPr>
      <t xml:space="preserve"> of a comparator, and how does it relate to its sensitivity and response?</t>
    </r>
  </si>
  <si>
    <r>
      <t xml:space="preserve">What is the formula for calculating the </t>
    </r>
    <r>
      <rPr>
        <b/>
        <sz val="11"/>
        <color theme="1"/>
        <rFont val="Calibri"/>
        <family val="2"/>
        <scheme val="minor"/>
      </rPr>
      <t>output impedance</t>
    </r>
    <r>
      <rPr>
        <sz val="11"/>
        <color theme="1"/>
        <rFont val="Calibri"/>
        <family val="2"/>
        <scheme val="minor"/>
      </rPr>
      <t xml:space="preserve"> of a comparator, and why is this specification important?</t>
    </r>
  </si>
  <si>
    <r>
      <t xml:space="preserve">How is </t>
    </r>
    <r>
      <rPr>
        <b/>
        <sz val="11"/>
        <color theme="1"/>
        <rFont val="Calibri"/>
        <family val="2"/>
        <scheme val="minor"/>
      </rPr>
      <t>response time</t>
    </r>
    <r>
      <rPr>
        <sz val="11"/>
        <color theme="1"/>
        <rFont val="Calibri"/>
        <family val="2"/>
        <scheme val="minor"/>
      </rPr>
      <t xml:space="preserve"> in a comparator calculated, and how does it differ from propagation delay?</t>
    </r>
  </si>
  <si>
    <r>
      <t xml:space="preserve">What formula is used to determine the </t>
    </r>
    <r>
      <rPr>
        <b/>
        <sz val="11"/>
        <color theme="1"/>
        <rFont val="Calibri"/>
        <family val="2"/>
        <scheme val="minor"/>
      </rPr>
      <t>input offset current</t>
    </r>
    <r>
      <rPr>
        <sz val="11"/>
        <color theme="1"/>
        <rFont val="Calibri"/>
        <family val="2"/>
        <scheme val="minor"/>
      </rPr>
      <t>, and how does it affect comparator operation?</t>
    </r>
  </si>
  <si>
    <r>
      <t xml:space="preserve">How do you calculate the </t>
    </r>
    <r>
      <rPr>
        <b/>
        <sz val="11"/>
        <color theme="1"/>
        <rFont val="Calibri"/>
        <family val="2"/>
        <scheme val="minor"/>
      </rPr>
      <t>power supply rejection ratio (PSRR)</t>
    </r>
    <r>
      <rPr>
        <sz val="11"/>
        <color theme="1"/>
        <rFont val="Calibri"/>
        <family val="2"/>
        <scheme val="minor"/>
      </rPr>
      <t xml:space="preserve"> for a comparator, and why is it crucial for accuracy?</t>
    </r>
  </si>
  <si>
    <r>
      <t xml:space="preserve">What is the formula for </t>
    </r>
    <r>
      <rPr>
        <b/>
        <sz val="11"/>
        <color theme="1"/>
        <rFont val="Calibri"/>
        <family val="2"/>
        <scheme val="minor"/>
      </rPr>
      <t>noise margin</t>
    </r>
    <r>
      <rPr>
        <sz val="11"/>
        <color theme="1"/>
        <rFont val="Calibri"/>
        <family val="2"/>
        <scheme val="minor"/>
      </rPr>
      <t xml:space="preserve"> in a comparator circuit, and how does it help improve noise immunity?</t>
    </r>
  </si>
  <si>
    <r>
      <t xml:space="preserve">How is the </t>
    </r>
    <r>
      <rPr>
        <b/>
        <sz val="11"/>
        <color theme="1"/>
        <rFont val="Calibri"/>
        <family val="2"/>
        <scheme val="minor"/>
      </rPr>
      <t>threshold level</t>
    </r>
    <r>
      <rPr>
        <sz val="11"/>
        <color theme="1"/>
        <rFont val="Calibri"/>
        <family val="2"/>
        <scheme val="minor"/>
      </rPr>
      <t xml:space="preserve"> determined in a Schmitt trigger comparator, and how does it relate to hysteresis?</t>
    </r>
  </si>
  <si>
    <r>
      <t xml:space="preserve">How do you calculate the </t>
    </r>
    <r>
      <rPr>
        <b/>
        <sz val="11"/>
        <color theme="1"/>
        <rFont val="Calibri"/>
        <family val="2"/>
        <scheme val="minor"/>
      </rPr>
      <t>rise and fall times</t>
    </r>
    <r>
      <rPr>
        <sz val="11"/>
        <color theme="1"/>
        <rFont val="Calibri"/>
        <family val="2"/>
        <scheme val="minor"/>
      </rPr>
      <t xml:space="preserve"> in the output of a comparator circuit, and what impact do these have on performance?</t>
    </r>
  </si>
  <si>
    <r>
      <t xml:space="preserve">What formula is used to determine </t>
    </r>
    <r>
      <rPr>
        <b/>
        <sz val="11"/>
        <color theme="1"/>
        <rFont val="Calibri"/>
        <family val="2"/>
        <scheme val="minor"/>
      </rPr>
      <t>temperature drift</t>
    </r>
    <r>
      <rPr>
        <sz val="11"/>
        <color theme="1"/>
        <rFont val="Calibri"/>
        <family val="2"/>
        <scheme val="minor"/>
      </rPr>
      <t xml:space="preserve"> in comparators, and how can it be minimized in sensitive circuits?</t>
    </r>
  </si>
  <si>
    <r>
      <t xml:space="preserve">How is the </t>
    </r>
    <r>
      <rPr>
        <b/>
        <sz val="11"/>
        <color theme="1"/>
        <rFont val="Calibri"/>
        <family val="2"/>
        <scheme val="minor"/>
      </rPr>
      <t>slew rate</t>
    </r>
    <r>
      <rPr>
        <sz val="11"/>
        <color theme="1"/>
        <rFont val="Calibri"/>
        <family val="2"/>
        <scheme val="minor"/>
      </rPr>
      <t xml:space="preserve"> of a comparator calculated, and why does it matter in high-speed applications?</t>
    </r>
  </si>
  <si>
    <r>
      <t xml:space="preserve">What is the formula for calculating </t>
    </r>
    <r>
      <rPr>
        <b/>
        <sz val="11"/>
        <color theme="1"/>
        <rFont val="Calibri"/>
        <family val="2"/>
        <scheme val="minor"/>
      </rPr>
      <t>current consumption</t>
    </r>
    <r>
      <rPr>
        <sz val="11"/>
        <color theme="1"/>
        <rFont val="Calibri"/>
        <family val="2"/>
        <scheme val="minor"/>
      </rPr>
      <t xml:space="preserve"> in low-power comparators, and how does it vary with operating conditions?</t>
    </r>
  </si>
  <si>
    <t>What is the primary function of a comparator circuit in electronics?</t>
  </si>
  <si>
    <t>How does a static comparator differ from a dynamic comparator?</t>
  </si>
  <si>
    <t>In what applications are static comparators commonly used?</t>
  </si>
  <si>
    <t>Explain the key components that make up a basic static comparator circuit.</t>
  </si>
  <si>
    <t>What are the differences between analog comparators and digital comparators?</t>
  </si>
  <si>
    <t>How does an operational amplifier (op-amp) function in a comparator circuit?</t>
  </si>
  <si>
    <t>What advantages does a dedicated comparator IC have over a general-purpose op-amp used as a comparator?</t>
  </si>
  <si>
    <t>How does input offset voltage impact the accuracy of a static comparator?</t>
  </si>
  <si>
    <t>Describe the significance of hysteresis in comparator circuits.</t>
  </si>
  <si>
    <t>Why might you choose a Schmitt trigger over a basic comparator in certain applications?</t>
  </si>
  <si>
    <t>What is the role of a reference voltage in a comparator circuit?</t>
  </si>
  <si>
    <t>How does the response time of a static comparator affect its performance in high-speed applications?</t>
  </si>
  <si>
    <t>What types of output signals can be expected from a comparator circuit?</t>
  </si>
  <si>
    <t>In what ways do noise and interference affect comparator accuracy, and how can these effects be minimized?</t>
  </si>
  <si>
    <t>How can input protection be implemented in a comparator circuit to ensure reliable operation?</t>
  </si>
  <si>
    <t>What is input common-mode voltage range, and why is it significant in comparator circuits?</t>
  </si>
  <si>
    <t>Describe how the power supply voltage affects the performance of a comparator circuit.</t>
  </si>
  <si>
    <t>What is the difference between an open-drain and push-pull output in comparator circuits?</t>
  </si>
  <si>
    <t>How does a voltage divider help in setting reference voltages in comparator circuits?</t>
  </si>
  <si>
    <t>Compare the advantages and disadvantages of using a simple resistor network versus a Zener diode for setting a reference voltage in a static comparator circuit.</t>
  </si>
  <si>
    <t>What is the main difference between a dynamic comparator and a static comparator?</t>
  </si>
  <si>
    <t>How does a dynamic comparator operate differently from a static comparator in terms of power consumption?</t>
  </si>
  <si>
    <t>In what applications are dynamic comparators typically used, and why?</t>
  </si>
  <si>
    <t>Explain how the switching operation of a dynamic comparator differs from that of a static comparator.</t>
  </si>
  <si>
    <t>Why is a clock signal essential for the operation of a dynamic comparator?</t>
  </si>
  <si>
    <t>How does the speed of a dynamic comparator compare to that of a static comparator?</t>
  </si>
  <si>
    <t>What impact does the clock frequency have on the performance of a dynamic comparator?</t>
  </si>
  <si>
    <t>Describe how a dynamic comparator handles input offset voltage compared to a static comparator.</t>
  </si>
  <si>
    <t>What is the function of pre-charge and evaluation phases in a dynamic comparator?</t>
  </si>
  <si>
    <t>How does the power efficiency of a dynamic comparator make it suitable for certain applications, such as in low-power ADCs?</t>
  </si>
  <si>
    <t>Explain the challenges in designing a dynamic comparator with high accuracy.</t>
  </si>
  <si>
    <t>What is metastability in dynamic comparators, and how does it impact performance?</t>
  </si>
  <si>
    <t>How does noise influence the performance of a dynamic comparator, and what methods are used to mitigate it?</t>
  </si>
  <si>
    <t>Compare the input common-mode range of a dynamic comparator to that of a static comparator.</t>
  </si>
  <si>
    <t>Why might a dynamic comparator be preferred in high-speed ADC circuits over a static comparator?</t>
  </si>
  <si>
    <t>How does a dynamic comparator reduce power consumption during idle times?</t>
  </si>
  <si>
    <t>Explain the role of charge injection in the design of dynamic comparators.</t>
  </si>
  <si>
    <t>How does clock jitter affect the accuracy and stability of a dynamic comparator?</t>
  </si>
  <si>
    <t>What is the role of positive feedback in improving the performance of a dynamic comparator?</t>
  </si>
  <si>
    <t>Describe the limitations of a dynamic comparator in low-frequency or DC applications.</t>
  </si>
  <si>
    <t>What is regenerative feedback, and how is it used in a comparator circuit?</t>
  </si>
  <si>
    <t>How does regenerative feedback improve the speed of a comparator?</t>
  </si>
  <si>
    <t>Explain the concept of positive feedback in the context of a regenerative feedback comparator.</t>
  </si>
  <si>
    <t>Why are regenerative feedback comparators commonly used in high-speed applications?</t>
  </si>
  <si>
    <t>Describe the operation of a latch-based comparator with regenerative feedback.</t>
  </si>
  <si>
    <t>How does regenerative feedback help reduce the input offset in comparators?</t>
  </si>
  <si>
    <t>Compare the power efficiency of regenerative feedback comparators to that of non-regenerative comparators.</t>
  </si>
  <si>
    <t>What are the advantages of regenerative feedback in terms of noise immunity?</t>
  </si>
  <si>
    <t>How does regenerative feedback enable fast decision-making in a comparator circuit?</t>
  </si>
  <si>
    <t>Explain the role of cross-coupled transistors in a regenerative feedback comparator.</t>
  </si>
  <si>
    <t>What is metastability, and how does it affect the performance of regenerative feedback comparators?</t>
  </si>
  <si>
    <t>How does the use of regenerative feedback impact the comparator’s output settling time?</t>
  </si>
  <si>
    <t>In what ways does regenerative feedback improve comparator resolution?</t>
  </si>
  <si>
    <t>Describe how the hysteresis effect in regenerative feedback comparators affects switching thresholds.</t>
  </si>
  <si>
    <t>What types of circuits commonly incorporate regenerative feedback comparators?</t>
  </si>
  <si>
    <t>Explain the difference between a regenerative feedback comparator and a Schmitt trigger.</t>
  </si>
  <si>
    <t>How does temperature variation impact the behavior of regenerative feedback comparators?</t>
  </si>
  <si>
    <t>Describe how clocked regenerative comparators are used in applications like analog-to-digital converters (ADCs).</t>
  </si>
  <si>
    <t>What challenges are associated with designing stable regenerative feedback in comparators?</t>
  </si>
  <si>
    <t>How does regenerative feedback impact the recovery time of a comparator after each comparison?</t>
  </si>
  <si>
    <t>What is a strongARM comparator, and how does it differ from other comparator types?</t>
  </si>
  <si>
    <t>Describe the primary operation phases of a strongARM comparator.</t>
  </si>
  <si>
    <t>How does the regenerative feedback mechanism enhance the performance of a strongARM comparator?</t>
  </si>
  <si>
    <t>Why is the strongARM comparator commonly used in high-speed analog-to-digital converters (ADCs)?</t>
  </si>
  <si>
    <t>Explain how the clocking mechanism impacts the operation of a strongARM comparator.</t>
  </si>
  <si>
    <t>What role does the pre-charge phase play in a strongARM comparator?</t>
  </si>
  <si>
    <t>How does the evaluation phase contribute to the decision-making speed in a strongARM comparator?</t>
  </si>
  <si>
    <t>Describe the function of cross-coupled inverters in the strongARM comparator architecture.</t>
  </si>
  <si>
    <t>How does the strongARM comparator achieve low power consumption, especially in idle states?</t>
  </si>
  <si>
    <t>Explain how the positive feedback mechanism aids in fast voltage decision-making in a strongARM comparator.</t>
  </si>
  <si>
    <t>Compare the power efficiency of a strongARM comparator with a static comparator.</t>
  </si>
  <si>
    <t>What factors contribute to the strongARM comparator’s high-speed performance?</t>
  </si>
  <si>
    <t>How does the input offset voltage affect the performance of a strongARM comparator?</t>
  </si>
  <si>
    <t>Describe the impact of clock jitter on the accuracy of a strongARM comparator.</t>
  </si>
  <si>
    <t>What are the advantages and disadvantages of using a strongARM comparator in low-frequency applications?</t>
  </si>
  <si>
    <t>How does the strongARM comparator minimize input-referred noise?</t>
  </si>
  <si>
    <t>Explain the potential challenges in designing a stable and reliable strongARM comparator.</t>
  </si>
  <si>
    <t>How does the use of transistors in the strongARM comparator architecture affect switching speed?</t>
  </si>
  <si>
    <t>Why might a strongARM comparator be preferred in ultra-low power applications?</t>
  </si>
  <si>
    <t>Describe common design considerations for minimizing power and maximizing performance in strongARM comparators.</t>
  </si>
  <si>
    <t>What is a double-tail latch-type comparator, and how does it differ from other comparator types?</t>
  </si>
  <si>
    <t>Describe the primary operational phases of a double-tail latch-type comparator.</t>
  </si>
  <si>
    <t>What is the purpose of the "double-tail" structure in this comparator design?</t>
  </si>
  <si>
    <t>How does the double-tail structure enhance performance in terms of speed and power efficiency?</t>
  </si>
  <si>
    <t>Compare the double-tail latch-type comparator to the strongARM comparator in terms of power consumption.</t>
  </si>
  <si>
    <t>Explain the role of the first tail in the double-tail comparator circuit.</t>
  </si>
  <si>
    <t>How does the second tail impact the amplification and latching phases in a double-tail comparator?</t>
  </si>
  <si>
    <t>Describe the purpose of regenerative feedback in the double-tail latch-type comparator.</t>
  </si>
  <si>
    <t>What advantages does a double-tail latch-type comparator offer in low-voltage applications?</t>
  </si>
  <si>
    <t>How does the clocking mechanism affect the operation of a double-tail latch-type comparator?</t>
  </si>
  <si>
    <t>In what applications are double-tail latch-type comparators commonly used, and why?</t>
  </si>
  <si>
    <t>How does the input offset voltage impact the performance of a double-tail latch-type comparator?</t>
  </si>
  <si>
    <t>Explain the role of positive feedback during the latching phase in a double-tail comparator.</t>
  </si>
  <si>
    <t>What design modifications can help reduce noise sensitivity in a double-tail latch-type comparator?</t>
  </si>
  <si>
    <t>Describe how the double-tail comparator achieves faster decision-making than single-stage comparators.</t>
  </si>
  <si>
    <t>How does the double-tail structure improve the comparator’s common-mode input range?</t>
  </si>
  <si>
    <t>Compare the noise immunity of a double-tail latch-type comparator to that of a single-tail comparator.</t>
  </si>
  <si>
    <t>What are the main challenges in designing a stable double-tail latch-type comparator?</t>
  </si>
  <si>
    <t>How does clock jitter impact the accuracy of a double-tail latch-type comparator?</t>
  </si>
  <si>
    <t>Describe the typical applications of double-tail latch-type comparators in analog-to-digital converters (ADCs)</t>
  </si>
  <si>
    <t>What does it mean for an input signal to be "less than the reference voltage" in a comparator circuit?</t>
  </si>
  <si>
    <t>How does a comparator respond when the input voltage is less than the reference voltage?</t>
  </si>
  <si>
    <t>What types of applications require detecting when a signal is less than a specified reference voltage?</t>
  </si>
  <si>
    <t>Explain the significance of the reference voltage in setting thresholds for voltage comparison.</t>
  </si>
  <si>
    <t>How can a voltage divider be used to set a specific reference voltage in a comparator circuit?</t>
  </si>
  <si>
    <t>What role does hysteresis play in circuits that compare input voltages to a reference?</t>
  </si>
  <si>
    <t>Describe the function of a Schmitt trigger when the input voltage falls below the reference voltage.</t>
  </si>
  <si>
    <t>What is the impact of input offset voltage on detecting signals less than the reference voltage?</t>
  </si>
  <si>
    <t>How does a window comparator operate when the input voltage is less than one of its reference thresholds?</t>
  </si>
  <si>
    <t>What factors affect the accuracy of detecting voltages below a reference in a comparator circuit?</t>
  </si>
  <si>
    <t>How does noise on the input signal affect the detection of voltages less than the reference?</t>
  </si>
  <si>
    <t>In what ways does the power supply voltage impact the comparator's ability to detect when input voltage is below the reference?</t>
  </si>
  <si>
    <t>Explain how a dual-reference window comparator could be used to detect if a voltage is within or below a set range.</t>
  </si>
  <si>
    <t>Describe a real-world example where detecting voltages less than a reference is crucial.</t>
  </si>
  <si>
    <t>How does the choice of reference voltage affect the sensitivity of a comparator circuit?</t>
  </si>
  <si>
    <t>What methods can be used to adjust the reference voltage dynamically in response to varying conditions?</t>
  </si>
  <si>
    <t>How does an op-amp used as a comparator behave when the input is less than the reference voltage?</t>
  </si>
  <si>
    <t>What role does a Zener diode play in generating a stable reference voltage for low-threshold detection?</t>
  </si>
  <si>
    <t>Compare analog and digital methods for detecting if an input voltage is less than a reference.</t>
  </si>
  <si>
    <t>How do temperature variations impact the accuracy of reference voltage and voltage comparison?</t>
  </si>
  <si>
    <t>What happens in a comparator circuit when the input voltage exceeds the reference voltage?</t>
  </si>
  <si>
    <t>How does a comparator output signal change when the input voltage becomes higher than the reference voltage?</t>
  </si>
  <si>
    <t>In what applications is it important to detect when a signal goes above a reference voltage?</t>
  </si>
  <si>
    <t>How does the reference voltage set the threshold for detecting an over-voltage condition?</t>
  </si>
  <si>
    <t>Describe how a voltage divider can be used to establish a specific reference voltage in a circuit.</t>
  </si>
  <si>
    <t>What role does hysteresis play in stabilizing the output when the input voltage is near the reference level?</t>
  </si>
  <si>
    <t>Explain how a Schmitt trigger behaves when the input voltage exceeds the upper threshold.</t>
  </si>
  <si>
    <t>How does the input offset voltage affect a comparator's ability to detect when a signal is above the reference?</t>
  </si>
  <si>
    <t>In what ways does noise on the input signal impact the detection of voltages higher than the reference?</t>
  </si>
  <si>
    <t>How does the choice of reference voltage impact the sensitivity of an over-voltage detection circuit?</t>
  </si>
  <si>
    <t>What design considerations are needed to prevent false triggers when the input voltage fluctuates around the reference?</t>
  </si>
  <si>
    <t>Explain how an operational amplifier functions as a comparator when the input voltage exceeds the reference.</t>
  </si>
  <si>
    <t>How can a Zener diode be used to create a stable reference voltage for over-voltage detection?</t>
  </si>
  <si>
    <t>What is the function of a window comparator in detecting if a voltage is within or above a set range?</t>
  </si>
  <si>
    <t>Describe how temperature variations can impact the accuracy of a reference voltage in over-voltage detection.</t>
  </si>
  <si>
    <t>How does the power supply voltage influence a comparator's ability to detect voltages above the reference?</t>
  </si>
  <si>
    <t>What are common methods for adjusting the reference voltage to adapt to changing circuit conditions?</t>
  </si>
  <si>
    <t>How is an analog comparator circuit used in applications where inputs frequently exceed the reference voltage?</t>
  </si>
  <si>
    <t>Compare the roles of analog and digital circuits in detecting when a voltage surpasses a reference threshold.</t>
  </si>
  <si>
    <t>Explain the importance of response time in applications that detect voltages above the reference, such as in fault detection.</t>
  </si>
  <si>
    <t>What is an operational amplifier (op-amp), and how is it commonly used in electronic circuits?</t>
  </si>
  <si>
    <t>Explain the concept of open-loop gain in an op-amp.</t>
  </si>
  <si>
    <t>Describe the difference between inverting and non-inverting op-amp configurations.</t>
  </si>
  <si>
    <t>How does the virtual ground principle work in an inverting op-amp configuration?</t>
  </si>
  <si>
    <t>What are the ideal characteristics of an op-amp, and how do they differ from real-world op-amps?</t>
  </si>
  <si>
    <t>How does negative feedback impact the performance and stability of an op-amp circuit?</t>
  </si>
  <si>
    <t>Explain the role of an op-amp as a voltage comparator.</t>
  </si>
  <si>
    <t>How does an op-amp function as a voltage follower or buffer, and why is this configuration useful?</t>
  </si>
  <si>
    <t>Describe the process of amplifying a small AC signal using an op-amp.</t>
  </si>
  <si>
    <t>What is common-mode rejection ratio (CMRR), and why is it important in op-amp circuits?</t>
  </si>
  <si>
    <t>How does input offset voltage affect the accuracy of an op-amp circuit?</t>
  </si>
  <si>
    <t>Explain the role of an op-amp in active filter design.</t>
  </si>
  <si>
    <t>What is the purpose of using a differential amplifier with an op-amp?</t>
  </si>
  <si>
    <t>How do op-amps function in an integrator circuit, and what applications use this configuration?</t>
  </si>
  <si>
    <t>Describe the purpose and design of an op-amp differentiator circuit.</t>
  </si>
  <si>
    <t>What are the differences between an ideal op-amp and a real op-amp in terms of bandwidth and gain?</t>
  </si>
  <si>
    <t>Explain how an op-amp can be used to build an oscillator circuit.</t>
  </si>
  <si>
    <t>How does power supply voltage influence the operation of an op-amp?</t>
  </si>
  <si>
    <t>Describe the function of an instrumentation amplifier using op-amps.</t>
  </si>
  <si>
    <t>In what ways are op-amps used in analog-to-digital conversion (ADC) circuits?</t>
  </si>
  <si>
    <t>What is a CMOS comparator, and how does it differ from other types of comparators?</t>
  </si>
  <si>
    <t>Explain the basic structure and operation of a CMOS comparator.</t>
  </si>
  <si>
    <t>How does the CMOS comparator benefit from low power consumption?</t>
  </si>
  <si>
    <t>What are some common applications of CMOS comparators in electronic circuits?</t>
  </si>
  <si>
    <t>Describe the advantages of using CMOS technology for comparator circuits.</t>
  </si>
  <si>
    <t>How does the speed of a CMOS comparator compare to that of a traditional op-amp comparator?</t>
  </si>
  <si>
    <t>What role does the CMOS comparator play in analog-to-digital converters (ADCs)?</t>
  </si>
  <si>
    <t>How does noise affect the performance of a CMOS comparator, and what design techniques help reduce it?</t>
  </si>
  <si>
    <t>Explain the impact of input offset voltage in CMOS comparators.</t>
  </si>
  <si>
    <t>What design considerations are required to ensure stable operation in CMOS comparators?</t>
  </si>
  <si>
    <t>Describe the influence of power supply voltage on the performance of a CMOS comparator.</t>
  </si>
  <si>
    <t>How does hysteresis improve the noise immunity of a CMOS comparator?</t>
  </si>
  <si>
    <t>Compare the input common-mode range of a CMOS comparator to that of a traditional comparator.</t>
  </si>
  <si>
    <t>Explain how a CMOS comparator handles low-voltage signals compared to other comparator types.</t>
  </si>
  <si>
    <t>Describe the function of a CMOS comparator in a window detection circuit.</t>
  </si>
  <si>
    <t>What are the primary challenges in designing high-speed CMOS comparators?</t>
  </si>
  <si>
    <t>How does a CMOS comparator achieve low input bias current, and why is this beneficial?</t>
  </si>
  <si>
    <t>Explain the role of a CMOS comparator in power-saving circuits.</t>
  </si>
  <si>
    <t>How do temperature changes affect the accuracy and stability of CMOS comparators?</t>
  </si>
  <si>
    <t>Describe the advantages of using a CMOS comparator in battery-operated and portable devices.</t>
  </si>
  <si>
    <t>What is a bipolar comparator, and how does it differ from other types of comparators such as CMOS or op-amp comparators?</t>
  </si>
  <si>
    <t>Explain the basic operation of a bipolar comparator using a BJT.</t>
  </si>
  <si>
    <t>How do the characteristics of bipolar transistors influence the performance of a bipolar comparator?</t>
  </si>
  <si>
    <t>What are the advantages of using a bipolar comparator in high-speed applications?</t>
  </si>
  <si>
    <t>How does the output of a bipolar comparator change when the input voltage exceeds the reference voltage?</t>
  </si>
  <si>
    <t>Explain the impact of input offset voltage on the performance of a bipolar comparator.</t>
  </si>
  <si>
    <t>What are the typical applications of bipolar comparators in electronic circuits?</t>
  </si>
  <si>
    <t>How does a bipolar comparator handle noise compared to other types of comparators?</t>
  </si>
  <si>
    <t>What role does hysteresis play in a bipolar comparator, and how is it implemented?</t>
  </si>
  <si>
    <t>Describe how a bipolar comparator can be used in a zero-crossing detector circuit.</t>
  </si>
  <si>
    <t>How does the power consumption of a bipolar comparator compare to that of a CMOS comparator?</t>
  </si>
  <si>
    <t>How does temperature variation affect the performance and accuracy of a bipolar comparator?</t>
  </si>
  <si>
    <t>Describe the impact of input bias currents on the performance of a bipolar comparator.</t>
  </si>
  <si>
    <t>What is the difference between a single-ended and differential bipolar comparator?</t>
  </si>
  <si>
    <t>How does the use of a transistor pair in a bipolar comparator improve switching speed?</t>
  </si>
  <si>
    <t>Explain the role of a resistor network in setting the reference voltage for a bipolar comparator.</t>
  </si>
  <si>
    <t>How does the common-mode voltage range of a bipolar comparator compare to that of a CMOS comparator?</t>
  </si>
  <si>
    <t>What are the key design considerations when selecting a bipolar comparator for a given application?</t>
  </si>
  <si>
    <t>Explain the importance of the saturation region in the operation of a bipolar comparator.</t>
  </si>
  <si>
    <t>How can a bipolar comparator be used in pulse-width modulation (PWM) circuits?</t>
  </si>
  <si>
    <t>What is a pre-amp based comparator, and how does it differ from a standard comparator circuit?</t>
  </si>
  <si>
    <t>Explain the role of a pre-amplifier in a pre-amp based comparator.</t>
  </si>
  <si>
    <t>Why is a pre-amp used before the comparator in some circuits?</t>
  </si>
  <si>
    <t>How does a pre-amplifier improve the sensitivity and accuracy of a comparator?</t>
  </si>
  <si>
    <t>What types of signals are typically amplified by the pre-amp in a pre-amp based comparator circuit?</t>
  </si>
  <si>
    <t>How does the use of a pre-amp affect the input impedance of the comparator circuit?</t>
  </si>
  <si>
    <t>Explain how a pre-amp based comparator can be used in high-gain applications.</t>
  </si>
  <si>
    <t>What are the advantages of using a pre-amp in terms of signal conditioning before comparison?</t>
  </si>
  <si>
    <t>How does the bandwidth of the pre-amp influence the performance of the comparator circuit?</t>
  </si>
  <si>
    <t>Describe the common configurations of pre-amps used in pre-amp based comparator circuits.</t>
  </si>
  <si>
    <t>What role does feedback play in the pre-amplifier stage of a pre-amp based comparator?</t>
  </si>
  <si>
    <t>How does the signal amplification in a pre-amp stage help reduce noise and improve the accuracy of the comparator?</t>
  </si>
  <si>
    <t>In what situations would you choose a pre-amp based comparator over a direct comparator circuit?</t>
  </si>
  <si>
    <t>What are the potential drawbacks of using a pre-amp in a comparator circuit, particularly regarding complexity and power consumption?</t>
  </si>
  <si>
    <t>How does the pre-amplifier’s gain affect the overall response time of the comparator circuit?</t>
  </si>
  <si>
    <t>Explain how a differential pre-amp is used in a comparator circuit and its advantages.</t>
  </si>
  <si>
    <t>How does a pre-amp based comparator help in detecting small changes in input signals?</t>
  </si>
  <si>
    <t>What is the importance of gain control in the pre-amp stage for achieving stable comparator operation?</t>
  </si>
  <si>
    <t>How do temperature variations impact the performance of the pre-amplifier and comparator circuit?</t>
  </si>
  <si>
    <t>How can a pre-amp based comparator be integrated into an analog-to-digital conversion system?</t>
  </si>
  <si>
    <t>What defines an "ideal" comparator in terms of its behavior and characteristics?</t>
  </si>
  <si>
    <t>How does the output of an ideal comparator change when the input voltage exceeds the reference voltage?</t>
  </si>
  <si>
    <t>What are the key differences between an ideal comparator and a real-world comparator?</t>
  </si>
  <si>
    <t>In an ideal comparator, what is the relationship between input voltage and output voltage?</t>
  </si>
  <si>
    <t>How does an ideal comparator handle input offset voltage and input bias current?</t>
  </si>
  <si>
    <t>What is the significance of an infinite open-loop gain in an ideal comparator?</t>
  </si>
  <si>
    <t>How does the input common-mode voltage range affect the operation of an ideal comparator?</t>
  </si>
  <si>
    <t>What impact does hysteresis have on an ideal comparator, and is it needed in an ideal comparator scenario?</t>
  </si>
  <si>
    <t>How is the response time of an ideal comparator characterized, and what is its typical behavior?</t>
  </si>
  <si>
    <t>What is the ideal output of a comparator when the input is equal to the reference voltage?</t>
  </si>
  <si>
    <t>How would an ideal comparator behave when there are variations in temperature or supply voltage?</t>
  </si>
  <si>
    <t>Describe the effect of noise on the operation of an ideal comparator and how it differs from real-world comparators.</t>
  </si>
  <si>
    <t>How does the ideal comparator ensure perfect switching between its high and low output states?</t>
  </si>
  <si>
    <t>Why are ideal comparators theoretical models, and how do they help in the design of practical comparators?</t>
  </si>
  <si>
    <t>In what ways does the absence of a feedback mechanism influence the performance of an ideal comparator?</t>
  </si>
  <si>
    <t>How does the output saturation in a real comparator differ from the behavior of an ideal comparator?</t>
  </si>
  <si>
    <t>What would be the output behavior of an ideal comparator in the presence of common-mode signals?</t>
  </si>
  <si>
    <t>How does the ideal comparator differ from an ideal op-amp in terms of input-output relationships?</t>
  </si>
  <si>
    <t>How does an ideal comparator handle very small input voltage differences compared to real-world circuits?</t>
  </si>
  <si>
    <t>Why is the concept of an ideal comparator useful in simplifying circuit analysis and design?</t>
  </si>
  <si>
    <t>What is the LM339 comparator, and what are its main features?</t>
  </si>
  <si>
    <t>How many comparators are included in the LM339 IC, and how does this affect its versatility in circuits?</t>
  </si>
  <si>
    <t>Describe the basic operation of the LM339 comparator.</t>
  </si>
  <si>
    <t>What are the typical applications of the LM339 comparator in electronic circuits?</t>
  </si>
  <si>
    <t>How does the output of the LM339 behave when the input voltage exceeds the reference voltage?</t>
  </si>
  <si>
    <t>What is the significance of the open-collector output configuration in the LM339 comparator?</t>
  </si>
  <si>
    <t>How is hysteresis implemented in the LM339, and what is its role in improving noise immunity?</t>
  </si>
  <si>
    <t>What is the voltage supply range for the LM339, and what are the implications for its usage in different circuits?</t>
  </si>
  <si>
    <t>How does the LM339 comparator perform in terms of response time and switching speed?</t>
  </si>
  <si>
    <t>What is the input voltage range of the LM339, and how does it compare to other comparators?</t>
  </si>
  <si>
    <t>Explain how the LM339 handles differential input voltages and common-mode signals.</t>
  </si>
  <si>
    <t>How does the input offset voltage of the LM339 affect its accuracy in precision applications?</t>
  </si>
  <si>
    <t>How can you use the LM339 in a window comparator circuit?</t>
  </si>
  <si>
    <t>Describe the benefits of using the LM339 in applications where multiple comparators are needed.</t>
  </si>
  <si>
    <t>How does the LM339 comparator handle low-power operations, and what makes it suitable for battery-operated devices?</t>
  </si>
  <si>
    <t>What are the limitations of the LM339 comparator, especially in high-speed applications?</t>
  </si>
  <si>
    <t>How does the LM339 compare to other comparators, such as the LM393, in terms of performance and features?</t>
  </si>
  <si>
    <t>What is the impact of temperature variation on the performance of the LM339 comparator?</t>
  </si>
  <si>
    <t>How can you implement a reference voltage for the LM339 comparator in a circuit?</t>
  </si>
  <si>
    <t>What are the potential advantages of using the LM339 over discrete comparators or operational amplifiers?</t>
  </si>
  <si>
    <t>What is the LM393 comparator, and how does it differ from other comparator ICs?</t>
  </si>
  <si>
    <t>How many comparators are integrated into the LM393, and what are the advantages of this configuration?</t>
  </si>
  <si>
    <t>Describe the basic operation of the LM393 comparator and how it compares input voltages.</t>
  </si>
  <si>
    <t>What is the significance of the open-collector output in the LM393, and how is it used in practical circuits?</t>
  </si>
  <si>
    <t>How does the LM393 behave when the input voltage exceeds or falls below the reference voltage?</t>
  </si>
  <si>
    <t>Explain the differences between the LM393 and the LM339 comparator in terms of features and applications.</t>
  </si>
  <si>
    <t>How is hysteresis implemented in the LM393, and why is it useful for improving noise immunity?</t>
  </si>
  <si>
    <t>What is the supply voltage range for the LM393, and what types of power supplies can be used with it?</t>
  </si>
  <si>
    <t>Describe the input voltage range of the LM393 comparator and its limitations.</t>
  </si>
  <si>
    <t>How does the LM393 comparator handle different types of input signals (e.g., differential and common-mode signals)?</t>
  </si>
  <si>
    <t>What are the typical applications of the LM393 in electronic circuits?</t>
  </si>
  <si>
    <t>How does the LM393 perform in low-power or battery-powered applications?</t>
  </si>
  <si>
    <t>What are the main factors that affect the response time and switching speed of the LM393 comparator?</t>
  </si>
  <si>
    <t>How does the input offset voltage of the LM393 influence its accuracy in circuits?</t>
  </si>
  <si>
    <t>How can the LM393 be used in a zero-crossing detector circuit?</t>
  </si>
  <si>
    <t>How do you configure the LM393 comparator for use in a window comparator circuit?</t>
  </si>
  <si>
    <t>How does temperature variation affect the performance and reliability of the LM393 comparator?</t>
  </si>
  <si>
    <t>What is the typical output behavior of the LM393 when the input is exactly equal to the reference voltage?</t>
  </si>
  <si>
    <t>How do you handle the open-collector output of the LM393 in a logic-level interface circuit?</t>
  </si>
  <si>
    <t>What are the advantages and limitations of using the LM393 comparator in high-speed applications?</t>
  </si>
  <si>
    <t>What is the role of the output stage in a comparator circuit, and why is it essential in determining the circuit's performance?</t>
  </si>
  <si>
    <t>How does the open-collector output configuration differ from a push-pull output in a comparator, and when might each be preferred?</t>
  </si>
  <si>
    <t>What impact does the output saturation voltage have on the overall performance of a comparator's output stage?</t>
  </si>
  <si>
    <t>How does hysteresis in a comparator circuit affect its output stage, and why might it be useful?</t>
  </si>
  <si>
    <t>How does the output current drive capability of a comparator influence the types of loads it can drive?</t>
  </si>
  <si>
    <t>What is the significance of propagation delay in the output stage of a comparator, and how can it affect circuit timing?</t>
  </si>
  <si>
    <t>How does power dissipation in the output stage vary between different types of comparators?</t>
  </si>
  <si>
    <t>Why is output slew rate an important specification in comparator circuits, and what effects can it have on signal clarity?</t>
  </si>
  <si>
    <t>How does a totem-pole output stage in comparators differ from an open-drain or open-collector configuration?</t>
  </si>
  <si>
    <t>What role do pull-up resistors play in comparators with open-collector outputs, and how does this affect the output stage?</t>
  </si>
  <si>
    <t>How does an open-collector output in a comparator facilitate level shifting in multi-voltage systems?</t>
  </si>
  <si>
    <t>In terms of noise immunity, how does a comparator with hysteresis compare to one without in the output stage?</t>
  </si>
  <si>
    <t>How do thermal considerations differ for comparators with high-output drive capabilities versus low-power comparators?</t>
  </si>
  <si>
    <t>How do CMOS-based output stages in comparators differ from those based on bipolar technology, especially in terms of power consumption and switching speed?</t>
  </si>
  <si>
    <t>What impact does load capacitance have on the response time of the output stage in high-speed comparators?</t>
  </si>
  <si>
    <t>How do Schmitt-trigger comparators improve stability in the output stage, particularly in noisy environments?</t>
  </si>
  <si>
    <t>How does the output stage of a rail-to-rail comparator differ from a standard comparator in terms of output range?</t>
  </si>
  <si>
    <t>What are the advantages and limitations of using an op-amp as a comparator, specifically in the context of the output stage?</t>
  </si>
  <si>
    <t>How does a digital comparator’s output stage differ from an analog comparator's, and what unique characteristics does it offer for digital signals?</t>
  </si>
  <si>
    <t>How do output short-circuit protection features in some comparators contribute to reliability in the output stage?</t>
  </si>
  <si>
    <t>What is the primary function of the second stage in a multi-stage comparator or amplifier circuit?</t>
  </si>
  <si>
    <t>How does the second stage in a comparator amplify or process signals compared to the first stage?</t>
  </si>
  <si>
    <t>What are the typical configurations of a second stage in a comparator circuit, and how do they impact overall performance?</t>
  </si>
  <si>
    <t>How does the second stage contribute to the gain in a two-stage amplifier or comparator circuit?</t>
  </si>
  <si>
    <t>How does the input impedance of the second stage affect the loading of the first stage?</t>
  </si>
  <si>
    <t>Why is it essential to consider phase margin when designing the second stage of a comparator or amplifier?</t>
  </si>
  <si>
    <t>How does the bandwidth of the second stage impact the frequency response of the entire comparator circuit?</t>
  </si>
  <si>
    <t>In terms of stability, how does the second stage design influence the susceptibility to oscillations in a comparator circuit?</t>
  </si>
  <si>
    <t>What role does the second stage play in determining the comparator’s overall offset voltage?</t>
  </si>
  <si>
    <t>How does the second stage affect the common-mode rejection ratio (CMRR) of a multi-stage comparator circuit?</t>
  </si>
  <si>
    <t>What are the typical power considerations for the second stage in low-power comparator circuits?</t>
  </si>
  <si>
    <t>How does the second stage influence the noise performance of a comparator, particularly in low-noise applications?</t>
  </si>
  <si>
    <t>Why might designers choose to include a differential-to-single-ended conversion in the second stage of a comparator?</t>
  </si>
  <si>
    <t>How does the second stage contribute to the output drive capability of a comparator or amplifier?</t>
  </si>
  <si>
    <t>How does the design of the second stage affect the overall slew rate of a comparator?</t>
  </si>
  <si>
    <t>How can compensation techniques applied to the second stage improve the stability of a two-stage comparator circuit?</t>
  </si>
  <si>
    <t>How does the second stage contribute to the overall gain-bandwidth product in a comparator or amplifier circuit?</t>
  </si>
  <si>
    <t>What are the trade-offs of using a high-gain second stage versus a lower-gain one in a comparator circuit?</t>
  </si>
  <si>
    <t>How does the second stage configuration impact the total harmonic distortion (THD) in high-precision applications?</t>
  </si>
  <si>
    <t>How does the feedback from the output to the second stage improve or impair the response time in a high-speed comparator?</t>
  </si>
  <si>
    <t>What is the primary advantage of using a two-stage amplifier or comparator circuit over a single-stage design?</t>
  </si>
  <si>
    <t>How does the gain distribution between the first and second stages affect the overall performance of a two-stage amplifier?</t>
  </si>
  <si>
    <t>In a two-stage amplifier, how does the first stage contribute to input impedance, and how does the second stage affect output impedance?</t>
  </si>
  <si>
    <t>Why is frequency compensation often required in a two-stage amplifier, and what methods are typically used to achieve it?</t>
  </si>
  <si>
    <t>How does the two-stage design help in achieving a higher gain-bandwidth product in amplifier circuits?</t>
  </si>
  <si>
    <t>What role does the Miller capacitor play in stabilizing a two-stage amplifier, and how does it work?</t>
  </si>
  <si>
    <t>How does the second stage in a two-stage comparator contribute to the overall speed and accuracy of the circuit?</t>
  </si>
  <si>
    <t>What are the potential stability issues that can arise in a two-stage amplifier, and how can they be mitigated?</t>
  </si>
  <si>
    <t>In a two-stage amplifier, how does the interaction between the stages affect phase margin and oscillation risk?</t>
  </si>
  <si>
    <t>How does cascading two stages in an amplifier or comparator affect noise performance, and what strategies can minimize noise?</t>
  </si>
  <si>
    <t>Why might a designer choose a differential amplifier as the first stage in a two-stage design, and how does it affect overall performance?</t>
  </si>
  <si>
    <t>How does the second stage in a two-stage circuit typically enhance output voltage swing and drive capability?</t>
  </si>
  <si>
    <t>What are the power consumption implications of using a two-stage amplifier compared to a single-stage amplifier?</t>
  </si>
  <si>
    <t>How does input offset voltage behave in a two-stage comparator, and what design techniques help minimize it?</t>
  </si>
  <si>
    <t>How does the two-stage design allow for improved common-mode rejection ratio (CMRR) in amplifier applications?</t>
  </si>
  <si>
    <t>What are the thermal considerations in a two-stage amplifier, and how do they differ from single-stage amplifiers?</t>
  </si>
  <si>
    <t>How does the two-stage design impact total harmonic distortion (THD), and why is this important in audio applications?</t>
  </si>
  <si>
    <t>How can the gain-bandwidth product of a two-stage amplifier be optimized for high-frequency applications?</t>
  </si>
  <si>
    <t>How does the transient response in a two-stage amplifier or comparator compare to that of a single-stage circuit?</t>
  </si>
  <si>
    <t>How can inter-stage matching be improved in a two-stage amplifier to ensure better gain accuracy and linearity?</t>
  </si>
  <si>
    <t>What is output resistance, and how does it impact the performance of an amplifier or comparator?</t>
  </si>
  <si>
    <t>How does output resistance influence the voltage gain of an amplifier, particularly under load?</t>
  </si>
  <si>
    <t>Why is low output resistance desirable in buffer amplifiers, and what benefits does it provide?</t>
  </si>
  <si>
    <t>How does output resistance affect the ability of a circuit to drive different types of loads?</t>
  </si>
  <si>
    <t>What is the relationship between output resistance and output impedance, and how do they differ?</t>
  </si>
  <si>
    <t>How does output resistance contribute to power dissipation in an amplifier circuit?</t>
  </si>
  <si>
    <t>How can feedback be used to reduce the output resistance in an amplifier, and what are the advantages?</t>
  </si>
  <si>
    <t>In what way does output resistance affect the damping factor in audio amplifiers, and why is this important for speaker control?</t>
  </si>
  <si>
    <t>How does the design of an amplifier’s output stage influence its output resistance?</t>
  </si>
  <si>
    <t>Why is high output resistance sometimes preferred in certain comparator circuits?</t>
  </si>
  <si>
    <t>How does output resistance affect the output voltage swing in an amplifier circuit?</t>
  </si>
  <si>
    <t>What role does output resistance play in determining the frequency response of an amplifier?</t>
  </si>
  <si>
    <t>How does the transistor configuration (e.g., common-emitter, common-source) impact the output resistance in amplifier circuits?</t>
  </si>
  <si>
    <t>How does output resistance influence the behavior of a circuit in high-frequency applications?</t>
  </si>
  <si>
    <t>How can a circuit’s output resistance be measured practically, and what equipment is typically used?</t>
  </si>
  <si>
    <t>How does the choice of passive components, like resistors and capacitors, affect the output resistance of a circuit?</t>
  </si>
  <si>
    <t>What are the primary sources of output resistance in op-amps, and how do they vary across different op-amp types?</t>
  </si>
  <si>
    <t>How does the output resistance impact the stability and reliability of a power amplifier driving a variable load?</t>
  </si>
  <si>
    <t>How does output resistance affect signal integrity in high-speed digital circuits?</t>
  </si>
  <si>
    <t>How do MOSFETs and BJTs compare in terms of output resistance when used in amplifier output stages?</t>
  </si>
  <si>
    <t>What is the Gain-Bandwidth Product (GBW), and why is it important in amplifier design?</t>
  </si>
  <si>
    <t>How does the GBW of an amplifier define its limitations in terms of gain and frequency?</t>
  </si>
  <si>
    <t>Why does increasing the gain in an amplifier decrease the bandwidth, and how is this relationship quantified by the GBW?</t>
  </si>
  <si>
    <t>How does the GBW affect the choice of operational amplifiers for high-frequency applications?</t>
  </si>
  <si>
    <t>What are the trade-offs between gain and bandwidth in a system with a fixed GBW?</t>
  </si>
  <si>
    <t>How can GBW be measured practically in an amplifier circuit, and what equipment is required?</t>
  </si>
  <si>
    <t>Why is GBW often considered a key figure of merit for operational amplifiers?</t>
  </si>
  <si>
    <t>How does feedback influence the GBW of an amplifier circuit?</t>
  </si>
  <si>
    <t>What design strategies can be used to increase the effective GBW of an amplifier without changing the amplifier itself?</t>
  </si>
  <si>
    <t>How does the GBW affect the stability of an amplifier, particularly at higher gains?</t>
  </si>
  <si>
    <t>Why is GBW a critical specification in RF amplifiers, and how does it impact high-frequency signal amplification?</t>
  </si>
  <si>
    <t>How does temperature affect the GBW of an amplifier, and why is this important for circuit reliability?</t>
  </si>
  <si>
    <t>How does an amplifier’s GBW impact its transient response in applications requiring fast signal changes?</t>
  </si>
  <si>
    <t>What is the effect of cascading multiple amplifiers on the overall GBW of the system?</t>
  </si>
  <si>
    <t>How does the internal compensation of an op-amp influence its GBW, and what are the trade-offs?</t>
  </si>
  <si>
    <t>Why is it important to consider GBW when designing filters using operational amplifiers?</t>
  </si>
  <si>
    <t>How does the GBW affect the slew rate of an amplifier, and how are these two parameters related?</t>
  </si>
  <si>
    <t>What role does GBW play in determining the accuracy of a feedback loop in control systems?</t>
  </si>
  <si>
    <t>How does the technology (e.g., CMOS vs. bipolar) of an op-amp affect its typical GBW?</t>
  </si>
  <si>
    <t>In what applications might a higher GBW be essential, and why?</t>
  </si>
  <si>
    <t>What is slew rate, and how does it impact the performance of an operational amplifier?</t>
  </si>
  <si>
    <t>How is the slew rate typically defined in terms of voltage change per unit of time (e.g., V/μs)?</t>
  </si>
  <si>
    <t>Why is it important to consider both positive and negative slew rate in amplifier circuits?</t>
  </si>
  <si>
    <t>How does a low slew rate affect the ability of an amplifier to respond to fast changes in input signals?</t>
  </si>
  <si>
    <t>What are the primary causes of limited slew rate in an operational amplifier or comparator?</t>
  </si>
  <si>
    <t>How does the slew rate of an op-amp influence the speed of signal transitions in high-frequency applications?</t>
  </si>
  <si>
    <t>What are the differences between positive and negative slew rate, and why are they important to measure separately?</t>
  </si>
  <si>
    <t>How can a designer optimize the slew rate of an amplifier without compromising other performance parameters?</t>
  </si>
  <si>
    <t>How does the slew rate affect the accuracy and distortion in amplifiers driving high-speed signals?</t>
  </si>
  <si>
    <t>What effect does a limited slew rate have on the rise and fall times of a signal in a comparator circuit?</t>
  </si>
  <si>
    <t>How do capacitive loads impact the slew rate of an amplifier, and what techniques can be used to mitigate this effect?</t>
  </si>
  <si>
    <t>How can feedback loops in an amplifier affect its slew rate, and why must this be carefully considered in high-speed designs?</t>
  </si>
  <si>
    <t>How does temperature variation influence the slew rate of an op-amp, and what mechanisms are responsible for this change?</t>
  </si>
  <si>
    <t>How does the slew rate impact the performance of amplifiers in audio applications, particularly in terms of fidelity and response time?</t>
  </si>
  <si>
    <t>How does the slew rate of an amplifier influence the phase margin and overall stability of the feedback system?</t>
  </si>
  <si>
    <t>Why is slew rate a key specification when selecting op-amps for high-frequency or pulse circuits?</t>
  </si>
  <si>
    <t>What are the effects of slew rate limitations on signal fidelity in fast switching applications, such as digital-to-analog conversion?</t>
  </si>
  <si>
    <t>What trade-offs need to be considered when designing a circuit to maximize both slew rate and linearity?</t>
  </si>
  <si>
    <t>How does the slew rate limit the performance of a comparator in high-speed digital circuits?</t>
  </si>
  <si>
    <t>What are some typical methods for improving the slew rate of an op-amp or comparator without significantly increasing power consumption?</t>
  </si>
  <si>
    <t>What is Common-Mode Rejection Ratio (CMRR), and why is it important in amplifier circuits?</t>
  </si>
  <si>
    <t>How is CMRR defined, and what is the typical unit of measurement used for this parameter?</t>
  </si>
  <si>
    <t>Why is a high CMRR desirable in precision measurement applications and instrumentation amplifiers?</t>
  </si>
  <si>
    <t>How does a high CMRR improve the accuracy of differential amplifiers in noisy environments?</t>
  </si>
  <si>
    <t>How does the CMRR affect the rejection of common-mode noise or interference in an amplifier circuit?</t>
  </si>
  <si>
    <t>How is CMRR typically tested or measured in an operational amplifier or comparator?</t>
  </si>
  <si>
    <t>How does input impedance impact the CMRR of an amplifier, and why is this relationship important in circuit design?</t>
  </si>
  <si>
    <t>What factors contribute to low CMRR in an amplifier, and how can they be minimized in the design process?</t>
  </si>
  <si>
    <t>How does CMRR vary with frequency, and why is this frequency dependence significant for high-speed applications?</t>
  </si>
  <si>
    <t>How do common-mode and differential inputs influence the CMRR of an op-amp?</t>
  </si>
  <si>
    <t>What is the effect of temperature on the CMRR of an operational amplifier, and why does this variation occur?</t>
  </si>
  <si>
    <t>How can the use of negative feedback improve the CMRR of an amplifier?</t>
  </si>
  <si>
    <t>Why do fully differential amplifiers typically exhibit higher CMRR than single-ended op-amps?</t>
  </si>
  <si>
    <t>How does the symmetry of the amplifier’s internal circuitry impact its CMRR performance?</t>
  </si>
  <si>
    <t>How does the power supply rejection ratio (PSRR) relate to CMRR, and how are they similar or different?</t>
  </si>
  <si>
    <t>What is the significance of CMRR in audio amplifiers, particularly for rejecting hum and noise in the input signal?</t>
  </si>
  <si>
    <t>How does CMRR affect the performance of op-amps in applications like instrumentation, medical devices, or sensors?</t>
  </si>
  <si>
    <t>How can designers increase the CMRR of an amplifier circuit without sacrificing other key parameters like gain or bandwidth?</t>
  </si>
  <si>
    <t>What role does the matching of transistors in an op-amp play in improving its CMRR?</t>
  </si>
  <si>
    <t>What are the practical limitations of achieving a high CMRR in an amplifier circuit, and how can trade-offs be managed effectively?</t>
  </si>
  <si>
    <t>What is Power Supply Rejection Ratio (PSRR), and why is it an important specification for operational amplifiers?</t>
  </si>
  <si>
    <t>How is PSRR typically defined, and what units are used to measure this ratio?</t>
  </si>
  <si>
    <t>Why is a high PSRR desirable in precision applications where the power supply may introduce noise?</t>
  </si>
  <si>
    <t>How does PSRR influence the stability and performance of an amplifier when subjected to power supply fluctuations?</t>
  </si>
  <si>
    <t>How does the PSRR of an operational amplifier vary with frequency, and why is this variation important for high-speed circuits?</t>
  </si>
  <si>
    <t>How is PSRR tested or measured in an op-amp, and what test setup is commonly used?</t>
  </si>
  <si>
    <t>What impact does PSRR have on the accuracy of instrumentation amplifiers in noisy environments?</t>
  </si>
  <si>
    <t>How do power supply noise and ripple affect the output of an amplifier with poor PSRR?</t>
  </si>
  <si>
    <t>How can increasing the supply voltage affect the PSRR of an amplifier, and why does this happen?</t>
  </si>
  <si>
    <t>How does the PSRR differ for single-supply and dual-supply op-amps, and what implications does this have for circuit design?</t>
  </si>
  <si>
    <t>How can designers mitigate the effects of power supply noise when working with op-amps that have low PSRR?</t>
  </si>
  <si>
    <t>What is the relationship between PSRR and the common-mode rejection ratio (CMRR) in amplifiers?</t>
  </si>
  <si>
    <t>How does the PSRR of an op-amp impact audio amplifier circuits, especially in rejecting power line hum and noise?</t>
  </si>
  <si>
    <t>What role does PSRR play in the performance of sensors and medical devices, where power supply integrity is critical?</t>
  </si>
  <si>
    <t>Why is PSRR typically lower at higher frequencies, and how does this affect the behavior of amplifiers in RF and high-speed circuits?</t>
  </si>
  <si>
    <t>How does the choice of power supply type (e.g., linear vs. switching) influence the PSRR of an operational amplifier?</t>
  </si>
  <si>
    <t>How do the internal circuit design and the matching of components in an op-amp affect its PSRR?</t>
  </si>
  <si>
    <t>What are the challenges of achieving high PSRR in low-power op-amps, and how can these challenges be addressed?</t>
  </si>
  <si>
    <t>How does temperature affect the PSRR of an amplifier, and what steps can be taken to minimize this effect?</t>
  </si>
  <si>
    <t>What are the common methods for improving the PSRR of a circuit design without compromising other performance characteristics?</t>
  </si>
  <si>
    <t>What is output voltage swing, and why is it an important specification for operational amplifiers?</t>
  </si>
  <si>
    <t>How does the output voltage swing of an amplifier relate to the supply voltage, and what are the typical limitations?</t>
  </si>
  <si>
    <t>How does the output voltage swing affect the ability of an amplifier to drive different types of loads?</t>
  </si>
  <si>
    <t>Why is it important to consider the output voltage swing when designing a circuit for precision applications?</t>
  </si>
  <si>
    <t>How does the type of output stage (e.g., totem-pole, open-collector) influence the output voltage swing of an amplifier?</t>
  </si>
  <si>
    <t>How does output voltage swing vary in open-loop versus closed-loop configurations of an operational amplifier?</t>
  </si>
  <si>
    <t>What is the typical output voltage swing range of an op-amp with a single supply versus a dual supply?</t>
  </si>
  <si>
    <t>How does the output voltage swing in an op-amp impact the linearity of the output signal?</t>
  </si>
  <si>
    <t>How does the load impedance affect the output voltage swing in amplifier circuits?</t>
  </si>
  <si>
    <t>How do transistor saturation effects influence the output voltage swing in amplifier circuits?</t>
  </si>
  <si>
    <t>How do output voltage swing limitations affect the performance of an amplifier when driving high-impedance loads?</t>
  </si>
  <si>
    <t>What are the key differences in output voltage swing capabilities between bipolar and CMOS op-amps?</t>
  </si>
  <si>
    <t>How does output voltage swing affect the performance of a comparator in high-speed digital applications?</t>
  </si>
  <si>
    <t>Why is rail-to-rail output swing important in low-voltage systems, and how is it achieved in op-amps?</t>
  </si>
  <si>
    <t>How does output voltage swing impact the signal integrity in audio amplifier circuits?</t>
  </si>
  <si>
    <t>What trade-offs must be considered when designing amplifiers with large output voltage swing capabilities?</t>
  </si>
  <si>
    <t>How can the use of feedback in an amplifier circuit influence its output voltage swing?</t>
  </si>
  <si>
    <t>What is the relationship between output voltage swing and slew rate in an operational amplifier?</t>
  </si>
  <si>
    <t>How does the power supply type (e.g., linear vs. switching) affect the achievable output voltage swing?</t>
  </si>
  <si>
    <t>How does the output voltage swing in a comparator circuit impact its response time and switching speed?</t>
  </si>
  <si>
    <t>What is rise time, and why is it an important parameter in evaluating the performance of an amplifier or comparator?</t>
  </si>
  <si>
    <t>How is rise time typically defined, and what is the standard method of measuring it in electronic circuits?</t>
  </si>
  <si>
    <t>How does the rise time of an amplifier relate to its bandwidth and frequency response?</t>
  </si>
  <si>
    <t>What factors affect the rise time in an amplifier circuit, and how can these factors be minimized?</t>
  </si>
  <si>
    <t>How does the load impedance influence the rise time of a signal in an amplifier?</t>
  </si>
  <si>
    <t>How does rise time relate to the speed of a comparator in digital circuits?</t>
  </si>
  <si>
    <t>Why is rise time a critical consideration in high-speed or high-frequency signal processing applications?</t>
  </si>
  <si>
    <t>How does temperature affect the rise time in semiconductor devices such as op-amps and transistors?</t>
  </si>
  <si>
    <t>How can designers reduce rise time in amplifier circuits without compromising other performance parameters?</t>
  </si>
  <si>
    <t>How does slew rate influence the rise time of an amplifier, and how are these two parameters related?</t>
  </si>
  <si>
    <t>How does rise time affect the performance of an amplifier in high-frequency applications like RF or video signal amplification?</t>
  </si>
  <si>
    <t>How can capacitive loads impact the rise time, and what techniques can be used to mitigate this effect?</t>
  </si>
  <si>
    <t>What is the relationship between rise time and the quality of a signal in an analog-to-digital conversion system?</t>
  </si>
  <si>
    <t>How does the rise time of a signal impact its distortion and fidelity in audio amplifier circuits?</t>
  </si>
  <si>
    <t>How do feedback networks in amplifiers affect the rise time of a circuit?</t>
  </si>
  <si>
    <t>What role does rise time play in determining the response time of a comparator or threshold detector?</t>
  </si>
  <si>
    <t>How does the type of operational amplifier (e.g., high-speed, low-power) impact its rise time performance?</t>
  </si>
  <si>
    <t>How do parasitic capacitances in PCB layouts affect rise time, and how can these be minimized in design?</t>
  </si>
  <si>
    <t>How does rise time relate to the overall system bandwidth, and why is this important in signal integrity applications?</t>
  </si>
  <si>
    <t>How can rise time be optimized in fast-switching circuits to ensure accurate signal timing in digital systems?</t>
  </si>
  <si>
    <t>What is fall time, and why is it an important parameter in evaluating the performance of an amplifier or comparator?</t>
  </si>
  <si>
    <t>How is fall time typically defined, and what is the standard method for measuring it in an electronic circuit?</t>
  </si>
  <si>
    <t>How does fall time relate to the overall frequency response of an amplifier or signal processing system?</t>
  </si>
  <si>
    <t>How does load impedance influence the fall time in amplifier circuits?</t>
  </si>
  <si>
    <t>What factors can contribute to an increase in fall time, and how can they be minimized in circuit design?</t>
  </si>
  <si>
    <t>How does the fall time of a signal impact the accuracy of a comparator’s switching behavior?</t>
  </si>
  <si>
    <t>Why is fall time a critical consideration in high-speed digital circuits and pulse applications?</t>
  </si>
  <si>
    <t>How does temperature variation affect the fall time in semiconductor devices such as op-amps or transistors?</t>
  </si>
  <si>
    <t>How can designers reduce fall time in amplifiers and other circuits without compromising other parameters like power consumption or gain?</t>
  </si>
  <si>
    <t>What is the relationship between fall time and the slew rate of an amplifier or op-amp?</t>
  </si>
  <si>
    <t>How does the rise time and fall time of a signal relate to each other in a high-speed amplifier or comparator?</t>
  </si>
  <si>
    <t>How does fall time affect the distortion and signal integrity in audio amplification systems?</t>
  </si>
  <si>
    <t>How does the fall time of a signal impact the quality of analog-to-digital conversions in ADC systems?</t>
  </si>
  <si>
    <t>What role does fall time play in the performance of an op-amp in applications such as filters or signal conditioning?</t>
  </si>
  <si>
    <t>How does capacitive load impact fall time, and what design strategies help reduce the effect of capacitance on fall time?</t>
  </si>
  <si>
    <t>How does fall time influence the timing and accuracy of a pulse circuit in digital systems?</t>
  </si>
  <si>
    <t>How can feedback networks in an amplifier affect fall time, and what adjustments can be made to optimize it?</t>
  </si>
  <si>
    <t>How does the type of operational amplifier (e.g., high-speed, low-power) influence its fall time performance?</t>
  </si>
  <si>
    <t>How do parasitic elements, such as capacitance and inductance in the PCB layout, affect the fall time of a signal?</t>
  </si>
  <si>
    <t>How can fall time be optimized in a switching circuit to improve the overall response time and accuracy in a digital system?</t>
  </si>
  <si>
    <t>What is propagation delay, and why is it an important parameter in the performance of digital and analog circuits?</t>
  </si>
  <si>
    <t>How is propagation delay typically defined, and what units are used to measure it?</t>
  </si>
  <si>
    <t>How does propagation delay affect the timing and synchronization of digital signals in circuits like flip-flops or shift registers?</t>
  </si>
  <si>
    <t>What factors contribute to propagation delay in an operational amplifier, and how can they be minimized in the design process?</t>
  </si>
  <si>
    <t>How does the rise time and fall time of a signal relate to its propagation delay in digital circuits?</t>
  </si>
  <si>
    <t>How does the load capacitance influence propagation delay in logic gates and amplifiers?</t>
  </si>
  <si>
    <t>How does temperature variation affect propagation delay in semiconductors, and what impact does this have on circuit performance?</t>
  </si>
  <si>
    <t>How can the speed of a signal be affected by propagation delay in a high-speed comparator or amplifier circuit?</t>
  </si>
  <si>
    <t>How does the propagation delay of a circuit affect its overall bandwidth and frequency response?</t>
  </si>
  <si>
    <t>What are the effects of parasitic capacitances and inductances on propagation delay, and how can these be minimized in circuit design?</t>
  </si>
  <si>
    <t>How does propagation delay impact the performance of high-speed ADCs (analog-to-digital converters) or DACs (digital-to-analog converters)?</t>
  </si>
  <si>
    <t>How can designers optimize propagation delay in digital circuits for faster switching speeds and reduced signal distortion?</t>
  </si>
  <si>
    <t>How does the type of semiconductor technology (e.g., CMOS, BiCMOS, bipolar) influence propagation delay?</t>
  </si>
  <si>
    <t>How do different transistor configurations (e.g., common-emitter, common-source) impact the propagation delay in amplifier circuits?</t>
  </si>
  <si>
    <t>How does the input and output impedance of an op-amp influence the propagation delay in analog signal processing circuits?</t>
  </si>
  <si>
    <t>How does the propagation delay of an operational amplifier affect its ability to amplify high-frequency signals?</t>
  </si>
  <si>
    <t>How does propagation delay contribute to the overall system delay in high-speed communication circuits?</t>
  </si>
  <si>
    <t>How can feedback in an amplifier affect its propagation delay, and what impact does this have on the circuit’s stability?</t>
  </si>
  <si>
    <t>How do clocking schemes in digital circuits relate to propagation delay, and what timing constraints must be considered?</t>
  </si>
  <si>
    <t>How can propagation delay be minimized in high-speed circuits to improve response time and accuracy in critical applications?</t>
  </si>
  <si>
    <t>What is bandwidth in the context of comparators?</t>
  </si>
  <si>
    <t>How does the bandwidth of a comparator influence its response time?</t>
  </si>
  <si>
    <t>Why is bandwidth important in high-speed comparator applications?</t>
  </si>
  <si>
    <t>What factors determine the bandwidth of a comparator circuit?</t>
  </si>
  <si>
    <t>How does the input signal frequency affect the bandwidth of a comparator?</t>
  </si>
  <si>
    <t>What is the relationship between a comparator's slew rate and its bandwidth?</t>
  </si>
  <si>
    <t>What is the typical bandwidth range for high-speed comparators used in digital circuits?</t>
  </si>
  <si>
    <t>How does the power supply voltage impact the bandwidth of a comparator?</t>
  </si>
  <si>
    <t>What role does the comparator’s internal architecture play in determining its bandwidth?</t>
  </si>
  <si>
    <t>How can bandwidth limitations in a comparator lead to errors in digital systems?</t>
  </si>
  <si>
    <t>How does temperature variation affect the bandwidth of comparators?</t>
  </si>
  <si>
    <t>What are the trade-offs between bandwidth and power consumption in comparators?</t>
  </si>
  <si>
    <t>Can a comparator’s bandwidth be improved by using a faster op-amp? Why or why not?</t>
  </si>
  <si>
    <t>What is the effect of load capacitance on the bandwidth of a comparator circuit?</t>
  </si>
  <si>
    <t>How does the comparator’s hysteresis (if present) affect its bandwidth?</t>
  </si>
  <si>
    <t>In what situations would you choose a comparator with a higher bandwidth?</t>
  </si>
  <si>
    <t>What is the effect of parasitic capacitance on the bandwidth of a comparator?</t>
  </si>
  <si>
    <t>How do you measure the bandwidth of a comparator in a circuit?</t>
  </si>
  <si>
    <t>How can you design a comparator circuit to achieve a desired bandwidth?</t>
  </si>
  <si>
    <t>What is the impact of signal integrity on comparator bandwidth performance?</t>
  </si>
  <si>
    <t>What is input-referred noise in the context of comparators?</t>
  </si>
  <si>
    <t>How does input-referred noise affect the performance of comparators?</t>
  </si>
  <si>
    <t>Why is input-referred noise an important parameter to consider in high-precision comparator applications?</t>
  </si>
  <si>
    <t>How is input-referred noise typically measured in a comparator circuit?</t>
  </si>
  <si>
    <t>What are the main sources of input-referred noise in comparators?</t>
  </si>
  <si>
    <t>How does the bandwidth of a comparator relate to its input-referred noise?</t>
  </si>
  <si>
    <t>What is the difference between input-referred noise and output noise in comparators?</t>
  </si>
  <si>
    <t>How does the noise figure of a comparator influence its input-referred noise?</t>
  </si>
  <si>
    <t>What role does the input impedance of a comparator play in determining input-referred noise?</t>
  </si>
  <si>
    <t>How do temperature fluctuations impact the input-referred noise of comparators?</t>
  </si>
  <si>
    <t>What are the typical values of input-referred noise for low-noise comparators?</t>
  </si>
  <si>
    <t>How does the power supply noise affect the input-referred noise of a comparator?</t>
  </si>
  <si>
    <t>What are the effects of input-referred noise on the accuracy of digital output from comparators?</t>
  </si>
  <si>
    <t>How does the input-referred noise of a comparator vary with different types of input signals (e.g., DC vs. AC)?</t>
  </si>
  <si>
    <t>What techniques can be used to reduce input-referred noise in comparator circuits?</t>
  </si>
  <si>
    <t>How does the comparator’s common-mode rejection ratio (CMRR) affect its input-referred noise?</t>
  </si>
  <si>
    <t>How do environmental factors like electromagnetic interference (EMI) influence input-referred noise in comparators?</t>
  </si>
  <si>
    <t>What is the relationship between input-referred noise and signal-to-noise ratio (SNR) in comparator circuits?</t>
  </si>
  <si>
    <t>How can you design a comparator circuit to minimize input-referred noise for a given application?</t>
  </si>
  <si>
    <t>What are the effects of feedback in comparator circuits on input-referred noise performance?</t>
  </si>
  <si>
    <t>What is kick-back noise in comparator circuits?</t>
  </si>
  <si>
    <t>How does kick-back noise manifest in the output of a comparator?</t>
  </si>
  <si>
    <t>What are the primary causes of kick-back noise in comparators?</t>
  </si>
  <si>
    <t>How does the output switching behavior of a comparator contribute to kick-back noise?</t>
  </si>
  <si>
    <t>What is the relationship between the comparator’s output slew rate and kick-back noise?</t>
  </si>
  <si>
    <t>How does the layout of the comparator circuit impact kick-back noise?</t>
  </si>
  <si>
    <t>What role do parasitic capacitances play in generating kick-back noise in comparators?</t>
  </si>
  <si>
    <t>What are the typical effects of kick-back noise on the performance of high-speed comparators?</t>
  </si>
  <si>
    <t>How can kick-back noise affect the stability of the comparator circuit?</t>
  </si>
  <si>
    <t>What techniques can be used to reduce or eliminate kick-back noise in comparators?</t>
  </si>
  <si>
    <t>How does the input signal's rise and fall time influence kick-back noise in comparators?</t>
  </si>
  <si>
    <t>How can the power supply decoupling help mitigate kick-back noise in comparators?</t>
  </si>
  <si>
    <t>What is the relationship between hysteresis in a comparator and its susceptibility to kick-back noise?</t>
  </si>
  <si>
    <t>How does kick-back noise impact the signal-to-noise ratio (SNR) in digital systems using comparators?</t>
  </si>
  <si>
    <t>What is the role of feedback in reducing or amplifying kick-back noise in a comparator circuit?</t>
  </si>
  <si>
    <t>How does kick-back noise affect the accuracy of high-precision comparator applications?</t>
  </si>
  <si>
    <t>How does the use of Schmitt triggers help reduce kick-back noise in comparators?</t>
  </si>
  <si>
    <t>What is the effect of load capacitance on kick-back noise in comparators?</t>
  </si>
  <si>
    <t>How can you measure kick-back noise in a comparator circuit?</t>
  </si>
  <si>
    <t>What are some common circuit design strategies to minimize the impact of kick-back noise in high-speed comparators?</t>
  </si>
  <si>
    <t>What are the primary noise sources in comparator circuits?</t>
  </si>
  <si>
    <t>How does thermal noise (Johnson-Nyquist noise) affect comparator performance?</t>
  </si>
  <si>
    <t>What is shot noise, and how does it impact comparators?</t>
  </si>
  <si>
    <t>How does flicker noise (1/f noise) influence the behavior of comparators at low frequencies?</t>
  </si>
  <si>
    <t>How does power supply noise affect the accuracy and performance of comparators?</t>
  </si>
  <si>
    <t>What is the impact of ground noise on comparators in differential mode?</t>
  </si>
  <si>
    <t>How do electromagnetic interference (EMI) and radiated noise influence comparator circuits?</t>
  </si>
  <si>
    <t>How do switching power supplies contribute to noise in comparator circuits?</t>
  </si>
  <si>
    <t>What role does parasitic capacitance play in introducing noise in comparator circuits?</t>
  </si>
  <si>
    <t>How does crosstalk between adjacent traces or components generate noise in comparators?</t>
  </si>
  <si>
    <t>How does the layout of a comparator circuit influence noise susceptibility?</t>
  </si>
  <si>
    <t>What are the effects of thermal coupling between components on noise in comparators?</t>
  </si>
  <si>
    <t>How do signal reflections contribute to noise in high-speed comparator circuits?</t>
  </si>
  <si>
    <t>What is the effect of noise due to external devices like motors or communication lines on comparator performance?</t>
  </si>
  <si>
    <t>How does the input impedance of a comparator relate to its susceptibility to noise?</t>
  </si>
  <si>
    <t>What are the effects of environmental factors such as humidity and temperature on noise in comparators?</t>
  </si>
  <si>
    <t>How does the bandwidth of a comparator circuit influence the level of noise in the system?</t>
  </si>
  <si>
    <t>How do passive components (resistors, capacitors, etc.) contribute to noise in comparators?</t>
  </si>
  <si>
    <t>What is the role of feedback in the noise performance of comparators?</t>
  </si>
  <si>
    <t>How can noise reduction techniques, like shielding and filtering, be applied to improve comparator performance?</t>
  </si>
  <si>
    <t>What is response time in the context of comparators?</t>
  </si>
  <si>
    <t>How is response time typically measured in comparator circuits?</t>
  </si>
  <si>
    <t>How does the input signal amplitude affect the response time of a comparator?</t>
  </si>
  <si>
    <t>What is the effect of a comparator's slew rate on its response time?</t>
  </si>
  <si>
    <t>How does the propagation delay in comparators affect their overall response time?</t>
  </si>
  <si>
    <t>How does hysteresis in a comparator influence its response time?</t>
  </si>
  <si>
    <t>What role does the comparator's input capacitance play in determining response time?</t>
  </si>
  <si>
    <t>How does the load capacitance connected to a comparator affect its response time?</t>
  </si>
  <si>
    <t>What is the effect of temperature changes on the response time of a comparator?</t>
  </si>
  <si>
    <t>How does the supply voltage impact the response time of a comparator?</t>
  </si>
  <si>
    <t>What is the relationship between the comparator’s bandwidth and its response time?</t>
  </si>
  <si>
    <t>How do parasitic inductances and capacitances influence the response time of comparators in high-speed circuits?</t>
  </si>
  <si>
    <t>Why is minimizing response time critical in high-speed comparator applications?</t>
  </si>
  <si>
    <t>How does the type of comparator architecture (e.g., open-loop vs. closed-loop) impact response time?</t>
  </si>
  <si>
    <t>What is the effect of comparator noise on the accuracy of measuring response time?</t>
  </si>
  <si>
    <t>How does the comparator’s design affect its settling time during transitions?</t>
  </si>
  <si>
    <t>What techniques can be used to improve the response time of a comparator circuit?</t>
  </si>
  <si>
    <t>How does feedback in a comparator circuit influence its response time?</t>
  </si>
  <si>
    <t>What is the impact of response time on the overall performance of systems using comparators in digital signal processing applications?</t>
  </si>
  <si>
    <t>How does temperature affect the performance of comparators?</t>
  </si>
  <si>
    <t>What are the typical temperature ranges for comparators to function optimally?</t>
  </si>
  <si>
    <t>How does temperature influence the input offset voltage of comparators?</t>
  </si>
  <si>
    <t>What effect does temperature have on the response time of comparators?</t>
  </si>
  <si>
    <t>How does temperature affect the noise characteristics of a comparator?</t>
  </si>
  <si>
    <t>In what way does temperature variation affect the output voltage swing of a comparator?</t>
  </si>
  <si>
    <t>How does the temperature dependence of resistors and capacitors impact comparator performance?</t>
  </si>
  <si>
    <t>How does temperature influence the slew rate of comparators?</t>
  </si>
  <si>
    <t>What role does the temperature coefficient of a comparator’s internal components play in its performance?</t>
  </si>
  <si>
    <t>How does temperature variation affect the input-referred noise in comparators?</t>
  </si>
  <si>
    <t>How does temperature impact the stability and accuracy of comparator circuits?</t>
  </si>
  <si>
    <t>What are the effects of extreme temperature conditions on comparator circuits in industrial applications?</t>
  </si>
  <si>
    <t>How do temperature changes affect the hysteresis behavior of a comparator?</t>
  </si>
  <si>
    <t>How can temperature-induced changes in comparator parameters lead to inaccuracies in digital output?</t>
  </si>
  <si>
    <t>How does the power supply voltage impact the temperature sensitivity of comparators?</t>
  </si>
  <si>
    <t>What are the methods used to reduce the impact of temperature on comparator performance?</t>
  </si>
  <si>
    <t>How does the packaging of comparators influence their temperature response?</t>
  </si>
  <si>
    <t>What is the relationship between temperature and the comparator's common-mode rejection ratio (CMRR)?</t>
  </si>
  <si>
    <t>How does thermal noise change with temperature, and what is its effect on comparator circuits?</t>
  </si>
  <si>
    <t>What techniques are used in the design of comparators to ensure stability across a wide temperature range?</t>
  </si>
  <si>
    <t>What is hysteresis in a comparator circuit?</t>
  </si>
  <si>
    <t>How does hysteresis affect the switching behavior of a comparator?</t>
  </si>
  <si>
    <t>Why is hysteresis important in reducing noise in comparator circuits?</t>
  </si>
  <si>
    <t>How does hysteresis influence the threshold voltage in a comparator?</t>
  </si>
  <si>
    <t>What is the difference between positive and negative hysteresis in comparators?</t>
  </si>
  <si>
    <t>How does hysteresis improve the stability of a comparator’s output?</t>
  </si>
  <si>
    <t>What is the effect of hysteresis on the response time of a comparator?</t>
  </si>
  <si>
    <t>How does the amount of hysteresis impact the accuracy of a comparator?</t>
  </si>
  <si>
    <t>What are the key factors in designing hysteresis for a comparator circuit?</t>
  </si>
  <si>
    <t>How does the feedback resistor network determine the level of hysteresis in a comparator?</t>
  </si>
  <si>
    <t>What is the relationship between hysteresis and the comparator’s noise immunity?</t>
  </si>
  <si>
    <t>How can hysteresis be adjusted to optimize comparator performance in noisy environments?</t>
  </si>
  <si>
    <t>How does hysteresis affect the behavior of a comparator in systems with slow or noisy input signals?</t>
  </si>
  <si>
    <t>How do temperature variations influence the hysteresis characteristics of comparators?</t>
  </si>
  <si>
    <t>What are the effects of hysteresis on the power consumption of a comparator circuit?</t>
  </si>
  <si>
    <t>How can hysteresis cause issues in comparators used for high-speed digital applications?</t>
  </si>
  <si>
    <t>How does the width of the hysteresis window affect the comparator's output switching?</t>
  </si>
  <si>
    <t>What are the trade-offs between implementing hysteresis in a comparator circuit?</t>
  </si>
  <si>
    <t>How can you measure the amount of hysteresis in a comparator?</t>
  </si>
  <si>
    <t>What are some applications where hysteresis is critical for the proper functioning of comparators?</t>
  </si>
  <si>
    <t>What are VOH and VOL in the context of comparator logic levels?</t>
  </si>
  <si>
    <t>How is the VOH (Output High Voltage) defined in comparator circuits?</t>
  </si>
  <si>
    <t>What is the VOL (Output Low Voltage) in a comparator circuit?</t>
  </si>
  <si>
    <t>How does the output stage of a comparator determine VOH and VOL values?</t>
  </si>
  <si>
    <t>What factors influence the VOH and VOL levels in a comparator?</t>
  </si>
  <si>
    <t>How does the load resistance connected to the comparator affect VOH and VOL?</t>
  </si>
  <si>
    <t>What is the significance of VOH and VOL in ensuring proper logic level recognition by subsequent digital circuits?</t>
  </si>
  <si>
    <t>How does the supply voltage impact VOH and VOL in comparators?</t>
  </si>
  <si>
    <t>What are the typical values of VOH and VOL for standard comparators?</t>
  </si>
  <si>
    <t>What is the relationship between the comparator’s output drive strength and its VOH and VOL levels?</t>
  </si>
  <si>
    <t>How can the output impedance of a comparator influence the VOH and VOL logic levels?</t>
  </si>
  <si>
    <t>How do temperature variations affect VOH and VOL in comparators?</t>
  </si>
  <si>
    <t>How does the comparator’s current sinking and sourcing capabilities affect VOL and VOH?</t>
  </si>
  <si>
    <t>What is the effect of noise and interference on the stability of VOH and VOL levels in comparators?</t>
  </si>
  <si>
    <t>How does the hysteresis in a comparator influence the voltage levels of VOH and VOL?</t>
  </si>
  <si>
    <t>What is the importance of VOH and VOL specifications when using comparators in mixed-signal systems?</t>
  </si>
  <si>
    <t>What are the minimum and maximum VOH and VOL values for logic compatibility with TTL and CMOS logic families?</t>
  </si>
  <si>
    <t>How does the load capacitance influence the rise and fall times of VOH and VOL in comparators?</t>
  </si>
  <si>
    <t>How do VOH and VOL affect the timing characteristics (setup and hold times) in digital circuits using comparators?</t>
  </si>
  <si>
    <t>How can improper VOH or VOL levels in a comparator lead to logic errors or signal integrity problems in digital systems?</t>
  </si>
  <si>
    <t>What is load impedance, and how does it affect comparator circuits?</t>
  </si>
  <si>
    <t>How does a high load impedance impact the output voltage swing of a comparator?</t>
  </si>
  <si>
    <t>What effect does low load impedance have on the response time of a comparator?</t>
  </si>
  <si>
    <t>How does load impedance influence the VOH (Output High Voltage) and VOL (Output Low Voltage) levels of a comparator?</t>
  </si>
  <si>
    <t>How does the load impedance impact the power consumption of a comparator circuit?</t>
  </si>
  <si>
    <t>What is the relationship between load impedance and the current sourcing/sinking capabilities of a comparator?</t>
  </si>
  <si>
    <t>How does load impedance affect the rise and fall times of the comparator output?</t>
  </si>
  <si>
    <t>How does the load impedance influence the stability of the comparator’s output?</t>
  </si>
  <si>
    <t>What effect does capacitive load have on the performance of a comparator circuit?</t>
  </si>
  <si>
    <t>How does the load impedance impact the accuracy of a comparator’s output in digital applications?</t>
  </si>
  <si>
    <t>How can high load impedance result in slower switching times or overshoot in comparators?</t>
  </si>
  <si>
    <t>How does load impedance affect the comparator's power efficiency?</t>
  </si>
  <si>
    <t>What is the impact of load impedance on the signal integrity of a comparator’s output?</t>
  </si>
  <si>
    <t>How does load impedance influence the thermal performance of a comparator circuit?</t>
  </si>
  <si>
    <t>Can improper matching of load impedance with a comparator lead to logic errors?</t>
  </si>
  <si>
    <t>How can the parasitic inductance of load impedance affect the performance of comparators in high-speed circuits?</t>
  </si>
  <si>
    <t>What are the design considerations when selecting a comparator with a specific load impedance in mind?</t>
  </si>
  <si>
    <t>How can the use of buffers or drivers help mitigate the impact of load impedance on comparators?</t>
  </si>
  <si>
    <t>How does the load impedance affect the noise immunity of a comparator?</t>
  </si>
  <si>
    <t>How do different types of load impedance (resistive, capacitive, and inductive) impact comparator behavior?</t>
  </si>
  <si>
    <t>What is the transition region in the context of comparator circuits?</t>
  </si>
  <si>
    <t>How does noise in the transition region affect the output of a comparator?</t>
  </si>
  <si>
    <t>Why is the transition region more susceptible to noise in comparators?</t>
  </si>
  <si>
    <t>How does the rise and fall time of the input signal influence the transition region noise sensitivity?</t>
  </si>
  <si>
    <t>What role does hysteresis play in reducing transition region noise sensitivity?</t>
  </si>
  <si>
    <t>How does the comparator’s input offset voltage contribute to noise sensitivity in the transition region?</t>
  </si>
  <si>
    <t>How does the input signal's slew rate impact the noise sensitivity during the transition region?</t>
  </si>
  <si>
    <t>What is the effect of temperature variation on noise sensitivity in the transition region of a comparator?</t>
  </si>
  <si>
    <t>How does the power supply noise affect the transition region of comparator circuits?</t>
  </si>
  <si>
    <t>What are the typical sources of noise that affect the transition region of a comparator’s response?</t>
  </si>
  <si>
    <t>How does the comparator’s common-mode rejection ratio (CMRR) influence transition region noise sensitivity?</t>
  </si>
  <si>
    <t>How do fast switching events in digital systems exacerbate noise sensitivity in the transition region of comparators?</t>
  </si>
  <si>
    <t>How does the bandwidth of a comparator affect noise susceptibility in the transition region?</t>
  </si>
  <si>
    <t>What are the consequences of excessive noise during the transition region in high-speed comparator circuits?</t>
  </si>
  <si>
    <t>What methods can be used to minimize transition region noise sensitivity in comparator designs?</t>
  </si>
  <si>
    <t>How does load capacitance affect the transition region noise performance in comparators?</t>
  </si>
  <si>
    <t>What impact does feedback (positive or negative) have on the noise sensitivity in the transition region of a comparator?</t>
  </si>
  <si>
    <t>How does the comparator's response time influence its sensitivity to noise in the transition region?</t>
  </si>
  <si>
    <t>What is the relationship between the comparator’s voltage threshold and its noise sensitivity in the transition region?</t>
  </si>
  <si>
    <t>How do environmental factors (like EMI or ground loops) contribute to noise sensitivity in the transition region of comparators?</t>
  </si>
  <si>
    <t>What is gain in a comparator circuit, and how is it typically defined?</t>
  </si>
  <si>
    <t>How does the gain of a comparator affect its output voltage levels (VOH and VOL)?</t>
  </si>
  <si>
    <t>How does the gain of a comparator impact its switching speed and response time?</t>
  </si>
  <si>
    <t>What role does gain play in improving the noise immunity of a comparator?</t>
  </si>
  <si>
    <t>How does a high gain in a comparator affect its susceptibility to input noise?</t>
  </si>
  <si>
    <t>What are the trade-offs of using a high-gain comparator in high-speed applications?</t>
  </si>
  <si>
    <t>How does the gain of a comparator influence its sensitivity to small input voltage changes?</t>
  </si>
  <si>
    <t>What is the relationship between the gain of a comparator and its input offset voltage?</t>
  </si>
  <si>
    <t>How does temperature affect the gain of a comparator?</t>
  </si>
  <si>
    <t>How does gain impact the comparator’s performance in digital logic circuits?</t>
  </si>
  <si>
    <t>What happens to the gain of a comparator when it is used in a hysteresis configuration?</t>
  </si>
  <si>
    <t>What are the effects of loading on the gain of a comparator circuit?</t>
  </si>
  <si>
    <t>How do you calculate the gain margin of a comparator in a feedback loop?</t>
  </si>
  <si>
    <t>How does the comparator's gain influence the output signal’s accuracy and stability?</t>
  </si>
  <si>
    <t>What is the impact of finite gain on the accuracy of the comparator’s threshold detection?</t>
  </si>
  <si>
    <t>How do input and output impedance influence the gain in comparator circuits?</t>
  </si>
  <si>
    <t>What are the advantages of using a comparator with adjustable gain?</t>
  </si>
  <si>
    <t>How does the comparator’s open-loop gain compare to its closed-loop gain when feedback is applied?</t>
  </si>
  <si>
    <t>How can improper gain settings in a comparator lead to instability or oscillation in the output?</t>
  </si>
  <si>
    <t>What methods are used to control or limit the gain in a comparator circuit to prevent overdriving?</t>
  </si>
  <si>
    <t>What is resolution in the context of a comparator?</t>
  </si>
  <si>
    <t>How does the resolution of a comparator affect its ability to detect small voltage differences?</t>
  </si>
  <si>
    <t>How is the resolution of a comparator related to its input offset voltage?</t>
  </si>
  <si>
    <t>How does resolution impact the accuracy of the comparator’s threshold detection?</t>
  </si>
  <si>
    <t>What factors determine the resolution of a comparator in a given application?</t>
  </si>
  <si>
    <t>How does the noise performance of a comparator influence its resolution?</t>
  </si>
  <si>
    <t>What is the effect of the comparator’s bandwidth on its resolution?</t>
  </si>
  <si>
    <t>How does the comparator’s gain affect its resolution?</t>
  </si>
  <si>
    <t>How does resolution relate to the comparator's ability to resolve fast-changing signals?</t>
  </si>
  <si>
    <t>What role does hysteresis play in improving the resolution of a comparator?</t>
  </si>
  <si>
    <t>How does temperature variation affect the resolution of a comparator?</t>
  </si>
  <si>
    <t>What is the impact of load impedance on the resolution of a comparator circuit?</t>
  </si>
  <si>
    <t>How does the response time of a comparator impact its resolution in high-speed applications?</t>
  </si>
  <si>
    <t>What is the relationship between the resolution of a comparator and its noise immunity?</t>
  </si>
  <si>
    <t>How does the design of the input stage affect the resolution of a comparator?</t>
  </si>
  <si>
    <t>How do high-speed comparators maintain resolution when processing high-frequency signals?</t>
  </si>
  <si>
    <t>How can you increase the resolution of a comparator without compromising its speed?</t>
  </si>
  <si>
    <t>How does the comparator's common-mode rejection ratio (CMRR) influence its resolution?</t>
  </si>
  <si>
    <t>What techniques are commonly used to improve the resolution of comparators in noisy environments?</t>
  </si>
  <si>
    <t>How does resolution influence the performance of comparators in analog-to-digital conversion (ADC) systems?</t>
  </si>
  <si>
    <t>What are VIL (Input Low Voltage) and VIH (Input High Voltage) in comparator circuits?</t>
  </si>
  <si>
    <t>How do VIL and VIH determine the logic level compatibility of a comparator with other digital circuits?</t>
  </si>
  <si>
    <t>What is the typical range for VIL and VIH in a standard comparator?</t>
  </si>
  <si>
    <t>How does the input threshold voltage of a comparator relate to VIL and VIH?</t>
  </si>
  <si>
    <t>How does VIL and VIH influence the accuracy of a comparator when interfacing with digital logic?</t>
  </si>
  <si>
    <t>What effect do VIL and VIH have on the input signal when it is close to the threshold voltage?</t>
  </si>
  <si>
    <t>How do temperature changes impact VIL and VIH in comparator circuits?</t>
  </si>
  <si>
    <t>What is the relationship between VIL/VIH and the input offset voltage of a comparator?</t>
  </si>
  <si>
    <t>How do VIL and VIH affect the noise immunity of comparators in noisy environments?</t>
  </si>
  <si>
    <t>What happens when an input signal is below VIL or above VIH in a comparator circuit?</t>
  </si>
  <si>
    <t>How does the input impedance of a comparator affect VIL and VIH?</t>
  </si>
  <si>
    <t>What are the consequences of improper VIL and VIH specifications in digital systems using comparators?</t>
  </si>
  <si>
    <t>How does the power supply voltage affect VIL and VIH in comparators?</t>
  </si>
  <si>
    <t>How can hysteresis in a comparator shift the effective values of VIL and VIH?</t>
  </si>
  <si>
    <t>How does the comparator's speed impact the voltage levels for VIL and VIH?</t>
  </si>
  <si>
    <t>What role does the comparator’s output drive strength play in determining VIL and VIH?</t>
  </si>
  <si>
    <t>How do load capacitances influence the interpretation of VIL and VIH at the output of a comparator?</t>
  </si>
  <si>
    <t>How do VIL and VIH affect the behavior of comparators in mixed-signal systems (analog and digital)?</t>
  </si>
  <si>
    <t>What techniques can be used to improve the accuracy of detecting VIL and VIH in comparator circuits?</t>
  </si>
  <si>
    <t>How do VIL and VIH impact the timing characteristics, such as propagation delay, in comparators?</t>
  </si>
  <si>
    <t>What is the Input Common Mode Rate (ICMR) in comparator circuits?</t>
  </si>
  <si>
    <t>How does ICMR affect the performance of comparators in high-speed applications?</t>
  </si>
  <si>
    <t>What is the relationship between ICMR and the common-mode rejection ratio (CMRR) of a comparator?</t>
  </si>
  <si>
    <t>How does the ICMR impact the linearity of the comparator's response?</t>
  </si>
  <si>
    <t>What happens if the input common-mode signal exceeds the specified ICMR of a comparator?</t>
  </si>
  <si>
    <t>How does the input common-mode voltage influence the comparator's switching behavior?</t>
  </si>
  <si>
    <t>How does ICMR relate to the comparator's ability to handle differential input signals?</t>
  </si>
  <si>
    <t>How does ICMR impact the comparator's noise immunity in the presence of high-frequency common-mode signals?</t>
  </si>
  <si>
    <t>What factors affect the maximum ICMR of a comparator?</t>
  </si>
  <si>
    <t>How do temperature variations affect the ICMR performance of comparators?</t>
  </si>
  <si>
    <t>How does the power supply voltage influence the ICMR of a comparator?</t>
  </si>
  <si>
    <t>What effect does the comparator’s bandwidth have on its ICMR capability?</t>
  </si>
  <si>
    <t>How does ICMR impact the comparator’s accuracy in detecting small differential voltage signals?</t>
  </si>
  <si>
    <t>How does the input stage design of a comparator influence its ICMR?</t>
  </si>
  <si>
    <t>What are the consequences of exceeding the ICMR in terms of comparator performance and stability?</t>
  </si>
  <si>
    <t>How does ICMR interact with the comparator’s input offset voltage and input bias current?</t>
  </si>
  <si>
    <t>What is the impact of load impedance on the ICMR of a comparator?</t>
  </si>
  <si>
    <t>How does ICMR affect comparators used in mixed-signal systems with high common-mode noise?</t>
  </si>
  <si>
    <t>What design considerations can be taken to improve the ICMR of a comparator?</t>
  </si>
  <si>
    <t>How can you measure the ICMR of a comparator in a laboratory or test environment?</t>
  </si>
  <si>
    <t>What is linear resistance in the context of a comparator circuit?</t>
  </si>
  <si>
    <t>How does linear resistance impact the performance of comparator circuits?</t>
  </si>
  <si>
    <t>What is the relationship between linear resistance and the input impedance of a comparator?</t>
  </si>
  <si>
    <t>How does linear resistance affect the voltage divider network used in comparators?</t>
  </si>
  <si>
    <t>What role does linear resistance play in the biasing of comparator circuits?</t>
  </si>
  <si>
    <t>How does the linear resistance of the comparator's input stage influence the signal integrity?</t>
  </si>
  <si>
    <t>How does linear resistance affect the current flowing through the comparator's input terminals?</t>
  </si>
  <si>
    <t>What is the effect of linear resistance on the input offset voltage of a comparator?</t>
  </si>
  <si>
    <t>How does linear resistance contribute to the power dissipation in comparator circuits?</t>
  </si>
  <si>
    <t>How does the linear resistance of a comparator influence its response time or switching speed?</t>
  </si>
  <si>
    <t>How does temperature affect the linear resistance of the components in a comparator?</t>
  </si>
  <si>
    <t>What is the effect of varying linear resistance on the common-mode rejection ratio (CMRR) of a comparator?</t>
  </si>
  <si>
    <t>How does linear resistance interact with parasitic capacitance in a comparator circuit?</t>
  </si>
  <si>
    <t>How does the load resistance affect the comparator's linear resistance and overall performance?</t>
  </si>
  <si>
    <t>How does linear resistance influence the comparator's output swing (VOH and VOL)?</t>
  </si>
  <si>
    <t>How can changes in linear resistance lead to inaccuracies in the threshold detection of a comparator?</t>
  </si>
  <si>
    <t>What are the consequences of using comparators with very low or high linear resistance in certain applications?</t>
  </si>
  <si>
    <t>What design techniques can be used to minimize the effects of linear resistance in comparators?</t>
  </si>
  <si>
    <t>How can linear resistance in the feedback network of a comparator affect its hysteresis characteristics?</t>
  </si>
  <si>
    <t>How does linear resistance influence the noise performance and immunity of a comparator circuit?</t>
  </si>
  <si>
    <t>What is dynamic performance in the context of a comparator circuit?</t>
  </si>
  <si>
    <t>How does the dynamic response of a comparator affect its switching behavior?</t>
  </si>
  <si>
    <t>What is the relationship between dynamic performance and the comparator's response time?</t>
  </si>
  <si>
    <t>How does the comparator’s slew rate impact its dynamic performance?</t>
  </si>
  <si>
    <t>How does dynamic performance affect the accuracy of a comparator's output during fast transitions?</t>
  </si>
  <si>
    <t>What factors contribute to the dynamic behavior of comparators in high-speed applications?</t>
  </si>
  <si>
    <t>How does dynamic performance affect the noise immunity of a comparator?</t>
  </si>
  <si>
    <t>How does the input signal's frequency affect the dynamic performance of a comparator?</t>
  </si>
  <si>
    <t>What is the role of dynamic performance in the comparator's ability to resolve small input voltage changes?</t>
  </si>
  <si>
    <t>How do capacitive loads affect the dynamic performance of comparators?</t>
  </si>
  <si>
    <t>What impact does the power supply voltage have on the dynamic performance of comparators?</t>
  </si>
  <si>
    <t>How does the dynamic performance of a comparator influence its application in analog-to-digital conversion (ADC)?</t>
  </si>
  <si>
    <t>What is the effect of temperature variation on the dynamic performance of a comparator?</t>
  </si>
  <si>
    <t>How does hysteresis influence the dynamic performance of a comparator?</t>
  </si>
  <si>
    <t>What are the trade-offs between speed and accuracy in the dynamic performance of comparators?</t>
  </si>
  <si>
    <t>How does the output drive capability of a comparator impact its dynamic performance?</t>
  </si>
  <si>
    <t>What are the effects of parasitic inductance and capacitance on the dynamic performance of a comparator?</t>
  </si>
  <si>
    <t>How does the comparator's bandwidth influence its dynamic performance in high-speed circuits?</t>
  </si>
  <si>
    <t>How do feedback networks affect the dynamic response of a comparator?</t>
  </si>
  <si>
    <t>What techniques are used to optimize the dynamic performance of a comparator for high-speed applications?</t>
  </si>
  <si>
    <t>What are the key characteristics that define the performance of a comparator?</t>
  </si>
  <si>
    <t>How does the input offset voltage influence the key characteristics of a comparator?</t>
  </si>
  <si>
    <t>What role does response time play in the key characteristics of a comparator?</t>
  </si>
  <si>
    <t>How does hysteresis improve the key characteristics of a comparator in noisy environments?</t>
  </si>
  <si>
    <t>How do the VOH (Output High Voltage) and VOL (Output Low Voltage) define the logic compatibility of a comparator?</t>
  </si>
  <si>
    <t>Why is the input common-mode range (ICMR) important in determining the functionality of a comparator?</t>
  </si>
  <si>
    <t>How does the supply voltage affect the key characteristics of a comparator?</t>
  </si>
  <si>
    <t>What is the impact of gain on the comparator’s switching accuracy and threshold detection?</t>
  </si>
  <si>
    <t>How does the bandwidth of a comparator affect its speed and signal resolution?</t>
  </si>
  <si>
    <t>How does the comparator’s power consumption impact its suitability for battery-powered applications?</t>
  </si>
  <si>
    <t>What is the significance of the input bias current in the key characteristics of a comparator?</t>
  </si>
  <si>
    <t>How does noise immunity factor into the key characteristics of a comparator?</t>
  </si>
  <si>
    <t>How does the load impedance influence the comparator’s output voltage swing and overall performance?</t>
  </si>
  <si>
    <t>What is the role of common-mode rejection ratio (CMRR) in the performance of a comparator?</t>
  </si>
  <si>
    <t>How does temperature affect the key characteristics of a comparator, particularly offset voltage and speed?</t>
  </si>
  <si>
    <t>What is the relationship between resolution and the key characteristics of a comparator in precision applications?</t>
  </si>
  <si>
    <t>How does the comparator's ability to handle high-frequency signals relate to its key characteristics?</t>
  </si>
  <si>
    <t>How does the comparator's output drive capability impact its integration into complex systems?</t>
  </si>
  <si>
    <t>How do comparator characteristics like threshold voltage and sensitivity impact their use in signal processing?</t>
  </si>
  <si>
    <t>What are the trade-offs between speed, accuracy, and power consumption when selecting a comparator for an application?</t>
  </si>
  <si>
    <t>What is meant by static performance in the context of comparators?</t>
  </si>
  <si>
    <t>How does the input offset voltage affect the static performance of a comparator?</t>
  </si>
  <si>
    <t>How does the input bias current influence the static performance of a comparator?</t>
  </si>
  <si>
    <t>What is the effect of static noise on the threshold detection accuracy of a comparator?</t>
  </si>
  <si>
    <t>How does temperature variation affect the static performance of a comparator, particularly offset voltage?</t>
  </si>
  <si>
    <t>How do the input common-mode voltage and the input range affect the static behavior of a comparator?</t>
  </si>
  <si>
    <t>What is the role of hysteresis in improving static performance in noisy or unstable environments?</t>
  </si>
  <si>
    <t>How does the comparator's power supply voltage influence its static performance?</t>
  </si>
  <si>
    <t>How do changes in the comparator’s output high (VOH) and output low (VOL) voltages impact static performance?</t>
  </si>
  <si>
    <t>How can static errors in comparators lead to incorrect threshold detection or output logic?</t>
  </si>
  <si>
    <t>What impact does the load impedance have on the static performance of a comparator circuit?</t>
  </si>
  <si>
    <t>How does the comparator’s input resistance affect its static accuracy and stability?</t>
  </si>
  <si>
    <t>How do design considerations such as layout and grounding impact the static performance of comparators?</t>
  </si>
  <si>
    <t>What is the relationship between comparator sensitivity and its static performance?</t>
  </si>
  <si>
    <t>How does the comparator's gain influence its static response to small input voltage changes?</t>
  </si>
  <si>
    <t>How can static power consumption be minimized in comparators without compromising their performance?</t>
  </si>
  <si>
    <t>How does the comparator’s noise immunity relate to its static performance under varying conditions?</t>
  </si>
  <si>
    <t>What is the effect of component tolerances (such as resistors and capacitors) on the static performance of comparators?</t>
  </si>
  <si>
    <t>What role does the comparator's open-loop gain play in determining its static performance?</t>
  </si>
  <si>
    <t>How does the comparator's output drive capability affect its static behavior, especially in digital logic applications?</t>
  </si>
  <si>
    <t>What does the W/L ratio of a MOSFET represent in comparator circuits?</t>
  </si>
  <si>
    <t>How does choosing the correct W/L ratio affect the comparator's input characteristics?</t>
  </si>
  <si>
    <t>How does the W/L ratio influence the gain of a comparator?</t>
  </si>
  <si>
    <t>What is the impact of adjusting the W/L ratio on the comparator's response time or switching speed?</t>
  </si>
  <si>
    <t>How does the W/L ratio affect the comparator’s output voltage swing (VOH and VOL)?</t>
  </si>
  <si>
    <t>What role does W/L ratio play in controlling the input offset voltage of a comparator?</t>
  </si>
  <si>
    <t>How does increasing the W/L ratio affect the power consumption of a comparator?</t>
  </si>
  <si>
    <t>What effect does the W/L ratio have on the noise performance and noise margins of a comparator?</t>
  </si>
  <si>
    <t>How does the W/L ratio impact the common-mode rejection ratio (CMRR) of a comparator?</t>
  </si>
  <si>
    <t>How do temperature variations influence the W/L ratio’s effect on a comparator’s performance?</t>
  </si>
  <si>
    <t>How can adjusting the W/L ratio improve the comparator’s ability to handle high-frequency signals?</t>
  </si>
  <si>
    <t>What trade-offs should be considered when choosing the W/L ratio for a high-speed comparator?</t>
  </si>
  <si>
    <t>How does the W/L ratio affect the linearity of the comparator’s transfer function?</t>
  </si>
  <si>
    <t>What are the implications of using a large W/L ratio in terms of parasitic capacitance in a comparator?</t>
  </si>
  <si>
    <t>How does the W/L ratio impact the input common-mode voltage range (ICMR) of a comparator?</t>
  </si>
  <si>
    <t>What is the effect of choosing an improper W/L ratio on the comparator’s output drive capability?</t>
  </si>
  <si>
    <t>How does the W/L ratio influence the stability of the comparator, particularly in feedback configurations?</t>
  </si>
  <si>
    <t>How does W/L selection influence the comparator's sensitivity to small input signal changes?</t>
  </si>
  <si>
    <t>What is the relationship between W/L ratio and the comparator's power efficiency in battery-operated applications?</t>
  </si>
  <si>
    <t>How does the W/L ratio of the input transistors affect the comparator’s overall performance in mixed-signal systems</t>
  </si>
  <si>
    <t>What is a window comparator, and how does it differ from a standard comparator?</t>
  </si>
  <si>
    <t>What are the primary applications of window comparators in electronics?</t>
  </si>
  <si>
    <t>How are window comparators used in voltage monitoring circuits?</t>
  </si>
  <si>
    <t>What role do window comparators play in over-voltage and under-voltage protection systems?</t>
  </si>
  <si>
    <t>How can window comparators be used in level-shifting circuits?</t>
  </si>
  <si>
    <t>What is the significance of window comparators in pulse-width modulation (PWM) circuits?</t>
  </si>
  <si>
    <t>How can window comparators be utilized in temperature sensing and control systems?</t>
  </si>
  <si>
    <t>How are window comparators applied in battery charging and monitoring circuits?</t>
  </si>
  <si>
    <t>In what ways are window comparators used in signal conditioning for analog-to-digital conversion (ADC)?</t>
  </si>
  <si>
    <t>How can window comparators be employed in threshold detection for signal filtering?</t>
  </si>
  <si>
    <t>How are window comparators utilized in systems requiring signal windowing or band-pass filtering?</t>
  </si>
  <si>
    <t>What is the application of window comparators in systems requiring frequency detection or frequency tracking?</t>
  </si>
  <si>
    <t>How do window comparators function in safety-critical applications like fault detection in industrial equipment?</t>
  </si>
  <si>
    <t>What role do window comparators play in analog signal processing, such as limiting or clamping signals?</t>
  </si>
  <si>
    <t>How can window comparators be used to monitor and control the output of voltage regulators?</t>
  </si>
  <si>
    <t>What are the advantages of using window comparators in applications with strict signal noise tolerance?</t>
  </si>
  <si>
    <t>How do window comparators help in motor control systems by setting voltage or current limits?</t>
  </si>
  <si>
    <t>How can window comparators be used in medical devices for monitoring patient parameters, such as heart rate or blood pressure?</t>
  </si>
  <si>
    <t>How are window comparators applied in environmental monitoring systems, such as detecting gas concentrations or humidity levels?</t>
  </si>
  <si>
    <t>What are the benefits of using window comparators in precision control systems like automatic gain control (AGC) circuits?</t>
  </si>
  <si>
    <t>What is a voltage level detector, and how does it work?</t>
  </si>
  <si>
    <t>How does a comparator function as a voltage level detector in electronic circuits?</t>
  </si>
  <si>
    <t>What are the typical applications of voltage level detectors in digital and analog systems?</t>
  </si>
  <si>
    <t>How can a voltage level detector be used to trigger an event when a specific voltage threshold is reached?</t>
  </si>
  <si>
    <t>How does a voltage level detector differ from a window comparator?</t>
  </si>
  <si>
    <t>What is the importance of setting the correct threshold voltage for a voltage level detector?</t>
  </si>
  <si>
    <t>What factors should be considered when selecting a comparator for a voltage level detection application?</t>
  </si>
  <si>
    <t>How can voltage level detectors be used in power supply systems for over-voltage or under-voltage detection?</t>
  </si>
  <si>
    <t>What role do voltage level detectors play in battery-powered systems for low battery detection?</t>
  </si>
  <si>
    <t>How can voltage level detectors be applied in alarm circuits to signal when a voltage exceeds or drops below a certain level?</t>
  </si>
  <si>
    <t>How do hysteresis and feedback networks improve the reliability of voltage level detectors?</t>
  </si>
  <si>
    <t>How are voltage level detectors used in signal processing to ensure proper signal amplitude?</t>
  </si>
  <si>
    <t>What is the impact of temperature variations on the performance of voltage level detectors?</t>
  </si>
  <si>
    <t>How can a voltage level detector be used in microcontroller circuits for voltage monitoring and protection?</t>
  </si>
  <si>
    <t>What are the trade-offs between speed and accuracy when choosing a voltage level detector?</t>
  </si>
  <si>
    <t>How does the input impedance of a comparator affect the performance of a voltage level detector?</t>
  </si>
  <si>
    <t>What is the significance of the output response (VOH, VOL) in a voltage level detector circuit?</t>
  </si>
  <si>
    <t>How can voltage level detectors be used in systems requiring precise threshold detection, such as ADCs (Analog-to-Digital Converters)?</t>
  </si>
  <si>
    <t>What are the challenges associated with designing a voltage level detector for high-speed or high-frequency signals?</t>
  </si>
  <si>
    <t>How can the noise immunity of a voltage level detector be improved to avoid false triggering in noisy environments?</t>
  </si>
  <si>
    <t>How are comparators used in temperature sensing circuits?</t>
  </si>
  <si>
    <t>What is the role of a comparator in a temperature-controlled feedback loop?</t>
  </si>
  <si>
    <t>How do temperature sensors (e.g., thermistors or RTDs) work with comparators in temperature detection systems?</t>
  </si>
  <si>
    <t>How are comparators used in over-temperature protection circuits?</t>
  </si>
  <si>
    <t>How can a comparator-based temperature sensing circuit trigger an alarm when a temperature threshold is exceeded?</t>
  </si>
  <si>
    <t>What advantages do comparators offer over other methods of temperature sensing in terms of speed and precision?</t>
  </si>
  <si>
    <t>How are comparators used in temperature-based fan control systems?</t>
  </si>
  <si>
    <t>What is the significance of hysteresis in temperature sensing applications using comparators?</t>
  </si>
  <si>
    <t>How do window comparators enhance temperature sensing by allowing detection of a temperature range instead of a single threshold?</t>
  </si>
  <si>
    <t>How can comparators be used to regulate temperature in thermal management systems, such as in power supplies or processors?</t>
  </si>
  <si>
    <t>How do temperature sensing circuits with comparators enable automatic shutdown or power management in overheating devices?</t>
  </si>
  <si>
    <t>What types of sensors are commonly interfaced with comparators in medical temperature monitoring systems?</t>
  </si>
  <si>
    <t>How do comparators help in automotive temperature monitoring applications, such as engine cooling or cabin temperature control?</t>
  </si>
  <si>
    <t>What is the role of comparators in temperature sensing for industrial equipment and machinery to ensure optimal operation?</t>
  </si>
  <si>
    <t>How are comparators used in climate control systems for monitoring room temperature and adjusting HVAC systems?</t>
  </si>
  <si>
    <t>What are the benefits of using comparators for temperature sensing in wearable devices, such as smartwatches or fitness trackers?</t>
  </si>
  <si>
    <t>How do comparators assist in thermocouple-based temperature measurement circuits?</t>
  </si>
  <si>
    <t>How are comparators employed in high-precision temperature sensors for laboratory or research applications?</t>
  </si>
  <si>
    <t>What are the challenges in designing temperature sensing systems with comparators in environments with high electrical noise?</t>
  </si>
  <si>
    <t>How do comparators enable the integration of temperature sensing into larger embedded systems, such as microcontroller-based devices?</t>
  </si>
  <si>
    <t>How are comparators used in automotive systems for voltage level detection, such as monitoring battery voltage?</t>
  </si>
  <si>
    <t>What role do comparators play in over-voltage or under-voltage protection circuits in automotive power supplies?</t>
  </si>
  <si>
    <t>How do comparators help in monitoring the temperature of critical components like the engine or battery in vehicles?</t>
  </si>
  <si>
    <t>What is the role of comparators in automotive systems for controlling the operation of fans or cooling systems?</t>
  </si>
  <si>
    <t>How do comparators enable the detection of threshold voltages in automotive sensors, such as fuel level or oil pressure sensors?</t>
  </si>
  <si>
    <t>How are comparators used in vehicle safety systems, such as airbag deployment or seatbelt monitoring?</t>
  </si>
  <si>
    <t>What is the significance of using window comparators in automotive systems for monitoring two temperature thresholds (e.g., engine and cabin temperature)?</t>
  </si>
  <si>
    <t>How do comparators contribute to the detection of faults in automotive circuits or systems?</t>
  </si>
  <si>
    <t>What is the role of comparators in monitoring the vehicle’s alternator output to ensure proper charging of the battery?</t>
  </si>
  <si>
    <t>How are comparators used in automotive lighting systems, such as controlling headlight intensity or automatic high beam control?</t>
  </si>
  <si>
    <t>How do comparators help manage the operation of electric motors in power window or seat adjustment systems?</t>
  </si>
  <si>
    <t>How are comparators used in automotive systems for detecting the speed of a vehicle in conjunction with sensors like tachometers?</t>
  </si>
  <si>
    <t>How do comparators assist in automotive traction control and anti-lock braking systems (ABS)?</t>
  </si>
  <si>
    <t>How are comparators integrated into fuel injection systems to regulate fuel flow based on engine conditions?</t>
  </si>
  <si>
    <t>What role do comparators play in automotive emission control systems, such as in catalytic converters or exhaust gas monitoring?</t>
  </si>
  <si>
    <t>How do comparators improve the performance of automotive battery management systems (BMS) in electric vehicles (EVs)?</t>
  </si>
  <si>
    <t>How are comparators used in automotive proximity sensors or collision detection systems for parking assistance?</t>
  </si>
  <si>
    <t>How do comparators enable the detection of threshold temperatures in vehicle HVAC (heating, ventilation, and air conditioning) systems?</t>
  </si>
  <si>
    <t>How are comparators utilized in automotive sound detection systems, such as in systems that detect tire pressure or engine noise?</t>
  </si>
  <si>
    <t>How do comparators help ensure reliable operation of automotive safety features, such as crash sensors or rollover detection?</t>
  </si>
  <si>
    <t>What is the role of a comparator in an automatic control system?</t>
  </si>
  <si>
    <t>How do comparators function in feedback loops to maintain stability in automatic control systems?</t>
  </si>
  <si>
    <t>How can comparators be used in proportional-integral-derivative (PID) controllers for maintaining system setpoints?</t>
  </si>
  <si>
    <t>How do comparators help in controlling the switching behavior of devices like relays and solenoids in automatic control systems?</t>
  </si>
  <si>
    <t>How are comparators used in on/off control systems to detect threshold conditions for activating or deactivating processes?</t>
  </si>
  <si>
    <t>How does a comparator in an automatic control system help in monitoring and controlling temperature, pressure, or flow rates?</t>
  </si>
  <si>
    <t>What is the significance of using comparators in hysteresis control to prevent rapid switching in automatic control applications?</t>
  </si>
  <si>
    <t>How can comparators help in voltage regulation and maintaining constant voltage levels in automatic power control systems?</t>
  </si>
  <si>
    <t>How are comparators used in motor speed control systems for detecting speed thresholds and controlling operation?</t>
  </si>
  <si>
    <t>How can a comparator-based system enable automatic turning on or off of a pump based on fluid levels in industrial applications?</t>
  </si>
  <si>
    <t>How do comparators help with controlling heating elements by maintaining a set temperature in automatic temperature control systems?</t>
  </si>
  <si>
    <t>What is the role of comparators in regulating the operation of automatic dimming systems in lighting control?</t>
  </si>
  <si>
    <t>How do comparators assist in load balancing and distribution in power control and management systems?</t>
  </si>
  <si>
    <t>What is the advantage of using comparators in systems where quick response times to changes in input signals are required?</t>
  </si>
  <si>
    <t>How do comparators improve the accuracy of feedback signals in closed-loop automatic control systems?</t>
  </si>
  <si>
    <t>What is the role of comparators in controlling the operation of automated valves in fluid handling systems?</t>
  </si>
  <si>
    <t>How can comparators be used in an automatic control system for monitoring the status of equipment like compressors or furnaces?</t>
  </si>
  <si>
    <t>What is the significance of using comparators for detecting fault conditions or abnormal operating conditions in automatic control systems?</t>
  </si>
  <si>
    <t>How can comparators be used in automated manufacturing processes for position or speed sensing and control?</t>
  </si>
  <si>
    <t>What are the trade-offs to consider when implementing comparators in automatic control systems that require high precision or noise immunity?</t>
  </si>
  <si>
    <t>What are the primary components of the input stage of a comparator?</t>
  </si>
  <si>
    <t>How do the input transistors (e.g., NPN, PNP, MOSFET) function in the input stage of a comparator?</t>
  </si>
  <si>
    <t>What is the role of the input differential pair in the comparator's input stage?</t>
  </si>
  <si>
    <t>How does the input stage of a comparator influence its common-mode range (ICMR)?</t>
  </si>
  <si>
    <t>How do input bias currents affect the performance of the input stage of a comparator?</t>
  </si>
  <si>
    <t>What are the benefits of using CMOS transistors in the input stage of comparators?</t>
  </si>
  <si>
    <t>How do input resistors and capacitors in the comparator’s input stage impact signal integrity?</t>
  </si>
  <si>
    <t>How does the input stage affect the comparator’s response time and speed?</t>
  </si>
  <si>
    <t>What is the purpose of an input stage amplifier in a comparator, and how does it contribute to gain?</t>
  </si>
  <si>
    <t>How do input offset voltages arise in the input stage of a comparator, and how can they be minimized?</t>
  </si>
  <si>
    <t>What is the role of the reference voltage in the input stage of a comparator?</t>
  </si>
  <si>
    <t>How does input hysteresis improve the performance of a comparator in its input stage?</t>
  </si>
  <si>
    <t>How are protection diodes used in the input stage to prevent voltage spikes from damaging the comparator?</t>
  </si>
  <si>
    <t>How does the input stage contribute to the comparator's noise immunity and ability to reject unwanted signals?</t>
  </si>
  <si>
    <t>How does the input impedance of a comparator’s input stage affect the circuit it interfaces with?</t>
  </si>
  <si>
    <t>What factors must be considered when designing the input stage for low-power comparators?</t>
  </si>
  <si>
    <t>How can the input stage of a comparator be optimized for high-speed applications?</t>
  </si>
  <si>
    <t>What is the effect of temperature on the input stage characteristics, such as offset voltage and bias current?</t>
  </si>
  <si>
    <t>How does the input stage of a comparator influence its load driving capability?</t>
  </si>
  <si>
    <t>How does the input stage interact with external components (e.g., resistors, capacitors) in comparator circuits to define the threshold voltage?</t>
  </si>
  <si>
    <t>What are the key stages in a two-stage operational amplifier (op-amp)?</t>
  </si>
  <si>
    <t>What role does the input differential pair play in the first stage of a two-stage op-amp?</t>
  </si>
  <si>
    <t>How do the active load components (e.g., current mirror) in the first stage of a two-stage op-amp influence performance?</t>
  </si>
  <si>
    <t>What is the purpose of the second stage (typically a common-emitter or common-source stage) in a two-stage op-amp?</t>
  </si>
  <si>
    <t>How does the compensation capacitor (or network) affect the stability of a two-stage op-amp?</t>
  </si>
  <si>
    <t>What is the significance of the gain bandwidth product (GBW) in a two-stage op-amp, and how is it determined by the stages?</t>
  </si>
  <si>
    <t>How do the output transistors in the second stage of a two-stage op-amp influence the output drive capability?</t>
  </si>
  <si>
    <t>How does the feedback network interact with the two-stage op-amp components to determine the closed-loop gain?</t>
  </si>
  <si>
    <t>How do the power supply rejection ratio (PSRR) and the common-mode rejection ratio (CMRR) relate to the two-stage op-amp design?</t>
  </si>
  <si>
    <t>What role do emitter degeneration resistors (or source degeneration resistors) play in the first or second stage of a two-stage op-amp?</t>
  </si>
  <si>
    <t>How do the transistors in the first stage contribute to the input impedance of the two-stage op-amp?</t>
  </si>
  <si>
    <t>What is the impact of the frequency response of the first and second stages on the overall bandwidth of the two-stage op-amp?</t>
  </si>
  <si>
    <t>How do the biasing circuits in each stage of the two-stage op-amp affect its performance?</t>
  </si>
  <si>
    <t>What is the role of a cascode stage in the second stage of a two-stage op-amp, and how does it improve performance?</t>
  </si>
  <si>
    <t>What impact do the load resistors (or load transistors) in the second stage have on the voltage gain of the two-stage op-amp?</t>
  </si>
  <si>
    <t>How does the input common-mode voltage range (ICMR) of a two-stage op-amp depend on the design of the first stage?</t>
  </si>
  <si>
    <t>What are the trade-offs between the complexity of the two-stage op-amp design and its overall performance (e.g., gain, bandwidth, noise)?</t>
  </si>
  <si>
    <t>How does the slew rate of a two-stage op-amp depend on the design of the first and second stages?</t>
  </si>
  <si>
    <t>How do temperature variations affect the components in a two-stage op-amp, particularly the transistors in the first and second stages?</t>
  </si>
  <si>
    <t>How do the output stage transistors and their associated components (e.g., emitter resistors, output buffers) affect the two-stage op-amp's output voltage swing?</t>
  </si>
  <si>
    <t>What is a MOSFET, and how does it differ from other types of transistors?</t>
  </si>
  <si>
    <t>What are the three main types of MOSFETs, and how do their characteristics differ?</t>
  </si>
  <si>
    <t>What is the basic operation principle of a MOSFET?</t>
  </si>
  <si>
    <t>What are the differences between n-channel and p-channel MOSFETs in terms of behavior and application?</t>
  </si>
  <si>
    <t>How do the threshold voltage (Vth) and gate-source voltage (Vgs) affect the operation of a MOSFET?</t>
  </si>
  <si>
    <t>How does a MOSFET function as a switch in digital circuits?</t>
  </si>
  <si>
    <t>What is the significance of the drain-source voltage (Vds) in determining the operating region of a MOSFET?</t>
  </si>
  <si>
    <t>How does a MOSFET operate in the linear (triode) region compared to the saturation (active) region?</t>
  </si>
  <si>
    <t>What is the impact of the MOSFET’s gate capacitance on switching speed?</t>
  </si>
  <si>
    <t>How do MOSFETs achieve high input impedance, and what are the implications of this for circuit design?</t>
  </si>
  <si>
    <t>How are MOSFETs used in amplifiers, and how does the choice of MOSFET type influence amplifier performance?</t>
  </si>
  <si>
    <t>What is the role of MOSFETs in power electronics, such as in voltage regulation and DC-DC converters?</t>
  </si>
  <si>
    <t>How do MOSFETs contribute to the efficiency of switching power supplies and inverters?</t>
  </si>
  <si>
    <t>What are the common applications of MOSFETs in automotive, industrial, and consumer electronics?</t>
  </si>
  <si>
    <t>How do parasitic capacitances (e.g., drain-to-gate, drain-to-source) affect the switching behavior of MOSFETs?</t>
  </si>
  <si>
    <t>How can MOSFETs be used in CMOS (Complementary Metal-Oxide-Semiconductor) logic circuits?</t>
  </si>
  <si>
    <t>What is the significance of the body effect (back-gate effect) in MOSFET operation?</t>
  </si>
  <si>
    <t>What is the role of a MOSFET in the design of logic gates such as NAND, NOR, and XOR?</t>
  </si>
  <si>
    <t>How do temperature and voltage fluctuations impact MOSFET performance, and what measures can be taken to mitigate these effects?</t>
  </si>
  <si>
    <t>What are the advantages of using MOSFETs in integrated circuits (ICs) for high-density applications like microprocessors and memory chips?</t>
  </si>
  <si>
    <t>What are load components in an electronic circuit, and how do they impact the overall performance?</t>
  </si>
  <si>
    <t>How does the impedance of a load component affect the output of a voltage or current source?</t>
  </si>
  <si>
    <t>What is the difference between passive and active load components?</t>
  </si>
  <si>
    <t>How do resistive load components, such as resistors, influence the behavior of circuits like amplifiers or power supplies?</t>
  </si>
  <si>
    <t>What is the role of inductive load components (e.g., motors, coils) in circuits, and how do they affect power delivery?</t>
  </si>
  <si>
    <t>How do capacitive load components (e.g., capacitors in power supplies) influence the frequency response and stability of circuits?</t>
  </si>
  <si>
    <t>What is the effect of varying load impedance on the performance of amplifiers or voltage regulators?</t>
  </si>
  <si>
    <t>How do load components affect the voltage drop and power dissipation in power distribution systems?</t>
  </si>
  <si>
    <t>What is the impact of a highly reactive load (with inductance and capacitance) on the power factor in AC circuits?</t>
  </si>
  <si>
    <t>How do load components influence the transient response of circuits, particularly in power supplies or motor control systems?</t>
  </si>
  <si>
    <t>How do load components interact with feedback systems in amplifiers, and how can this affect stability or distortion?</t>
  </si>
  <si>
    <t>What is the effect of a mismatched load on the efficiency and performance of an amplifier or signal source?</t>
  </si>
  <si>
    <t>How do load components like resistors and capacitors impact the frequency response of a filter circuit?</t>
  </si>
  <si>
    <t>What role do load resistors play in the operation of operational amplifiers in voltage follower or buffer configurations?</t>
  </si>
  <si>
    <t>How do load components in a switching power supply affect its efficiency and output ripple?</t>
  </si>
  <si>
    <t>What is the role of a load in a current-limiting circuit, and how does it help protect sensitive components?</t>
  </si>
  <si>
    <t>How does the load affect the efficiency and power dissipation of a class A, B, or D amplifier?</t>
  </si>
  <si>
    <t>What are the effects of nonlinear load components (e.g., diodes, LEDs) on circuit operation and power conversion?</t>
  </si>
  <si>
    <t>How do variable load components, such as motors or heating elements, influence the stability of a power supply or control circuit?</t>
  </si>
  <si>
    <t>What considerations should be taken into account when designing a circuit to drive different types of load components (resistive, inductive, capacitive)?</t>
  </si>
  <si>
    <t>What is a capacitor, and how does it store energy in an electric field?</t>
  </si>
  <si>
    <t>How do the capacitance value and voltage rating of a capacitor affect its performance in a circuit?</t>
  </si>
  <si>
    <t>What are the key differences between ceramic, electrolytic, and tantalum capacitors, and in what applications are each type best used?</t>
  </si>
  <si>
    <t>How does the dielectric material in a capacitor influence its performance (e.g., capacitance, voltage rating, temperature stability)?</t>
  </si>
  <si>
    <t>What is the relationship between capacitance (C), voltage (V), and charge (Q) in a capacitor?</t>
  </si>
  <si>
    <t>How do capacitors influence the frequency response of a filter circuit, such as in low-pass, high-pass, or band-pass filters?</t>
  </si>
  <si>
    <t>What is the role of a capacitor in smoothing or filtering power supply outputs?</t>
  </si>
  <si>
    <t>How does a capacitor function in coupling and decoupling applications in signal processing circuits?</t>
  </si>
  <si>
    <t>What is the significance of the equivalent series resistance (ESR) in a capacitor, and how does it affect performance in power applications?</t>
  </si>
  <si>
    <t>How do capacitors impact the transient response and stability of voltage regulators and power supplies?</t>
  </si>
  <si>
    <t>What are the factors that affect the capacitance value, such as temperature, voltage, and aging of the capacitor?</t>
  </si>
  <si>
    <t>How do capacitors behave in AC circuits versus DC circuits, and how does this impact circuit design?</t>
  </si>
  <si>
    <t>How does the charging and discharging rate of a capacitor depend on the resistance and capacitance in an RC circuit?</t>
  </si>
  <si>
    <t>What is the role of capacitors in timing circuits, such as oscillators or pulse generators?</t>
  </si>
  <si>
    <t>How do capacitors contribute to energy storage and release in applications such as camera flashes or power backup systems?</t>
  </si>
  <si>
    <t>What is the effect of a capacitor in an integrator or differentiator circuit used in signal processing?</t>
  </si>
  <si>
    <t>How do ceramic capacitors handle high-frequency applications, and what are their limitations?</t>
  </si>
  <si>
    <t>What are the potential dangers of incorrectly applying a capacitor with the wrong voltage rating or capacitance value in a circuit?</t>
  </si>
  <si>
    <t>How do capacitors help with electromagnetic interference (EMI) filtering in electronic devices?</t>
  </si>
  <si>
    <t>What considerations should be made when selecting a capacitor for a high-power, high-voltage, or high-frequency application?</t>
  </si>
  <si>
    <t>What is current bias, and why is it important in setting the operating point of active devices like transistors?</t>
  </si>
  <si>
    <t>How does current biasing ensure the linear operation of a transistor or an amplifier?</t>
  </si>
  <si>
    <t>What are the different types of current biasing methods used in transistor circuits?</t>
  </si>
  <si>
    <t>What is the significance of the quiescent current in a transistor amplifier, and how is it controlled using current bias?</t>
  </si>
  <si>
    <t>How do emitter resistors in a bipolar junction transistor (BJT) circuit help to stabilize the current bias?</t>
  </si>
  <si>
    <t>How does current biasing affect the thermal stability of a transistor?</t>
  </si>
  <si>
    <t>What is the difference between fixed bias and self-bias in a transistor circuit, and what are their advantages and disadvantages?</t>
  </si>
  <si>
    <t>How do current mirrors function in biasing circuits to provide a stable reference current?</t>
  </si>
  <si>
    <t>What role does current biasing play in determining the input and output impedance of an amplifier circuit?</t>
  </si>
  <si>
    <t>How is current bias used in differential amplifier circuits to set the common-mode operating point?</t>
  </si>
  <si>
    <t>How do constant current sources impact the stability and linearity of the operating point in analog circuits?</t>
  </si>
  <si>
    <t>What is the role of the biasing network in operational amplifier circuits, and how does it influence the overall performance?</t>
  </si>
  <si>
    <t>How does a current source biasing method differ from a resistor-based biasing technique in terms of efficiency and performance?</t>
  </si>
  <si>
    <t>What factors should be considered when designing a biasing circuit for a high-power transistor or an integrated circuit?</t>
  </si>
  <si>
    <t>How does temperature variation affect the current bias, and what design strategies can mitigate temperature-induced biasing errors?</t>
  </si>
  <si>
    <t>What is the impact of incorrect current bias on the distortion and efficiency of an amplifier?</t>
  </si>
  <si>
    <t>How does feedback biasing work in operational amplifiers, and what are its advantages in maintaining consistent performance?</t>
  </si>
  <si>
    <t>What is the role of a cascode configuration in improving current bias stability in high-frequency amplifiers?</t>
  </si>
  <si>
    <t>How does current biasing affect the noise performance of amplifiers, particularly in low-noise applications?</t>
  </si>
  <si>
    <t>What is the purpose of adjusting the current bias in power amplifier stages to achieve optimal efficiency and output power?</t>
  </si>
  <si>
    <t>What is a datasheet, and why is it essential for designing electronic circuits?</t>
  </si>
  <si>
    <t>What key information should you look for in the "Absolute Maximum Ratings" section of a datasheet?</t>
  </si>
  <si>
    <t>What is the significance of the "Electrical Characteristics" section in a datasheet, and what parameters are typically listed?</t>
  </si>
  <si>
    <t>How does the "Typical Application Circuit" section in a datasheet help in circuit design?</t>
  </si>
  <si>
    <t>What does the "Pinout" or "Pin Configuration" section in a datasheet tell you about a component?</t>
  </si>
  <si>
    <t>How do the "Recommended Operating Conditions" in a datasheet affect the reliability of a component in a circuit?</t>
  </si>
  <si>
    <t>Why is it important to consider the "Thermal Characteristics" (e.g., junction-to-case thermal resistance) in a datasheet?</t>
  </si>
  <si>
    <t>What are "Timing Diagrams" in a datasheet, and how do they relate to digital components like logic gates or microcontrollers?</t>
  </si>
  <si>
    <t>What is the purpose of the "Package Information" section in a datasheet, and how does it impact PCB design?</t>
  </si>
  <si>
    <t>How can you interpret the "Output Characteristics" of a transistor or MOSFET from a datasheet?</t>
  </si>
  <si>
    <t>What information in a datasheet helps determine the suitable operating voltage and current for a component?</t>
  </si>
  <si>
    <t>What are the typical parameters related to signal quality, such as "Gain," "Bandwidth," or "Input Impedance," found in an amplifier datasheet?</t>
  </si>
  <si>
    <t>What is the "Load Capacitance" in the datasheet of a crystal oscillator, and why is it important for circuit design?</t>
  </si>
  <si>
    <t>How does the "Power Dissipation" rating in a datasheet affect the design of heat sinks or thermal management for a component?</t>
  </si>
  <si>
    <t>What are "Noise Parameters" in a datasheet, and why are they critical for high-performance analog or RF applications?</t>
  </si>
  <si>
    <t>What is the significance of the "Input Offset Voltage" and "Input Bias Current" parameters in op-amp datasheets?</t>
  </si>
  <si>
    <t>What is the importance of understanding "Response Time" or "Settling Time" in datasheets for devices like comparators or amplifiers?</t>
  </si>
  <si>
    <t>How do "Failure Modes" or "Failure Rate" information in a datasheet affect the selection of components for critical systems?</t>
  </si>
  <si>
    <t>What role does "ESD Protection" information play in selecting components for sensitive or high-reliability applications?</t>
  </si>
  <si>
    <t>How can "Application Notes" provided by manufacturers in conjunction with datasheets help engineers better understand component limitations and proper usage?</t>
  </si>
  <si>
    <t>What are some of the best online platforms to learn about circuit design and simulation?</t>
  </si>
  <si>
    <t>How can textbooks like "The Art of Electronics" by Horowitz and Hill help beginners and advanced learners in understanding electronic circuits?</t>
  </si>
  <si>
    <t>What are some of the top YouTube channels for learning about electronics, circuit theory, and design?</t>
  </si>
  <si>
    <t>What role do online courses, like those offered on Coursera, edX, or Udemy, play in learning practical electronics skills?</t>
  </si>
  <si>
    <t>How can engineering-specific textbooks, like "Microelectronic Circuits" by Sedra and Smith, support learning in analog and digital circuit design?</t>
  </si>
  <si>
    <t>What is the value of simulation software tutorials (e.g., LTspice, Multisim) in learning how to analyze and design circuits?</t>
  </si>
  <si>
    <t>What are some good introductory courses for learning SPICE simulations, and how do they assist in circuit analysis?</t>
  </si>
  <si>
    <t>How do hands-on practice and kits like Arduino or Raspberry Pi contribute to learning electronics practically?</t>
  </si>
  <si>
    <t>What are the best online communities (e.g., StackExchange, Reddit, EEVblog) for seeking help and advice on electronics topics?</t>
  </si>
  <si>
    <t>How can participating in open-source hardware projects enhance practical knowledge of electronics and circuit design?</t>
  </si>
  <si>
    <t>What are the most recommended university or institutional resources for deepening knowledge in power electronics or embedded systems?</t>
  </si>
  <si>
    <t>What are some useful mobile apps that can help with circuit analysis, design, and calculation on the go?</t>
  </si>
  <si>
    <t>How can IEEE and other engineering conferences or journals serve as advanced learning resources for professionals in electronics?</t>
  </si>
  <si>
    <t>How can online circuit simulators (e.g., Tinkercad, Falstad Circuit Simulator) be used to visualize and test circuit designs interactively?</t>
  </si>
  <si>
    <t>How do online forums and electronics blogs help learners stay updated on the latest trends, technologies, and best practices?</t>
  </si>
  <si>
    <t>What learning resources are available for mastering digital logic design, including VHDL/Verilog and FPGA programming?</t>
  </si>
  <si>
    <t>How can MOOCs (Massive Open Online Courses) contribute to mastering specialized topics like analog circuit design or RF engineering?</t>
  </si>
  <si>
    <t>What textbooks or online materials should a learner explore to gain a strong understanding of signal processing circuits?</t>
  </si>
  <si>
    <t>What role do project-based learning resources, such as online tutorials for building real-world electronic projects, play in applying theoretical knowledge?</t>
  </si>
  <si>
    <t>How can specialized platforms like AllAboutCircuits or DigiKey's resource section help deepen knowledge in areas like component selection and circuit analysis?</t>
  </si>
  <si>
    <t>What are the most commonly used software tools for circuit simulation and analysis?</t>
  </si>
  <si>
    <t>How does SPICE (Simulation Program with Integrated Circuit Emphasis) work, and what types of analyses can be performed with it?</t>
  </si>
  <si>
    <t>What is the role of PCB design software like Eagle or Altium Designer in the circuit design process?</t>
  </si>
  <si>
    <t>How can software tools like LTspice help in simulating analog circuits, and what are its main features?</t>
  </si>
  <si>
    <t>What is the significance of software tools for automated testing and validation in embedded systems?</t>
  </si>
  <si>
    <t>How does the use of circuit simulators like Multisim benefit engineers during the design and testing phases?</t>
  </si>
  <si>
    <t>What are the advantages of using MATLAB and Simulink for modeling and simulating electrical systems?</t>
  </si>
  <si>
    <t>How does KiCad compare to other PCB design tools in terms of features and user-friendliness?</t>
  </si>
  <si>
    <t>What role do software tools play in simulating the power dissipation and thermal management of electronic components?</t>
  </si>
  <si>
    <t>What are the key features of TINA-TI, and how does it assist with both analog and digital circuit simulations?</t>
  </si>
  <si>
    <t>How do software tools like Proteus provide an integrated environment for both circuit simulation and PCB layout design?</t>
  </si>
  <si>
    <t>How does the use of 3D modeling software (e.g., SolidWorks) help in designing and testing electronic enclosures for PCBs?</t>
  </si>
  <si>
    <t>How can you simulate transient, AC, and DC analyses of circuits using software tools, and why are these tests important?</t>
  </si>
  <si>
    <t>What software tools are commonly used for FPGA design and simulation, such as Xilinx Vivado or Altera Quartus?</t>
  </si>
  <si>
    <t>How do software tools like OrCAD facilitate schematic capture and PCB design for high-frequency circuits?</t>
  </si>
  <si>
    <t>What is the role of Spice-based tools (e.g., PSpice) in simulating real-world analog components like resistors, capacitors, and transistors?</t>
  </si>
  <si>
    <t>How can simulation tools help in designing low-noise amplifiers and other sensitive analog circuits?</t>
  </si>
  <si>
    <t>What is the function of automated design rule checking (DRC) and electrical rule checking (ERC) in PCB design software?</t>
  </si>
  <si>
    <t>What are the key benefits of using software tools for Monte Carlo analysis and statistical simulations in circuit design?</t>
  </si>
  <si>
    <t>How do software tools help in the design and optimization of power electronic circuits, including DC-DC converters and inverters?</t>
  </si>
  <si>
    <t>What are the key parameters to test when evaluating the performance of an operational amplifier (op-amp)?</t>
  </si>
  <si>
    <t>How do you measure the bandwidth of an amplifier, and why is it important for performance evaluation?</t>
  </si>
  <si>
    <t>What is the significance of measuring the total harmonic distortion (THD) in audio amplifiers?</t>
  </si>
  <si>
    <t>How do you evaluate the slew rate of an op-amp, and what does it indicate about the amplifier's performance?</t>
  </si>
  <si>
    <t>What tests can be performed to assess the common-mode rejection ratio (CMRR) of a differential amplifier?</t>
  </si>
  <si>
    <t>How is the open-loop gain of a comparator measured, and what does it tell you about the comparator's sensitivity?</t>
  </si>
  <si>
    <t>How do you test the input offset voltage of an op-amp, and why is it critical in precision applications?</t>
  </si>
  <si>
    <t>What is the process for measuring the power supply rejection ratio (PSRR) of an op-amp or comparator?</t>
  </si>
  <si>
    <t>How is the input impedance of a device like an op-amp or transistor measured, and why is it important?</t>
  </si>
  <si>
    <t>What are the methods for testing the load regulation and line regulation of voltage regulators or power supplies?</t>
  </si>
  <si>
    <t>How do you measure the rise and fall times in a signal waveform, and what do these parameters indicate about the performance of digital circuits?</t>
  </si>
  <si>
    <t>What is the procedure for testing the temperature stability of an electronic circuit, particularly in terms of biasing and performance?</t>
  </si>
  <si>
    <t>How is the noise performance of an amplifier or comparator tested, and what factors affect its noise characteristics?</t>
  </si>
  <si>
    <t>What tests are used to evaluate the input and output voltage swing capabilities of a comparator or operational amplifier?</t>
  </si>
  <si>
    <t>How do you test the efficiency of a switching power supply, and what factors should be considered in this test?</t>
  </si>
  <si>
    <t>What test can be performed to evaluate the accuracy of a current biasing circuit in an amplifier?</t>
  </si>
  <si>
    <t>How is the distortion measured in an amplifier circuit, and what impact does it have on signal integrity?</t>
  </si>
  <si>
    <t>What is the process of testing the transient response of a system, such as an amplifier, when subjected to step input signals?</t>
  </si>
  <si>
    <t>How can the stability of a feedback loop in an op-amp circuit be tested, and why is this important?</t>
  </si>
  <si>
    <t>How do you test the performance of a MOSFET in switching applications, and what parameters are important to evaluate?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</si>
</sst>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D0D0D"/>
      <name val="Segoe U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DCE6F1"/>
        <bgColor rgb="FFDCE6F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95B3D7"/>
      </top>
      <bottom style="thin">
        <color rgb="FF95B3D7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0" xfId="0" applyFont="1" applyAlignment="1">
      <alignment horizontal="left" vertical="center" wrapText="1" indent="1"/>
    </xf>
    <xf numFmtId="0" fontId="0" fillId="0" borderId="0" xfId="0" applyAlignment="1">
      <alignment horizontal="left" vertical="center" indent="1"/>
    </xf>
    <xf numFmtId="0" fontId="3" fillId="0" borderId="0" xfId="0" applyFont="1"/>
    <xf numFmtId="0" fontId="5" fillId="3" borderId="2" xfId="0" applyFont="1" applyFill="1" applyBorder="1"/>
    <xf numFmtId="0" fontId="5" fillId="0" borderId="2" xfId="0" applyFont="1" applyBorder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13"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C40FEB-4CE0-4BC0-9A9A-44D5FBE9F435}" name="Table1" displayName="Table1" ref="A1:L1648" totalsRowShown="0" headerRowDxfId="12" headerRowBorderDxfId="11" tableBorderDxfId="10">
  <autoFilter ref="A1:L1648" xr:uid="{81C40FEB-4CE0-4BC0-9A9A-44D5FBE9F435}"/>
  <tableColumns count="12">
    <tableColumn id="1" xr3:uid="{EF557A40-0560-44E6-9238-8DA12C2BA77A}" name="id"/>
    <tableColumn id="2" xr3:uid="{23325963-B6B8-439C-A6B8-CA4480213A59}" name="content"/>
    <tableColumn id="3" xr3:uid="{5C65CE23-4F1D-4C5A-88CD-62F41D461285}" name="question_type_id"/>
    <tableColumn id="4" xr3:uid="{F2A116E0-3A3D-41B9-B80F-031362A0A16E}" name="question_intent_id"/>
    <tableColumn id="5" xr3:uid="{DB590B9A-7A54-4FEF-9279-B215CC8C5DDE}" name="concept1_id"/>
    <tableColumn id="6" xr3:uid="{CB82799A-42BC-4623-B9C4-F159B4B768B3}" name="concept2_id"/>
    <tableColumn id="7" xr3:uid="{BEED19E5-DC24-4656-9DDB-5A83DE2955C1}" name="structure_id"/>
    <tableColumn id="8" xr3:uid="{CE76C6CF-3E5E-4695-8D1F-FEFE871CA998}" name="performance_metric_id"/>
    <tableColumn id="9" xr3:uid="{47AB16BF-3DC8-43D0-8261-1B72DE6199CC}" name="design_techniques_id"/>
    <tableColumn id="10" xr3:uid="{4763A34D-0E67-4F62-B51E-EDEA1EB7199C}" name="applications_id"/>
    <tableColumn id="11" xr3:uid="{FFD0F166-201F-4D9F-B8B9-6E7798254D9F}" name="components_id"/>
    <tableColumn id="12" xr3:uid="{682F9B3E-21AC-4B84-8DC6-22D39E1BD21A}" name="testing_simulations_tools_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6BD74B-F011-4E02-82F4-BEF3B2F2011E}" name="Table2" displayName="Table2" ref="N1:X35" totalsRowShown="0" headerRowDxfId="9" headerRowBorderDxfId="8" tableBorderDxfId="7">
  <autoFilter ref="N1:X35" xr:uid="{BA6BD74B-F011-4E02-82F4-BEF3B2F2011E}"/>
  <tableColumns count="11">
    <tableColumn id="1" xr3:uid="{C058C913-252A-4B98-94AB-E71AD809A4A0}" name="stt"/>
    <tableColumn id="2" xr3:uid="{1147B1E5-F176-4199-9823-F5332032B83C}" name="question_type_id"/>
    <tableColumn id="3" xr3:uid="{5E224558-9709-4CD2-8F43-3510EE7BE43E}" name="question_intent_id"/>
    <tableColumn id="4" xr3:uid="{99134B9C-3F71-436F-BAF8-55A16A9834FD}" name="concept1_id"/>
    <tableColumn id="5" xr3:uid="{9800CC4D-328F-46AC-8AB6-42C414EF284A}" name="concept2_id"/>
    <tableColumn id="6" xr3:uid="{F626AA06-3369-448C-A526-3979E7CBDF1A}" name="structure_id"/>
    <tableColumn id="7" xr3:uid="{06BF5148-2B41-4D75-BAEC-CA7891058BF0}" name="performance_metric_id"/>
    <tableColumn id="8" xr3:uid="{F3611707-9BB7-411F-A29F-E0084FFA6A36}" name="design_techniques_id"/>
    <tableColumn id="9" xr3:uid="{AB1DE372-CB12-44A2-A823-888392D560DD}" name="applications_id"/>
    <tableColumn id="10" xr3:uid="{A48C7132-068B-496D-876D-CDCF41A31318}" name="components_id"/>
    <tableColumn id="11" xr3:uid="{16FE38EF-F7C0-4997-8CAC-0A7F89F4A1BA}" name="testing_simulations_tools_id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7202D-CE5B-4869-9D7C-D8CC44D3440C}" name="Table3" displayName="Table3" ref="Z1:AJ33" totalsRowShown="0" headerRowDxfId="6" headerRowBorderDxfId="5">
  <autoFilter ref="Z1:AJ33" xr:uid="{E237202D-CE5B-4869-9D7C-D8CC44D3440C}"/>
  <tableColumns count="11">
    <tableColumn id="1" xr3:uid="{6B0E07D0-C267-49F5-AD4F-DC5992E25A71}" name="stt"/>
    <tableColumn id="2" xr3:uid="{2FED9076-6323-405B-B161-2793A37295F6}" name="question_type_id"/>
    <tableColumn id="3" xr3:uid="{CCA3D61C-4B07-4F86-8BB6-D68A1247FAE1}" name="question_intent_id"/>
    <tableColumn id="4" xr3:uid="{19B9111A-410B-4DF7-A33D-CEF2100B3852}" name="concept1_id"/>
    <tableColumn id="5" xr3:uid="{E597D2E7-162B-43E9-8035-ECD8B1F2F872}" name="concept2_id"/>
    <tableColumn id="6" xr3:uid="{71C80AB2-ECE4-4F59-A2DE-8D6B95D3439C}" name="structure_id"/>
    <tableColumn id="7" xr3:uid="{26A5DA41-0DBF-4C2B-930A-8FFA5C65DCCC}" name="performance_metric_id"/>
    <tableColumn id="8" xr3:uid="{8F951094-824D-4EB2-B009-3C02FB95975E}" name="design_techniques_id"/>
    <tableColumn id="9" xr3:uid="{2C5CB066-64BB-41B1-8C59-42621E1EB84A}" name="applications_id"/>
    <tableColumn id="10" xr3:uid="{A77B62A7-7389-4A8E-9FA6-0CCAC687705C}" name="components_id"/>
    <tableColumn id="11" xr3:uid="{599BB6D3-F171-412F-8C25-D293C3A1A09C}" name="testing_simulations_tools_id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1E90A5-6743-4716-8C75-B2181EDA822F}" name="Table25" displayName="Table25" ref="A1:K35" totalsRowShown="0" headerRowDxfId="4" headerRowBorderDxfId="3" tableBorderDxfId="2">
  <autoFilter ref="A1:K35" xr:uid="{551E90A5-6743-4716-8C75-B2181EDA822F}"/>
  <tableColumns count="11">
    <tableColumn id="1" xr3:uid="{05A563E4-EDF6-43C8-9BCF-467BB1BB32A8}" name="stt"/>
    <tableColumn id="2" xr3:uid="{4A7BFACB-8DEC-4631-9D47-1A7F2F80FA6C}" name="question_type_id"/>
    <tableColumn id="3" xr3:uid="{0B5083D6-F02C-4B43-863E-33DA9918DB19}" name="question_intent_id"/>
    <tableColumn id="4" xr3:uid="{9B64C584-BDD8-4C82-978E-7602200ECAEB}" name="concept1_id"/>
    <tableColumn id="5" xr3:uid="{A41A6736-1D73-42D2-AE2F-9542F0A050D4}" name="concept2_id"/>
    <tableColumn id="6" xr3:uid="{C09CE494-53C7-470F-ADC3-13C44C7359B9}" name="structure_id"/>
    <tableColumn id="7" xr3:uid="{66B8DF67-9D70-4FBF-9A8A-853C957A4100}" name="performance_metric_id"/>
    <tableColumn id="8" xr3:uid="{81294B15-5276-4A3C-A793-BAE222F4CBCD}" name="design_techniques_id"/>
    <tableColumn id="9" xr3:uid="{AB31CEB6-9A0C-4194-8715-C1C1B04F1296}" name="applications_id"/>
    <tableColumn id="10" xr3:uid="{6DAF2CE5-5887-43CE-B9EE-F4B24475FA74}" name="components_id"/>
    <tableColumn id="11" xr3:uid="{BA328179-1CAB-4565-B555-FF38546070C9}" name="testing_simulations_tools_id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EDC62F2-AAC9-402E-AC6B-D50A93051984}" name="Table36" displayName="Table36" ref="A1:K33" totalsRowShown="0" headerRowDxfId="1" headerRowBorderDxfId="0">
  <autoFilter ref="A1:K33" xr:uid="{6EDC62F2-AAC9-402E-AC6B-D50A93051984}"/>
  <tableColumns count="11">
    <tableColumn id="1" xr3:uid="{5EF24C39-40A6-43B0-8E2F-130CFE72A336}" name="stt"/>
    <tableColumn id="2" xr3:uid="{D233D28E-6740-48C3-ACCB-F36A49867E87}" name="question_type_id"/>
    <tableColumn id="3" xr3:uid="{F33AA656-E666-4666-B092-708602262534}" name="question_intent_id"/>
    <tableColumn id="4" xr3:uid="{3F1625AC-05E3-4025-9DB8-8A36C2D2C482}" name="concept1_id"/>
    <tableColumn id="5" xr3:uid="{A1E26AFE-8830-4E4E-854D-407021ECB1AA}" name="concept2_id"/>
    <tableColumn id="6" xr3:uid="{CB764D87-E53C-48EA-AFB8-F9E6ED168774}" name="structure_id"/>
    <tableColumn id="7" xr3:uid="{68696DED-333F-49A6-A4C1-61A57190D0C8}" name="performance_metric_id"/>
    <tableColumn id="8" xr3:uid="{B31E6BC2-EA7B-4934-A7B9-347510E4F6DC}" name="design_techniques_id"/>
    <tableColumn id="9" xr3:uid="{04A938C6-725D-4333-AEB0-B531A59B4996}" name="applications_id"/>
    <tableColumn id="10" xr3:uid="{26F8BFA9-5068-47A4-97F2-C06338B84D53}" name="components_id"/>
    <tableColumn id="11" xr3:uid="{110490C7-6212-4FF0-881A-062186BC514D}" name="testing_simulations_tools_id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648"/>
  <sheetViews>
    <sheetView tabSelected="1" topLeftCell="A24" zoomScale="58" zoomScaleNormal="58" workbookViewId="0">
      <selection activeCell="O57" sqref="O57"/>
    </sheetView>
  </sheetViews>
  <sheetFormatPr defaultRowHeight="14.4" x14ac:dyDescent="0.3"/>
  <cols>
    <col min="1" max="1" width="5.21875" customWidth="1"/>
    <col min="2" max="2" width="86.88671875" bestFit="1" customWidth="1"/>
    <col min="3" max="3" width="22.6640625" customWidth="1"/>
    <col min="4" max="4" width="24.21875" customWidth="1"/>
    <col min="5" max="5" width="17" customWidth="1"/>
    <col min="6" max="6" width="17.33203125" customWidth="1"/>
    <col min="7" max="7" width="16.77734375" customWidth="1"/>
    <col min="8" max="8" width="29.109375" customWidth="1"/>
    <col min="9" max="9" width="28.109375" customWidth="1"/>
    <col min="10" max="11" width="20.44140625" customWidth="1"/>
    <col min="12" max="12" width="35.109375" customWidth="1"/>
    <col min="14" max="14" width="10.88671875" customWidth="1"/>
    <col min="15" max="15" width="22.6640625" customWidth="1"/>
    <col min="16" max="16" width="24.21875" customWidth="1"/>
    <col min="17" max="17" width="17" customWidth="1"/>
    <col min="18" max="18" width="17.33203125" customWidth="1"/>
    <col min="19" max="19" width="16.77734375" customWidth="1"/>
    <col min="20" max="20" width="29.109375" customWidth="1"/>
    <col min="21" max="21" width="28.109375" customWidth="1"/>
    <col min="22" max="23" width="20.44140625" customWidth="1"/>
    <col min="24" max="24" width="35.109375" customWidth="1"/>
    <col min="26" max="26" width="15.109375" bestFit="1" customWidth="1"/>
    <col min="27" max="27" width="21.5546875" bestFit="1" customWidth="1"/>
    <col min="28" max="28" width="53.88671875" bestFit="1" customWidth="1"/>
    <col min="29" max="30" width="34.21875" bestFit="1" customWidth="1"/>
    <col min="31" max="31" width="16.109375" bestFit="1" customWidth="1"/>
    <col min="32" max="32" width="37.33203125" bestFit="1" customWidth="1"/>
    <col min="33" max="33" width="16.21875" bestFit="1" customWidth="1"/>
    <col min="34" max="34" width="49" bestFit="1" customWidth="1"/>
    <col min="35" max="35" width="47.5546875" bestFit="1" customWidth="1"/>
    <col min="36" max="36" width="20.6640625" bestFit="1" customWidth="1"/>
  </cols>
  <sheetData>
    <row r="1" spans="1:3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1" t="s">
        <v>195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11</v>
      </c>
      <c r="Z1" s="1" t="s">
        <v>195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  <c r="AH1" s="1" t="s">
        <v>9</v>
      </c>
      <c r="AI1" s="1" t="s">
        <v>10</v>
      </c>
      <c r="AJ1" s="1" t="s">
        <v>11</v>
      </c>
    </row>
    <row r="2" spans="1:36" x14ac:dyDescent="0.3">
      <c r="A2">
        <v>1</v>
      </c>
      <c r="B2" t="s">
        <v>12</v>
      </c>
      <c r="C2" s="5">
        <v>2</v>
      </c>
      <c r="D2">
        <v>14</v>
      </c>
      <c r="E2">
        <v>4</v>
      </c>
      <c r="F2">
        <v>0</v>
      </c>
      <c r="G2">
        <v>6</v>
      </c>
      <c r="H2">
        <v>0</v>
      </c>
      <c r="I2">
        <v>0</v>
      </c>
      <c r="J2">
        <v>0</v>
      </c>
      <c r="K2">
        <v>0</v>
      </c>
      <c r="L2">
        <v>0</v>
      </c>
      <c r="N2">
        <v>1</v>
      </c>
      <c r="O2">
        <f t="shared" ref="O2:X2" si="0">COUNTIF(C2:C100055,1)</f>
        <v>693</v>
      </c>
      <c r="P2">
        <f t="shared" si="0"/>
        <v>81</v>
      </c>
      <c r="Q2">
        <f t="shared" si="0"/>
        <v>26</v>
      </c>
      <c r="R2">
        <f t="shared" si="0"/>
        <v>1</v>
      </c>
      <c r="S2">
        <f t="shared" si="0"/>
        <v>83</v>
      </c>
      <c r="T2">
        <f t="shared" si="0"/>
        <v>37</v>
      </c>
      <c r="U2">
        <f t="shared" si="0"/>
        <v>75</v>
      </c>
      <c r="V2">
        <f t="shared" si="0"/>
        <v>74</v>
      </c>
      <c r="W2">
        <f t="shared" si="0"/>
        <v>114</v>
      </c>
      <c r="X2">
        <f t="shared" si="0"/>
        <v>21</v>
      </c>
      <c r="Z2">
        <v>1</v>
      </c>
      <c r="AA2" t="s">
        <v>197</v>
      </c>
      <c r="AB2" t="s">
        <v>205</v>
      </c>
      <c r="AC2" t="s">
        <v>221</v>
      </c>
      <c r="AD2" t="s">
        <v>221</v>
      </c>
      <c r="AE2" t="s">
        <v>240</v>
      </c>
      <c r="AF2" t="s">
        <v>247</v>
      </c>
      <c r="AG2" t="s">
        <v>279</v>
      </c>
      <c r="AH2" t="s">
        <v>285</v>
      </c>
      <c r="AI2" t="s">
        <v>295</v>
      </c>
      <c r="AJ2" t="s">
        <v>304</v>
      </c>
    </row>
    <row r="3" spans="1:36" x14ac:dyDescent="0.3">
      <c r="A3">
        <v>2</v>
      </c>
      <c r="B3" t="s">
        <v>13</v>
      </c>
      <c r="C3" s="6">
        <v>1</v>
      </c>
      <c r="D3">
        <v>4</v>
      </c>
      <c r="E3">
        <v>4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N3">
        <v>2</v>
      </c>
      <c r="O3">
        <f t="shared" ref="O3:X3" si="1">COUNTIF(C2:C100055,2)</f>
        <v>87</v>
      </c>
      <c r="P3">
        <f t="shared" si="1"/>
        <v>125</v>
      </c>
      <c r="Q3">
        <f t="shared" si="1"/>
        <v>24</v>
      </c>
      <c r="R3">
        <f t="shared" si="1"/>
        <v>3</v>
      </c>
      <c r="S3">
        <f t="shared" si="1"/>
        <v>372</v>
      </c>
      <c r="T3">
        <f t="shared" si="1"/>
        <v>36</v>
      </c>
      <c r="U3">
        <f t="shared" si="1"/>
        <v>55</v>
      </c>
      <c r="V3">
        <f t="shared" si="1"/>
        <v>160</v>
      </c>
      <c r="W3">
        <f t="shared" si="1"/>
        <v>95</v>
      </c>
      <c r="X3">
        <f t="shared" si="1"/>
        <v>22</v>
      </c>
      <c r="Z3">
        <v>2</v>
      </c>
      <c r="AA3" t="s">
        <v>198</v>
      </c>
      <c r="AB3" t="s">
        <v>206</v>
      </c>
      <c r="AC3" t="s">
        <v>222</v>
      </c>
      <c r="AD3" t="s">
        <v>222</v>
      </c>
      <c r="AE3" t="s">
        <v>241</v>
      </c>
      <c r="AF3" t="s">
        <v>248</v>
      </c>
      <c r="AG3" t="s">
        <v>280</v>
      </c>
      <c r="AH3" t="s">
        <v>286</v>
      </c>
      <c r="AI3" t="s">
        <v>296</v>
      </c>
      <c r="AJ3" t="s">
        <v>305</v>
      </c>
    </row>
    <row r="4" spans="1:36" x14ac:dyDescent="0.3">
      <c r="A4">
        <v>3</v>
      </c>
      <c r="B4" t="s">
        <v>14</v>
      </c>
      <c r="C4" s="5">
        <v>1</v>
      </c>
      <c r="D4">
        <v>4</v>
      </c>
      <c r="E4">
        <v>4</v>
      </c>
      <c r="F4">
        <v>0</v>
      </c>
      <c r="G4">
        <v>0</v>
      </c>
      <c r="H4">
        <v>2</v>
      </c>
      <c r="I4">
        <v>0</v>
      </c>
      <c r="J4">
        <v>0</v>
      </c>
      <c r="K4">
        <v>0</v>
      </c>
      <c r="L4">
        <v>0</v>
      </c>
      <c r="N4">
        <v>3</v>
      </c>
      <c r="O4">
        <f t="shared" ref="O4:X4" si="2">COUNTIF(C2:C100055,3)</f>
        <v>52</v>
      </c>
      <c r="P4">
        <f t="shared" si="2"/>
        <v>143</v>
      </c>
      <c r="Q4">
        <f t="shared" si="2"/>
        <v>66</v>
      </c>
      <c r="R4">
        <f t="shared" si="2"/>
        <v>18</v>
      </c>
      <c r="S4">
        <f t="shared" si="2"/>
        <v>83</v>
      </c>
      <c r="T4">
        <f t="shared" si="2"/>
        <v>41</v>
      </c>
      <c r="U4">
        <f t="shared" si="2"/>
        <v>414</v>
      </c>
      <c r="V4">
        <f t="shared" si="2"/>
        <v>92</v>
      </c>
      <c r="W4">
        <f t="shared" si="2"/>
        <v>73</v>
      </c>
      <c r="X4">
        <f t="shared" si="2"/>
        <v>21</v>
      </c>
      <c r="Z4">
        <v>3</v>
      </c>
      <c r="AA4" t="s">
        <v>199</v>
      </c>
      <c r="AB4" t="s">
        <v>207</v>
      </c>
      <c r="AC4" t="s">
        <v>223</v>
      </c>
      <c r="AD4" t="s">
        <v>223</v>
      </c>
      <c r="AE4" t="s">
        <v>242</v>
      </c>
      <c r="AF4" t="s">
        <v>249</v>
      </c>
      <c r="AG4" t="s">
        <v>281</v>
      </c>
      <c r="AH4" t="s">
        <v>287</v>
      </c>
      <c r="AI4" t="s">
        <v>297</v>
      </c>
      <c r="AJ4" t="s">
        <v>306</v>
      </c>
    </row>
    <row r="5" spans="1:36" x14ac:dyDescent="0.3">
      <c r="A5">
        <v>4</v>
      </c>
      <c r="B5" t="s">
        <v>15</v>
      </c>
      <c r="C5" s="6">
        <v>1</v>
      </c>
      <c r="D5">
        <v>15</v>
      </c>
      <c r="E5">
        <v>4</v>
      </c>
      <c r="F5">
        <v>0</v>
      </c>
      <c r="G5">
        <v>0</v>
      </c>
      <c r="H5">
        <v>10</v>
      </c>
      <c r="I5">
        <v>0</v>
      </c>
      <c r="J5">
        <v>0</v>
      </c>
      <c r="K5">
        <v>0</v>
      </c>
      <c r="L5">
        <v>0</v>
      </c>
      <c r="N5">
        <v>4</v>
      </c>
      <c r="O5">
        <f t="shared" ref="O5:X5" si="3">COUNTIF(C2:C100055,4)</f>
        <v>10</v>
      </c>
      <c r="P5">
        <f t="shared" si="3"/>
        <v>59</v>
      </c>
      <c r="Q5">
        <f t="shared" si="3"/>
        <v>93</v>
      </c>
      <c r="R5">
        <f t="shared" si="3"/>
        <v>1</v>
      </c>
      <c r="S5">
        <f t="shared" si="3"/>
        <v>34</v>
      </c>
      <c r="T5">
        <f t="shared" si="3"/>
        <v>30</v>
      </c>
      <c r="U5">
        <f t="shared" si="3"/>
        <v>31</v>
      </c>
      <c r="V5">
        <f t="shared" si="3"/>
        <v>29</v>
      </c>
      <c r="W5">
        <f t="shared" si="3"/>
        <v>61</v>
      </c>
      <c r="X5">
        <f t="shared" si="3"/>
        <v>21</v>
      </c>
      <c r="Z5">
        <v>4</v>
      </c>
      <c r="AA5" t="s">
        <v>200</v>
      </c>
      <c r="AB5" t="s">
        <v>208</v>
      </c>
      <c r="AC5" t="s">
        <v>224</v>
      </c>
      <c r="AD5" t="s">
        <v>224</v>
      </c>
      <c r="AE5" t="s">
        <v>243</v>
      </c>
      <c r="AF5" t="s">
        <v>250</v>
      </c>
      <c r="AG5" t="s">
        <v>282</v>
      </c>
      <c r="AH5" t="s">
        <v>288</v>
      </c>
      <c r="AI5" t="s">
        <v>298</v>
      </c>
      <c r="AJ5" t="s">
        <v>307</v>
      </c>
    </row>
    <row r="6" spans="1:36" x14ac:dyDescent="0.3">
      <c r="A6">
        <v>5</v>
      </c>
      <c r="B6" t="s">
        <v>16</v>
      </c>
      <c r="C6" s="5">
        <v>1</v>
      </c>
      <c r="D6">
        <v>4</v>
      </c>
      <c r="E6">
        <v>4</v>
      </c>
      <c r="F6">
        <v>0</v>
      </c>
      <c r="G6">
        <v>0</v>
      </c>
      <c r="H6">
        <v>3</v>
      </c>
      <c r="I6">
        <v>0</v>
      </c>
      <c r="J6">
        <v>0</v>
      </c>
      <c r="K6">
        <v>0</v>
      </c>
      <c r="L6">
        <v>0</v>
      </c>
      <c r="N6">
        <v>5</v>
      </c>
      <c r="O6">
        <f t="shared" ref="O6:X6" si="4">COUNTIF(C2:C100055,5)</f>
        <v>662</v>
      </c>
      <c r="P6">
        <f t="shared" si="4"/>
        <v>48</v>
      </c>
      <c r="Q6">
        <f t="shared" si="4"/>
        <v>20</v>
      </c>
      <c r="R6">
        <f t="shared" si="4"/>
        <v>1</v>
      </c>
      <c r="S6">
        <f t="shared" si="4"/>
        <v>75</v>
      </c>
      <c r="T6">
        <f t="shared" si="4"/>
        <v>26</v>
      </c>
      <c r="U6">
        <f t="shared" si="4"/>
        <v>185</v>
      </c>
      <c r="V6">
        <f t="shared" si="4"/>
        <v>31</v>
      </c>
      <c r="W6">
        <f t="shared" si="4"/>
        <v>375</v>
      </c>
      <c r="X6">
        <f t="shared" si="4"/>
        <v>0</v>
      </c>
      <c r="Z6">
        <v>5</v>
      </c>
      <c r="AA6" t="s">
        <v>201</v>
      </c>
      <c r="AB6" t="s">
        <v>209</v>
      </c>
      <c r="AC6" t="s">
        <v>225</v>
      </c>
      <c r="AD6" t="s">
        <v>225</v>
      </c>
      <c r="AE6" t="s">
        <v>244</v>
      </c>
      <c r="AF6" t="s">
        <v>251</v>
      </c>
      <c r="AG6" t="s">
        <v>283</v>
      </c>
      <c r="AH6" t="s">
        <v>289</v>
      </c>
      <c r="AI6" t="s">
        <v>299</v>
      </c>
    </row>
    <row r="7" spans="1:36" x14ac:dyDescent="0.3">
      <c r="A7">
        <v>6</v>
      </c>
      <c r="B7" t="s">
        <v>17</v>
      </c>
      <c r="C7" s="6">
        <v>5</v>
      </c>
      <c r="D7">
        <v>3</v>
      </c>
      <c r="E7">
        <v>0</v>
      </c>
      <c r="F7">
        <v>0</v>
      </c>
      <c r="G7">
        <v>0</v>
      </c>
      <c r="H7">
        <v>25</v>
      </c>
      <c r="I7">
        <v>0</v>
      </c>
      <c r="J7">
        <v>0</v>
      </c>
      <c r="K7">
        <v>0</v>
      </c>
      <c r="L7">
        <v>0</v>
      </c>
      <c r="N7">
        <v>6</v>
      </c>
      <c r="O7">
        <f t="shared" ref="O7:X7" si="5">COUNTIF(C2:C100055,6)</f>
        <v>22</v>
      </c>
      <c r="P7">
        <f t="shared" si="5"/>
        <v>47</v>
      </c>
      <c r="Q7">
        <f t="shared" si="5"/>
        <v>21</v>
      </c>
      <c r="R7">
        <f t="shared" si="5"/>
        <v>1</v>
      </c>
      <c r="S7">
        <f t="shared" si="5"/>
        <v>23</v>
      </c>
      <c r="T7">
        <f t="shared" si="5"/>
        <v>37</v>
      </c>
      <c r="U7">
        <f t="shared" si="5"/>
        <v>115</v>
      </c>
      <c r="V7">
        <f t="shared" si="5"/>
        <v>40</v>
      </c>
      <c r="W7">
        <f t="shared" si="5"/>
        <v>65</v>
      </c>
      <c r="X7">
        <f t="shared" si="5"/>
        <v>0</v>
      </c>
      <c r="Z7">
        <v>6</v>
      </c>
      <c r="AA7" t="s">
        <v>202</v>
      </c>
      <c r="AB7" t="s">
        <v>210</v>
      </c>
      <c r="AC7" t="s">
        <v>226</v>
      </c>
      <c r="AD7" t="s">
        <v>226</v>
      </c>
      <c r="AE7" t="s">
        <v>245</v>
      </c>
      <c r="AF7" t="s">
        <v>252</v>
      </c>
      <c r="AG7" t="s">
        <v>284</v>
      </c>
      <c r="AH7" t="s">
        <v>290</v>
      </c>
      <c r="AI7" t="s">
        <v>300</v>
      </c>
    </row>
    <row r="8" spans="1:36" x14ac:dyDescent="0.3">
      <c r="A8">
        <v>7</v>
      </c>
      <c r="B8" t="s">
        <v>18</v>
      </c>
      <c r="C8" s="5">
        <v>7</v>
      </c>
      <c r="D8">
        <v>8</v>
      </c>
      <c r="E8">
        <v>4</v>
      </c>
      <c r="F8">
        <v>0</v>
      </c>
      <c r="G8">
        <v>3</v>
      </c>
      <c r="H8">
        <v>25</v>
      </c>
      <c r="I8">
        <v>0</v>
      </c>
      <c r="J8">
        <v>0</v>
      </c>
      <c r="K8">
        <v>0</v>
      </c>
      <c r="L8">
        <v>0</v>
      </c>
      <c r="N8">
        <v>7</v>
      </c>
      <c r="O8">
        <f t="shared" ref="O8:X8" si="6">COUNTIF(C2:C100055,7)</f>
        <v>33</v>
      </c>
      <c r="P8">
        <f t="shared" si="6"/>
        <v>61</v>
      </c>
      <c r="Q8">
        <f t="shared" si="6"/>
        <v>23</v>
      </c>
      <c r="R8">
        <f t="shared" si="6"/>
        <v>0</v>
      </c>
      <c r="S8">
        <f t="shared" si="6"/>
        <v>345</v>
      </c>
      <c r="T8">
        <f t="shared" si="6"/>
        <v>41</v>
      </c>
      <c r="U8">
        <f t="shared" si="6"/>
        <v>0</v>
      </c>
      <c r="V8">
        <f t="shared" si="6"/>
        <v>29</v>
      </c>
      <c r="W8">
        <f t="shared" si="6"/>
        <v>64</v>
      </c>
      <c r="X8">
        <f t="shared" si="6"/>
        <v>0</v>
      </c>
      <c r="Z8">
        <v>7</v>
      </c>
      <c r="AA8" t="s">
        <v>203</v>
      </c>
      <c r="AB8" t="s">
        <v>211</v>
      </c>
      <c r="AC8" t="s">
        <v>227</v>
      </c>
      <c r="AD8" t="s">
        <v>227</v>
      </c>
      <c r="AE8" t="s">
        <v>246</v>
      </c>
      <c r="AF8" t="s">
        <v>253</v>
      </c>
      <c r="AH8" t="s">
        <v>291</v>
      </c>
      <c r="AI8" t="s">
        <v>301</v>
      </c>
    </row>
    <row r="9" spans="1:36" x14ac:dyDescent="0.3">
      <c r="A9">
        <v>8</v>
      </c>
      <c r="B9" t="s">
        <v>19</v>
      </c>
      <c r="C9" s="6">
        <v>7</v>
      </c>
      <c r="D9">
        <v>1</v>
      </c>
      <c r="E9">
        <v>8</v>
      </c>
      <c r="F9">
        <v>0</v>
      </c>
      <c r="G9">
        <v>0</v>
      </c>
      <c r="H9">
        <v>0</v>
      </c>
      <c r="I9">
        <v>0</v>
      </c>
      <c r="J9">
        <v>0</v>
      </c>
      <c r="K9">
        <v>7</v>
      </c>
      <c r="L9">
        <v>0</v>
      </c>
      <c r="N9">
        <v>8</v>
      </c>
      <c r="O9">
        <f t="shared" ref="O9:X9" si="7">COUNTIF(C2:C100055,8)</f>
        <v>28</v>
      </c>
      <c r="P9">
        <f t="shared" si="7"/>
        <v>107</v>
      </c>
      <c r="Q9">
        <f t="shared" si="7"/>
        <v>384</v>
      </c>
      <c r="R9">
        <f t="shared" si="7"/>
        <v>38</v>
      </c>
      <c r="S9">
        <f t="shared" si="7"/>
        <v>0</v>
      </c>
      <c r="T9">
        <f t="shared" si="7"/>
        <v>38</v>
      </c>
      <c r="U9">
        <f t="shared" si="7"/>
        <v>0</v>
      </c>
      <c r="V9">
        <f t="shared" si="7"/>
        <v>20</v>
      </c>
      <c r="W9">
        <f t="shared" si="7"/>
        <v>59</v>
      </c>
      <c r="X9">
        <f t="shared" si="7"/>
        <v>0</v>
      </c>
      <c r="Z9">
        <v>8</v>
      </c>
      <c r="AA9" t="s">
        <v>204</v>
      </c>
      <c r="AB9" t="s">
        <v>212</v>
      </c>
      <c r="AC9" t="s">
        <v>228</v>
      </c>
      <c r="AD9" t="s">
        <v>228</v>
      </c>
      <c r="AF9" t="s">
        <v>254</v>
      </c>
      <c r="AH9" t="s">
        <v>292</v>
      </c>
      <c r="AI9" t="s">
        <v>302</v>
      </c>
    </row>
    <row r="10" spans="1:36" x14ac:dyDescent="0.3">
      <c r="A10">
        <v>9</v>
      </c>
      <c r="B10" t="s">
        <v>20</v>
      </c>
      <c r="C10" s="5">
        <v>7</v>
      </c>
      <c r="D10">
        <v>1</v>
      </c>
      <c r="E10">
        <v>8</v>
      </c>
      <c r="F10">
        <v>0</v>
      </c>
      <c r="G10">
        <v>0</v>
      </c>
      <c r="H10">
        <v>0</v>
      </c>
      <c r="I10">
        <v>0</v>
      </c>
      <c r="J10">
        <v>0</v>
      </c>
      <c r="K10">
        <v>8</v>
      </c>
      <c r="L10">
        <v>0</v>
      </c>
      <c r="N10">
        <v>9</v>
      </c>
      <c r="O10">
        <f t="shared" ref="O10:X10" si="8">COUNTIF(C2:C100055,9)</f>
        <v>2</v>
      </c>
      <c r="P10">
        <f t="shared" si="8"/>
        <v>142</v>
      </c>
      <c r="Q10">
        <f t="shared" si="8"/>
        <v>222</v>
      </c>
      <c r="R10">
        <f t="shared" si="8"/>
        <v>20</v>
      </c>
      <c r="S10">
        <f t="shared" si="8"/>
        <v>0</v>
      </c>
      <c r="T10">
        <f t="shared" si="8"/>
        <v>51</v>
      </c>
      <c r="U10">
        <f t="shared" si="8"/>
        <v>0</v>
      </c>
      <c r="V10">
        <f t="shared" si="8"/>
        <v>30</v>
      </c>
      <c r="W10">
        <f t="shared" si="8"/>
        <v>29</v>
      </c>
      <c r="X10">
        <f t="shared" si="8"/>
        <v>0</v>
      </c>
      <c r="Z10">
        <v>9</v>
      </c>
      <c r="AB10" t="s">
        <v>213</v>
      </c>
      <c r="AC10" t="s">
        <v>229</v>
      </c>
      <c r="AD10" t="s">
        <v>229</v>
      </c>
      <c r="AF10" t="s">
        <v>255</v>
      </c>
      <c r="AH10" t="s">
        <v>293</v>
      </c>
      <c r="AI10" t="s">
        <v>303</v>
      </c>
    </row>
    <row r="11" spans="1:36" x14ac:dyDescent="0.3">
      <c r="A11">
        <v>10</v>
      </c>
      <c r="B11" t="s">
        <v>21</v>
      </c>
      <c r="C11" s="6">
        <v>1</v>
      </c>
      <c r="D11">
        <v>5</v>
      </c>
      <c r="E11">
        <v>4</v>
      </c>
      <c r="F11">
        <v>0</v>
      </c>
      <c r="G11">
        <v>0</v>
      </c>
      <c r="H11">
        <v>5</v>
      </c>
      <c r="I11">
        <v>0</v>
      </c>
      <c r="J11">
        <v>0</v>
      </c>
      <c r="K11">
        <v>0</v>
      </c>
      <c r="L11">
        <v>0</v>
      </c>
      <c r="N11">
        <v>10</v>
      </c>
      <c r="O11">
        <f t="shared" ref="O11:X11" si="9">COUNTIF(C2:C100055,10)</f>
        <v>0</v>
      </c>
      <c r="P11">
        <f t="shared" si="9"/>
        <v>280</v>
      </c>
      <c r="Q11">
        <f t="shared" si="9"/>
        <v>27</v>
      </c>
      <c r="R11">
        <f t="shared" si="9"/>
        <v>6</v>
      </c>
      <c r="S11">
        <f t="shared" si="9"/>
        <v>0</v>
      </c>
      <c r="T11">
        <f t="shared" si="9"/>
        <v>34</v>
      </c>
      <c r="U11">
        <f t="shared" si="9"/>
        <v>0</v>
      </c>
      <c r="V11">
        <f t="shared" si="9"/>
        <v>23</v>
      </c>
      <c r="W11">
        <f t="shared" si="9"/>
        <v>0</v>
      </c>
      <c r="X11">
        <f t="shared" si="9"/>
        <v>0</v>
      </c>
      <c r="Z11">
        <v>10</v>
      </c>
      <c r="AB11" t="s">
        <v>214</v>
      </c>
      <c r="AC11" t="s">
        <v>230</v>
      </c>
      <c r="AD11" t="s">
        <v>230</v>
      </c>
      <c r="AF11" t="s">
        <v>256</v>
      </c>
      <c r="AH11" t="s">
        <v>294</v>
      </c>
    </row>
    <row r="12" spans="1:36" x14ac:dyDescent="0.3">
      <c r="A12">
        <v>11</v>
      </c>
      <c r="B12" t="s">
        <v>22</v>
      </c>
      <c r="C12" s="5">
        <v>5</v>
      </c>
      <c r="D12">
        <v>5</v>
      </c>
      <c r="E12">
        <v>0</v>
      </c>
      <c r="F12">
        <v>0</v>
      </c>
      <c r="G12">
        <v>0</v>
      </c>
      <c r="H12">
        <v>4</v>
      </c>
      <c r="I12">
        <v>0</v>
      </c>
      <c r="J12">
        <v>0</v>
      </c>
      <c r="K12">
        <v>0</v>
      </c>
      <c r="L12">
        <v>0</v>
      </c>
      <c r="N12">
        <v>11</v>
      </c>
      <c r="O12">
        <f t="shared" ref="O12:X12" si="10">COUNTIF(C2:C100055,11)</f>
        <v>0</v>
      </c>
      <c r="P12">
        <f t="shared" si="10"/>
        <v>137</v>
      </c>
      <c r="Q12">
        <f t="shared" si="10"/>
        <v>22</v>
      </c>
      <c r="R12">
        <f t="shared" si="10"/>
        <v>1</v>
      </c>
      <c r="S12">
        <f t="shared" si="10"/>
        <v>0</v>
      </c>
      <c r="T12">
        <f t="shared" si="10"/>
        <v>27</v>
      </c>
      <c r="U12">
        <f t="shared" si="10"/>
        <v>0</v>
      </c>
      <c r="V12">
        <f t="shared" si="10"/>
        <v>0</v>
      </c>
      <c r="W12">
        <f t="shared" si="10"/>
        <v>0</v>
      </c>
      <c r="X12">
        <f t="shared" si="10"/>
        <v>0</v>
      </c>
      <c r="Z12">
        <v>11</v>
      </c>
      <c r="AB12" t="s">
        <v>215</v>
      </c>
      <c r="AC12" t="s">
        <v>231</v>
      </c>
      <c r="AD12" t="s">
        <v>231</v>
      </c>
      <c r="AF12" t="s">
        <v>257</v>
      </c>
    </row>
    <row r="13" spans="1:36" x14ac:dyDescent="0.3">
      <c r="A13">
        <v>12</v>
      </c>
      <c r="B13" t="s">
        <v>23</v>
      </c>
      <c r="C13" s="6">
        <v>1</v>
      </c>
      <c r="D13">
        <v>4</v>
      </c>
      <c r="E13">
        <v>4</v>
      </c>
      <c r="F13">
        <v>0</v>
      </c>
      <c r="G13">
        <v>0</v>
      </c>
      <c r="H13">
        <v>6</v>
      </c>
      <c r="I13">
        <v>0</v>
      </c>
      <c r="J13">
        <v>0</v>
      </c>
      <c r="K13">
        <v>0</v>
      </c>
      <c r="L13">
        <v>0</v>
      </c>
      <c r="N13">
        <v>12</v>
      </c>
      <c r="O13">
        <f t="shared" ref="O13:X13" si="11">COUNTIF(C2:C100055,12)</f>
        <v>0</v>
      </c>
      <c r="P13">
        <f t="shared" si="11"/>
        <v>58</v>
      </c>
      <c r="Q13">
        <f t="shared" si="11"/>
        <v>128</v>
      </c>
      <c r="R13">
        <f t="shared" si="11"/>
        <v>7</v>
      </c>
      <c r="S13">
        <f t="shared" si="11"/>
        <v>0</v>
      </c>
      <c r="T13">
        <f t="shared" si="11"/>
        <v>23</v>
      </c>
      <c r="U13">
        <f t="shared" si="11"/>
        <v>0</v>
      </c>
      <c r="V13">
        <f t="shared" si="11"/>
        <v>0</v>
      </c>
      <c r="W13">
        <f t="shared" si="11"/>
        <v>0</v>
      </c>
      <c r="X13">
        <f t="shared" si="11"/>
        <v>0</v>
      </c>
      <c r="Z13">
        <v>12</v>
      </c>
      <c r="AB13" t="s">
        <v>216</v>
      </c>
      <c r="AC13" t="s">
        <v>232</v>
      </c>
      <c r="AD13" t="s">
        <v>232</v>
      </c>
      <c r="AF13" t="s">
        <v>258</v>
      </c>
    </row>
    <row r="14" spans="1:36" x14ac:dyDescent="0.3">
      <c r="A14">
        <v>13</v>
      </c>
      <c r="B14" t="s">
        <v>24</v>
      </c>
      <c r="C14" s="5">
        <v>1</v>
      </c>
      <c r="D14">
        <v>4</v>
      </c>
      <c r="E14">
        <v>0</v>
      </c>
      <c r="F14">
        <v>0</v>
      </c>
      <c r="G14">
        <v>0</v>
      </c>
      <c r="H14">
        <v>6</v>
      </c>
      <c r="I14">
        <v>0</v>
      </c>
      <c r="J14">
        <v>0</v>
      </c>
      <c r="K14">
        <v>0</v>
      </c>
      <c r="L14">
        <v>0</v>
      </c>
      <c r="N14">
        <v>13</v>
      </c>
      <c r="O14">
        <f t="shared" ref="O14:X14" si="12">COUNTIF(C2:C100055,13)</f>
        <v>0</v>
      </c>
      <c r="P14">
        <f t="shared" si="12"/>
        <v>86</v>
      </c>
      <c r="Q14">
        <f t="shared" si="12"/>
        <v>48</v>
      </c>
      <c r="R14">
        <f t="shared" si="12"/>
        <v>0</v>
      </c>
      <c r="S14">
        <f t="shared" si="12"/>
        <v>0</v>
      </c>
      <c r="T14">
        <f t="shared" si="12"/>
        <v>35</v>
      </c>
      <c r="U14">
        <f t="shared" si="12"/>
        <v>0</v>
      </c>
      <c r="V14">
        <f t="shared" si="12"/>
        <v>0</v>
      </c>
      <c r="W14">
        <f t="shared" si="12"/>
        <v>0</v>
      </c>
      <c r="X14">
        <f t="shared" si="12"/>
        <v>0</v>
      </c>
      <c r="Z14">
        <v>13</v>
      </c>
      <c r="AB14" t="s">
        <v>217</v>
      </c>
      <c r="AC14" t="s">
        <v>233</v>
      </c>
      <c r="AD14" t="s">
        <v>233</v>
      </c>
      <c r="AF14" t="s">
        <v>259</v>
      </c>
    </row>
    <row r="15" spans="1:36" x14ac:dyDescent="0.3">
      <c r="A15">
        <v>14</v>
      </c>
      <c r="B15" t="s">
        <v>25</v>
      </c>
      <c r="C15" s="6">
        <v>5</v>
      </c>
      <c r="D15">
        <v>3</v>
      </c>
      <c r="E15">
        <v>0</v>
      </c>
      <c r="F15">
        <v>0</v>
      </c>
      <c r="G15">
        <v>0</v>
      </c>
      <c r="H15">
        <v>6</v>
      </c>
      <c r="I15">
        <v>0</v>
      </c>
      <c r="J15">
        <v>0</v>
      </c>
      <c r="K15">
        <v>0</v>
      </c>
      <c r="L15">
        <v>0</v>
      </c>
      <c r="N15">
        <v>14</v>
      </c>
      <c r="O15">
        <f t="shared" ref="O15:X15" si="13">COUNTIF(C2:C100055,14)</f>
        <v>0</v>
      </c>
      <c r="P15">
        <f t="shared" si="13"/>
        <v>84</v>
      </c>
      <c r="Q15">
        <f t="shared" si="13"/>
        <v>21</v>
      </c>
      <c r="R15">
        <f t="shared" si="13"/>
        <v>1</v>
      </c>
      <c r="S15">
        <f t="shared" si="13"/>
        <v>0</v>
      </c>
      <c r="T15">
        <f t="shared" si="13"/>
        <v>48</v>
      </c>
      <c r="U15">
        <f t="shared" si="13"/>
        <v>0</v>
      </c>
      <c r="V15">
        <f t="shared" si="13"/>
        <v>0</v>
      </c>
      <c r="W15">
        <f t="shared" si="13"/>
        <v>0</v>
      </c>
      <c r="X15">
        <f t="shared" si="13"/>
        <v>0</v>
      </c>
      <c r="Z15">
        <v>14</v>
      </c>
      <c r="AB15" t="s">
        <v>218</v>
      </c>
      <c r="AC15" t="s">
        <v>234</v>
      </c>
      <c r="AD15" t="s">
        <v>234</v>
      </c>
      <c r="AF15" t="s">
        <v>260</v>
      </c>
    </row>
    <row r="16" spans="1:36" x14ac:dyDescent="0.3">
      <c r="A16">
        <v>15</v>
      </c>
      <c r="B16" t="s">
        <v>26</v>
      </c>
      <c r="C16" s="5">
        <v>1</v>
      </c>
      <c r="D16">
        <v>4</v>
      </c>
      <c r="E16">
        <v>0</v>
      </c>
      <c r="F16">
        <v>0</v>
      </c>
      <c r="G16">
        <v>0</v>
      </c>
      <c r="H16">
        <v>6</v>
      </c>
      <c r="I16">
        <v>0</v>
      </c>
      <c r="J16">
        <v>0</v>
      </c>
      <c r="K16">
        <v>0</v>
      </c>
      <c r="L16">
        <v>0</v>
      </c>
      <c r="N16">
        <v>15</v>
      </c>
      <c r="O16">
        <f t="shared" ref="O16:X16" si="14">COUNTIF(C2:C100055,15)</f>
        <v>0</v>
      </c>
      <c r="P16">
        <f t="shared" si="14"/>
        <v>69</v>
      </c>
      <c r="Q16">
        <f t="shared" si="14"/>
        <v>23</v>
      </c>
      <c r="R16">
        <f t="shared" si="14"/>
        <v>0</v>
      </c>
      <c r="S16">
        <f t="shared" si="14"/>
        <v>0</v>
      </c>
      <c r="T16">
        <f t="shared" si="14"/>
        <v>37</v>
      </c>
      <c r="U16">
        <f t="shared" si="14"/>
        <v>0</v>
      </c>
      <c r="V16">
        <f t="shared" si="14"/>
        <v>0</v>
      </c>
      <c r="W16">
        <f t="shared" si="14"/>
        <v>0</v>
      </c>
      <c r="X16">
        <f t="shared" si="14"/>
        <v>0</v>
      </c>
      <c r="Z16">
        <v>15</v>
      </c>
      <c r="AB16" t="s">
        <v>219</v>
      </c>
      <c r="AC16" t="s">
        <v>235</v>
      </c>
      <c r="AD16" t="s">
        <v>235</v>
      </c>
      <c r="AF16" t="s">
        <v>261</v>
      </c>
    </row>
    <row r="17" spans="1:32" x14ac:dyDescent="0.3">
      <c r="A17">
        <v>16</v>
      </c>
      <c r="B17" t="s">
        <v>27</v>
      </c>
      <c r="C17" s="6">
        <v>1</v>
      </c>
      <c r="D17">
        <v>4</v>
      </c>
      <c r="E17">
        <v>0</v>
      </c>
      <c r="F17">
        <v>0</v>
      </c>
      <c r="G17">
        <v>0</v>
      </c>
      <c r="H17">
        <v>8</v>
      </c>
      <c r="I17">
        <v>0</v>
      </c>
      <c r="J17">
        <v>0</v>
      </c>
      <c r="K17">
        <v>0</v>
      </c>
      <c r="L17">
        <v>0</v>
      </c>
      <c r="N17">
        <v>16</v>
      </c>
      <c r="O17">
        <f t="shared" ref="O17:X17" si="15">COUNTIF(C2:C100055,16)</f>
        <v>0</v>
      </c>
      <c r="P17">
        <f t="shared" si="15"/>
        <v>112</v>
      </c>
      <c r="Q17">
        <f t="shared" si="15"/>
        <v>23</v>
      </c>
      <c r="R17">
        <f t="shared" si="15"/>
        <v>2</v>
      </c>
      <c r="S17">
        <f t="shared" si="15"/>
        <v>0</v>
      </c>
      <c r="T17">
        <f t="shared" si="15"/>
        <v>23</v>
      </c>
      <c r="U17">
        <f t="shared" si="15"/>
        <v>0</v>
      </c>
      <c r="V17">
        <f t="shared" si="15"/>
        <v>0</v>
      </c>
      <c r="W17">
        <f t="shared" si="15"/>
        <v>0</v>
      </c>
      <c r="X17">
        <f t="shared" si="15"/>
        <v>0</v>
      </c>
      <c r="Z17">
        <v>16</v>
      </c>
      <c r="AB17" t="s">
        <v>220</v>
      </c>
      <c r="AC17" t="s">
        <v>236</v>
      </c>
      <c r="AD17" t="s">
        <v>236</v>
      </c>
      <c r="AF17" t="s">
        <v>262</v>
      </c>
    </row>
    <row r="18" spans="1:32" x14ac:dyDescent="0.3">
      <c r="A18">
        <v>17</v>
      </c>
      <c r="B18" t="s">
        <v>28</v>
      </c>
      <c r="C18" s="5">
        <v>7</v>
      </c>
      <c r="D18">
        <v>15</v>
      </c>
      <c r="E18">
        <v>0</v>
      </c>
      <c r="F18">
        <v>0</v>
      </c>
      <c r="G18">
        <v>0</v>
      </c>
      <c r="H18">
        <v>8</v>
      </c>
      <c r="I18">
        <v>0</v>
      </c>
      <c r="J18">
        <v>0</v>
      </c>
      <c r="K18">
        <v>0</v>
      </c>
      <c r="L18">
        <v>0</v>
      </c>
      <c r="N18">
        <v>17</v>
      </c>
      <c r="O18">
        <f t="shared" ref="O18:X18" si="16">COUNTIF(C2:C100055,17)</f>
        <v>0</v>
      </c>
      <c r="P18">
        <f t="shared" si="16"/>
        <v>0</v>
      </c>
      <c r="Q18">
        <f t="shared" si="16"/>
        <v>21</v>
      </c>
      <c r="R18">
        <f t="shared" si="16"/>
        <v>0</v>
      </c>
      <c r="S18">
        <f t="shared" si="16"/>
        <v>0</v>
      </c>
      <c r="T18">
        <f t="shared" si="16"/>
        <v>45</v>
      </c>
      <c r="U18">
        <f t="shared" si="16"/>
        <v>0</v>
      </c>
      <c r="V18">
        <f t="shared" si="16"/>
        <v>0</v>
      </c>
      <c r="W18">
        <f t="shared" si="16"/>
        <v>0</v>
      </c>
      <c r="X18">
        <f t="shared" si="16"/>
        <v>0</v>
      </c>
      <c r="Z18">
        <v>17</v>
      </c>
      <c r="AC18" t="s">
        <v>237</v>
      </c>
      <c r="AD18" t="s">
        <v>237</v>
      </c>
      <c r="AF18" t="s">
        <v>263</v>
      </c>
    </row>
    <row r="19" spans="1:32" x14ac:dyDescent="0.3">
      <c r="A19">
        <v>18</v>
      </c>
      <c r="B19" t="s">
        <v>29</v>
      </c>
      <c r="C19" s="6">
        <v>1</v>
      </c>
      <c r="D19">
        <v>4</v>
      </c>
      <c r="E19">
        <v>0</v>
      </c>
      <c r="F19">
        <v>0</v>
      </c>
      <c r="G19">
        <v>0</v>
      </c>
      <c r="H19">
        <v>9</v>
      </c>
      <c r="I19">
        <v>0</v>
      </c>
      <c r="J19">
        <v>0</v>
      </c>
      <c r="K19">
        <v>0</v>
      </c>
      <c r="L19">
        <v>0</v>
      </c>
      <c r="N19">
        <v>18</v>
      </c>
      <c r="O19">
        <f t="shared" ref="O19:X19" si="17">COUNTIF(C2:C100055,18)</f>
        <v>0</v>
      </c>
      <c r="P19">
        <f t="shared" si="17"/>
        <v>0</v>
      </c>
      <c r="Q19">
        <f t="shared" si="17"/>
        <v>20</v>
      </c>
      <c r="R19">
        <f t="shared" si="17"/>
        <v>0</v>
      </c>
      <c r="S19">
        <f t="shared" si="17"/>
        <v>0</v>
      </c>
      <c r="T19">
        <f t="shared" si="17"/>
        <v>29</v>
      </c>
      <c r="U19">
        <f t="shared" si="17"/>
        <v>0</v>
      </c>
      <c r="V19">
        <f t="shared" si="17"/>
        <v>0</v>
      </c>
      <c r="W19">
        <f t="shared" si="17"/>
        <v>0</v>
      </c>
      <c r="X19">
        <f t="shared" si="17"/>
        <v>0</v>
      </c>
      <c r="Z19">
        <v>18</v>
      </c>
      <c r="AC19" t="s">
        <v>238</v>
      </c>
      <c r="AD19" t="s">
        <v>238</v>
      </c>
      <c r="AF19" t="s">
        <v>264</v>
      </c>
    </row>
    <row r="20" spans="1:32" x14ac:dyDescent="0.3">
      <c r="A20">
        <v>19</v>
      </c>
      <c r="B20" t="s">
        <v>30</v>
      </c>
      <c r="C20" s="5">
        <v>9</v>
      </c>
      <c r="D20">
        <v>16</v>
      </c>
      <c r="E20">
        <v>0</v>
      </c>
      <c r="F20">
        <v>0</v>
      </c>
      <c r="G20">
        <v>0</v>
      </c>
      <c r="H20">
        <v>9</v>
      </c>
      <c r="I20">
        <v>0</v>
      </c>
      <c r="J20">
        <v>0</v>
      </c>
      <c r="K20">
        <v>0</v>
      </c>
      <c r="L20">
        <v>0</v>
      </c>
      <c r="N20">
        <v>19</v>
      </c>
      <c r="O20">
        <f t="shared" ref="O20:X20" si="18">COUNTIF(C2:C100055,19)</f>
        <v>0</v>
      </c>
      <c r="P20">
        <f t="shared" si="18"/>
        <v>0</v>
      </c>
      <c r="Q20">
        <f t="shared" si="18"/>
        <v>0</v>
      </c>
      <c r="R20">
        <f t="shared" si="18"/>
        <v>0</v>
      </c>
      <c r="S20">
        <f t="shared" si="18"/>
        <v>0</v>
      </c>
      <c r="T20">
        <f t="shared" si="18"/>
        <v>56</v>
      </c>
      <c r="U20">
        <f t="shared" si="18"/>
        <v>0</v>
      </c>
      <c r="V20">
        <f t="shared" si="18"/>
        <v>0</v>
      </c>
      <c r="W20">
        <f t="shared" si="18"/>
        <v>0</v>
      </c>
      <c r="X20">
        <f t="shared" si="18"/>
        <v>0</v>
      </c>
      <c r="Z20">
        <v>19</v>
      </c>
      <c r="AC20" t="s">
        <v>239</v>
      </c>
      <c r="AD20" t="s">
        <v>239</v>
      </c>
      <c r="AF20" t="s">
        <v>265</v>
      </c>
    </row>
    <row r="21" spans="1:32" x14ac:dyDescent="0.3">
      <c r="A21">
        <v>20</v>
      </c>
      <c r="B21" t="s">
        <v>31</v>
      </c>
      <c r="C21" s="6">
        <v>1</v>
      </c>
      <c r="D21">
        <v>4</v>
      </c>
      <c r="E21">
        <v>0</v>
      </c>
      <c r="F21">
        <v>0</v>
      </c>
      <c r="G21">
        <v>0</v>
      </c>
      <c r="H21">
        <v>7</v>
      </c>
      <c r="I21">
        <v>0</v>
      </c>
      <c r="J21">
        <v>0</v>
      </c>
      <c r="K21">
        <v>0</v>
      </c>
      <c r="L21">
        <v>0</v>
      </c>
      <c r="N21">
        <v>20</v>
      </c>
      <c r="O21">
        <f t="shared" ref="O21:X21" si="19">COUNTIF(C2:C100055,20)</f>
        <v>0</v>
      </c>
      <c r="P21">
        <f t="shared" si="19"/>
        <v>0</v>
      </c>
      <c r="Q21">
        <f t="shared" si="19"/>
        <v>0</v>
      </c>
      <c r="R21">
        <f t="shared" si="19"/>
        <v>0</v>
      </c>
      <c r="S21">
        <f t="shared" si="19"/>
        <v>0</v>
      </c>
      <c r="T21">
        <f t="shared" si="19"/>
        <v>45</v>
      </c>
      <c r="U21">
        <f t="shared" si="19"/>
        <v>0</v>
      </c>
      <c r="V21">
        <f t="shared" si="19"/>
        <v>0</v>
      </c>
      <c r="W21">
        <f t="shared" si="19"/>
        <v>0</v>
      </c>
      <c r="X21">
        <f t="shared" si="19"/>
        <v>0</v>
      </c>
      <c r="Z21">
        <v>20</v>
      </c>
      <c r="AF21" t="s">
        <v>266</v>
      </c>
    </row>
    <row r="22" spans="1:32" x14ac:dyDescent="0.3">
      <c r="A22">
        <v>21</v>
      </c>
      <c r="B22" t="s">
        <v>32</v>
      </c>
      <c r="C22" s="5">
        <v>5</v>
      </c>
      <c r="D22">
        <v>15</v>
      </c>
      <c r="E22">
        <v>4</v>
      </c>
      <c r="F22">
        <v>0</v>
      </c>
      <c r="G22">
        <v>3</v>
      </c>
      <c r="H22">
        <v>15</v>
      </c>
      <c r="I22">
        <v>0</v>
      </c>
      <c r="J22">
        <v>0</v>
      </c>
      <c r="K22">
        <v>0</v>
      </c>
      <c r="L22">
        <v>0</v>
      </c>
      <c r="N22">
        <v>21</v>
      </c>
      <c r="O22">
        <f t="shared" ref="O22:X22" si="20">COUNTIF(C2:C100055,221)</f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  <c r="T22">
        <f t="shared" si="20"/>
        <v>0</v>
      </c>
      <c r="U22">
        <f t="shared" si="20"/>
        <v>0</v>
      </c>
      <c r="V22">
        <f t="shared" si="20"/>
        <v>0</v>
      </c>
      <c r="W22">
        <f t="shared" si="20"/>
        <v>0</v>
      </c>
      <c r="X22">
        <f t="shared" si="20"/>
        <v>0</v>
      </c>
      <c r="Z22">
        <v>21</v>
      </c>
      <c r="AF22" t="s">
        <v>267</v>
      </c>
    </row>
    <row r="23" spans="1:32" x14ac:dyDescent="0.3">
      <c r="A23">
        <v>22</v>
      </c>
      <c r="B23" t="s">
        <v>33</v>
      </c>
      <c r="C23" s="6">
        <v>8</v>
      </c>
      <c r="D23">
        <v>8</v>
      </c>
      <c r="E23">
        <v>4</v>
      </c>
      <c r="F23">
        <v>0</v>
      </c>
      <c r="G23">
        <v>0</v>
      </c>
      <c r="H23">
        <v>0</v>
      </c>
      <c r="I23">
        <v>5</v>
      </c>
      <c r="J23">
        <v>0</v>
      </c>
      <c r="K23">
        <v>3</v>
      </c>
      <c r="L23">
        <v>0</v>
      </c>
      <c r="N23">
        <v>22</v>
      </c>
      <c r="O23">
        <f t="shared" ref="O23:X23" si="21">COUNTIF(C2:C100055,22)</f>
        <v>0</v>
      </c>
      <c r="P23">
        <f t="shared" si="21"/>
        <v>0</v>
      </c>
      <c r="Q23">
        <f t="shared" si="21"/>
        <v>0</v>
      </c>
      <c r="R23">
        <f t="shared" si="21"/>
        <v>0</v>
      </c>
      <c r="S23">
        <f t="shared" si="21"/>
        <v>0</v>
      </c>
      <c r="T23">
        <f t="shared" si="21"/>
        <v>48</v>
      </c>
      <c r="U23">
        <f t="shared" si="21"/>
        <v>0</v>
      </c>
      <c r="V23">
        <f t="shared" si="21"/>
        <v>0</v>
      </c>
      <c r="W23">
        <f t="shared" si="21"/>
        <v>0</v>
      </c>
      <c r="X23">
        <f t="shared" si="21"/>
        <v>0</v>
      </c>
      <c r="Z23">
        <v>22</v>
      </c>
      <c r="AF23" t="s">
        <v>268</v>
      </c>
    </row>
    <row r="24" spans="1:32" x14ac:dyDescent="0.3">
      <c r="A24">
        <v>23</v>
      </c>
      <c r="B24" t="s">
        <v>34</v>
      </c>
      <c r="C24" s="5">
        <v>4</v>
      </c>
      <c r="D24">
        <v>6</v>
      </c>
      <c r="E24">
        <v>8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N24">
        <v>23</v>
      </c>
      <c r="O24">
        <f t="shared" ref="O24:X24" si="22">COUNTIF(C2:C100055,23)</f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57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Z24">
        <v>23</v>
      </c>
      <c r="AF24" t="s">
        <v>269</v>
      </c>
    </row>
    <row r="25" spans="1:32" x14ac:dyDescent="0.3">
      <c r="A25">
        <v>24</v>
      </c>
      <c r="B25" t="s">
        <v>35</v>
      </c>
      <c r="C25" s="6">
        <v>1</v>
      </c>
      <c r="D25">
        <v>6</v>
      </c>
      <c r="E25">
        <v>8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N25">
        <v>24</v>
      </c>
      <c r="O25">
        <f t="shared" ref="O25:X25" si="23">COUNTIF(C2:C100055,24)</f>
        <v>0</v>
      </c>
      <c r="P25">
        <f t="shared" si="23"/>
        <v>0</v>
      </c>
      <c r="Q25">
        <f t="shared" si="23"/>
        <v>0</v>
      </c>
      <c r="R25">
        <f t="shared" si="23"/>
        <v>0</v>
      </c>
      <c r="S25">
        <f t="shared" si="23"/>
        <v>0</v>
      </c>
      <c r="T25">
        <f t="shared" si="23"/>
        <v>22</v>
      </c>
      <c r="U25">
        <f t="shared" si="23"/>
        <v>0</v>
      </c>
      <c r="V25">
        <f t="shared" si="23"/>
        <v>0</v>
      </c>
      <c r="W25">
        <f t="shared" si="23"/>
        <v>0</v>
      </c>
      <c r="X25">
        <f t="shared" si="23"/>
        <v>0</v>
      </c>
      <c r="Z25">
        <v>24</v>
      </c>
      <c r="AF25" t="s">
        <v>270</v>
      </c>
    </row>
    <row r="26" spans="1:32" x14ac:dyDescent="0.3">
      <c r="A26">
        <v>25</v>
      </c>
      <c r="B26" t="s">
        <v>36</v>
      </c>
      <c r="C26" s="5">
        <v>1</v>
      </c>
      <c r="D26">
        <v>10</v>
      </c>
      <c r="E26">
        <v>8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N26">
        <v>25</v>
      </c>
      <c r="O26">
        <f t="shared" ref="O26:X26" si="24">COUNTIF(C2:C100055,25)</f>
        <v>0</v>
      </c>
      <c r="P26">
        <f t="shared" si="24"/>
        <v>0</v>
      </c>
      <c r="Q26">
        <f t="shared" si="24"/>
        <v>0</v>
      </c>
      <c r="R26">
        <f t="shared" si="24"/>
        <v>0</v>
      </c>
      <c r="S26">
        <f t="shared" si="24"/>
        <v>0</v>
      </c>
      <c r="T26">
        <f t="shared" si="24"/>
        <v>32</v>
      </c>
      <c r="U26">
        <f t="shared" si="24"/>
        <v>0</v>
      </c>
      <c r="V26">
        <f t="shared" si="24"/>
        <v>0</v>
      </c>
      <c r="W26">
        <f t="shared" si="24"/>
        <v>0</v>
      </c>
      <c r="X26">
        <f t="shared" si="24"/>
        <v>0</v>
      </c>
      <c r="Z26">
        <v>25</v>
      </c>
      <c r="AF26" t="s">
        <v>271</v>
      </c>
    </row>
    <row r="27" spans="1:32" x14ac:dyDescent="0.3">
      <c r="A27">
        <v>26</v>
      </c>
      <c r="B27" t="s">
        <v>37</v>
      </c>
      <c r="C27" s="6">
        <v>2</v>
      </c>
      <c r="D27">
        <v>6</v>
      </c>
      <c r="E27">
        <v>8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N27">
        <v>26</v>
      </c>
      <c r="O27">
        <f t="shared" ref="O27:X27" si="25">COUNTIF(C2:C100055,26)</f>
        <v>0</v>
      </c>
      <c r="P27">
        <f t="shared" si="25"/>
        <v>0</v>
      </c>
      <c r="Q27">
        <f t="shared" si="25"/>
        <v>0</v>
      </c>
      <c r="R27">
        <f t="shared" si="25"/>
        <v>0</v>
      </c>
      <c r="S27">
        <f t="shared" si="25"/>
        <v>0</v>
      </c>
      <c r="T27">
        <f t="shared" si="25"/>
        <v>23</v>
      </c>
      <c r="U27">
        <f t="shared" si="25"/>
        <v>0</v>
      </c>
      <c r="V27">
        <f t="shared" si="25"/>
        <v>0</v>
      </c>
      <c r="W27">
        <f t="shared" si="25"/>
        <v>0</v>
      </c>
      <c r="X27">
        <f t="shared" si="25"/>
        <v>0</v>
      </c>
      <c r="Z27">
        <v>26</v>
      </c>
      <c r="AF27" t="s">
        <v>272</v>
      </c>
    </row>
    <row r="28" spans="1:32" x14ac:dyDescent="0.3">
      <c r="A28">
        <v>27</v>
      </c>
      <c r="B28" t="s">
        <v>35</v>
      </c>
      <c r="C28" s="5">
        <v>1</v>
      </c>
      <c r="D28">
        <v>6</v>
      </c>
      <c r="E28">
        <v>8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N28">
        <v>27</v>
      </c>
      <c r="O28">
        <f t="shared" ref="O28:X28" si="26">COUNTIF(C2:C100055,27)</f>
        <v>0</v>
      </c>
      <c r="P28">
        <f t="shared" si="26"/>
        <v>0</v>
      </c>
      <c r="Q28">
        <f t="shared" si="26"/>
        <v>0</v>
      </c>
      <c r="R28">
        <f t="shared" si="26"/>
        <v>0</v>
      </c>
      <c r="S28">
        <f t="shared" si="26"/>
        <v>0</v>
      </c>
      <c r="T28">
        <f t="shared" si="26"/>
        <v>42</v>
      </c>
      <c r="U28">
        <f t="shared" si="26"/>
        <v>0</v>
      </c>
      <c r="V28">
        <f t="shared" si="26"/>
        <v>0</v>
      </c>
      <c r="W28">
        <f t="shared" si="26"/>
        <v>0</v>
      </c>
      <c r="X28">
        <f t="shared" si="26"/>
        <v>0</v>
      </c>
      <c r="Z28">
        <v>27</v>
      </c>
      <c r="AF28" t="s">
        <v>273</v>
      </c>
    </row>
    <row r="29" spans="1:32" x14ac:dyDescent="0.3">
      <c r="A29">
        <v>28</v>
      </c>
      <c r="B29" t="s">
        <v>38</v>
      </c>
      <c r="C29" s="6">
        <v>1</v>
      </c>
      <c r="D29">
        <v>8</v>
      </c>
      <c r="E29">
        <v>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>
        <v>28</v>
      </c>
      <c r="O29">
        <f t="shared" ref="O29:X29" si="27">COUNTIF(C2:C100055,28)</f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  <c r="T29">
        <f t="shared" si="27"/>
        <v>32</v>
      </c>
      <c r="U29">
        <f t="shared" si="27"/>
        <v>0</v>
      </c>
      <c r="V29">
        <f t="shared" si="27"/>
        <v>0</v>
      </c>
      <c r="W29">
        <f t="shared" si="27"/>
        <v>0</v>
      </c>
      <c r="X29">
        <f t="shared" si="27"/>
        <v>0</v>
      </c>
      <c r="Z29">
        <v>28</v>
      </c>
      <c r="AF29" t="s">
        <v>274</v>
      </c>
    </row>
    <row r="30" spans="1:32" x14ac:dyDescent="0.3">
      <c r="A30">
        <v>29</v>
      </c>
      <c r="B30" t="s">
        <v>39</v>
      </c>
      <c r="C30" s="5">
        <v>5</v>
      </c>
      <c r="D30">
        <v>15</v>
      </c>
      <c r="E30">
        <v>8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N30">
        <v>29</v>
      </c>
      <c r="O30">
        <f t="shared" ref="O30:X30" si="28">COUNTIF(C2:C100055,29)</f>
        <v>0</v>
      </c>
      <c r="P30">
        <f t="shared" si="28"/>
        <v>0</v>
      </c>
      <c r="Q30">
        <f t="shared" si="28"/>
        <v>0</v>
      </c>
      <c r="R30">
        <f t="shared" si="28"/>
        <v>0</v>
      </c>
      <c r="S30">
        <f t="shared" si="28"/>
        <v>0</v>
      </c>
      <c r="T30">
        <f t="shared" si="28"/>
        <v>23</v>
      </c>
      <c r="U30">
        <f t="shared" si="28"/>
        <v>0</v>
      </c>
      <c r="V30">
        <f t="shared" si="28"/>
        <v>0</v>
      </c>
      <c r="W30">
        <f t="shared" si="28"/>
        <v>0</v>
      </c>
      <c r="X30">
        <f t="shared" si="28"/>
        <v>0</v>
      </c>
      <c r="Z30">
        <v>29</v>
      </c>
      <c r="AF30" t="s">
        <v>275</v>
      </c>
    </row>
    <row r="31" spans="1:32" x14ac:dyDescent="0.3">
      <c r="A31">
        <v>30</v>
      </c>
      <c r="B31" t="s">
        <v>40</v>
      </c>
      <c r="C31" s="6">
        <v>1</v>
      </c>
      <c r="D31">
        <v>1</v>
      </c>
      <c r="E31">
        <v>8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N31">
        <v>30</v>
      </c>
      <c r="O31">
        <f t="shared" ref="O31:X31" si="29">COUNTIF(C2:C100055,30)</f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  <c r="T31">
        <f t="shared" si="29"/>
        <v>25</v>
      </c>
      <c r="U31">
        <f t="shared" si="29"/>
        <v>0</v>
      </c>
      <c r="V31">
        <f t="shared" si="29"/>
        <v>0</v>
      </c>
      <c r="W31">
        <f t="shared" si="29"/>
        <v>0</v>
      </c>
      <c r="X31">
        <f t="shared" si="29"/>
        <v>0</v>
      </c>
      <c r="Z31">
        <v>30</v>
      </c>
      <c r="AF31" t="s">
        <v>276</v>
      </c>
    </row>
    <row r="32" spans="1:32" x14ac:dyDescent="0.3">
      <c r="A32">
        <v>31</v>
      </c>
      <c r="B32" t="s">
        <v>41</v>
      </c>
      <c r="C32" s="5">
        <v>1</v>
      </c>
      <c r="D32">
        <v>13</v>
      </c>
      <c r="E32">
        <v>8</v>
      </c>
      <c r="F32">
        <v>12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N32">
        <v>31</v>
      </c>
      <c r="O32">
        <f t="shared" ref="O32:X32" si="30">COUNTIF(C2:C100055,31)</f>
        <v>0</v>
      </c>
      <c r="P32">
        <f t="shared" si="30"/>
        <v>0</v>
      </c>
      <c r="Q32">
        <f t="shared" si="30"/>
        <v>0</v>
      </c>
      <c r="R32">
        <f t="shared" si="30"/>
        <v>0</v>
      </c>
      <c r="S32">
        <f t="shared" si="30"/>
        <v>0</v>
      </c>
      <c r="T32">
        <f t="shared" si="30"/>
        <v>58</v>
      </c>
      <c r="U32">
        <f t="shared" si="30"/>
        <v>0</v>
      </c>
      <c r="V32">
        <f t="shared" si="30"/>
        <v>0</v>
      </c>
      <c r="W32">
        <f t="shared" si="30"/>
        <v>0</v>
      </c>
      <c r="X32">
        <f t="shared" si="30"/>
        <v>0</v>
      </c>
      <c r="Z32">
        <v>31</v>
      </c>
      <c r="AF32" t="s">
        <v>277</v>
      </c>
    </row>
    <row r="33" spans="1:32" x14ac:dyDescent="0.3">
      <c r="A33">
        <v>32</v>
      </c>
      <c r="B33" t="s">
        <v>42</v>
      </c>
      <c r="C33" s="6">
        <v>5</v>
      </c>
      <c r="D33">
        <v>15</v>
      </c>
      <c r="E33">
        <v>8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N33">
        <v>32</v>
      </c>
      <c r="O33">
        <f t="shared" ref="O33:X33" si="31">COUNTIF(C2:C100055,32)</f>
        <v>0</v>
      </c>
      <c r="P33">
        <f t="shared" si="31"/>
        <v>0</v>
      </c>
      <c r="Q33">
        <f t="shared" si="31"/>
        <v>0</v>
      </c>
      <c r="R33">
        <f t="shared" si="31"/>
        <v>0</v>
      </c>
      <c r="S33">
        <f t="shared" si="31"/>
        <v>0</v>
      </c>
      <c r="T33">
        <f t="shared" si="31"/>
        <v>21</v>
      </c>
      <c r="U33">
        <f t="shared" si="31"/>
        <v>0</v>
      </c>
      <c r="V33">
        <f t="shared" si="31"/>
        <v>0</v>
      </c>
      <c r="W33">
        <f t="shared" si="31"/>
        <v>0</v>
      </c>
      <c r="X33">
        <f t="shared" si="31"/>
        <v>0</v>
      </c>
      <c r="Z33">
        <v>32</v>
      </c>
      <c r="AF33" t="s">
        <v>278</v>
      </c>
    </row>
    <row r="34" spans="1:32" x14ac:dyDescent="0.3">
      <c r="A34">
        <v>33</v>
      </c>
      <c r="B34" t="s">
        <v>43</v>
      </c>
      <c r="C34" s="5">
        <v>1</v>
      </c>
      <c r="D34">
        <v>14</v>
      </c>
      <c r="E34">
        <v>8</v>
      </c>
      <c r="F34">
        <v>0</v>
      </c>
      <c r="G34">
        <v>0</v>
      </c>
      <c r="H34">
        <v>21</v>
      </c>
      <c r="I34">
        <v>0</v>
      </c>
      <c r="J34">
        <v>0</v>
      </c>
      <c r="K34">
        <v>0</v>
      </c>
      <c r="L34">
        <v>0</v>
      </c>
      <c r="N34">
        <v>33</v>
      </c>
      <c r="O34">
        <f t="shared" ref="O34:X34" si="32">COUNTIF(C2:C100055,33)</f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  <c r="T34">
        <f t="shared" si="32"/>
        <v>0</v>
      </c>
      <c r="U34">
        <f t="shared" si="32"/>
        <v>0</v>
      </c>
      <c r="V34">
        <f t="shared" si="32"/>
        <v>0</v>
      </c>
      <c r="W34">
        <f t="shared" si="32"/>
        <v>0</v>
      </c>
      <c r="X34">
        <f t="shared" si="32"/>
        <v>0</v>
      </c>
    </row>
    <row r="35" spans="1:32" x14ac:dyDescent="0.3">
      <c r="A35">
        <v>34</v>
      </c>
      <c r="B35" t="s">
        <v>44</v>
      </c>
      <c r="C35" s="6">
        <v>1</v>
      </c>
      <c r="D35">
        <v>6</v>
      </c>
      <c r="E35">
        <v>8</v>
      </c>
      <c r="F35">
        <v>0</v>
      </c>
      <c r="G35">
        <v>0</v>
      </c>
      <c r="H35">
        <v>0</v>
      </c>
      <c r="I35">
        <v>0</v>
      </c>
      <c r="J35">
        <v>2</v>
      </c>
      <c r="K35">
        <v>0</v>
      </c>
      <c r="L35">
        <v>0</v>
      </c>
    </row>
    <row r="36" spans="1:32" x14ac:dyDescent="0.3">
      <c r="A36">
        <v>35</v>
      </c>
      <c r="B36" t="s">
        <v>45</v>
      </c>
      <c r="C36" s="5">
        <v>5</v>
      </c>
      <c r="D36">
        <v>10</v>
      </c>
      <c r="E36">
        <v>8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N36" s="7" t="s">
        <v>196</v>
      </c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32" x14ac:dyDescent="0.3">
      <c r="A37">
        <v>36</v>
      </c>
      <c r="B37" t="s">
        <v>46</v>
      </c>
      <c r="C37" s="6">
        <v>1</v>
      </c>
      <c r="D37">
        <v>13</v>
      </c>
      <c r="E37">
        <v>13</v>
      </c>
      <c r="F37">
        <v>14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32" x14ac:dyDescent="0.3">
      <c r="A38">
        <v>37</v>
      </c>
      <c r="B38" t="s">
        <v>47</v>
      </c>
      <c r="C38" s="5">
        <v>1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32" x14ac:dyDescent="0.3">
      <c r="A39">
        <v>38</v>
      </c>
      <c r="B39" t="s">
        <v>48</v>
      </c>
      <c r="C39" s="6">
        <v>1</v>
      </c>
      <c r="D39">
        <v>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3</v>
      </c>
    </row>
    <row r="40" spans="1:32" x14ac:dyDescent="0.3">
      <c r="A40">
        <v>39</v>
      </c>
      <c r="B40" t="s">
        <v>49</v>
      </c>
      <c r="C40" s="5">
        <v>1</v>
      </c>
      <c r="D40">
        <v>7</v>
      </c>
      <c r="E40">
        <v>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2</v>
      </c>
    </row>
    <row r="41" spans="1:32" x14ac:dyDescent="0.3">
      <c r="A41">
        <v>40</v>
      </c>
      <c r="B41" t="s">
        <v>50</v>
      </c>
      <c r="C41" s="6">
        <v>1</v>
      </c>
      <c r="D41">
        <v>1</v>
      </c>
      <c r="E41">
        <v>8</v>
      </c>
      <c r="F41">
        <v>0</v>
      </c>
      <c r="G41">
        <v>1</v>
      </c>
      <c r="H41">
        <v>0</v>
      </c>
      <c r="I41">
        <v>0</v>
      </c>
      <c r="J41">
        <v>0</v>
      </c>
      <c r="K41">
        <v>2</v>
      </c>
      <c r="L41">
        <v>0</v>
      </c>
    </row>
    <row r="42" spans="1:32" x14ac:dyDescent="0.3">
      <c r="A42">
        <v>41</v>
      </c>
      <c r="B42" t="s">
        <v>51</v>
      </c>
      <c r="C42" s="5">
        <v>1</v>
      </c>
      <c r="D42">
        <v>1</v>
      </c>
      <c r="E42">
        <v>4</v>
      </c>
      <c r="F42">
        <v>0</v>
      </c>
      <c r="G42">
        <v>3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32" x14ac:dyDescent="0.3">
      <c r="A43">
        <v>42</v>
      </c>
      <c r="B43" t="s">
        <v>52</v>
      </c>
      <c r="C43" s="6">
        <v>1</v>
      </c>
      <c r="D43">
        <v>1</v>
      </c>
      <c r="E43">
        <v>4</v>
      </c>
      <c r="F43">
        <v>0</v>
      </c>
      <c r="G43">
        <v>4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32" x14ac:dyDescent="0.3">
      <c r="A44">
        <v>43</v>
      </c>
      <c r="B44" t="s">
        <v>53</v>
      </c>
      <c r="C44" s="5">
        <v>1</v>
      </c>
      <c r="D44">
        <v>4</v>
      </c>
      <c r="E44">
        <v>8</v>
      </c>
      <c r="F44">
        <v>0</v>
      </c>
      <c r="G44">
        <v>0</v>
      </c>
      <c r="H44">
        <v>5</v>
      </c>
      <c r="I44">
        <v>0</v>
      </c>
      <c r="J44">
        <v>0</v>
      </c>
      <c r="K44">
        <v>0</v>
      </c>
      <c r="L44">
        <v>0</v>
      </c>
    </row>
    <row r="45" spans="1:32" x14ac:dyDescent="0.3">
      <c r="A45">
        <v>44</v>
      </c>
      <c r="B45" t="s">
        <v>54</v>
      </c>
      <c r="C45" s="6">
        <v>1</v>
      </c>
      <c r="D45">
        <v>9</v>
      </c>
      <c r="E45">
        <v>8</v>
      </c>
      <c r="F45">
        <v>0</v>
      </c>
      <c r="G45">
        <v>0</v>
      </c>
      <c r="H45">
        <v>17</v>
      </c>
      <c r="I45">
        <v>0</v>
      </c>
      <c r="J45">
        <v>0</v>
      </c>
      <c r="K45">
        <v>0</v>
      </c>
      <c r="L45">
        <v>0</v>
      </c>
    </row>
    <row r="46" spans="1:32" x14ac:dyDescent="0.3">
      <c r="A46">
        <v>45</v>
      </c>
      <c r="B46" t="s">
        <v>55</v>
      </c>
      <c r="C46" s="5">
        <v>1</v>
      </c>
      <c r="D46">
        <v>1</v>
      </c>
      <c r="E46">
        <v>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32" x14ac:dyDescent="0.3">
      <c r="A47">
        <v>46</v>
      </c>
      <c r="B47" t="s">
        <v>56</v>
      </c>
      <c r="C47" s="6">
        <v>1</v>
      </c>
      <c r="D47">
        <v>4</v>
      </c>
      <c r="E47">
        <v>0</v>
      </c>
      <c r="F47">
        <v>0</v>
      </c>
      <c r="G47">
        <v>0</v>
      </c>
      <c r="H47">
        <v>13</v>
      </c>
      <c r="I47">
        <v>0</v>
      </c>
      <c r="J47">
        <v>0</v>
      </c>
      <c r="K47">
        <v>0</v>
      </c>
      <c r="L47">
        <v>0</v>
      </c>
    </row>
    <row r="48" spans="1:32" x14ac:dyDescent="0.3">
      <c r="A48">
        <v>47</v>
      </c>
      <c r="B48" t="s">
        <v>57</v>
      </c>
      <c r="C48" s="5">
        <v>1</v>
      </c>
      <c r="D48">
        <v>1</v>
      </c>
      <c r="E48">
        <v>8</v>
      </c>
      <c r="F48">
        <v>0</v>
      </c>
      <c r="G48">
        <v>0</v>
      </c>
      <c r="H48">
        <v>0</v>
      </c>
      <c r="I48">
        <v>2</v>
      </c>
      <c r="J48">
        <v>0</v>
      </c>
      <c r="K48">
        <v>0</v>
      </c>
      <c r="L48">
        <v>0</v>
      </c>
    </row>
    <row r="49" spans="1:12" x14ac:dyDescent="0.3">
      <c r="A49">
        <v>48</v>
      </c>
      <c r="B49" t="s">
        <v>58</v>
      </c>
      <c r="C49" s="6">
        <v>5</v>
      </c>
      <c r="D49">
        <v>15</v>
      </c>
      <c r="E49">
        <v>8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3">
      <c r="A50">
        <v>49</v>
      </c>
      <c r="B50" t="s">
        <v>59</v>
      </c>
      <c r="C50" s="5">
        <v>3</v>
      </c>
      <c r="D50">
        <v>6</v>
      </c>
      <c r="E50">
        <v>3</v>
      </c>
      <c r="F50">
        <v>0</v>
      </c>
      <c r="G50">
        <v>0</v>
      </c>
      <c r="H50">
        <v>21</v>
      </c>
      <c r="I50">
        <v>0</v>
      </c>
      <c r="J50">
        <v>0</v>
      </c>
      <c r="K50">
        <v>0</v>
      </c>
      <c r="L50">
        <v>0</v>
      </c>
    </row>
    <row r="51" spans="1:12" x14ac:dyDescent="0.3">
      <c r="A51">
        <v>50</v>
      </c>
      <c r="B51" t="s">
        <v>60</v>
      </c>
      <c r="C51" s="6">
        <v>5</v>
      </c>
      <c r="D51">
        <v>3</v>
      </c>
      <c r="E51">
        <v>4</v>
      </c>
      <c r="F51">
        <v>0</v>
      </c>
      <c r="G51">
        <v>0</v>
      </c>
      <c r="H51">
        <v>6</v>
      </c>
      <c r="I51">
        <v>0</v>
      </c>
      <c r="J51">
        <v>0</v>
      </c>
      <c r="K51">
        <v>0</v>
      </c>
      <c r="L51">
        <v>0</v>
      </c>
    </row>
    <row r="52" spans="1:12" x14ac:dyDescent="0.3">
      <c r="A52">
        <v>51</v>
      </c>
      <c r="B52" t="s">
        <v>61</v>
      </c>
      <c r="C52" s="5">
        <v>5</v>
      </c>
      <c r="D52">
        <v>3</v>
      </c>
      <c r="E52">
        <v>4</v>
      </c>
      <c r="F52">
        <v>0</v>
      </c>
      <c r="G52">
        <v>0</v>
      </c>
      <c r="H52">
        <v>25</v>
      </c>
      <c r="I52">
        <v>0</v>
      </c>
      <c r="J52">
        <v>0</v>
      </c>
      <c r="K52">
        <v>0</v>
      </c>
      <c r="L52">
        <v>0</v>
      </c>
    </row>
    <row r="53" spans="1:12" x14ac:dyDescent="0.3">
      <c r="A53">
        <v>52</v>
      </c>
      <c r="B53" t="s">
        <v>62</v>
      </c>
      <c r="C53" s="6">
        <v>5</v>
      </c>
      <c r="D53">
        <v>8</v>
      </c>
      <c r="E53">
        <v>4</v>
      </c>
      <c r="F53">
        <v>0</v>
      </c>
      <c r="G53">
        <v>0</v>
      </c>
      <c r="H53">
        <v>0</v>
      </c>
      <c r="I53">
        <v>0</v>
      </c>
      <c r="J53">
        <v>0</v>
      </c>
      <c r="K53">
        <v>9</v>
      </c>
      <c r="L53">
        <v>0</v>
      </c>
    </row>
    <row r="54" spans="1:12" x14ac:dyDescent="0.3">
      <c r="A54">
        <v>53</v>
      </c>
      <c r="B54" t="s">
        <v>63</v>
      </c>
      <c r="C54" s="5">
        <v>2</v>
      </c>
      <c r="D54">
        <v>10</v>
      </c>
      <c r="E54">
        <v>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3">
      <c r="A55">
        <v>54</v>
      </c>
      <c r="B55" t="s">
        <v>64</v>
      </c>
      <c r="C55" s="6">
        <v>5</v>
      </c>
      <c r="D55">
        <v>4</v>
      </c>
      <c r="E55">
        <v>4</v>
      </c>
      <c r="F55">
        <v>0</v>
      </c>
      <c r="G55">
        <v>0</v>
      </c>
      <c r="H55">
        <v>4</v>
      </c>
      <c r="I55">
        <v>0</v>
      </c>
      <c r="J55">
        <v>0</v>
      </c>
      <c r="K55">
        <v>0</v>
      </c>
      <c r="L55">
        <v>0</v>
      </c>
    </row>
    <row r="56" spans="1:12" x14ac:dyDescent="0.3">
      <c r="A56">
        <v>55</v>
      </c>
      <c r="B56" t="s">
        <v>65</v>
      </c>
      <c r="C56" s="5">
        <v>9</v>
      </c>
      <c r="D56">
        <v>1</v>
      </c>
      <c r="E56">
        <v>8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3">
      <c r="A57">
        <v>56</v>
      </c>
      <c r="B57" t="s">
        <v>66</v>
      </c>
      <c r="C57" s="6">
        <v>1</v>
      </c>
      <c r="D57">
        <v>4</v>
      </c>
      <c r="E57">
        <v>8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3">
      <c r="A58">
        <v>57</v>
      </c>
      <c r="B58" t="s">
        <v>67</v>
      </c>
      <c r="C58" s="5">
        <v>1</v>
      </c>
      <c r="D58">
        <v>4</v>
      </c>
      <c r="E58">
        <v>8</v>
      </c>
      <c r="F58">
        <v>0</v>
      </c>
      <c r="G58">
        <v>0</v>
      </c>
      <c r="H58">
        <v>30</v>
      </c>
      <c r="I58">
        <v>0</v>
      </c>
      <c r="J58">
        <v>0</v>
      </c>
      <c r="K58">
        <v>0</v>
      </c>
      <c r="L58">
        <v>0</v>
      </c>
    </row>
    <row r="59" spans="1:12" x14ac:dyDescent="0.3">
      <c r="A59">
        <v>58</v>
      </c>
      <c r="B59" t="s">
        <v>68</v>
      </c>
      <c r="C59" s="6">
        <v>1</v>
      </c>
      <c r="D59">
        <v>4</v>
      </c>
      <c r="E59">
        <v>7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3">
      <c r="A60">
        <v>59</v>
      </c>
      <c r="B60" t="s">
        <v>69</v>
      </c>
      <c r="C60" s="5">
        <v>1</v>
      </c>
      <c r="D60">
        <v>4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3">
      <c r="A61">
        <v>60</v>
      </c>
      <c r="B61" t="s">
        <v>70</v>
      </c>
      <c r="C61" s="6">
        <v>1</v>
      </c>
      <c r="D61">
        <v>4</v>
      </c>
      <c r="E61">
        <v>15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3">
      <c r="A62">
        <v>61</v>
      </c>
      <c r="B62" t="s">
        <v>71</v>
      </c>
      <c r="C62" s="5">
        <v>5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3">
      <c r="A63">
        <v>62</v>
      </c>
      <c r="B63" t="s">
        <v>72</v>
      </c>
      <c r="C63" s="6">
        <v>1</v>
      </c>
      <c r="D63">
        <v>1</v>
      </c>
      <c r="E63">
        <v>15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3">
      <c r="A64">
        <v>63</v>
      </c>
      <c r="B64" t="s">
        <v>73</v>
      </c>
      <c r="C64" s="5">
        <v>1</v>
      </c>
      <c r="D64">
        <v>1</v>
      </c>
      <c r="E64">
        <v>7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3">
      <c r="A65">
        <v>64</v>
      </c>
      <c r="B65" t="s">
        <v>74</v>
      </c>
      <c r="C65" s="6">
        <v>1</v>
      </c>
      <c r="D65">
        <v>1</v>
      </c>
      <c r="E65">
        <v>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3">
      <c r="A66">
        <v>65</v>
      </c>
      <c r="B66" t="s">
        <v>75</v>
      </c>
      <c r="C66" s="5">
        <v>1</v>
      </c>
      <c r="D66">
        <v>1</v>
      </c>
      <c r="E66">
        <v>15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3">
      <c r="A67">
        <v>66</v>
      </c>
      <c r="B67" t="s">
        <v>76</v>
      </c>
      <c r="C67" s="6">
        <v>1</v>
      </c>
      <c r="D67">
        <v>1</v>
      </c>
      <c r="E67">
        <v>7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3">
      <c r="A68">
        <v>67</v>
      </c>
      <c r="B68" t="s">
        <v>77</v>
      </c>
      <c r="C68" s="5">
        <v>1</v>
      </c>
      <c r="D68">
        <v>1</v>
      </c>
      <c r="E68">
        <v>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3">
      <c r="A69">
        <v>68</v>
      </c>
      <c r="B69" t="s">
        <v>78</v>
      </c>
      <c r="C69" s="6">
        <v>1</v>
      </c>
      <c r="D69">
        <v>4</v>
      </c>
      <c r="E69">
        <v>0</v>
      </c>
      <c r="F69">
        <v>0</v>
      </c>
      <c r="G69">
        <v>0</v>
      </c>
      <c r="H69">
        <v>20</v>
      </c>
      <c r="I69">
        <v>0</v>
      </c>
      <c r="J69">
        <v>0</v>
      </c>
      <c r="K69">
        <v>0</v>
      </c>
      <c r="L69">
        <v>0</v>
      </c>
    </row>
    <row r="70" spans="1:12" x14ac:dyDescent="0.3">
      <c r="A70">
        <v>69</v>
      </c>
      <c r="B70" t="s">
        <v>79</v>
      </c>
      <c r="C70" s="5">
        <v>6</v>
      </c>
      <c r="D70">
        <v>1</v>
      </c>
      <c r="E70">
        <v>8</v>
      </c>
      <c r="F70">
        <v>0</v>
      </c>
      <c r="G70">
        <v>0</v>
      </c>
      <c r="H70">
        <v>0</v>
      </c>
      <c r="I70">
        <v>5</v>
      </c>
      <c r="J70">
        <v>0</v>
      </c>
      <c r="K70">
        <v>0</v>
      </c>
      <c r="L70">
        <v>0</v>
      </c>
    </row>
    <row r="71" spans="1:12" x14ac:dyDescent="0.3">
      <c r="A71">
        <v>70</v>
      </c>
      <c r="B71" t="s">
        <v>80</v>
      </c>
      <c r="C71" s="6">
        <v>6</v>
      </c>
      <c r="D71">
        <v>1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1</v>
      </c>
      <c r="L71">
        <v>0</v>
      </c>
    </row>
    <row r="72" spans="1:12" x14ac:dyDescent="0.3">
      <c r="A72">
        <v>71</v>
      </c>
      <c r="B72" t="s">
        <v>81</v>
      </c>
      <c r="C72" s="5">
        <v>5</v>
      </c>
      <c r="D72">
        <v>1</v>
      </c>
      <c r="E72">
        <v>4</v>
      </c>
      <c r="F72">
        <v>0</v>
      </c>
      <c r="G72">
        <v>3</v>
      </c>
      <c r="H72">
        <v>3</v>
      </c>
      <c r="I72">
        <v>0</v>
      </c>
      <c r="J72">
        <v>0</v>
      </c>
      <c r="K72">
        <v>0</v>
      </c>
      <c r="L72">
        <v>0</v>
      </c>
    </row>
    <row r="73" spans="1:12" x14ac:dyDescent="0.3">
      <c r="A73">
        <v>72</v>
      </c>
      <c r="B73" t="s">
        <v>82</v>
      </c>
      <c r="C73" s="6">
        <v>5</v>
      </c>
      <c r="D73">
        <v>8</v>
      </c>
      <c r="E73">
        <v>4</v>
      </c>
      <c r="F73">
        <v>0</v>
      </c>
      <c r="G73">
        <v>3</v>
      </c>
      <c r="H73">
        <v>25</v>
      </c>
      <c r="I73">
        <v>0</v>
      </c>
      <c r="J73">
        <v>0</v>
      </c>
      <c r="K73">
        <v>0</v>
      </c>
      <c r="L73">
        <v>0</v>
      </c>
    </row>
    <row r="74" spans="1:12" x14ac:dyDescent="0.3">
      <c r="A74">
        <v>73</v>
      </c>
      <c r="B74" t="s">
        <v>83</v>
      </c>
      <c r="C74" s="5">
        <v>1</v>
      </c>
      <c r="D74">
        <v>4</v>
      </c>
      <c r="E74">
        <v>8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3">
      <c r="A75">
        <v>74</v>
      </c>
      <c r="B75" t="s">
        <v>84</v>
      </c>
      <c r="C75" s="6">
        <v>1</v>
      </c>
      <c r="D75">
        <v>1</v>
      </c>
      <c r="E75">
        <v>8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3">
      <c r="A76">
        <v>75</v>
      </c>
      <c r="B76" t="s">
        <v>85</v>
      </c>
      <c r="C76" s="5">
        <v>5</v>
      </c>
      <c r="D76">
        <v>15</v>
      </c>
      <c r="E76">
        <v>8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3">
      <c r="A77">
        <v>76</v>
      </c>
      <c r="B77" t="s">
        <v>86</v>
      </c>
      <c r="C77" s="6">
        <v>1</v>
      </c>
      <c r="D77">
        <v>1</v>
      </c>
      <c r="E77">
        <v>8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3">
      <c r="A78">
        <v>77</v>
      </c>
      <c r="B78" t="s">
        <v>87</v>
      </c>
      <c r="C78" s="5">
        <v>1</v>
      </c>
      <c r="D78">
        <v>6</v>
      </c>
      <c r="E78">
        <v>8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3">
      <c r="A79">
        <v>78</v>
      </c>
      <c r="B79" t="s">
        <v>88</v>
      </c>
      <c r="C79" s="6">
        <v>5</v>
      </c>
      <c r="D79">
        <v>15</v>
      </c>
      <c r="E79">
        <v>4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3">
      <c r="A80">
        <v>79</v>
      </c>
      <c r="B80" t="s">
        <v>89</v>
      </c>
      <c r="C80" s="5">
        <v>1</v>
      </c>
      <c r="D80">
        <v>4</v>
      </c>
      <c r="E80">
        <v>3</v>
      </c>
      <c r="F80">
        <v>0</v>
      </c>
      <c r="G80">
        <v>0</v>
      </c>
      <c r="H80">
        <v>21</v>
      </c>
      <c r="I80">
        <v>0</v>
      </c>
      <c r="J80">
        <v>0</v>
      </c>
      <c r="K80">
        <v>0</v>
      </c>
      <c r="L80">
        <v>0</v>
      </c>
    </row>
    <row r="81" spans="1:12" x14ac:dyDescent="0.3">
      <c r="A81">
        <v>80</v>
      </c>
      <c r="B81" t="s">
        <v>90</v>
      </c>
      <c r="C81" s="6">
        <v>1</v>
      </c>
      <c r="D81">
        <v>6</v>
      </c>
      <c r="E81">
        <v>8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</row>
    <row r="82" spans="1:12" x14ac:dyDescent="0.3">
      <c r="A82">
        <v>81</v>
      </c>
      <c r="B82" t="s">
        <v>91</v>
      </c>
      <c r="C82" s="5">
        <v>5</v>
      </c>
      <c r="D82">
        <v>6</v>
      </c>
      <c r="E82">
        <v>8</v>
      </c>
      <c r="F82">
        <v>0</v>
      </c>
      <c r="G82">
        <v>0</v>
      </c>
      <c r="H82">
        <v>0</v>
      </c>
      <c r="I82">
        <v>0</v>
      </c>
      <c r="J82">
        <v>3</v>
      </c>
      <c r="K82">
        <v>0</v>
      </c>
      <c r="L82">
        <v>0</v>
      </c>
    </row>
    <row r="83" spans="1:12" x14ac:dyDescent="0.3">
      <c r="A83">
        <v>82</v>
      </c>
      <c r="B83" t="s">
        <v>92</v>
      </c>
      <c r="C83" s="6">
        <v>1</v>
      </c>
      <c r="D83">
        <v>6</v>
      </c>
      <c r="E83">
        <v>8</v>
      </c>
      <c r="F83">
        <v>0</v>
      </c>
      <c r="G83">
        <v>0</v>
      </c>
      <c r="H83">
        <v>0</v>
      </c>
      <c r="I83">
        <v>0</v>
      </c>
      <c r="J83">
        <v>2</v>
      </c>
      <c r="K83">
        <v>0</v>
      </c>
      <c r="L83">
        <v>0</v>
      </c>
    </row>
    <row r="84" spans="1:12" x14ac:dyDescent="0.3">
      <c r="A84">
        <v>83</v>
      </c>
      <c r="B84" t="s">
        <v>93</v>
      </c>
      <c r="C84" s="5">
        <v>5</v>
      </c>
      <c r="D84">
        <v>6</v>
      </c>
      <c r="E84">
        <v>8</v>
      </c>
      <c r="F84">
        <v>0</v>
      </c>
      <c r="G84">
        <v>0</v>
      </c>
      <c r="H84">
        <v>0</v>
      </c>
      <c r="I84">
        <v>0</v>
      </c>
      <c r="J84">
        <v>5</v>
      </c>
      <c r="K84">
        <v>0</v>
      </c>
      <c r="L84">
        <v>0</v>
      </c>
    </row>
    <row r="85" spans="1:12" x14ac:dyDescent="0.3">
      <c r="A85">
        <v>84</v>
      </c>
      <c r="B85" t="s">
        <v>94</v>
      </c>
      <c r="C85" s="6">
        <v>1</v>
      </c>
      <c r="D85">
        <v>4</v>
      </c>
      <c r="E85">
        <v>0</v>
      </c>
      <c r="F85">
        <v>0</v>
      </c>
      <c r="G85">
        <v>0</v>
      </c>
      <c r="H85">
        <v>4</v>
      </c>
      <c r="I85">
        <v>0</v>
      </c>
      <c r="J85">
        <v>0</v>
      </c>
      <c r="K85">
        <v>0</v>
      </c>
      <c r="L85">
        <v>0</v>
      </c>
    </row>
    <row r="86" spans="1:12" x14ac:dyDescent="0.3">
      <c r="A86">
        <v>85</v>
      </c>
      <c r="B86" t="s">
        <v>95</v>
      </c>
      <c r="C86" s="5">
        <v>1</v>
      </c>
      <c r="D86">
        <v>4</v>
      </c>
      <c r="E86">
        <v>0</v>
      </c>
      <c r="F86">
        <v>0</v>
      </c>
      <c r="G86">
        <v>0</v>
      </c>
      <c r="H86">
        <v>5</v>
      </c>
      <c r="I86">
        <v>0</v>
      </c>
      <c r="J86">
        <v>0</v>
      </c>
      <c r="K86">
        <v>0</v>
      </c>
      <c r="L86">
        <v>0</v>
      </c>
    </row>
    <row r="87" spans="1:12" x14ac:dyDescent="0.3">
      <c r="A87">
        <v>86</v>
      </c>
      <c r="B87" t="s">
        <v>96</v>
      </c>
      <c r="C87" s="6">
        <v>1</v>
      </c>
      <c r="D87">
        <v>4</v>
      </c>
      <c r="E87">
        <v>8</v>
      </c>
      <c r="F87">
        <v>0</v>
      </c>
      <c r="G87">
        <v>0</v>
      </c>
      <c r="H87">
        <v>6</v>
      </c>
      <c r="I87">
        <v>0</v>
      </c>
      <c r="J87">
        <v>0</v>
      </c>
      <c r="K87">
        <v>0</v>
      </c>
      <c r="L87">
        <v>0</v>
      </c>
    </row>
    <row r="88" spans="1:12" x14ac:dyDescent="0.3">
      <c r="A88">
        <v>87</v>
      </c>
      <c r="B88" t="s">
        <v>97</v>
      </c>
      <c r="C88" s="5">
        <v>1</v>
      </c>
      <c r="D88">
        <v>4</v>
      </c>
      <c r="E88">
        <v>0</v>
      </c>
      <c r="F88">
        <v>0</v>
      </c>
      <c r="G88">
        <v>0</v>
      </c>
      <c r="H88">
        <v>10</v>
      </c>
      <c r="I88">
        <v>0</v>
      </c>
      <c r="J88">
        <v>0</v>
      </c>
      <c r="K88">
        <v>0</v>
      </c>
      <c r="L88">
        <v>0</v>
      </c>
    </row>
    <row r="89" spans="1:12" x14ac:dyDescent="0.3">
      <c r="A89">
        <v>88</v>
      </c>
      <c r="B89" t="s">
        <v>98</v>
      </c>
      <c r="C89" s="6">
        <v>1</v>
      </c>
      <c r="D89">
        <v>4</v>
      </c>
      <c r="E89">
        <v>0</v>
      </c>
      <c r="F89">
        <v>0</v>
      </c>
      <c r="G89">
        <v>0</v>
      </c>
      <c r="H89">
        <v>7</v>
      </c>
      <c r="I89">
        <v>0</v>
      </c>
      <c r="J89">
        <v>0</v>
      </c>
      <c r="K89">
        <v>0</v>
      </c>
      <c r="L89">
        <v>0</v>
      </c>
    </row>
    <row r="90" spans="1:12" x14ac:dyDescent="0.3">
      <c r="A90">
        <v>89</v>
      </c>
      <c r="B90" t="s">
        <v>99</v>
      </c>
      <c r="C90" s="5">
        <v>1</v>
      </c>
      <c r="D90">
        <v>8</v>
      </c>
      <c r="E90">
        <v>8</v>
      </c>
      <c r="F90">
        <v>0</v>
      </c>
      <c r="G90">
        <v>0</v>
      </c>
      <c r="H90">
        <v>31</v>
      </c>
      <c r="I90">
        <v>0</v>
      </c>
      <c r="J90">
        <v>0</v>
      </c>
      <c r="K90">
        <v>0</v>
      </c>
      <c r="L90">
        <v>0</v>
      </c>
    </row>
    <row r="91" spans="1:12" x14ac:dyDescent="0.3">
      <c r="A91">
        <v>90</v>
      </c>
      <c r="B91" t="s">
        <v>100</v>
      </c>
      <c r="C91" s="6">
        <v>1</v>
      </c>
      <c r="D91">
        <v>12</v>
      </c>
      <c r="E91">
        <v>16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3">
      <c r="A92">
        <v>91</v>
      </c>
      <c r="B92" t="s">
        <v>101</v>
      </c>
      <c r="C92" s="5">
        <v>5</v>
      </c>
      <c r="D92">
        <v>12</v>
      </c>
      <c r="E92">
        <v>17</v>
      </c>
      <c r="F92">
        <v>16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3">
      <c r="A93">
        <v>92</v>
      </c>
      <c r="B93" t="s">
        <v>102</v>
      </c>
      <c r="C93" s="6">
        <v>1</v>
      </c>
      <c r="D93">
        <v>12</v>
      </c>
      <c r="E93">
        <v>16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3">
      <c r="A94">
        <v>93</v>
      </c>
      <c r="B94" t="s">
        <v>103</v>
      </c>
      <c r="C94" s="5">
        <v>1</v>
      </c>
      <c r="D94">
        <v>12</v>
      </c>
      <c r="E94">
        <v>16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3">
      <c r="A95">
        <v>94</v>
      </c>
      <c r="B95" t="s">
        <v>104</v>
      </c>
      <c r="C95" s="6">
        <v>3</v>
      </c>
      <c r="D95">
        <v>6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</row>
    <row r="96" spans="1:12" x14ac:dyDescent="0.3">
      <c r="A96">
        <v>95</v>
      </c>
      <c r="B96" t="s">
        <v>105</v>
      </c>
      <c r="C96" s="5">
        <v>8</v>
      </c>
      <c r="D96">
        <v>6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</row>
    <row r="97" spans="1:12" x14ac:dyDescent="0.3">
      <c r="A97">
        <v>96</v>
      </c>
      <c r="B97" t="s">
        <v>106</v>
      </c>
      <c r="C97" s="6">
        <v>1</v>
      </c>
      <c r="D97">
        <v>6</v>
      </c>
      <c r="E97">
        <v>0</v>
      </c>
      <c r="F97">
        <v>0</v>
      </c>
      <c r="G97">
        <v>0</v>
      </c>
      <c r="H97">
        <v>0</v>
      </c>
      <c r="I97">
        <v>0</v>
      </c>
      <c r="J97">
        <v>10</v>
      </c>
      <c r="K97">
        <v>0</v>
      </c>
      <c r="L97">
        <v>0</v>
      </c>
    </row>
    <row r="98" spans="1:12" x14ac:dyDescent="0.3">
      <c r="A98">
        <v>97</v>
      </c>
      <c r="B98" t="s">
        <v>107</v>
      </c>
      <c r="C98" s="5">
        <v>1</v>
      </c>
      <c r="D98">
        <v>2</v>
      </c>
      <c r="E98">
        <v>0</v>
      </c>
      <c r="F98">
        <v>0</v>
      </c>
      <c r="G98">
        <v>0</v>
      </c>
      <c r="H98">
        <v>32</v>
      </c>
      <c r="I98">
        <v>0</v>
      </c>
      <c r="J98">
        <v>0</v>
      </c>
      <c r="K98">
        <v>0</v>
      </c>
      <c r="L98">
        <v>0</v>
      </c>
    </row>
    <row r="99" spans="1:12" x14ac:dyDescent="0.3">
      <c r="A99">
        <v>98</v>
      </c>
      <c r="B99" t="s">
        <v>108</v>
      </c>
      <c r="C99" s="6">
        <v>1</v>
      </c>
      <c r="D99">
        <v>2</v>
      </c>
      <c r="E99">
        <v>0</v>
      </c>
      <c r="F99">
        <v>0</v>
      </c>
      <c r="G99">
        <v>0</v>
      </c>
      <c r="H99">
        <v>30</v>
      </c>
      <c r="I99">
        <v>0</v>
      </c>
      <c r="J99">
        <v>0</v>
      </c>
      <c r="K99">
        <v>0</v>
      </c>
      <c r="L99">
        <v>0</v>
      </c>
    </row>
    <row r="100" spans="1:12" x14ac:dyDescent="0.3">
      <c r="A100">
        <v>99</v>
      </c>
      <c r="B100" t="s">
        <v>109</v>
      </c>
      <c r="C100" s="5">
        <v>7</v>
      </c>
      <c r="D100">
        <v>15</v>
      </c>
      <c r="E100">
        <v>8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3">
      <c r="A101">
        <v>100</v>
      </c>
      <c r="B101" t="s">
        <v>110</v>
      </c>
      <c r="C101" s="6">
        <v>1</v>
      </c>
      <c r="D101">
        <v>4</v>
      </c>
      <c r="E101">
        <v>0</v>
      </c>
      <c r="F101">
        <v>0</v>
      </c>
      <c r="G101">
        <v>0</v>
      </c>
      <c r="H101">
        <v>11</v>
      </c>
      <c r="I101">
        <v>0</v>
      </c>
      <c r="J101">
        <v>0</v>
      </c>
      <c r="K101">
        <v>0</v>
      </c>
      <c r="L101">
        <v>0</v>
      </c>
    </row>
    <row r="102" spans="1:12" x14ac:dyDescent="0.3">
      <c r="A102">
        <v>101</v>
      </c>
      <c r="B102" t="s">
        <v>111</v>
      </c>
      <c r="C102" s="5">
        <v>1</v>
      </c>
      <c r="D102">
        <v>4</v>
      </c>
      <c r="E102">
        <v>0</v>
      </c>
      <c r="F102">
        <v>0</v>
      </c>
      <c r="G102">
        <v>0</v>
      </c>
      <c r="H102">
        <v>12</v>
      </c>
      <c r="I102">
        <v>0</v>
      </c>
      <c r="J102">
        <v>0</v>
      </c>
      <c r="K102">
        <v>0</v>
      </c>
      <c r="L102">
        <v>0</v>
      </c>
    </row>
    <row r="103" spans="1:12" x14ac:dyDescent="0.3">
      <c r="A103">
        <v>102</v>
      </c>
      <c r="B103" t="s">
        <v>56</v>
      </c>
      <c r="C103" s="6">
        <v>1</v>
      </c>
      <c r="D103">
        <v>4</v>
      </c>
      <c r="E103">
        <v>0</v>
      </c>
      <c r="F103">
        <v>0</v>
      </c>
      <c r="G103">
        <v>0</v>
      </c>
      <c r="H103">
        <v>13</v>
      </c>
      <c r="I103">
        <v>0</v>
      </c>
      <c r="J103">
        <v>0</v>
      </c>
      <c r="K103">
        <v>0</v>
      </c>
      <c r="L103">
        <v>0</v>
      </c>
    </row>
    <row r="104" spans="1:12" x14ac:dyDescent="0.3">
      <c r="A104">
        <v>103</v>
      </c>
      <c r="B104" t="s">
        <v>112</v>
      </c>
      <c r="C104" s="5">
        <v>1</v>
      </c>
      <c r="D104">
        <v>4</v>
      </c>
      <c r="E104">
        <v>8</v>
      </c>
      <c r="F104">
        <v>0</v>
      </c>
      <c r="G104">
        <v>0</v>
      </c>
      <c r="H104">
        <v>14</v>
      </c>
      <c r="I104">
        <v>0</v>
      </c>
      <c r="J104">
        <v>0</v>
      </c>
      <c r="K104">
        <v>0</v>
      </c>
      <c r="L104">
        <v>0</v>
      </c>
    </row>
    <row r="105" spans="1:12" x14ac:dyDescent="0.3">
      <c r="A105">
        <v>104</v>
      </c>
      <c r="B105" t="s">
        <v>113</v>
      </c>
      <c r="C105" s="6">
        <v>5</v>
      </c>
      <c r="D105">
        <v>9</v>
      </c>
      <c r="E105">
        <v>8</v>
      </c>
      <c r="F105">
        <v>0</v>
      </c>
      <c r="G105">
        <v>0</v>
      </c>
      <c r="H105">
        <v>17</v>
      </c>
      <c r="I105">
        <v>0</v>
      </c>
      <c r="J105">
        <v>0</v>
      </c>
      <c r="K105">
        <v>0</v>
      </c>
      <c r="L105">
        <v>0</v>
      </c>
    </row>
    <row r="106" spans="1:12" x14ac:dyDescent="0.3">
      <c r="A106">
        <v>105</v>
      </c>
      <c r="B106" t="s">
        <v>114</v>
      </c>
      <c r="C106" s="5">
        <v>4</v>
      </c>
      <c r="D106">
        <v>14</v>
      </c>
      <c r="E106">
        <v>0</v>
      </c>
      <c r="F106">
        <v>0</v>
      </c>
      <c r="G106">
        <v>0</v>
      </c>
      <c r="H106">
        <v>17</v>
      </c>
      <c r="I106">
        <v>0</v>
      </c>
      <c r="J106">
        <v>0</v>
      </c>
      <c r="K106">
        <v>0</v>
      </c>
      <c r="L106">
        <v>0</v>
      </c>
    </row>
    <row r="107" spans="1:12" x14ac:dyDescent="0.3">
      <c r="A107">
        <v>106</v>
      </c>
      <c r="B107" t="s">
        <v>115</v>
      </c>
      <c r="C107" s="6">
        <v>1</v>
      </c>
      <c r="D107">
        <v>4</v>
      </c>
      <c r="E107">
        <v>8</v>
      </c>
      <c r="F107">
        <v>0</v>
      </c>
      <c r="G107">
        <v>0</v>
      </c>
      <c r="H107">
        <v>20</v>
      </c>
      <c r="I107">
        <v>0</v>
      </c>
      <c r="J107">
        <v>0</v>
      </c>
      <c r="K107">
        <v>0</v>
      </c>
      <c r="L107">
        <v>0</v>
      </c>
    </row>
    <row r="108" spans="1:12" x14ac:dyDescent="0.3">
      <c r="A108">
        <v>107</v>
      </c>
      <c r="B108" t="s">
        <v>116</v>
      </c>
      <c r="C108" s="5">
        <v>1</v>
      </c>
      <c r="D108">
        <v>4</v>
      </c>
      <c r="E108">
        <v>8</v>
      </c>
      <c r="F108">
        <v>0</v>
      </c>
      <c r="G108">
        <v>0</v>
      </c>
      <c r="H108">
        <v>18</v>
      </c>
      <c r="I108">
        <v>0</v>
      </c>
      <c r="J108">
        <v>0</v>
      </c>
      <c r="K108">
        <v>0</v>
      </c>
      <c r="L108">
        <v>0</v>
      </c>
    </row>
    <row r="109" spans="1:12" x14ac:dyDescent="0.3">
      <c r="A109">
        <v>108</v>
      </c>
      <c r="B109" t="s">
        <v>117</v>
      </c>
      <c r="C109" s="6">
        <v>3</v>
      </c>
      <c r="D109">
        <v>9</v>
      </c>
      <c r="E109">
        <v>0</v>
      </c>
      <c r="F109">
        <v>0</v>
      </c>
      <c r="G109">
        <v>0</v>
      </c>
      <c r="H109">
        <v>16</v>
      </c>
      <c r="I109">
        <v>0</v>
      </c>
      <c r="J109">
        <v>0</v>
      </c>
      <c r="K109">
        <v>0</v>
      </c>
      <c r="L109">
        <v>0</v>
      </c>
    </row>
    <row r="110" spans="1:12" x14ac:dyDescent="0.3">
      <c r="A110">
        <v>109</v>
      </c>
      <c r="B110" t="s">
        <v>118</v>
      </c>
      <c r="C110" s="5">
        <v>8</v>
      </c>
      <c r="D110">
        <v>13</v>
      </c>
      <c r="E110">
        <v>1</v>
      </c>
      <c r="F110">
        <v>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 x14ac:dyDescent="0.3">
      <c r="A111">
        <v>110</v>
      </c>
      <c r="B111" t="s">
        <v>119</v>
      </c>
      <c r="C111" s="6">
        <v>8</v>
      </c>
      <c r="D111">
        <v>13</v>
      </c>
      <c r="E111">
        <v>1</v>
      </c>
      <c r="F111">
        <v>2</v>
      </c>
      <c r="G111">
        <v>0</v>
      </c>
      <c r="H111">
        <v>0</v>
      </c>
      <c r="I111">
        <v>3</v>
      </c>
      <c r="J111">
        <v>0</v>
      </c>
      <c r="K111">
        <v>0</v>
      </c>
      <c r="L111">
        <v>0</v>
      </c>
    </row>
    <row r="112" spans="1:12" x14ac:dyDescent="0.3">
      <c r="A112">
        <v>111</v>
      </c>
      <c r="B112" t="s">
        <v>120</v>
      </c>
      <c r="C112" s="5">
        <v>1</v>
      </c>
      <c r="D112">
        <v>1</v>
      </c>
      <c r="E112">
        <v>8</v>
      </c>
      <c r="F112">
        <v>0</v>
      </c>
      <c r="G112">
        <v>7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3">
      <c r="A113">
        <v>112</v>
      </c>
      <c r="B113" t="s">
        <v>121</v>
      </c>
      <c r="C113" s="6">
        <v>5</v>
      </c>
      <c r="D113">
        <v>8</v>
      </c>
      <c r="E113">
        <v>0</v>
      </c>
      <c r="F113">
        <v>0</v>
      </c>
      <c r="G113">
        <v>0</v>
      </c>
      <c r="H113">
        <v>29</v>
      </c>
      <c r="I113">
        <v>4</v>
      </c>
      <c r="J113">
        <v>0</v>
      </c>
      <c r="K113">
        <v>4</v>
      </c>
      <c r="L113">
        <v>0</v>
      </c>
    </row>
    <row r="114" spans="1:12" x14ac:dyDescent="0.3">
      <c r="A114">
        <v>113</v>
      </c>
      <c r="B114" t="s">
        <v>122</v>
      </c>
      <c r="C114" s="5">
        <v>1</v>
      </c>
      <c r="D114">
        <v>2</v>
      </c>
      <c r="E114">
        <v>10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3">
      <c r="A115">
        <v>114</v>
      </c>
      <c r="B115" t="s">
        <v>123</v>
      </c>
      <c r="C115" s="6">
        <v>1</v>
      </c>
      <c r="D115">
        <v>2</v>
      </c>
      <c r="E115">
        <v>11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3">
      <c r="A116">
        <v>115</v>
      </c>
      <c r="B116" t="s">
        <v>124</v>
      </c>
      <c r="C116" s="5">
        <v>5</v>
      </c>
      <c r="D116">
        <v>8</v>
      </c>
      <c r="E116">
        <v>0</v>
      </c>
      <c r="F116">
        <v>0</v>
      </c>
      <c r="G116">
        <v>0</v>
      </c>
      <c r="H116">
        <v>0</v>
      </c>
      <c r="I116">
        <v>4</v>
      </c>
      <c r="J116">
        <v>0</v>
      </c>
      <c r="K116">
        <v>2</v>
      </c>
      <c r="L116">
        <v>0</v>
      </c>
    </row>
    <row r="117" spans="1:12" x14ac:dyDescent="0.3">
      <c r="A117">
        <v>116</v>
      </c>
      <c r="B117" t="s">
        <v>125</v>
      </c>
      <c r="C117" s="6">
        <v>5</v>
      </c>
      <c r="D117">
        <v>10</v>
      </c>
      <c r="E117">
        <v>4</v>
      </c>
      <c r="F117">
        <v>0</v>
      </c>
      <c r="G117">
        <v>0</v>
      </c>
      <c r="H117">
        <v>25</v>
      </c>
      <c r="I117">
        <v>0</v>
      </c>
      <c r="J117">
        <v>0</v>
      </c>
      <c r="K117">
        <v>0</v>
      </c>
      <c r="L117">
        <v>0</v>
      </c>
    </row>
    <row r="118" spans="1:12" x14ac:dyDescent="0.3">
      <c r="A118">
        <v>117</v>
      </c>
      <c r="B118" t="s">
        <v>126</v>
      </c>
      <c r="C118" s="5">
        <v>5</v>
      </c>
      <c r="D118">
        <v>10</v>
      </c>
      <c r="E118">
        <v>8</v>
      </c>
      <c r="F118">
        <v>0</v>
      </c>
      <c r="G118">
        <v>0</v>
      </c>
      <c r="H118">
        <v>14</v>
      </c>
      <c r="I118">
        <v>0</v>
      </c>
      <c r="J118">
        <v>0</v>
      </c>
      <c r="K118">
        <v>0</v>
      </c>
      <c r="L118">
        <v>0</v>
      </c>
    </row>
    <row r="119" spans="1:12" x14ac:dyDescent="0.3">
      <c r="A119">
        <v>118</v>
      </c>
      <c r="B119" t="s">
        <v>127</v>
      </c>
      <c r="C119" s="6">
        <v>5</v>
      </c>
      <c r="D119">
        <v>10</v>
      </c>
      <c r="E119">
        <v>8</v>
      </c>
      <c r="F119">
        <v>0</v>
      </c>
      <c r="G119">
        <v>0</v>
      </c>
      <c r="H119">
        <v>11</v>
      </c>
      <c r="I119">
        <v>0</v>
      </c>
      <c r="J119">
        <v>0</v>
      </c>
      <c r="K119">
        <v>0</v>
      </c>
      <c r="L119">
        <v>0</v>
      </c>
    </row>
    <row r="120" spans="1:12" x14ac:dyDescent="0.3">
      <c r="A120">
        <v>119</v>
      </c>
      <c r="B120" t="s">
        <v>128</v>
      </c>
      <c r="C120" s="5">
        <v>5</v>
      </c>
      <c r="D120">
        <v>10</v>
      </c>
      <c r="E120">
        <v>8</v>
      </c>
      <c r="F120">
        <v>0</v>
      </c>
      <c r="G120">
        <v>0</v>
      </c>
      <c r="H120">
        <v>12</v>
      </c>
      <c r="I120">
        <v>0</v>
      </c>
      <c r="J120">
        <v>0</v>
      </c>
      <c r="K120">
        <v>0</v>
      </c>
      <c r="L120">
        <v>0</v>
      </c>
    </row>
    <row r="121" spans="1:12" x14ac:dyDescent="0.3">
      <c r="A121">
        <v>120</v>
      </c>
      <c r="B121" t="s">
        <v>129</v>
      </c>
      <c r="C121" s="6">
        <v>1</v>
      </c>
      <c r="D121">
        <v>13</v>
      </c>
      <c r="E121">
        <v>8</v>
      </c>
      <c r="F121">
        <v>12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3">
      <c r="A122">
        <v>121</v>
      </c>
      <c r="B122" t="s">
        <v>130</v>
      </c>
      <c r="C122" s="5">
        <v>5</v>
      </c>
      <c r="D122">
        <v>6</v>
      </c>
      <c r="E122">
        <v>8</v>
      </c>
      <c r="F122">
        <v>0</v>
      </c>
      <c r="G122">
        <v>0</v>
      </c>
      <c r="H122">
        <v>0</v>
      </c>
      <c r="I122">
        <v>0</v>
      </c>
      <c r="J122">
        <v>2</v>
      </c>
      <c r="K122">
        <v>0</v>
      </c>
      <c r="L122">
        <v>0</v>
      </c>
    </row>
    <row r="123" spans="1:12" x14ac:dyDescent="0.3">
      <c r="A123">
        <v>122</v>
      </c>
      <c r="B123" t="s">
        <v>131</v>
      </c>
      <c r="C123" s="6">
        <v>1</v>
      </c>
      <c r="D123">
        <v>13</v>
      </c>
      <c r="E123">
        <v>4</v>
      </c>
      <c r="F123">
        <v>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3">
      <c r="A124">
        <v>123</v>
      </c>
      <c r="B124" t="s">
        <v>132</v>
      </c>
      <c r="C124" s="5">
        <v>2</v>
      </c>
      <c r="D124">
        <v>1</v>
      </c>
      <c r="E124">
        <v>8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</row>
    <row r="125" spans="1:12" x14ac:dyDescent="0.3">
      <c r="A125">
        <v>124</v>
      </c>
      <c r="B125" t="s">
        <v>133</v>
      </c>
      <c r="C125" s="6">
        <v>5</v>
      </c>
      <c r="D125">
        <v>10</v>
      </c>
      <c r="E125">
        <v>8</v>
      </c>
      <c r="F125">
        <v>0</v>
      </c>
      <c r="G125">
        <v>0</v>
      </c>
      <c r="H125">
        <v>25</v>
      </c>
      <c r="I125">
        <v>0</v>
      </c>
      <c r="J125">
        <v>0</v>
      </c>
      <c r="K125">
        <v>0</v>
      </c>
      <c r="L125">
        <v>0</v>
      </c>
    </row>
    <row r="126" spans="1:12" x14ac:dyDescent="0.3">
      <c r="A126">
        <v>125</v>
      </c>
      <c r="B126" t="s">
        <v>134</v>
      </c>
      <c r="C126" s="5">
        <v>1</v>
      </c>
      <c r="D126">
        <v>4</v>
      </c>
      <c r="E126">
        <v>8</v>
      </c>
      <c r="F126">
        <v>0</v>
      </c>
      <c r="G126">
        <v>0</v>
      </c>
      <c r="H126">
        <v>22</v>
      </c>
      <c r="I126">
        <v>0</v>
      </c>
      <c r="J126">
        <v>0</v>
      </c>
      <c r="K126">
        <v>0</v>
      </c>
      <c r="L126">
        <v>0</v>
      </c>
    </row>
    <row r="127" spans="1:12" x14ac:dyDescent="0.3">
      <c r="A127">
        <v>126</v>
      </c>
      <c r="B127" t="s">
        <v>135</v>
      </c>
      <c r="C127" s="6">
        <v>1</v>
      </c>
      <c r="D127">
        <v>4</v>
      </c>
      <c r="E127">
        <v>8</v>
      </c>
      <c r="F127">
        <v>0</v>
      </c>
      <c r="G127">
        <v>0</v>
      </c>
      <c r="H127">
        <v>22</v>
      </c>
      <c r="I127">
        <v>0</v>
      </c>
      <c r="J127">
        <v>0</v>
      </c>
      <c r="K127">
        <v>0</v>
      </c>
      <c r="L127">
        <v>0</v>
      </c>
    </row>
    <row r="128" spans="1:12" x14ac:dyDescent="0.3">
      <c r="A128">
        <v>127</v>
      </c>
      <c r="B128" t="s">
        <v>136</v>
      </c>
      <c r="C128" s="5">
        <v>7</v>
      </c>
      <c r="D128">
        <v>4</v>
      </c>
      <c r="E128">
        <v>8</v>
      </c>
      <c r="F128">
        <v>0</v>
      </c>
      <c r="G128">
        <v>0</v>
      </c>
      <c r="H128">
        <v>0</v>
      </c>
      <c r="I128">
        <v>0</v>
      </c>
      <c r="J128">
        <v>9</v>
      </c>
      <c r="K128">
        <v>0</v>
      </c>
      <c r="L128">
        <v>0</v>
      </c>
    </row>
    <row r="129" spans="1:12" x14ac:dyDescent="0.3">
      <c r="A129">
        <v>128</v>
      </c>
      <c r="B129" t="s">
        <v>137</v>
      </c>
      <c r="C129" s="6">
        <v>1</v>
      </c>
      <c r="D129">
        <v>4</v>
      </c>
      <c r="E129">
        <v>8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3">
      <c r="A130">
        <v>129</v>
      </c>
      <c r="B130" t="s">
        <v>138</v>
      </c>
      <c r="C130" s="5">
        <v>1</v>
      </c>
      <c r="D130">
        <v>2</v>
      </c>
      <c r="E130">
        <v>8</v>
      </c>
      <c r="F130">
        <v>0</v>
      </c>
      <c r="G130">
        <v>0</v>
      </c>
      <c r="H130">
        <v>22</v>
      </c>
      <c r="I130">
        <v>0</v>
      </c>
      <c r="J130">
        <v>0</v>
      </c>
      <c r="K130">
        <v>0</v>
      </c>
      <c r="L130">
        <v>0</v>
      </c>
    </row>
    <row r="131" spans="1:12" x14ac:dyDescent="0.3">
      <c r="A131">
        <v>130</v>
      </c>
      <c r="B131" t="s">
        <v>139</v>
      </c>
      <c r="C131" s="6">
        <v>5</v>
      </c>
      <c r="D131">
        <v>1</v>
      </c>
      <c r="E131">
        <v>8</v>
      </c>
      <c r="F131">
        <v>16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3">
      <c r="A132">
        <v>131</v>
      </c>
      <c r="B132" t="s">
        <v>140</v>
      </c>
      <c r="C132" s="5">
        <v>2</v>
      </c>
      <c r="D132">
        <v>10</v>
      </c>
      <c r="E132">
        <v>8</v>
      </c>
      <c r="F132">
        <v>0</v>
      </c>
      <c r="G132">
        <v>0</v>
      </c>
      <c r="H132">
        <v>24</v>
      </c>
      <c r="I132">
        <v>0</v>
      </c>
      <c r="J132">
        <v>0</v>
      </c>
      <c r="K132">
        <v>0</v>
      </c>
      <c r="L132">
        <v>0</v>
      </c>
    </row>
    <row r="133" spans="1:12" x14ac:dyDescent="0.3">
      <c r="A133">
        <v>132</v>
      </c>
      <c r="B133" t="s">
        <v>141</v>
      </c>
      <c r="C133" s="6">
        <v>1</v>
      </c>
      <c r="D133">
        <v>9</v>
      </c>
      <c r="E133">
        <v>8</v>
      </c>
      <c r="F133">
        <v>0</v>
      </c>
      <c r="G133">
        <v>0</v>
      </c>
      <c r="H133">
        <v>26</v>
      </c>
      <c r="I133">
        <v>0</v>
      </c>
      <c r="J133">
        <v>0</v>
      </c>
      <c r="K133">
        <v>0</v>
      </c>
      <c r="L133">
        <v>0</v>
      </c>
    </row>
    <row r="134" spans="1:12" x14ac:dyDescent="0.3">
      <c r="A134">
        <v>133</v>
      </c>
      <c r="B134" t="s">
        <v>142</v>
      </c>
      <c r="C134" s="5">
        <v>1</v>
      </c>
      <c r="D134">
        <v>1</v>
      </c>
      <c r="E134">
        <v>4</v>
      </c>
      <c r="F134">
        <v>0</v>
      </c>
      <c r="G134">
        <v>7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3">
      <c r="A135">
        <v>134</v>
      </c>
      <c r="B135" t="s">
        <v>143</v>
      </c>
      <c r="C135" s="6">
        <v>7</v>
      </c>
      <c r="D135">
        <v>15</v>
      </c>
      <c r="E135">
        <v>8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3">
      <c r="A136">
        <v>135</v>
      </c>
      <c r="B136" t="s">
        <v>144</v>
      </c>
      <c r="C136" s="5">
        <v>7</v>
      </c>
      <c r="D136">
        <v>3</v>
      </c>
      <c r="E136">
        <v>8</v>
      </c>
      <c r="F136">
        <v>0</v>
      </c>
      <c r="G136">
        <v>0</v>
      </c>
      <c r="H136">
        <v>26</v>
      </c>
      <c r="I136">
        <v>0</v>
      </c>
      <c r="J136">
        <v>0</v>
      </c>
      <c r="K136">
        <v>0</v>
      </c>
      <c r="L136">
        <v>0</v>
      </c>
    </row>
    <row r="137" spans="1:12" x14ac:dyDescent="0.3">
      <c r="A137">
        <v>136</v>
      </c>
      <c r="B137" t="s">
        <v>145</v>
      </c>
      <c r="C137" s="6">
        <v>7</v>
      </c>
      <c r="D137">
        <v>1</v>
      </c>
      <c r="E137">
        <v>8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3">
      <c r="A138">
        <v>137</v>
      </c>
      <c r="B138" t="s">
        <v>146</v>
      </c>
      <c r="C138" s="5">
        <v>7</v>
      </c>
      <c r="D138">
        <v>1</v>
      </c>
      <c r="E138">
        <v>8</v>
      </c>
      <c r="F138">
        <v>0</v>
      </c>
      <c r="G138">
        <v>0</v>
      </c>
      <c r="H138">
        <v>14</v>
      </c>
      <c r="I138">
        <v>0</v>
      </c>
      <c r="J138">
        <v>0</v>
      </c>
      <c r="K138">
        <v>0</v>
      </c>
      <c r="L138">
        <v>0</v>
      </c>
    </row>
    <row r="139" spans="1:12" x14ac:dyDescent="0.3">
      <c r="A139">
        <v>138</v>
      </c>
      <c r="B139" t="s">
        <v>147</v>
      </c>
      <c r="C139" s="6">
        <v>7</v>
      </c>
      <c r="D139">
        <v>2</v>
      </c>
      <c r="E139">
        <v>8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1:12" x14ac:dyDescent="0.3">
      <c r="A140">
        <v>139</v>
      </c>
      <c r="B140" t="s">
        <v>148</v>
      </c>
      <c r="C140" s="5">
        <v>7</v>
      </c>
      <c r="D140">
        <v>6</v>
      </c>
      <c r="E140">
        <v>8</v>
      </c>
      <c r="F140">
        <v>0</v>
      </c>
      <c r="G140">
        <v>0</v>
      </c>
      <c r="H140">
        <v>0</v>
      </c>
      <c r="I140">
        <v>0</v>
      </c>
      <c r="J140">
        <v>8</v>
      </c>
      <c r="K140">
        <v>0</v>
      </c>
      <c r="L140">
        <v>0</v>
      </c>
    </row>
    <row r="141" spans="1:12" x14ac:dyDescent="0.3">
      <c r="A141">
        <v>140</v>
      </c>
      <c r="B141" t="s">
        <v>149</v>
      </c>
      <c r="C141" s="6">
        <v>5</v>
      </c>
      <c r="D141">
        <v>3</v>
      </c>
      <c r="E141">
        <v>8</v>
      </c>
      <c r="F141">
        <v>0</v>
      </c>
      <c r="G141">
        <v>0</v>
      </c>
      <c r="H141">
        <v>5</v>
      </c>
      <c r="I141">
        <v>0</v>
      </c>
      <c r="J141">
        <v>0</v>
      </c>
      <c r="K141">
        <v>0</v>
      </c>
      <c r="L141">
        <v>0</v>
      </c>
    </row>
    <row r="142" spans="1:12" x14ac:dyDescent="0.3">
      <c r="A142">
        <v>141</v>
      </c>
      <c r="B142" t="s">
        <v>150</v>
      </c>
      <c r="C142" s="5">
        <v>1</v>
      </c>
      <c r="D142">
        <v>1</v>
      </c>
      <c r="E142">
        <v>8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3">
      <c r="A143">
        <v>142</v>
      </c>
      <c r="B143" t="s">
        <v>151</v>
      </c>
      <c r="C143" s="6">
        <v>5</v>
      </c>
      <c r="D143">
        <v>9</v>
      </c>
      <c r="E143">
        <v>8</v>
      </c>
      <c r="F143">
        <v>0</v>
      </c>
      <c r="G143">
        <v>0</v>
      </c>
      <c r="H143">
        <v>19</v>
      </c>
      <c r="I143">
        <v>0</v>
      </c>
      <c r="J143">
        <v>0</v>
      </c>
      <c r="K143">
        <v>0</v>
      </c>
      <c r="L143">
        <v>0</v>
      </c>
    </row>
    <row r="144" spans="1:12" x14ac:dyDescent="0.3">
      <c r="A144">
        <v>143</v>
      </c>
      <c r="B144" t="s">
        <v>152</v>
      </c>
      <c r="C144" s="5">
        <v>1</v>
      </c>
      <c r="D144">
        <v>10</v>
      </c>
      <c r="E144">
        <v>8</v>
      </c>
      <c r="F144">
        <v>0</v>
      </c>
      <c r="G144">
        <v>0</v>
      </c>
      <c r="H144">
        <v>18</v>
      </c>
      <c r="I144">
        <v>0</v>
      </c>
      <c r="J144">
        <v>0</v>
      </c>
      <c r="K144">
        <v>0</v>
      </c>
      <c r="L144">
        <v>0</v>
      </c>
    </row>
    <row r="145" spans="1:12" x14ac:dyDescent="0.3">
      <c r="A145">
        <v>144</v>
      </c>
      <c r="B145" t="s">
        <v>153</v>
      </c>
      <c r="C145" s="6">
        <v>4</v>
      </c>
      <c r="D145">
        <v>7</v>
      </c>
      <c r="E145">
        <v>8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4</v>
      </c>
    </row>
    <row r="146" spans="1:12" x14ac:dyDescent="0.3">
      <c r="A146">
        <v>145</v>
      </c>
      <c r="B146" t="s">
        <v>154</v>
      </c>
      <c r="C146" s="5">
        <v>5</v>
      </c>
      <c r="D146">
        <v>15</v>
      </c>
      <c r="E146">
        <v>8</v>
      </c>
      <c r="F146">
        <v>0</v>
      </c>
      <c r="G146">
        <v>0</v>
      </c>
      <c r="H146">
        <v>0</v>
      </c>
      <c r="I146">
        <v>6</v>
      </c>
      <c r="J146">
        <v>0</v>
      </c>
      <c r="K146">
        <v>0</v>
      </c>
      <c r="L146">
        <v>0</v>
      </c>
    </row>
    <row r="147" spans="1:12" x14ac:dyDescent="0.3">
      <c r="A147">
        <v>146</v>
      </c>
      <c r="B147" t="s">
        <v>155</v>
      </c>
      <c r="C147" s="6">
        <v>5</v>
      </c>
      <c r="D147">
        <v>15</v>
      </c>
      <c r="E147">
        <v>8</v>
      </c>
      <c r="F147">
        <v>0</v>
      </c>
      <c r="G147">
        <v>0</v>
      </c>
      <c r="H147">
        <v>6</v>
      </c>
      <c r="I147">
        <v>0</v>
      </c>
      <c r="J147">
        <v>0</v>
      </c>
      <c r="K147">
        <v>0</v>
      </c>
      <c r="L147">
        <v>0</v>
      </c>
    </row>
    <row r="148" spans="1:12" x14ac:dyDescent="0.3">
      <c r="A148">
        <v>147</v>
      </c>
      <c r="B148" t="s">
        <v>156</v>
      </c>
      <c r="C148" s="5">
        <v>1</v>
      </c>
      <c r="D148">
        <v>8</v>
      </c>
      <c r="E148">
        <v>8</v>
      </c>
      <c r="F148">
        <v>0</v>
      </c>
      <c r="G148">
        <v>0</v>
      </c>
      <c r="H148">
        <v>20</v>
      </c>
      <c r="I148">
        <v>0</v>
      </c>
      <c r="J148">
        <v>0</v>
      </c>
      <c r="K148">
        <v>0</v>
      </c>
      <c r="L148">
        <v>0</v>
      </c>
    </row>
    <row r="149" spans="1:12" x14ac:dyDescent="0.3">
      <c r="A149">
        <v>148</v>
      </c>
      <c r="B149" t="s">
        <v>157</v>
      </c>
      <c r="C149" s="6">
        <v>1</v>
      </c>
      <c r="D149">
        <v>10</v>
      </c>
      <c r="E149">
        <v>8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2" x14ac:dyDescent="0.3">
      <c r="A150">
        <v>149</v>
      </c>
      <c r="B150" t="s">
        <v>158</v>
      </c>
      <c r="C150" s="5">
        <v>1</v>
      </c>
      <c r="D150">
        <v>15</v>
      </c>
      <c r="E150">
        <v>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x14ac:dyDescent="0.3">
      <c r="A151">
        <v>150</v>
      </c>
      <c r="B151" t="s">
        <v>159</v>
      </c>
      <c r="C151" s="6">
        <v>1</v>
      </c>
      <c r="D151">
        <v>10</v>
      </c>
      <c r="E151">
        <v>8</v>
      </c>
      <c r="F151">
        <v>0</v>
      </c>
      <c r="G151">
        <v>0</v>
      </c>
      <c r="H151">
        <v>18</v>
      </c>
      <c r="I151">
        <v>0</v>
      </c>
      <c r="J151">
        <v>0</v>
      </c>
      <c r="K151">
        <v>0</v>
      </c>
      <c r="L151">
        <v>0</v>
      </c>
    </row>
    <row r="152" spans="1:12" x14ac:dyDescent="0.3">
      <c r="A152">
        <v>151</v>
      </c>
      <c r="B152" t="s">
        <v>160</v>
      </c>
      <c r="C152" s="5">
        <v>1</v>
      </c>
      <c r="D152">
        <v>6</v>
      </c>
      <c r="E152">
        <v>8</v>
      </c>
      <c r="F152">
        <v>0</v>
      </c>
      <c r="G152">
        <v>0</v>
      </c>
      <c r="H152">
        <v>0</v>
      </c>
      <c r="I152">
        <v>0</v>
      </c>
      <c r="J152">
        <v>7</v>
      </c>
      <c r="K152">
        <v>0</v>
      </c>
      <c r="L152">
        <v>0</v>
      </c>
    </row>
    <row r="153" spans="1:12" x14ac:dyDescent="0.3">
      <c r="A153">
        <v>152</v>
      </c>
      <c r="B153" t="s">
        <v>161</v>
      </c>
      <c r="C153" s="6">
        <v>5</v>
      </c>
      <c r="D153">
        <v>7</v>
      </c>
      <c r="E153">
        <v>8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2</v>
      </c>
    </row>
    <row r="154" spans="1:12" x14ac:dyDescent="0.3">
      <c r="A154">
        <v>153</v>
      </c>
      <c r="B154" t="s">
        <v>162</v>
      </c>
      <c r="C154" s="5">
        <v>5</v>
      </c>
      <c r="D154">
        <v>15</v>
      </c>
      <c r="E154">
        <v>8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 x14ac:dyDescent="0.3">
      <c r="A155">
        <v>154</v>
      </c>
      <c r="B155" t="s">
        <v>163</v>
      </c>
      <c r="C155" s="6">
        <v>1</v>
      </c>
      <c r="D155">
        <v>1</v>
      </c>
      <c r="E155">
        <v>8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 x14ac:dyDescent="0.3">
      <c r="A156">
        <v>155</v>
      </c>
      <c r="B156" t="s">
        <v>164</v>
      </c>
      <c r="C156" s="5">
        <v>5</v>
      </c>
      <c r="D156">
        <v>1</v>
      </c>
      <c r="E156">
        <v>8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 x14ac:dyDescent="0.3">
      <c r="A157">
        <v>156</v>
      </c>
      <c r="B157" t="s">
        <v>165</v>
      </c>
      <c r="C157" s="6">
        <v>1</v>
      </c>
      <c r="D157">
        <v>15</v>
      </c>
      <c r="E157">
        <v>8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 x14ac:dyDescent="0.3">
      <c r="A158">
        <v>157</v>
      </c>
      <c r="B158" t="s">
        <v>166</v>
      </c>
      <c r="C158" s="5">
        <v>1</v>
      </c>
      <c r="D158">
        <v>10</v>
      </c>
      <c r="E158">
        <v>8</v>
      </c>
      <c r="F158">
        <v>0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0</v>
      </c>
    </row>
    <row r="159" spans="1:12" x14ac:dyDescent="0.3">
      <c r="A159">
        <v>158</v>
      </c>
      <c r="B159" t="s">
        <v>167</v>
      </c>
      <c r="C159" s="6">
        <v>1</v>
      </c>
      <c r="D159">
        <v>15</v>
      </c>
      <c r="E159">
        <v>8</v>
      </c>
      <c r="F159">
        <v>0</v>
      </c>
      <c r="G159">
        <v>0</v>
      </c>
      <c r="H159">
        <v>23</v>
      </c>
      <c r="I159">
        <v>0</v>
      </c>
      <c r="J159">
        <v>0</v>
      </c>
      <c r="K159">
        <v>6</v>
      </c>
      <c r="L159">
        <v>0</v>
      </c>
    </row>
    <row r="160" spans="1:12" x14ac:dyDescent="0.3">
      <c r="A160">
        <v>159</v>
      </c>
      <c r="B160" t="s">
        <v>168</v>
      </c>
      <c r="C160" s="5">
        <v>5</v>
      </c>
      <c r="D160">
        <v>6</v>
      </c>
      <c r="E160">
        <v>8</v>
      </c>
      <c r="F160">
        <v>0</v>
      </c>
      <c r="G160">
        <v>0</v>
      </c>
      <c r="H160">
        <v>0</v>
      </c>
      <c r="I160">
        <v>0</v>
      </c>
      <c r="J160">
        <v>6</v>
      </c>
      <c r="K160">
        <v>0</v>
      </c>
      <c r="L160">
        <v>0</v>
      </c>
    </row>
    <row r="161" spans="1:12" x14ac:dyDescent="0.3">
      <c r="A161">
        <v>160</v>
      </c>
      <c r="B161" t="s">
        <v>169</v>
      </c>
      <c r="C161" s="6">
        <v>1</v>
      </c>
      <c r="D161">
        <v>15</v>
      </c>
      <c r="E161">
        <v>8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 x14ac:dyDescent="0.3">
      <c r="A162">
        <v>161</v>
      </c>
      <c r="B162" t="s">
        <v>170</v>
      </c>
      <c r="C162" s="5">
        <v>1</v>
      </c>
      <c r="D162">
        <v>8</v>
      </c>
      <c r="E162">
        <v>8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 x14ac:dyDescent="0.3">
      <c r="A163">
        <v>162</v>
      </c>
      <c r="B163" t="s">
        <v>171</v>
      </c>
      <c r="C163" s="6">
        <v>5</v>
      </c>
      <c r="D163">
        <v>9</v>
      </c>
      <c r="E163">
        <v>8</v>
      </c>
      <c r="F163">
        <v>0</v>
      </c>
      <c r="G163">
        <v>0</v>
      </c>
      <c r="H163">
        <v>15</v>
      </c>
      <c r="I163">
        <v>0</v>
      </c>
      <c r="J163">
        <v>0</v>
      </c>
      <c r="K163">
        <v>0</v>
      </c>
      <c r="L163">
        <v>0</v>
      </c>
    </row>
    <row r="164" spans="1:12" x14ac:dyDescent="0.3">
      <c r="A164">
        <v>163</v>
      </c>
      <c r="B164" t="s">
        <v>172</v>
      </c>
      <c r="C164" s="5">
        <v>5</v>
      </c>
      <c r="D164">
        <v>2</v>
      </c>
      <c r="E164">
        <v>8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 x14ac:dyDescent="0.3">
      <c r="A165">
        <v>164</v>
      </c>
      <c r="B165" t="s">
        <v>173</v>
      </c>
      <c r="C165" s="6">
        <v>5</v>
      </c>
      <c r="D165">
        <v>15</v>
      </c>
      <c r="E165">
        <v>8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 x14ac:dyDescent="0.3">
      <c r="A166">
        <v>165</v>
      </c>
      <c r="B166" t="s">
        <v>174</v>
      </c>
      <c r="C166" s="5">
        <v>1</v>
      </c>
      <c r="D166">
        <v>1</v>
      </c>
      <c r="E166">
        <v>8</v>
      </c>
      <c r="F166">
        <v>0</v>
      </c>
      <c r="G166">
        <v>0</v>
      </c>
      <c r="H166">
        <v>22</v>
      </c>
      <c r="I166">
        <v>0</v>
      </c>
      <c r="J166">
        <v>0</v>
      </c>
      <c r="K166">
        <v>0</v>
      </c>
      <c r="L166">
        <v>0</v>
      </c>
    </row>
    <row r="167" spans="1:12" x14ac:dyDescent="0.3">
      <c r="A167">
        <v>166</v>
      </c>
      <c r="B167" t="s">
        <v>175</v>
      </c>
      <c r="C167" s="6">
        <v>5</v>
      </c>
      <c r="D167">
        <v>9</v>
      </c>
      <c r="E167">
        <v>4</v>
      </c>
      <c r="F167">
        <v>0</v>
      </c>
      <c r="G167">
        <v>0</v>
      </c>
      <c r="H167">
        <v>15</v>
      </c>
      <c r="I167">
        <v>0</v>
      </c>
      <c r="J167">
        <v>0</v>
      </c>
      <c r="K167">
        <v>0</v>
      </c>
      <c r="L167">
        <v>0</v>
      </c>
    </row>
    <row r="168" spans="1:12" x14ac:dyDescent="0.3">
      <c r="A168">
        <v>167</v>
      </c>
      <c r="B168" t="s">
        <v>176</v>
      </c>
      <c r="C168" s="5">
        <v>1</v>
      </c>
      <c r="D168">
        <v>1</v>
      </c>
      <c r="E168">
        <v>6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 x14ac:dyDescent="0.3">
      <c r="A169">
        <v>168</v>
      </c>
      <c r="B169" t="s">
        <v>177</v>
      </c>
      <c r="C169" s="6">
        <v>1</v>
      </c>
      <c r="D169">
        <v>13</v>
      </c>
      <c r="E169">
        <v>4</v>
      </c>
      <c r="F169">
        <v>6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 x14ac:dyDescent="0.3">
      <c r="A170">
        <v>169</v>
      </c>
      <c r="B170" t="s">
        <v>178</v>
      </c>
      <c r="C170" s="5">
        <v>1</v>
      </c>
      <c r="D170">
        <v>4</v>
      </c>
      <c r="E170">
        <v>3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 x14ac:dyDescent="0.3">
      <c r="A171">
        <v>170</v>
      </c>
      <c r="B171" t="s">
        <v>179</v>
      </c>
      <c r="C171" s="6">
        <v>1</v>
      </c>
      <c r="D171">
        <v>4</v>
      </c>
      <c r="E171">
        <v>3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2" x14ac:dyDescent="0.3">
      <c r="A172">
        <v>171</v>
      </c>
      <c r="B172" t="s">
        <v>59</v>
      </c>
      <c r="C172" s="5">
        <v>3</v>
      </c>
      <c r="D172">
        <v>6</v>
      </c>
      <c r="E172">
        <v>3</v>
      </c>
      <c r="F172">
        <v>0</v>
      </c>
      <c r="G172">
        <v>0</v>
      </c>
      <c r="H172">
        <v>21</v>
      </c>
      <c r="I172">
        <v>0</v>
      </c>
      <c r="J172">
        <v>1</v>
      </c>
      <c r="K172">
        <v>0</v>
      </c>
      <c r="L172">
        <v>0</v>
      </c>
    </row>
    <row r="173" spans="1:12" x14ac:dyDescent="0.3">
      <c r="A173">
        <v>172</v>
      </c>
      <c r="B173" t="s">
        <v>180</v>
      </c>
      <c r="C173" s="6">
        <v>1</v>
      </c>
      <c r="D173">
        <v>15</v>
      </c>
      <c r="E173">
        <v>8</v>
      </c>
      <c r="F173">
        <v>0</v>
      </c>
      <c r="G173">
        <v>0</v>
      </c>
      <c r="H173">
        <v>22</v>
      </c>
      <c r="I173">
        <v>0</v>
      </c>
      <c r="J173">
        <v>0</v>
      </c>
      <c r="K173">
        <v>0</v>
      </c>
      <c r="L173">
        <v>0</v>
      </c>
    </row>
    <row r="174" spans="1:12" x14ac:dyDescent="0.3">
      <c r="A174">
        <v>173</v>
      </c>
      <c r="B174" t="s">
        <v>181</v>
      </c>
      <c r="C174" s="5">
        <v>5</v>
      </c>
      <c r="D174">
        <v>15</v>
      </c>
      <c r="E174">
        <v>8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 x14ac:dyDescent="0.3">
      <c r="A175">
        <v>174</v>
      </c>
      <c r="B175" t="s">
        <v>182</v>
      </c>
      <c r="C175" s="6">
        <v>5</v>
      </c>
      <c r="D175">
        <v>15</v>
      </c>
      <c r="E175">
        <v>0</v>
      </c>
      <c r="F175">
        <v>0</v>
      </c>
      <c r="G175">
        <v>0</v>
      </c>
      <c r="H175">
        <v>22</v>
      </c>
      <c r="I175">
        <v>0</v>
      </c>
      <c r="J175">
        <v>0</v>
      </c>
      <c r="K175">
        <v>0</v>
      </c>
      <c r="L175">
        <v>0</v>
      </c>
    </row>
    <row r="176" spans="1:12" x14ac:dyDescent="0.3">
      <c r="A176">
        <v>175</v>
      </c>
      <c r="B176" t="s">
        <v>183</v>
      </c>
      <c r="C176" s="5">
        <v>2</v>
      </c>
      <c r="D176">
        <v>14</v>
      </c>
      <c r="E176">
        <v>8</v>
      </c>
      <c r="F176">
        <v>0</v>
      </c>
      <c r="G176">
        <v>0</v>
      </c>
      <c r="H176">
        <v>25</v>
      </c>
      <c r="I176">
        <v>0</v>
      </c>
      <c r="J176">
        <v>0</v>
      </c>
      <c r="K176">
        <v>0</v>
      </c>
      <c r="L176">
        <v>0</v>
      </c>
    </row>
    <row r="177" spans="1:12" x14ac:dyDescent="0.3">
      <c r="A177">
        <v>176</v>
      </c>
      <c r="B177" t="s">
        <v>184</v>
      </c>
      <c r="C177" s="6">
        <v>1</v>
      </c>
      <c r="D177">
        <v>2</v>
      </c>
      <c r="E177">
        <v>8</v>
      </c>
      <c r="F177">
        <v>0</v>
      </c>
      <c r="G177">
        <v>0</v>
      </c>
      <c r="H177">
        <v>22</v>
      </c>
      <c r="I177">
        <v>0</v>
      </c>
      <c r="J177">
        <v>0</v>
      </c>
      <c r="K177">
        <v>0</v>
      </c>
      <c r="L177">
        <v>0</v>
      </c>
    </row>
    <row r="178" spans="1:12" x14ac:dyDescent="0.3">
      <c r="A178">
        <v>177</v>
      </c>
      <c r="B178" t="s">
        <v>185</v>
      </c>
      <c r="C178" s="5">
        <v>5</v>
      </c>
      <c r="D178">
        <v>15</v>
      </c>
      <c r="E178">
        <v>8</v>
      </c>
      <c r="F178">
        <v>0</v>
      </c>
      <c r="G178">
        <v>0</v>
      </c>
      <c r="H178">
        <v>7</v>
      </c>
      <c r="I178">
        <v>0</v>
      </c>
      <c r="J178">
        <v>0</v>
      </c>
      <c r="K178">
        <v>0</v>
      </c>
      <c r="L178">
        <v>0</v>
      </c>
    </row>
    <row r="179" spans="1:12" x14ac:dyDescent="0.3">
      <c r="A179">
        <v>178</v>
      </c>
      <c r="B179" t="s">
        <v>186</v>
      </c>
      <c r="C179" s="6">
        <v>1</v>
      </c>
      <c r="D179">
        <v>4</v>
      </c>
      <c r="E179">
        <v>0</v>
      </c>
      <c r="F179">
        <v>0</v>
      </c>
      <c r="G179">
        <v>0</v>
      </c>
      <c r="H179">
        <v>7</v>
      </c>
      <c r="I179">
        <v>0</v>
      </c>
      <c r="J179">
        <v>0</v>
      </c>
      <c r="K179">
        <v>0</v>
      </c>
      <c r="L179">
        <v>0</v>
      </c>
    </row>
    <row r="180" spans="1:12" x14ac:dyDescent="0.3">
      <c r="A180">
        <v>179</v>
      </c>
      <c r="B180" t="s">
        <v>187</v>
      </c>
      <c r="C180" s="5">
        <v>1</v>
      </c>
      <c r="D180">
        <v>4</v>
      </c>
      <c r="E180">
        <v>0</v>
      </c>
      <c r="F180">
        <v>0</v>
      </c>
      <c r="G180">
        <v>0</v>
      </c>
      <c r="H180">
        <v>28</v>
      </c>
      <c r="I180">
        <v>0</v>
      </c>
      <c r="J180">
        <v>0</v>
      </c>
      <c r="K180">
        <v>0</v>
      </c>
      <c r="L180">
        <v>0</v>
      </c>
    </row>
    <row r="181" spans="1:12" x14ac:dyDescent="0.3">
      <c r="A181">
        <v>180</v>
      </c>
      <c r="B181" t="s">
        <v>188</v>
      </c>
      <c r="C181" s="6">
        <v>1</v>
      </c>
      <c r="D181">
        <v>16</v>
      </c>
      <c r="E181">
        <v>4</v>
      </c>
      <c r="F181">
        <v>0</v>
      </c>
      <c r="G181">
        <v>0</v>
      </c>
      <c r="H181">
        <v>25</v>
      </c>
      <c r="I181">
        <v>0</v>
      </c>
      <c r="J181">
        <v>0</v>
      </c>
      <c r="K181">
        <v>0</v>
      </c>
      <c r="L181">
        <v>0</v>
      </c>
    </row>
    <row r="182" spans="1:12" x14ac:dyDescent="0.3">
      <c r="A182">
        <v>181</v>
      </c>
      <c r="B182" t="s">
        <v>189</v>
      </c>
      <c r="C182" s="5">
        <v>5</v>
      </c>
      <c r="D182">
        <v>14</v>
      </c>
      <c r="E182">
        <v>8</v>
      </c>
      <c r="F182">
        <v>0</v>
      </c>
      <c r="G182">
        <v>0</v>
      </c>
      <c r="H182">
        <v>21</v>
      </c>
      <c r="I182">
        <v>0</v>
      </c>
      <c r="J182">
        <v>0</v>
      </c>
      <c r="K182">
        <v>0</v>
      </c>
      <c r="L182">
        <v>0</v>
      </c>
    </row>
    <row r="183" spans="1:12" x14ac:dyDescent="0.3">
      <c r="A183">
        <v>182</v>
      </c>
      <c r="B183" t="s">
        <v>190</v>
      </c>
      <c r="C183" s="6">
        <v>1</v>
      </c>
      <c r="D183">
        <v>4</v>
      </c>
      <c r="E183">
        <v>9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 x14ac:dyDescent="0.3">
      <c r="A184">
        <v>183</v>
      </c>
      <c r="B184" t="s">
        <v>191</v>
      </c>
      <c r="C184" s="5">
        <v>1</v>
      </c>
      <c r="D184">
        <v>4</v>
      </c>
      <c r="E184">
        <v>9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 x14ac:dyDescent="0.3">
      <c r="A185">
        <v>184</v>
      </c>
      <c r="B185" t="s">
        <v>192</v>
      </c>
      <c r="C185" s="6">
        <v>1</v>
      </c>
      <c r="D185">
        <v>4</v>
      </c>
      <c r="E185">
        <v>0</v>
      </c>
      <c r="F185">
        <v>0</v>
      </c>
      <c r="G185">
        <v>0</v>
      </c>
      <c r="H185">
        <v>27</v>
      </c>
      <c r="I185">
        <v>0</v>
      </c>
      <c r="J185">
        <v>0</v>
      </c>
      <c r="K185">
        <v>0</v>
      </c>
      <c r="L185">
        <v>0</v>
      </c>
    </row>
    <row r="186" spans="1:12" x14ac:dyDescent="0.3">
      <c r="A186">
        <v>185</v>
      </c>
      <c r="B186" t="s">
        <v>193</v>
      </c>
      <c r="C186" s="5">
        <v>1</v>
      </c>
      <c r="D186">
        <v>4</v>
      </c>
      <c r="E186">
        <v>0</v>
      </c>
      <c r="F186">
        <v>0</v>
      </c>
      <c r="G186">
        <v>0</v>
      </c>
      <c r="H186">
        <v>27</v>
      </c>
      <c r="I186">
        <v>0</v>
      </c>
      <c r="J186">
        <v>0</v>
      </c>
      <c r="K186">
        <v>0</v>
      </c>
      <c r="L186">
        <v>0</v>
      </c>
    </row>
    <row r="187" spans="1:12" x14ac:dyDescent="0.3">
      <c r="A187">
        <v>186</v>
      </c>
      <c r="B187" t="s">
        <v>194</v>
      </c>
      <c r="C187" s="6">
        <v>1</v>
      </c>
      <c r="D187">
        <v>4</v>
      </c>
      <c r="E187">
        <v>0</v>
      </c>
      <c r="F187">
        <v>0</v>
      </c>
      <c r="G187">
        <v>0</v>
      </c>
      <c r="H187">
        <v>26</v>
      </c>
      <c r="I187">
        <v>0</v>
      </c>
      <c r="J187">
        <v>0</v>
      </c>
      <c r="K187">
        <v>0</v>
      </c>
      <c r="L187">
        <v>0</v>
      </c>
    </row>
    <row r="188" spans="1:12" x14ac:dyDescent="0.3">
      <c r="A188">
        <v>187</v>
      </c>
      <c r="B188" t="s">
        <v>96</v>
      </c>
      <c r="C188" s="5">
        <v>2</v>
      </c>
      <c r="D188">
        <v>4</v>
      </c>
      <c r="E188">
        <v>0</v>
      </c>
      <c r="F188">
        <v>0</v>
      </c>
      <c r="G188">
        <v>0</v>
      </c>
      <c r="H188">
        <v>6</v>
      </c>
      <c r="I188">
        <v>0</v>
      </c>
      <c r="J188">
        <v>0</v>
      </c>
      <c r="K188">
        <v>0</v>
      </c>
      <c r="L188">
        <v>0</v>
      </c>
    </row>
    <row r="189" spans="1:12" x14ac:dyDescent="0.3">
      <c r="A189">
        <v>187</v>
      </c>
      <c r="B189" t="s">
        <v>308</v>
      </c>
      <c r="C189">
        <v>2</v>
      </c>
      <c r="D189">
        <v>11</v>
      </c>
      <c r="E189">
        <v>8</v>
      </c>
      <c r="F189">
        <v>8</v>
      </c>
      <c r="G189">
        <v>1</v>
      </c>
      <c r="H189">
        <v>0</v>
      </c>
      <c r="I189">
        <v>0</v>
      </c>
      <c r="J189">
        <v>1</v>
      </c>
      <c r="K189">
        <v>5</v>
      </c>
      <c r="L189">
        <v>0</v>
      </c>
    </row>
    <row r="190" spans="1:12" x14ac:dyDescent="0.3">
      <c r="A190">
        <v>187</v>
      </c>
      <c r="B190" t="s">
        <v>309</v>
      </c>
      <c r="C190">
        <v>2</v>
      </c>
      <c r="D190">
        <v>8</v>
      </c>
      <c r="E190">
        <v>10</v>
      </c>
      <c r="F190">
        <v>10</v>
      </c>
      <c r="G190">
        <v>0</v>
      </c>
      <c r="H190">
        <v>0</v>
      </c>
      <c r="I190">
        <v>0</v>
      </c>
      <c r="J190">
        <v>1</v>
      </c>
      <c r="K190">
        <v>5</v>
      </c>
      <c r="L190">
        <v>0</v>
      </c>
    </row>
    <row r="191" spans="1:12" x14ac:dyDescent="0.3">
      <c r="A191">
        <v>187</v>
      </c>
      <c r="B191" t="s">
        <v>310</v>
      </c>
      <c r="C191">
        <v>2</v>
      </c>
      <c r="D191">
        <v>3</v>
      </c>
      <c r="E191">
        <v>3</v>
      </c>
      <c r="F191">
        <v>3</v>
      </c>
      <c r="G191">
        <v>0</v>
      </c>
      <c r="H191">
        <v>0</v>
      </c>
      <c r="I191">
        <v>0</v>
      </c>
      <c r="J191">
        <v>1</v>
      </c>
      <c r="K191">
        <v>5</v>
      </c>
      <c r="L191">
        <v>0</v>
      </c>
    </row>
    <row r="192" spans="1:12" x14ac:dyDescent="0.3">
      <c r="A192">
        <v>187</v>
      </c>
      <c r="B192" t="s">
        <v>311</v>
      </c>
      <c r="C192">
        <v>2</v>
      </c>
      <c r="D192">
        <v>12</v>
      </c>
      <c r="E192">
        <v>8</v>
      </c>
      <c r="F192">
        <v>8</v>
      </c>
      <c r="G192">
        <v>0</v>
      </c>
      <c r="H192">
        <v>0</v>
      </c>
      <c r="I192">
        <v>0</v>
      </c>
      <c r="J192">
        <v>0</v>
      </c>
      <c r="K192">
        <v>5</v>
      </c>
      <c r="L192">
        <v>0</v>
      </c>
    </row>
    <row r="193" spans="1:12" x14ac:dyDescent="0.3">
      <c r="A193">
        <v>187</v>
      </c>
      <c r="B193" t="s">
        <v>312</v>
      </c>
      <c r="C193">
        <v>2</v>
      </c>
      <c r="D193">
        <v>1</v>
      </c>
      <c r="E193">
        <v>8</v>
      </c>
      <c r="F193">
        <v>8</v>
      </c>
      <c r="G193">
        <v>0</v>
      </c>
      <c r="H193">
        <v>7</v>
      </c>
      <c r="I193">
        <v>0</v>
      </c>
      <c r="J193">
        <v>0</v>
      </c>
      <c r="K193">
        <v>5</v>
      </c>
      <c r="L193">
        <v>0</v>
      </c>
    </row>
    <row r="194" spans="1:12" x14ac:dyDescent="0.3">
      <c r="A194">
        <v>187</v>
      </c>
      <c r="B194" t="s">
        <v>313</v>
      </c>
      <c r="C194">
        <v>2</v>
      </c>
      <c r="D194">
        <v>3</v>
      </c>
      <c r="E194">
        <v>8</v>
      </c>
      <c r="F194">
        <v>8</v>
      </c>
      <c r="G194">
        <v>0</v>
      </c>
      <c r="H194">
        <v>0</v>
      </c>
      <c r="I194">
        <v>0</v>
      </c>
      <c r="J194">
        <v>0</v>
      </c>
      <c r="K194">
        <v>5</v>
      </c>
      <c r="L194">
        <v>0</v>
      </c>
    </row>
    <row r="195" spans="1:12" x14ac:dyDescent="0.3">
      <c r="A195">
        <v>187</v>
      </c>
      <c r="B195" t="s">
        <v>314</v>
      </c>
      <c r="C195">
        <v>2</v>
      </c>
      <c r="D195">
        <v>3</v>
      </c>
      <c r="E195">
        <v>9</v>
      </c>
      <c r="F195">
        <v>9</v>
      </c>
      <c r="G195">
        <v>0</v>
      </c>
      <c r="H195">
        <v>0</v>
      </c>
      <c r="I195">
        <v>0</v>
      </c>
      <c r="J195">
        <v>0</v>
      </c>
      <c r="K195">
        <v>5</v>
      </c>
      <c r="L195">
        <v>0</v>
      </c>
    </row>
    <row r="196" spans="1:12" x14ac:dyDescent="0.3">
      <c r="A196">
        <v>187</v>
      </c>
      <c r="B196" t="s">
        <v>315</v>
      </c>
      <c r="C196">
        <v>2</v>
      </c>
      <c r="D196">
        <v>1</v>
      </c>
      <c r="E196">
        <v>8</v>
      </c>
      <c r="F196">
        <v>8</v>
      </c>
      <c r="G196">
        <v>0</v>
      </c>
      <c r="H196">
        <v>0</v>
      </c>
      <c r="I196">
        <v>0</v>
      </c>
      <c r="J196">
        <v>0</v>
      </c>
      <c r="K196">
        <v>5</v>
      </c>
      <c r="L196">
        <v>0</v>
      </c>
    </row>
    <row r="197" spans="1:12" x14ac:dyDescent="0.3">
      <c r="A197">
        <v>187</v>
      </c>
      <c r="B197" t="s">
        <v>316</v>
      </c>
      <c r="C197">
        <v>2</v>
      </c>
      <c r="D197">
        <v>3</v>
      </c>
      <c r="E197">
        <v>3</v>
      </c>
      <c r="F197">
        <v>3</v>
      </c>
      <c r="G197">
        <v>0</v>
      </c>
      <c r="H197">
        <v>0</v>
      </c>
      <c r="I197">
        <v>0</v>
      </c>
      <c r="J197">
        <v>0</v>
      </c>
      <c r="K197">
        <v>5</v>
      </c>
      <c r="L197">
        <v>0</v>
      </c>
    </row>
    <row r="198" spans="1:12" x14ac:dyDescent="0.3">
      <c r="A198">
        <v>187</v>
      </c>
      <c r="B198" t="s">
        <v>317</v>
      </c>
      <c r="C198">
        <v>2</v>
      </c>
      <c r="D198">
        <v>2</v>
      </c>
      <c r="E198">
        <v>8</v>
      </c>
      <c r="F198">
        <v>8</v>
      </c>
      <c r="G198">
        <v>0</v>
      </c>
      <c r="H198">
        <v>0</v>
      </c>
      <c r="I198">
        <v>0</v>
      </c>
      <c r="J198">
        <v>0</v>
      </c>
      <c r="K198">
        <v>5</v>
      </c>
      <c r="L198">
        <v>0</v>
      </c>
    </row>
    <row r="199" spans="1:12" x14ac:dyDescent="0.3">
      <c r="A199">
        <v>187</v>
      </c>
      <c r="B199" t="s">
        <v>318</v>
      </c>
      <c r="C199">
        <v>2</v>
      </c>
      <c r="D199">
        <v>1</v>
      </c>
      <c r="E199">
        <v>8</v>
      </c>
      <c r="F199">
        <v>8</v>
      </c>
      <c r="G199">
        <v>0</v>
      </c>
      <c r="H199">
        <v>3</v>
      </c>
      <c r="I199">
        <v>0</v>
      </c>
      <c r="J199">
        <v>0</v>
      </c>
      <c r="K199">
        <v>5</v>
      </c>
      <c r="L199">
        <v>0</v>
      </c>
    </row>
    <row r="200" spans="1:12" x14ac:dyDescent="0.3">
      <c r="A200">
        <v>187</v>
      </c>
      <c r="B200" t="s">
        <v>319</v>
      </c>
      <c r="C200">
        <v>2</v>
      </c>
      <c r="D200">
        <v>2</v>
      </c>
      <c r="E200">
        <v>12</v>
      </c>
      <c r="F200">
        <v>12</v>
      </c>
      <c r="G200">
        <v>0</v>
      </c>
      <c r="H200">
        <v>8</v>
      </c>
      <c r="I200">
        <v>0</v>
      </c>
      <c r="J200">
        <v>1</v>
      </c>
      <c r="K200">
        <v>5</v>
      </c>
      <c r="L200">
        <v>0</v>
      </c>
    </row>
    <row r="201" spans="1:12" x14ac:dyDescent="0.3">
      <c r="A201">
        <v>187</v>
      </c>
      <c r="B201" t="s">
        <v>320</v>
      </c>
      <c r="C201">
        <v>2</v>
      </c>
      <c r="D201">
        <v>11</v>
      </c>
      <c r="E201">
        <v>8</v>
      </c>
      <c r="F201">
        <v>8</v>
      </c>
      <c r="G201">
        <v>0</v>
      </c>
      <c r="H201">
        <v>0</v>
      </c>
      <c r="I201">
        <v>0</v>
      </c>
      <c r="J201">
        <v>0</v>
      </c>
      <c r="K201">
        <v>5</v>
      </c>
      <c r="L201">
        <v>0</v>
      </c>
    </row>
    <row r="202" spans="1:12" x14ac:dyDescent="0.3">
      <c r="A202">
        <v>187</v>
      </c>
      <c r="B202" t="s">
        <v>321</v>
      </c>
      <c r="C202">
        <v>2</v>
      </c>
      <c r="D202">
        <v>3</v>
      </c>
      <c r="E202">
        <v>8</v>
      </c>
      <c r="F202">
        <v>8</v>
      </c>
      <c r="G202">
        <v>0</v>
      </c>
      <c r="H202">
        <v>0</v>
      </c>
      <c r="I202">
        <v>0</v>
      </c>
      <c r="J202">
        <v>0</v>
      </c>
      <c r="K202">
        <v>5</v>
      </c>
      <c r="L202">
        <v>0</v>
      </c>
    </row>
    <row r="203" spans="1:12" x14ac:dyDescent="0.3">
      <c r="A203">
        <v>187</v>
      </c>
      <c r="B203" t="s">
        <v>322</v>
      </c>
      <c r="C203">
        <v>2</v>
      </c>
      <c r="D203">
        <v>1</v>
      </c>
      <c r="E203">
        <v>8</v>
      </c>
      <c r="F203">
        <v>8</v>
      </c>
      <c r="G203">
        <v>0</v>
      </c>
      <c r="H203">
        <v>0</v>
      </c>
      <c r="I203">
        <v>0</v>
      </c>
      <c r="J203">
        <v>0</v>
      </c>
      <c r="K203">
        <v>5</v>
      </c>
      <c r="L203">
        <v>0</v>
      </c>
    </row>
    <row r="204" spans="1:12" x14ac:dyDescent="0.3">
      <c r="A204">
        <v>187</v>
      </c>
      <c r="B204" t="s">
        <v>323</v>
      </c>
      <c r="C204">
        <v>2</v>
      </c>
      <c r="D204">
        <v>11</v>
      </c>
      <c r="E204">
        <v>8</v>
      </c>
      <c r="F204">
        <v>8</v>
      </c>
      <c r="G204">
        <v>0</v>
      </c>
      <c r="H204">
        <v>0</v>
      </c>
      <c r="I204">
        <v>0</v>
      </c>
      <c r="J204">
        <v>0</v>
      </c>
      <c r="K204">
        <v>5</v>
      </c>
      <c r="L204">
        <v>0</v>
      </c>
    </row>
    <row r="205" spans="1:12" x14ac:dyDescent="0.3">
      <c r="A205">
        <v>187</v>
      </c>
      <c r="B205" t="s">
        <v>324</v>
      </c>
      <c r="C205">
        <v>2</v>
      </c>
      <c r="D205">
        <v>8</v>
      </c>
      <c r="E205">
        <v>8</v>
      </c>
      <c r="F205">
        <v>8</v>
      </c>
      <c r="G205">
        <v>0</v>
      </c>
      <c r="H205">
        <v>0</v>
      </c>
      <c r="I205">
        <v>0</v>
      </c>
      <c r="J205">
        <v>0</v>
      </c>
      <c r="K205">
        <v>5</v>
      </c>
      <c r="L205">
        <v>0</v>
      </c>
    </row>
    <row r="206" spans="1:12" x14ac:dyDescent="0.3">
      <c r="A206">
        <v>187</v>
      </c>
      <c r="B206" t="s">
        <v>325</v>
      </c>
      <c r="C206">
        <v>2</v>
      </c>
      <c r="D206">
        <v>3</v>
      </c>
      <c r="E206">
        <v>8</v>
      </c>
      <c r="F206">
        <v>8</v>
      </c>
      <c r="G206">
        <v>0</v>
      </c>
      <c r="H206">
        <v>0</v>
      </c>
      <c r="I206">
        <v>0</v>
      </c>
      <c r="J206">
        <v>0</v>
      </c>
      <c r="K206">
        <v>5</v>
      </c>
      <c r="L206">
        <v>0</v>
      </c>
    </row>
    <row r="207" spans="1:12" x14ac:dyDescent="0.3">
      <c r="A207">
        <v>187</v>
      </c>
      <c r="B207" t="s">
        <v>326</v>
      </c>
      <c r="C207">
        <v>2</v>
      </c>
      <c r="D207">
        <v>3</v>
      </c>
      <c r="E207">
        <v>9</v>
      </c>
      <c r="F207">
        <v>9</v>
      </c>
      <c r="G207">
        <v>0</v>
      </c>
      <c r="H207">
        <v>0</v>
      </c>
      <c r="I207">
        <v>0</v>
      </c>
      <c r="J207">
        <v>0</v>
      </c>
      <c r="K207">
        <v>5</v>
      </c>
      <c r="L207">
        <v>0</v>
      </c>
    </row>
    <row r="208" spans="1:12" x14ac:dyDescent="0.3">
      <c r="A208">
        <v>187</v>
      </c>
      <c r="B208" t="s">
        <v>327</v>
      </c>
      <c r="C208">
        <v>2</v>
      </c>
      <c r="D208">
        <v>3</v>
      </c>
      <c r="E208">
        <v>8</v>
      </c>
      <c r="F208">
        <v>8</v>
      </c>
      <c r="G208">
        <v>0</v>
      </c>
      <c r="H208">
        <v>0</v>
      </c>
      <c r="I208">
        <v>0</v>
      </c>
      <c r="J208">
        <v>0</v>
      </c>
      <c r="K208">
        <v>5</v>
      </c>
      <c r="L208">
        <v>0</v>
      </c>
    </row>
    <row r="209" spans="1:12" x14ac:dyDescent="0.3">
      <c r="A209">
        <v>187</v>
      </c>
      <c r="B209" t="s">
        <v>328</v>
      </c>
      <c r="C209">
        <v>3</v>
      </c>
      <c r="D209">
        <v>11</v>
      </c>
      <c r="E209">
        <v>0</v>
      </c>
      <c r="F209">
        <v>0</v>
      </c>
      <c r="G209">
        <v>0</v>
      </c>
      <c r="H209">
        <v>0</v>
      </c>
      <c r="I209">
        <v>4</v>
      </c>
      <c r="J209">
        <v>1</v>
      </c>
      <c r="K209">
        <v>5</v>
      </c>
      <c r="L209">
        <v>0</v>
      </c>
    </row>
    <row r="210" spans="1:12" x14ac:dyDescent="0.3">
      <c r="A210">
        <v>187</v>
      </c>
      <c r="B210" t="s">
        <v>329</v>
      </c>
      <c r="C210">
        <v>3</v>
      </c>
      <c r="D210">
        <v>3</v>
      </c>
      <c r="E210">
        <v>3</v>
      </c>
      <c r="F210">
        <v>3</v>
      </c>
      <c r="G210">
        <v>0</v>
      </c>
      <c r="H210">
        <v>0</v>
      </c>
      <c r="I210">
        <v>0</v>
      </c>
      <c r="J210">
        <v>1</v>
      </c>
      <c r="K210">
        <v>5</v>
      </c>
      <c r="L210">
        <v>0</v>
      </c>
    </row>
    <row r="211" spans="1:12" x14ac:dyDescent="0.3">
      <c r="A211">
        <v>187</v>
      </c>
      <c r="B211" t="s">
        <v>330</v>
      </c>
      <c r="C211">
        <v>3</v>
      </c>
      <c r="D211">
        <v>3</v>
      </c>
      <c r="E211">
        <v>3</v>
      </c>
      <c r="F211">
        <v>3</v>
      </c>
      <c r="G211">
        <v>0</v>
      </c>
      <c r="H211">
        <v>0</v>
      </c>
      <c r="I211">
        <v>0</v>
      </c>
      <c r="J211">
        <v>1</v>
      </c>
      <c r="K211">
        <v>5</v>
      </c>
      <c r="L211">
        <v>0</v>
      </c>
    </row>
    <row r="212" spans="1:12" x14ac:dyDescent="0.3">
      <c r="A212">
        <v>187</v>
      </c>
      <c r="B212" t="s">
        <v>331</v>
      </c>
      <c r="C212">
        <v>3</v>
      </c>
      <c r="D212">
        <v>3</v>
      </c>
      <c r="E212">
        <v>9</v>
      </c>
      <c r="F212">
        <v>9</v>
      </c>
      <c r="G212">
        <v>0</v>
      </c>
      <c r="H212">
        <v>0</v>
      </c>
      <c r="I212">
        <v>0</v>
      </c>
      <c r="J212">
        <v>1</v>
      </c>
      <c r="K212">
        <v>5</v>
      </c>
      <c r="L212">
        <v>0</v>
      </c>
    </row>
    <row r="213" spans="1:12" x14ac:dyDescent="0.3">
      <c r="A213">
        <v>187</v>
      </c>
      <c r="B213" t="s">
        <v>332</v>
      </c>
      <c r="C213">
        <v>3</v>
      </c>
      <c r="D213">
        <v>1</v>
      </c>
      <c r="E213">
        <v>0</v>
      </c>
      <c r="F213">
        <v>0</v>
      </c>
      <c r="G213">
        <v>0</v>
      </c>
      <c r="H213">
        <v>7</v>
      </c>
      <c r="I213">
        <v>0</v>
      </c>
      <c r="J213">
        <v>0</v>
      </c>
      <c r="K213">
        <v>5</v>
      </c>
      <c r="L213">
        <v>0</v>
      </c>
    </row>
    <row r="214" spans="1:12" x14ac:dyDescent="0.3">
      <c r="A214">
        <v>187</v>
      </c>
      <c r="B214" t="s">
        <v>333</v>
      </c>
      <c r="C214">
        <v>3</v>
      </c>
      <c r="D214">
        <v>3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5</v>
      </c>
      <c r="L214">
        <v>0</v>
      </c>
    </row>
    <row r="215" spans="1:12" x14ac:dyDescent="0.3">
      <c r="A215">
        <v>187</v>
      </c>
      <c r="B215" t="s">
        <v>334</v>
      </c>
      <c r="C215">
        <v>3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5</v>
      </c>
      <c r="L215">
        <v>0</v>
      </c>
    </row>
    <row r="216" spans="1:12" x14ac:dyDescent="0.3">
      <c r="A216">
        <v>187</v>
      </c>
      <c r="B216" t="s">
        <v>335</v>
      </c>
      <c r="C216">
        <v>3</v>
      </c>
      <c r="D216">
        <v>2</v>
      </c>
      <c r="E216">
        <v>10</v>
      </c>
      <c r="F216">
        <v>10</v>
      </c>
      <c r="G216">
        <v>0</v>
      </c>
      <c r="H216">
        <v>0</v>
      </c>
      <c r="I216">
        <v>0</v>
      </c>
      <c r="J216">
        <v>1</v>
      </c>
      <c r="K216">
        <v>5</v>
      </c>
      <c r="L216">
        <v>0</v>
      </c>
    </row>
    <row r="217" spans="1:12" x14ac:dyDescent="0.3">
      <c r="A217">
        <v>187</v>
      </c>
      <c r="B217" t="s">
        <v>336</v>
      </c>
      <c r="C217">
        <v>3</v>
      </c>
      <c r="D217">
        <v>3</v>
      </c>
      <c r="E217">
        <v>0</v>
      </c>
      <c r="F217">
        <v>0</v>
      </c>
      <c r="G217">
        <v>0</v>
      </c>
      <c r="H217">
        <v>0</v>
      </c>
      <c r="I217">
        <v>5</v>
      </c>
      <c r="J217">
        <v>1</v>
      </c>
      <c r="K217">
        <v>5</v>
      </c>
      <c r="L217">
        <v>0</v>
      </c>
    </row>
    <row r="218" spans="1:12" x14ac:dyDescent="0.3">
      <c r="A218">
        <v>187</v>
      </c>
      <c r="B218" t="s">
        <v>337</v>
      </c>
      <c r="C218">
        <v>3</v>
      </c>
      <c r="D218">
        <v>2</v>
      </c>
      <c r="E218">
        <v>0</v>
      </c>
      <c r="F218">
        <v>0</v>
      </c>
      <c r="G218">
        <v>0</v>
      </c>
      <c r="H218">
        <v>8</v>
      </c>
      <c r="I218">
        <v>0</v>
      </c>
      <c r="J218">
        <v>0</v>
      </c>
      <c r="K218">
        <v>5</v>
      </c>
      <c r="L218">
        <v>0</v>
      </c>
    </row>
    <row r="219" spans="1:12" x14ac:dyDescent="0.3">
      <c r="A219">
        <v>187</v>
      </c>
      <c r="B219" t="s">
        <v>338</v>
      </c>
      <c r="C219">
        <v>3</v>
      </c>
      <c r="D219">
        <v>11</v>
      </c>
      <c r="E219">
        <v>12</v>
      </c>
      <c r="F219">
        <v>12</v>
      </c>
      <c r="G219">
        <v>0</v>
      </c>
      <c r="H219">
        <v>0</v>
      </c>
      <c r="I219">
        <v>0</v>
      </c>
      <c r="J219">
        <v>1</v>
      </c>
      <c r="K219">
        <v>5</v>
      </c>
      <c r="L219">
        <v>0</v>
      </c>
    </row>
    <row r="220" spans="1:12" x14ac:dyDescent="0.3">
      <c r="A220">
        <v>187</v>
      </c>
      <c r="B220" t="s">
        <v>339</v>
      </c>
      <c r="C220">
        <v>3</v>
      </c>
      <c r="D220">
        <v>3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5</v>
      </c>
      <c r="L220">
        <v>0</v>
      </c>
    </row>
    <row r="221" spans="1:12" x14ac:dyDescent="0.3">
      <c r="A221">
        <v>187</v>
      </c>
      <c r="B221" t="s">
        <v>340</v>
      </c>
      <c r="C221">
        <v>3</v>
      </c>
      <c r="D221">
        <v>12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1</v>
      </c>
      <c r="K221">
        <v>5</v>
      </c>
      <c r="L221">
        <v>0</v>
      </c>
    </row>
    <row r="222" spans="1:12" x14ac:dyDescent="0.3">
      <c r="A222">
        <v>187</v>
      </c>
      <c r="B222" t="s">
        <v>341</v>
      </c>
      <c r="C222">
        <v>3</v>
      </c>
      <c r="D222">
        <v>3</v>
      </c>
      <c r="E222">
        <v>9</v>
      </c>
      <c r="F222">
        <v>9</v>
      </c>
      <c r="G222">
        <v>0</v>
      </c>
      <c r="H222">
        <v>0</v>
      </c>
      <c r="I222">
        <v>0</v>
      </c>
      <c r="J222">
        <v>1</v>
      </c>
      <c r="K222">
        <v>5</v>
      </c>
      <c r="L222">
        <v>0</v>
      </c>
    </row>
    <row r="223" spans="1:12" x14ac:dyDescent="0.3">
      <c r="A223">
        <v>187</v>
      </c>
      <c r="B223" t="s">
        <v>342</v>
      </c>
      <c r="C223">
        <v>3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1</v>
      </c>
      <c r="K223">
        <v>5</v>
      </c>
      <c r="L223">
        <v>0</v>
      </c>
    </row>
    <row r="224" spans="1:12" x14ac:dyDescent="0.3">
      <c r="A224">
        <v>187</v>
      </c>
      <c r="B224" t="s">
        <v>343</v>
      </c>
      <c r="C224">
        <v>3</v>
      </c>
      <c r="D224">
        <v>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5</v>
      </c>
      <c r="L224">
        <v>0</v>
      </c>
    </row>
    <row r="225" spans="1:12" x14ac:dyDescent="0.3">
      <c r="A225">
        <v>187</v>
      </c>
      <c r="B225" t="s">
        <v>344</v>
      </c>
      <c r="C225">
        <v>3</v>
      </c>
      <c r="D225">
        <v>11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1</v>
      </c>
      <c r="K225">
        <v>5</v>
      </c>
      <c r="L225">
        <v>0</v>
      </c>
    </row>
    <row r="226" spans="1:12" x14ac:dyDescent="0.3">
      <c r="A226">
        <v>187</v>
      </c>
      <c r="B226" t="s">
        <v>345</v>
      </c>
      <c r="C226">
        <v>3</v>
      </c>
      <c r="D226">
        <v>3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5</v>
      </c>
      <c r="L226">
        <v>0</v>
      </c>
    </row>
    <row r="227" spans="1:12" x14ac:dyDescent="0.3">
      <c r="A227">
        <v>187</v>
      </c>
      <c r="B227" t="s">
        <v>346</v>
      </c>
      <c r="C227">
        <v>3</v>
      </c>
      <c r="D227">
        <v>8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5</v>
      </c>
      <c r="L227">
        <v>0</v>
      </c>
    </row>
    <row r="228" spans="1:12" x14ac:dyDescent="0.3">
      <c r="A228">
        <v>187</v>
      </c>
      <c r="B228" t="s">
        <v>347</v>
      </c>
      <c r="C228">
        <v>3</v>
      </c>
      <c r="D228">
        <v>3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5</v>
      </c>
      <c r="L228">
        <v>0</v>
      </c>
    </row>
    <row r="229" spans="1:12" x14ac:dyDescent="0.3">
      <c r="A229">
        <v>187</v>
      </c>
      <c r="B229" t="s">
        <v>348</v>
      </c>
      <c r="C229">
        <v>6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1:12" x14ac:dyDescent="0.3">
      <c r="A230">
        <v>187</v>
      </c>
      <c r="B230" t="s">
        <v>349</v>
      </c>
      <c r="C230">
        <v>6</v>
      </c>
      <c r="D230">
        <v>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 x14ac:dyDescent="0.3">
      <c r="A231">
        <v>187</v>
      </c>
      <c r="B231" t="s">
        <v>350</v>
      </c>
      <c r="C231">
        <v>6</v>
      </c>
      <c r="D231">
        <v>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1:12" x14ac:dyDescent="0.3">
      <c r="A232">
        <v>187</v>
      </c>
      <c r="B232" t="s">
        <v>351</v>
      </c>
      <c r="C232">
        <v>6</v>
      </c>
      <c r="D232">
        <v>2</v>
      </c>
      <c r="E232">
        <v>10</v>
      </c>
      <c r="F232">
        <v>10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1:12" x14ac:dyDescent="0.3">
      <c r="A233">
        <v>187</v>
      </c>
      <c r="B233" t="s">
        <v>352</v>
      </c>
      <c r="C233">
        <v>6</v>
      </c>
      <c r="D233">
        <v>3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1:12" x14ac:dyDescent="0.3">
      <c r="A234">
        <v>187</v>
      </c>
      <c r="B234" t="s">
        <v>353</v>
      </c>
      <c r="C234">
        <v>6</v>
      </c>
      <c r="D234">
        <v>3</v>
      </c>
      <c r="E234">
        <v>3</v>
      </c>
      <c r="F234">
        <v>3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 x14ac:dyDescent="0.3">
      <c r="A235">
        <v>187</v>
      </c>
      <c r="B235" t="s">
        <v>354</v>
      </c>
      <c r="C235">
        <v>6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 x14ac:dyDescent="0.3">
      <c r="A236">
        <v>187</v>
      </c>
      <c r="B236" t="s">
        <v>355</v>
      </c>
      <c r="C236">
        <v>6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1:12" x14ac:dyDescent="0.3">
      <c r="A237">
        <v>187</v>
      </c>
      <c r="B237" t="s">
        <v>356</v>
      </c>
      <c r="C237">
        <v>6</v>
      </c>
      <c r="D237">
        <v>2</v>
      </c>
      <c r="E237">
        <v>4</v>
      </c>
      <c r="F237">
        <v>4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1:12" x14ac:dyDescent="0.3">
      <c r="A238">
        <v>187</v>
      </c>
      <c r="B238" t="s">
        <v>357</v>
      </c>
      <c r="C238">
        <v>6</v>
      </c>
      <c r="D238">
        <v>3</v>
      </c>
      <c r="E238">
        <v>9</v>
      </c>
      <c r="F238">
        <v>9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1:12" x14ac:dyDescent="0.3">
      <c r="A239">
        <v>187</v>
      </c>
      <c r="B239" t="s">
        <v>358</v>
      </c>
      <c r="C239">
        <v>6</v>
      </c>
      <c r="D239">
        <v>10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 x14ac:dyDescent="0.3">
      <c r="A240">
        <v>187</v>
      </c>
      <c r="B240" t="s">
        <v>359</v>
      </c>
      <c r="C240">
        <v>6</v>
      </c>
      <c r="D240">
        <v>3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1:12" x14ac:dyDescent="0.3">
      <c r="A241">
        <v>187</v>
      </c>
      <c r="B241" t="s">
        <v>360</v>
      </c>
      <c r="C241">
        <v>6</v>
      </c>
      <c r="D241">
        <v>5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1:12" x14ac:dyDescent="0.3">
      <c r="A242">
        <v>187</v>
      </c>
      <c r="B242" t="s">
        <v>361</v>
      </c>
      <c r="C242">
        <v>6</v>
      </c>
      <c r="D242">
        <v>3</v>
      </c>
      <c r="E242">
        <v>9</v>
      </c>
      <c r="F242">
        <v>9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1:12" x14ac:dyDescent="0.3">
      <c r="A243">
        <v>187</v>
      </c>
      <c r="B243" t="s">
        <v>362</v>
      </c>
      <c r="C243">
        <v>6</v>
      </c>
      <c r="D243">
        <v>3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1:12" x14ac:dyDescent="0.3">
      <c r="A244">
        <v>187</v>
      </c>
      <c r="B244" t="s">
        <v>363</v>
      </c>
      <c r="C244">
        <v>6</v>
      </c>
      <c r="D244">
        <v>3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2" x14ac:dyDescent="0.3">
      <c r="A245">
        <v>187</v>
      </c>
      <c r="B245" t="s">
        <v>364</v>
      </c>
      <c r="C245">
        <v>6</v>
      </c>
      <c r="D245">
        <v>3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1:12" x14ac:dyDescent="0.3">
      <c r="A246">
        <v>187</v>
      </c>
      <c r="B246" t="s">
        <v>365</v>
      </c>
      <c r="C246">
        <v>6</v>
      </c>
      <c r="D246">
        <v>2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1:12" x14ac:dyDescent="0.3">
      <c r="A247">
        <v>187</v>
      </c>
      <c r="B247" t="s">
        <v>366</v>
      </c>
      <c r="C247">
        <v>6</v>
      </c>
      <c r="D247">
        <v>10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1:12" x14ac:dyDescent="0.3">
      <c r="A248">
        <v>187</v>
      </c>
      <c r="B248" t="s">
        <v>367</v>
      </c>
      <c r="C248">
        <v>6</v>
      </c>
      <c r="D248">
        <v>2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2" x14ac:dyDescent="0.3">
      <c r="A249">
        <v>187</v>
      </c>
      <c r="B249" t="s">
        <v>368</v>
      </c>
      <c r="C249">
        <v>8</v>
      </c>
      <c r="D249">
        <v>3</v>
      </c>
      <c r="E249">
        <v>0</v>
      </c>
      <c r="F249">
        <v>0</v>
      </c>
      <c r="G249">
        <v>0</v>
      </c>
      <c r="H249">
        <v>6</v>
      </c>
      <c r="I249">
        <v>0</v>
      </c>
      <c r="J249">
        <v>1</v>
      </c>
      <c r="K249">
        <v>5</v>
      </c>
      <c r="L249">
        <v>0</v>
      </c>
    </row>
    <row r="250" spans="1:12" x14ac:dyDescent="0.3">
      <c r="A250">
        <v>187</v>
      </c>
      <c r="B250" t="s">
        <v>369</v>
      </c>
      <c r="C250">
        <v>8</v>
      </c>
      <c r="D250">
        <v>3</v>
      </c>
      <c r="E250">
        <v>9</v>
      </c>
      <c r="F250">
        <v>9</v>
      </c>
      <c r="G250">
        <v>0</v>
      </c>
      <c r="H250">
        <v>0</v>
      </c>
      <c r="I250">
        <v>0</v>
      </c>
      <c r="J250">
        <v>1</v>
      </c>
      <c r="K250">
        <v>5</v>
      </c>
      <c r="L250">
        <v>0</v>
      </c>
    </row>
    <row r="251" spans="1:12" x14ac:dyDescent="0.3">
      <c r="A251">
        <v>187</v>
      </c>
      <c r="B251" t="s">
        <v>370</v>
      </c>
      <c r="C251">
        <v>8</v>
      </c>
      <c r="D251">
        <v>1</v>
      </c>
      <c r="E251">
        <v>0</v>
      </c>
      <c r="F251">
        <v>0</v>
      </c>
      <c r="G251">
        <v>0</v>
      </c>
      <c r="H251">
        <v>7</v>
      </c>
      <c r="I251">
        <v>0</v>
      </c>
      <c r="J251">
        <v>1</v>
      </c>
      <c r="K251">
        <v>1</v>
      </c>
      <c r="L251">
        <v>0</v>
      </c>
    </row>
    <row r="252" spans="1:12" x14ac:dyDescent="0.3">
      <c r="A252">
        <v>187</v>
      </c>
      <c r="B252" t="s">
        <v>371</v>
      </c>
      <c r="C252">
        <v>8</v>
      </c>
      <c r="D252">
        <v>2</v>
      </c>
      <c r="E252">
        <v>0</v>
      </c>
      <c r="F252">
        <v>0</v>
      </c>
      <c r="G252">
        <v>0</v>
      </c>
      <c r="H252">
        <v>0</v>
      </c>
      <c r="I252">
        <v>5</v>
      </c>
      <c r="J252">
        <v>0</v>
      </c>
      <c r="K252">
        <v>5</v>
      </c>
      <c r="L252">
        <v>0</v>
      </c>
    </row>
    <row r="253" spans="1:12" x14ac:dyDescent="0.3">
      <c r="A253">
        <v>187</v>
      </c>
      <c r="B253" t="s">
        <v>372</v>
      </c>
      <c r="C253">
        <v>8</v>
      </c>
      <c r="D253">
        <v>3</v>
      </c>
      <c r="E253">
        <v>3</v>
      </c>
      <c r="F253">
        <v>3</v>
      </c>
      <c r="G253">
        <v>0</v>
      </c>
      <c r="H253">
        <v>8</v>
      </c>
      <c r="I253">
        <v>0</v>
      </c>
      <c r="J253">
        <v>1</v>
      </c>
      <c r="K253">
        <v>5</v>
      </c>
      <c r="L253">
        <v>0</v>
      </c>
    </row>
    <row r="254" spans="1:12" x14ac:dyDescent="0.3">
      <c r="A254">
        <v>187</v>
      </c>
      <c r="B254" t="s">
        <v>373</v>
      </c>
      <c r="C254">
        <v>8</v>
      </c>
      <c r="D254">
        <v>3</v>
      </c>
      <c r="E254">
        <v>3</v>
      </c>
      <c r="F254">
        <v>3</v>
      </c>
      <c r="G254">
        <v>0</v>
      </c>
      <c r="H254">
        <v>5</v>
      </c>
      <c r="I254">
        <v>3</v>
      </c>
      <c r="J254">
        <v>1</v>
      </c>
      <c r="K254">
        <v>5</v>
      </c>
      <c r="L254">
        <v>0</v>
      </c>
    </row>
    <row r="255" spans="1:12" x14ac:dyDescent="0.3">
      <c r="A255">
        <v>187</v>
      </c>
      <c r="B255" t="s">
        <v>374</v>
      </c>
      <c r="C255">
        <v>8</v>
      </c>
      <c r="D255">
        <v>3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7</v>
      </c>
      <c r="K255">
        <v>0</v>
      </c>
      <c r="L255">
        <v>0</v>
      </c>
    </row>
    <row r="256" spans="1:12" x14ac:dyDescent="0.3">
      <c r="A256">
        <v>187</v>
      </c>
      <c r="B256" t="s">
        <v>375</v>
      </c>
      <c r="C256">
        <v>8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1</v>
      </c>
      <c r="L256">
        <v>0</v>
      </c>
    </row>
    <row r="257" spans="1:12" x14ac:dyDescent="0.3">
      <c r="A257">
        <v>187</v>
      </c>
      <c r="B257" t="s">
        <v>376</v>
      </c>
      <c r="C257">
        <v>8</v>
      </c>
      <c r="D257">
        <v>2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5</v>
      </c>
      <c r="L257">
        <v>0</v>
      </c>
    </row>
    <row r="258" spans="1:12" x14ac:dyDescent="0.3">
      <c r="A258">
        <v>187</v>
      </c>
      <c r="B258" t="s">
        <v>377</v>
      </c>
      <c r="C258">
        <v>8</v>
      </c>
      <c r="D258">
        <v>3</v>
      </c>
      <c r="E258">
        <v>2</v>
      </c>
      <c r="F258">
        <v>2</v>
      </c>
      <c r="G258">
        <v>0</v>
      </c>
      <c r="H258">
        <v>3</v>
      </c>
      <c r="I258">
        <v>0</v>
      </c>
      <c r="J258">
        <v>2</v>
      </c>
      <c r="K258">
        <v>5</v>
      </c>
      <c r="L258">
        <v>0</v>
      </c>
    </row>
    <row r="259" spans="1:12" x14ac:dyDescent="0.3">
      <c r="A259">
        <v>187</v>
      </c>
      <c r="B259" t="s">
        <v>378</v>
      </c>
      <c r="C259">
        <v>8</v>
      </c>
      <c r="D259">
        <v>2</v>
      </c>
      <c r="E259">
        <v>10</v>
      </c>
      <c r="F259">
        <v>10</v>
      </c>
      <c r="G259">
        <v>0</v>
      </c>
      <c r="H259">
        <v>0</v>
      </c>
      <c r="I259">
        <v>0</v>
      </c>
      <c r="J259">
        <v>0</v>
      </c>
      <c r="K259">
        <v>5</v>
      </c>
      <c r="L259">
        <v>0</v>
      </c>
    </row>
    <row r="260" spans="1:12" x14ac:dyDescent="0.3">
      <c r="A260">
        <v>187</v>
      </c>
      <c r="B260" t="s">
        <v>379</v>
      </c>
      <c r="C260">
        <v>8</v>
      </c>
      <c r="D260">
        <v>3</v>
      </c>
      <c r="E260">
        <v>9</v>
      </c>
      <c r="F260">
        <v>9</v>
      </c>
      <c r="G260">
        <v>0</v>
      </c>
      <c r="H260">
        <v>0</v>
      </c>
      <c r="I260">
        <v>0</v>
      </c>
      <c r="J260">
        <v>1</v>
      </c>
      <c r="K260">
        <v>5</v>
      </c>
      <c r="L260">
        <v>0</v>
      </c>
    </row>
    <row r="261" spans="1:12" x14ac:dyDescent="0.3">
      <c r="A261">
        <v>187</v>
      </c>
      <c r="B261" t="s">
        <v>380</v>
      </c>
      <c r="C261">
        <v>8</v>
      </c>
      <c r="D261">
        <v>3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1</v>
      </c>
      <c r="L261">
        <v>0</v>
      </c>
    </row>
    <row r="262" spans="1:12" x14ac:dyDescent="0.3">
      <c r="A262">
        <v>187</v>
      </c>
      <c r="B262" t="s">
        <v>381</v>
      </c>
      <c r="C262">
        <v>8</v>
      </c>
      <c r="D262">
        <v>1</v>
      </c>
      <c r="E262">
        <v>9</v>
      </c>
      <c r="F262">
        <v>9</v>
      </c>
      <c r="G262">
        <v>0</v>
      </c>
      <c r="H262">
        <v>6</v>
      </c>
      <c r="I262">
        <v>0</v>
      </c>
      <c r="J262">
        <v>1</v>
      </c>
      <c r="K262">
        <v>5</v>
      </c>
      <c r="L262">
        <v>0</v>
      </c>
    </row>
    <row r="263" spans="1:12" x14ac:dyDescent="0.3">
      <c r="A263">
        <v>187</v>
      </c>
      <c r="B263" t="s">
        <v>382</v>
      </c>
      <c r="C263">
        <v>8</v>
      </c>
      <c r="D263">
        <v>3</v>
      </c>
      <c r="E263">
        <v>3</v>
      </c>
      <c r="F263">
        <v>3</v>
      </c>
      <c r="G263">
        <v>0</v>
      </c>
      <c r="H263">
        <v>5</v>
      </c>
      <c r="I263">
        <v>0</v>
      </c>
      <c r="J263">
        <v>1</v>
      </c>
      <c r="K263">
        <v>5</v>
      </c>
      <c r="L263">
        <v>0</v>
      </c>
    </row>
    <row r="264" spans="1:12" x14ac:dyDescent="0.3">
      <c r="A264">
        <v>187</v>
      </c>
      <c r="B264" t="s">
        <v>383</v>
      </c>
      <c r="C264">
        <v>8</v>
      </c>
      <c r="D264">
        <v>2</v>
      </c>
      <c r="E264">
        <v>12</v>
      </c>
      <c r="F264">
        <v>12</v>
      </c>
      <c r="G264">
        <v>0</v>
      </c>
      <c r="H264">
        <v>7</v>
      </c>
      <c r="I264">
        <v>0</v>
      </c>
      <c r="J264">
        <v>1</v>
      </c>
      <c r="K264">
        <v>5</v>
      </c>
      <c r="L264">
        <v>0</v>
      </c>
    </row>
    <row r="265" spans="1:12" x14ac:dyDescent="0.3">
      <c r="A265">
        <v>187</v>
      </c>
      <c r="B265" t="s">
        <v>384</v>
      </c>
      <c r="C265">
        <v>8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1</v>
      </c>
      <c r="K265">
        <v>1</v>
      </c>
      <c r="L265">
        <v>0</v>
      </c>
    </row>
    <row r="266" spans="1:12" x14ac:dyDescent="0.3">
      <c r="A266">
        <v>187</v>
      </c>
      <c r="B266" t="s">
        <v>385</v>
      </c>
      <c r="C266">
        <v>8</v>
      </c>
      <c r="D266">
        <v>3</v>
      </c>
      <c r="E266">
        <v>12</v>
      </c>
      <c r="F266">
        <v>12</v>
      </c>
      <c r="G266">
        <v>0</v>
      </c>
      <c r="H266">
        <v>0</v>
      </c>
      <c r="I266">
        <v>0</v>
      </c>
      <c r="J266">
        <v>0</v>
      </c>
      <c r="K266">
        <v>5</v>
      </c>
      <c r="L266">
        <v>0</v>
      </c>
    </row>
    <row r="267" spans="1:12" x14ac:dyDescent="0.3">
      <c r="A267">
        <v>187</v>
      </c>
      <c r="B267" t="s">
        <v>386</v>
      </c>
      <c r="C267">
        <v>8</v>
      </c>
      <c r="D267">
        <v>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1</v>
      </c>
      <c r="L267">
        <v>0</v>
      </c>
    </row>
    <row r="268" spans="1:12" x14ac:dyDescent="0.3">
      <c r="A268">
        <v>187</v>
      </c>
      <c r="B268" t="s">
        <v>387</v>
      </c>
      <c r="C268">
        <v>7</v>
      </c>
      <c r="D268">
        <v>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12" ht="15" x14ac:dyDescent="0.3">
      <c r="B269" s="2" t="s">
        <v>388</v>
      </c>
      <c r="C269">
        <v>7</v>
      </c>
      <c r="D269">
        <v>5</v>
      </c>
      <c r="E269">
        <v>0</v>
      </c>
      <c r="F269">
        <v>0</v>
      </c>
      <c r="G269">
        <v>0</v>
      </c>
      <c r="H269">
        <v>0</v>
      </c>
      <c r="I269">
        <v>1</v>
      </c>
      <c r="J269">
        <v>0</v>
      </c>
      <c r="K269">
        <v>0</v>
      </c>
      <c r="L269">
        <v>0</v>
      </c>
    </row>
    <row r="270" spans="1:12" ht="15" x14ac:dyDescent="0.3">
      <c r="B270" s="2" t="s">
        <v>389</v>
      </c>
      <c r="C270">
        <v>7</v>
      </c>
      <c r="D270">
        <v>5</v>
      </c>
      <c r="E270">
        <v>0</v>
      </c>
      <c r="F270">
        <v>0</v>
      </c>
      <c r="G270">
        <v>0</v>
      </c>
      <c r="H270">
        <v>5</v>
      </c>
      <c r="I270">
        <v>1</v>
      </c>
      <c r="J270">
        <v>0</v>
      </c>
      <c r="K270">
        <v>0</v>
      </c>
      <c r="L270">
        <v>0</v>
      </c>
    </row>
    <row r="271" spans="1:12" ht="15" x14ac:dyDescent="0.3">
      <c r="B271" s="2" t="s">
        <v>390</v>
      </c>
      <c r="C271">
        <v>7</v>
      </c>
      <c r="D271">
        <v>5</v>
      </c>
      <c r="E271">
        <v>0</v>
      </c>
      <c r="F271">
        <v>0</v>
      </c>
      <c r="G271">
        <v>0</v>
      </c>
      <c r="H271">
        <v>0</v>
      </c>
      <c r="I271">
        <v>1</v>
      </c>
      <c r="J271">
        <v>0</v>
      </c>
      <c r="K271">
        <v>0</v>
      </c>
      <c r="L271">
        <v>0</v>
      </c>
    </row>
    <row r="272" spans="1:12" ht="15" x14ac:dyDescent="0.3">
      <c r="B272" s="2" t="s">
        <v>391</v>
      </c>
      <c r="C272">
        <v>7</v>
      </c>
      <c r="D272">
        <v>5</v>
      </c>
      <c r="E272">
        <v>0</v>
      </c>
      <c r="F272">
        <v>0</v>
      </c>
      <c r="G272">
        <v>0</v>
      </c>
      <c r="H272">
        <v>5</v>
      </c>
      <c r="I272">
        <v>1</v>
      </c>
      <c r="J272">
        <v>0</v>
      </c>
      <c r="K272">
        <v>0</v>
      </c>
      <c r="L272">
        <v>0</v>
      </c>
    </row>
    <row r="273" spans="2:12" ht="30" x14ac:dyDescent="0.3">
      <c r="B273" s="2" t="s">
        <v>392</v>
      </c>
      <c r="C273">
        <v>7</v>
      </c>
      <c r="D273">
        <v>5</v>
      </c>
      <c r="E273">
        <v>0</v>
      </c>
      <c r="F273">
        <v>0</v>
      </c>
      <c r="G273">
        <v>0</v>
      </c>
      <c r="H273">
        <v>4</v>
      </c>
      <c r="I273">
        <v>1</v>
      </c>
      <c r="J273">
        <v>0</v>
      </c>
      <c r="K273">
        <v>0</v>
      </c>
      <c r="L273">
        <v>0</v>
      </c>
    </row>
    <row r="274" spans="2:12" ht="15" x14ac:dyDescent="0.3">
      <c r="B274" s="2" t="s">
        <v>393</v>
      </c>
      <c r="C274">
        <v>7</v>
      </c>
      <c r="D274">
        <v>5</v>
      </c>
      <c r="E274">
        <v>0</v>
      </c>
      <c r="F274">
        <v>0</v>
      </c>
      <c r="G274">
        <v>0</v>
      </c>
      <c r="H274">
        <v>17</v>
      </c>
      <c r="I274">
        <v>1</v>
      </c>
      <c r="J274">
        <v>0</v>
      </c>
      <c r="K274">
        <v>0</v>
      </c>
      <c r="L274">
        <v>0</v>
      </c>
    </row>
    <row r="275" spans="2:12" ht="15" x14ac:dyDescent="0.3">
      <c r="B275" s="2" t="s">
        <v>394</v>
      </c>
      <c r="C275">
        <v>7</v>
      </c>
      <c r="D275">
        <v>5</v>
      </c>
      <c r="E275">
        <v>9</v>
      </c>
      <c r="F275">
        <v>9</v>
      </c>
      <c r="G275">
        <v>0</v>
      </c>
      <c r="H275">
        <v>0</v>
      </c>
      <c r="I275">
        <v>1</v>
      </c>
      <c r="J275">
        <v>0</v>
      </c>
      <c r="K275">
        <v>0</v>
      </c>
      <c r="L275">
        <v>0</v>
      </c>
    </row>
    <row r="276" spans="2:12" ht="15" x14ac:dyDescent="0.3">
      <c r="B276" s="2" t="s">
        <v>395</v>
      </c>
      <c r="C276">
        <v>7</v>
      </c>
      <c r="D276">
        <v>5</v>
      </c>
      <c r="E276">
        <v>0</v>
      </c>
      <c r="F276">
        <v>0</v>
      </c>
      <c r="G276">
        <v>2</v>
      </c>
      <c r="H276">
        <v>0</v>
      </c>
      <c r="I276">
        <v>1</v>
      </c>
      <c r="J276">
        <v>0</v>
      </c>
      <c r="K276">
        <v>0</v>
      </c>
      <c r="L276">
        <v>0</v>
      </c>
    </row>
    <row r="277" spans="2:12" ht="15" x14ac:dyDescent="0.3">
      <c r="B277" s="2" t="s">
        <v>396</v>
      </c>
      <c r="C277">
        <v>7</v>
      </c>
      <c r="D277">
        <v>5</v>
      </c>
      <c r="E277">
        <v>0</v>
      </c>
      <c r="F277">
        <v>0</v>
      </c>
      <c r="G277">
        <v>2</v>
      </c>
      <c r="H277">
        <v>11</v>
      </c>
      <c r="I277">
        <v>1</v>
      </c>
      <c r="J277">
        <v>0</v>
      </c>
      <c r="K277">
        <v>0</v>
      </c>
      <c r="L277">
        <v>0</v>
      </c>
    </row>
    <row r="278" spans="2:12" ht="15" x14ac:dyDescent="0.3">
      <c r="B278" s="2" t="s">
        <v>397</v>
      </c>
      <c r="C278">
        <v>7</v>
      </c>
      <c r="D278">
        <v>5</v>
      </c>
      <c r="E278">
        <v>0</v>
      </c>
      <c r="F278">
        <v>0</v>
      </c>
      <c r="G278">
        <v>0</v>
      </c>
      <c r="H278">
        <v>20</v>
      </c>
      <c r="I278">
        <v>1</v>
      </c>
      <c r="J278">
        <v>0</v>
      </c>
      <c r="K278">
        <v>0</v>
      </c>
      <c r="L278">
        <v>0</v>
      </c>
    </row>
    <row r="279" spans="2:12" ht="15" x14ac:dyDescent="0.3">
      <c r="B279" s="2" t="s">
        <v>398</v>
      </c>
      <c r="C279">
        <v>7</v>
      </c>
      <c r="D279">
        <v>5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0</v>
      </c>
      <c r="L279">
        <v>0</v>
      </c>
    </row>
    <row r="280" spans="2:12" ht="15" x14ac:dyDescent="0.3">
      <c r="B280" s="2" t="s">
        <v>399</v>
      </c>
      <c r="C280">
        <v>7</v>
      </c>
      <c r="D280">
        <v>5</v>
      </c>
      <c r="E280">
        <v>0</v>
      </c>
      <c r="F280">
        <v>0</v>
      </c>
      <c r="G280">
        <v>0</v>
      </c>
      <c r="H280">
        <v>7</v>
      </c>
      <c r="I280">
        <v>1</v>
      </c>
      <c r="J280">
        <v>0</v>
      </c>
      <c r="K280">
        <v>0</v>
      </c>
      <c r="L280">
        <v>0</v>
      </c>
    </row>
    <row r="281" spans="2:12" ht="15" x14ac:dyDescent="0.3">
      <c r="B281" s="2" t="s">
        <v>400</v>
      </c>
      <c r="C281">
        <v>7</v>
      </c>
      <c r="D281">
        <v>5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0</v>
      </c>
      <c r="K281">
        <v>0</v>
      </c>
      <c r="L281">
        <v>0</v>
      </c>
    </row>
    <row r="282" spans="2:12" ht="15" x14ac:dyDescent="0.3">
      <c r="B282" s="2" t="s">
        <v>401</v>
      </c>
      <c r="C282">
        <v>7</v>
      </c>
      <c r="D282">
        <v>5</v>
      </c>
      <c r="E282">
        <v>0</v>
      </c>
      <c r="F282">
        <v>0</v>
      </c>
      <c r="G282">
        <v>0</v>
      </c>
      <c r="H282">
        <v>0</v>
      </c>
      <c r="I282">
        <v>1</v>
      </c>
      <c r="J282">
        <v>0</v>
      </c>
      <c r="K282">
        <v>0</v>
      </c>
      <c r="L282">
        <v>0</v>
      </c>
    </row>
    <row r="283" spans="2:12" ht="30" x14ac:dyDescent="0.3">
      <c r="B283" s="2" t="s">
        <v>402</v>
      </c>
      <c r="C283">
        <v>7</v>
      </c>
      <c r="D283">
        <v>5</v>
      </c>
      <c r="E283">
        <v>0</v>
      </c>
      <c r="F283">
        <v>0</v>
      </c>
      <c r="G283">
        <v>0</v>
      </c>
      <c r="H283">
        <v>0</v>
      </c>
      <c r="I283">
        <v>1</v>
      </c>
      <c r="J283">
        <v>2</v>
      </c>
      <c r="K283">
        <v>0</v>
      </c>
      <c r="L283">
        <v>0</v>
      </c>
    </row>
    <row r="284" spans="2:12" ht="15" x14ac:dyDescent="0.3">
      <c r="B284" s="2" t="s">
        <v>403</v>
      </c>
      <c r="C284">
        <v>7</v>
      </c>
      <c r="D284">
        <v>5</v>
      </c>
      <c r="E284">
        <v>0</v>
      </c>
      <c r="F284">
        <v>0</v>
      </c>
      <c r="G284">
        <v>0</v>
      </c>
      <c r="H284">
        <v>0</v>
      </c>
      <c r="I284">
        <v>1</v>
      </c>
      <c r="J284">
        <v>0</v>
      </c>
      <c r="K284">
        <v>0</v>
      </c>
      <c r="L284">
        <v>0</v>
      </c>
    </row>
    <row r="285" spans="2:12" ht="15" x14ac:dyDescent="0.3">
      <c r="B285" s="2" t="s">
        <v>404</v>
      </c>
      <c r="C285">
        <v>7</v>
      </c>
      <c r="D285">
        <v>5</v>
      </c>
      <c r="E285">
        <v>0</v>
      </c>
      <c r="F285">
        <v>0</v>
      </c>
      <c r="G285">
        <v>0</v>
      </c>
      <c r="H285">
        <v>8</v>
      </c>
      <c r="I285">
        <v>1</v>
      </c>
      <c r="J285">
        <v>0</v>
      </c>
      <c r="K285">
        <v>0</v>
      </c>
      <c r="L285">
        <v>0</v>
      </c>
    </row>
    <row r="286" spans="2:12" ht="15" x14ac:dyDescent="0.3">
      <c r="B286" s="2" t="s">
        <v>405</v>
      </c>
      <c r="C286">
        <v>7</v>
      </c>
      <c r="D286">
        <v>5</v>
      </c>
      <c r="E286">
        <v>0</v>
      </c>
      <c r="F286">
        <v>0</v>
      </c>
      <c r="G286">
        <v>0</v>
      </c>
      <c r="H286">
        <v>0</v>
      </c>
      <c r="I286">
        <v>1</v>
      </c>
      <c r="J286">
        <v>1</v>
      </c>
      <c r="K286">
        <v>0</v>
      </c>
      <c r="L286">
        <v>0</v>
      </c>
    </row>
    <row r="287" spans="2:12" ht="15" x14ac:dyDescent="0.3">
      <c r="B287" s="2" t="s">
        <v>406</v>
      </c>
      <c r="C287">
        <v>7</v>
      </c>
      <c r="D287">
        <v>5</v>
      </c>
      <c r="E287">
        <v>0</v>
      </c>
      <c r="F287">
        <v>0</v>
      </c>
      <c r="G287">
        <v>0</v>
      </c>
      <c r="H287">
        <v>0</v>
      </c>
      <c r="I287">
        <v>2</v>
      </c>
      <c r="J287">
        <v>1</v>
      </c>
      <c r="K287">
        <v>0</v>
      </c>
      <c r="L287">
        <v>0</v>
      </c>
    </row>
    <row r="288" spans="2:12" ht="15" x14ac:dyDescent="0.3">
      <c r="B288" s="2" t="s">
        <v>407</v>
      </c>
      <c r="C288">
        <v>7</v>
      </c>
      <c r="D288">
        <v>5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5</v>
      </c>
      <c r="K288">
        <v>0</v>
      </c>
      <c r="L288">
        <v>0</v>
      </c>
    </row>
    <row r="289" spans="2:12" ht="15" x14ac:dyDescent="0.3">
      <c r="B289" s="2" t="s">
        <v>408</v>
      </c>
      <c r="C289">
        <v>1</v>
      </c>
      <c r="D289">
        <v>7</v>
      </c>
      <c r="E289">
        <v>0</v>
      </c>
      <c r="F289">
        <v>0</v>
      </c>
      <c r="G289">
        <v>7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2:12" ht="15" x14ac:dyDescent="0.3">
      <c r="B290" s="2" t="s">
        <v>409</v>
      </c>
      <c r="C290">
        <v>4</v>
      </c>
      <c r="D290">
        <v>7</v>
      </c>
      <c r="E290">
        <v>0</v>
      </c>
      <c r="F290">
        <v>0</v>
      </c>
      <c r="G290">
        <v>7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2:12" ht="15" x14ac:dyDescent="0.3">
      <c r="B291" s="2" t="s">
        <v>410</v>
      </c>
      <c r="C291">
        <v>8</v>
      </c>
      <c r="D291">
        <v>7</v>
      </c>
      <c r="E291">
        <v>0</v>
      </c>
      <c r="F291">
        <v>0</v>
      </c>
      <c r="G291">
        <v>7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2:12" ht="15" x14ac:dyDescent="0.3">
      <c r="B292" s="2" t="s">
        <v>411</v>
      </c>
      <c r="C292">
        <v>1</v>
      </c>
      <c r="D292">
        <v>7</v>
      </c>
      <c r="E292">
        <v>0</v>
      </c>
      <c r="F292">
        <v>0</v>
      </c>
      <c r="G292">
        <v>7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2:12" ht="15" x14ac:dyDescent="0.3">
      <c r="B293" s="2" t="s">
        <v>412</v>
      </c>
      <c r="C293">
        <v>0</v>
      </c>
      <c r="D293">
        <v>7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2:12" ht="30" x14ac:dyDescent="0.3">
      <c r="B294" s="2" t="s">
        <v>413</v>
      </c>
      <c r="C294">
        <v>1</v>
      </c>
      <c r="D294">
        <v>7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2:12" ht="15" x14ac:dyDescent="0.3">
      <c r="B295" s="2" t="s">
        <v>414</v>
      </c>
      <c r="C295">
        <v>8</v>
      </c>
      <c r="D295">
        <v>7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5</v>
      </c>
      <c r="L295">
        <v>0</v>
      </c>
    </row>
    <row r="296" spans="2:12" ht="15" x14ac:dyDescent="0.3">
      <c r="B296" s="2" t="s">
        <v>415</v>
      </c>
      <c r="C296">
        <v>1</v>
      </c>
      <c r="D296">
        <v>7</v>
      </c>
      <c r="E296">
        <v>0</v>
      </c>
      <c r="F296">
        <v>0</v>
      </c>
      <c r="G296">
        <v>7</v>
      </c>
      <c r="H296">
        <v>0</v>
      </c>
      <c r="I296">
        <v>0</v>
      </c>
      <c r="J296">
        <v>0</v>
      </c>
      <c r="K296">
        <v>5</v>
      </c>
      <c r="L296">
        <v>0</v>
      </c>
    </row>
    <row r="297" spans="2:12" ht="15" x14ac:dyDescent="0.3">
      <c r="B297" s="2" t="s">
        <v>416</v>
      </c>
      <c r="C297">
        <v>4</v>
      </c>
      <c r="D297">
        <v>7</v>
      </c>
      <c r="E297">
        <v>0</v>
      </c>
      <c r="F297">
        <v>0</v>
      </c>
      <c r="G297">
        <v>7</v>
      </c>
      <c r="H297">
        <v>0</v>
      </c>
      <c r="I297">
        <v>0</v>
      </c>
      <c r="J297">
        <v>0</v>
      </c>
      <c r="K297">
        <v>5</v>
      </c>
      <c r="L297">
        <v>0</v>
      </c>
    </row>
    <row r="298" spans="2:12" ht="15" x14ac:dyDescent="0.3">
      <c r="B298" s="2" t="s">
        <v>417</v>
      </c>
      <c r="C298">
        <v>1</v>
      </c>
      <c r="D298">
        <v>7</v>
      </c>
      <c r="E298">
        <v>0</v>
      </c>
      <c r="F298">
        <v>0</v>
      </c>
      <c r="G298">
        <v>7</v>
      </c>
      <c r="H298">
        <v>0</v>
      </c>
      <c r="I298">
        <v>0</v>
      </c>
      <c r="J298">
        <v>0</v>
      </c>
      <c r="K298">
        <v>5</v>
      </c>
      <c r="L298">
        <v>0</v>
      </c>
    </row>
    <row r="299" spans="2:12" ht="15" x14ac:dyDescent="0.3">
      <c r="B299" s="2" t="s">
        <v>418</v>
      </c>
      <c r="C299">
        <v>8</v>
      </c>
      <c r="D299">
        <v>7</v>
      </c>
      <c r="E299">
        <v>0</v>
      </c>
      <c r="F299">
        <v>0</v>
      </c>
      <c r="G299">
        <v>7</v>
      </c>
      <c r="H299">
        <v>0</v>
      </c>
      <c r="I299">
        <v>0</v>
      </c>
      <c r="J299">
        <v>0</v>
      </c>
      <c r="K299">
        <v>5</v>
      </c>
      <c r="L299">
        <v>0</v>
      </c>
    </row>
    <row r="300" spans="2:12" ht="15" x14ac:dyDescent="0.3">
      <c r="B300" s="2" t="s">
        <v>419</v>
      </c>
      <c r="C300">
        <v>1</v>
      </c>
      <c r="D300">
        <v>7</v>
      </c>
      <c r="E300">
        <v>0</v>
      </c>
      <c r="F300">
        <v>0</v>
      </c>
      <c r="G300">
        <v>7</v>
      </c>
      <c r="H300">
        <v>0</v>
      </c>
      <c r="I300">
        <v>0</v>
      </c>
      <c r="J300">
        <v>0</v>
      </c>
      <c r="K300">
        <v>5</v>
      </c>
      <c r="L300">
        <v>0</v>
      </c>
    </row>
    <row r="301" spans="2:12" ht="15" x14ac:dyDescent="0.3">
      <c r="B301" s="2" t="s">
        <v>420</v>
      </c>
      <c r="C301">
        <v>5</v>
      </c>
      <c r="D301">
        <v>7</v>
      </c>
      <c r="E301">
        <v>0</v>
      </c>
      <c r="F301">
        <v>0</v>
      </c>
      <c r="G301">
        <v>7</v>
      </c>
      <c r="H301">
        <v>0</v>
      </c>
      <c r="I301">
        <v>0</v>
      </c>
      <c r="J301">
        <v>0</v>
      </c>
      <c r="K301">
        <v>0</v>
      </c>
      <c r="L301">
        <v>0</v>
      </c>
    </row>
    <row r="302" spans="2:12" ht="30" x14ac:dyDescent="0.3">
      <c r="B302" s="2" t="s">
        <v>421</v>
      </c>
      <c r="C302">
        <v>1</v>
      </c>
      <c r="D302">
        <v>7</v>
      </c>
      <c r="E302">
        <v>0</v>
      </c>
      <c r="F302">
        <v>0</v>
      </c>
      <c r="G302">
        <v>7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2:12" ht="15" x14ac:dyDescent="0.3">
      <c r="B303" s="2" t="s">
        <v>422</v>
      </c>
      <c r="C303">
        <v>8</v>
      </c>
      <c r="D303">
        <v>7</v>
      </c>
      <c r="E303">
        <v>0</v>
      </c>
      <c r="F303">
        <v>0</v>
      </c>
      <c r="G303">
        <v>7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2:12" ht="30" x14ac:dyDescent="0.3">
      <c r="B304" s="2" t="s">
        <v>423</v>
      </c>
      <c r="C304">
        <v>0</v>
      </c>
      <c r="D304">
        <v>7</v>
      </c>
      <c r="E304">
        <v>0</v>
      </c>
      <c r="F304">
        <v>0</v>
      </c>
      <c r="G304">
        <v>7</v>
      </c>
      <c r="H304">
        <v>20</v>
      </c>
      <c r="I304">
        <v>0</v>
      </c>
      <c r="J304">
        <v>0</v>
      </c>
      <c r="K304">
        <v>0</v>
      </c>
      <c r="L304">
        <v>0</v>
      </c>
    </row>
    <row r="305" spans="2:12" ht="15" x14ac:dyDescent="0.3">
      <c r="B305" s="2" t="s">
        <v>424</v>
      </c>
      <c r="C305">
        <v>4</v>
      </c>
      <c r="D305">
        <v>7</v>
      </c>
      <c r="E305">
        <v>0</v>
      </c>
      <c r="F305">
        <v>0</v>
      </c>
      <c r="G305">
        <v>7</v>
      </c>
      <c r="H305">
        <v>0</v>
      </c>
      <c r="I305">
        <v>0</v>
      </c>
      <c r="J305">
        <v>0</v>
      </c>
      <c r="K305">
        <v>5</v>
      </c>
      <c r="L305">
        <v>0</v>
      </c>
    </row>
    <row r="306" spans="2:12" ht="30" x14ac:dyDescent="0.3">
      <c r="B306" s="2" t="s">
        <v>425</v>
      </c>
      <c r="C306">
        <v>1</v>
      </c>
      <c r="D306">
        <v>7</v>
      </c>
      <c r="E306">
        <v>0</v>
      </c>
      <c r="F306">
        <v>0</v>
      </c>
      <c r="G306">
        <v>7</v>
      </c>
      <c r="H306">
        <v>0</v>
      </c>
      <c r="I306">
        <v>0</v>
      </c>
      <c r="J306">
        <v>0</v>
      </c>
      <c r="K306">
        <v>0</v>
      </c>
      <c r="L306">
        <v>0</v>
      </c>
    </row>
    <row r="307" spans="2:12" ht="15" x14ac:dyDescent="0.3">
      <c r="B307" s="2" t="s">
        <v>426</v>
      </c>
      <c r="C307">
        <v>8</v>
      </c>
      <c r="D307">
        <v>7</v>
      </c>
      <c r="E307">
        <v>0</v>
      </c>
      <c r="F307">
        <v>0</v>
      </c>
      <c r="G307">
        <v>7</v>
      </c>
      <c r="H307">
        <v>0</v>
      </c>
      <c r="I307">
        <v>0</v>
      </c>
      <c r="J307">
        <v>0</v>
      </c>
      <c r="K307">
        <v>0</v>
      </c>
      <c r="L307">
        <v>0</v>
      </c>
    </row>
    <row r="308" spans="2:12" ht="15" x14ac:dyDescent="0.3">
      <c r="B308" s="2" t="s">
        <v>427</v>
      </c>
      <c r="C308">
        <v>1</v>
      </c>
      <c r="D308">
        <v>7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8</v>
      </c>
      <c r="K308">
        <v>0</v>
      </c>
      <c r="L308">
        <v>0</v>
      </c>
    </row>
    <row r="309" spans="2:12" ht="15" x14ac:dyDescent="0.3">
      <c r="B309" s="2" t="s">
        <v>428</v>
      </c>
      <c r="C309">
        <v>5</v>
      </c>
      <c r="D309">
        <v>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</row>
    <row r="310" spans="2:12" ht="30" x14ac:dyDescent="0.3">
      <c r="B310" s="2" t="s">
        <v>429</v>
      </c>
      <c r="C310">
        <v>1</v>
      </c>
      <c r="D310">
        <v>9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</row>
    <row r="311" spans="2:12" ht="30" x14ac:dyDescent="0.3">
      <c r="B311" s="2" t="s">
        <v>430</v>
      </c>
      <c r="C311">
        <v>5</v>
      </c>
      <c r="D311">
        <v>9</v>
      </c>
      <c r="E311">
        <v>0</v>
      </c>
      <c r="F311">
        <v>0</v>
      </c>
      <c r="G311">
        <v>0</v>
      </c>
      <c r="H311">
        <v>20</v>
      </c>
      <c r="I311">
        <v>0</v>
      </c>
      <c r="J311">
        <v>0</v>
      </c>
      <c r="K311">
        <v>0</v>
      </c>
      <c r="L311">
        <v>0</v>
      </c>
    </row>
    <row r="312" spans="2:12" ht="15" x14ac:dyDescent="0.3">
      <c r="B312" s="2" t="s">
        <v>431</v>
      </c>
      <c r="C312">
        <v>1</v>
      </c>
      <c r="D312">
        <v>9</v>
      </c>
      <c r="E312">
        <v>0</v>
      </c>
      <c r="F312">
        <v>0</v>
      </c>
      <c r="G312">
        <v>0</v>
      </c>
      <c r="H312">
        <v>20</v>
      </c>
      <c r="I312">
        <v>0</v>
      </c>
      <c r="J312">
        <v>0</v>
      </c>
      <c r="K312">
        <v>0</v>
      </c>
      <c r="L312">
        <v>0</v>
      </c>
    </row>
    <row r="313" spans="2:12" ht="30" x14ac:dyDescent="0.3">
      <c r="B313" s="2" t="s">
        <v>432</v>
      </c>
      <c r="C313">
        <v>5</v>
      </c>
      <c r="D313">
        <v>9</v>
      </c>
      <c r="E313">
        <v>0</v>
      </c>
      <c r="F313">
        <v>0</v>
      </c>
      <c r="G313">
        <v>0</v>
      </c>
      <c r="H313">
        <v>20</v>
      </c>
      <c r="I313">
        <v>0</v>
      </c>
      <c r="J313">
        <v>0</v>
      </c>
      <c r="K313">
        <v>0</v>
      </c>
      <c r="L313">
        <v>0</v>
      </c>
    </row>
    <row r="314" spans="2:12" ht="30" x14ac:dyDescent="0.3">
      <c r="B314" s="2" t="s">
        <v>433</v>
      </c>
      <c r="C314">
        <v>1</v>
      </c>
      <c r="D314">
        <v>9</v>
      </c>
      <c r="E314">
        <v>0</v>
      </c>
      <c r="F314">
        <v>0</v>
      </c>
      <c r="G314">
        <v>0</v>
      </c>
      <c r="H314">
        <v>20</v>
      </c>
      <c r="I314">
        <v>0</v>
      </c>
      <c r="J314">
        <v>0</v>
      </c>
      <c r="K314">
        <v>0</v>
      </c>
      <c r="L314">
        <v>0</v>
      </c>
    </row>
    <row r="315" spans="2:12" ht="30" x14ac:dyDescent="0.3">
      <c r="B315" s="2" t="s">
        <v>434</v>
      </c>
      <c r="C315">
        <v>5</v>
      </c>
      <c r="D315">
        <v>9</v>
      </c>
      <c r="E315">
        <v>0</v>
      </c>
      <c r="F315">
        <v>0</v>
      </c>
      <c r="G315">
        <v>0</v>
      </c>
      <c r="H315">
        <v>20</v>
      </c>
      <c r="I315">
        <v>0</v>
      </c>
      <c r="J315">
        <v>0</v>
      </c>
      <c r="K315">
        <v>0</v>
      </c>
      <c r="L315">
        <v>0</v>
      </c>
    </row>
    <row r="316" spans="2:12" ht="30" x14ac:dyDescent="0.3">
      <c r="B316" s="2" t="s">
        <v>435</v>
      </c>
      <c r="C316">
        <v>1</v>
      </c>
      <c r="D316">
        <v>9</v>
      </c>
      <c r="E316">
        <v>0</v>
      </c>
      <c r="F316">
        <v>0</v>
      </c>
      <c r="G316">
        <v>0</v>
      </c>
      <c r="H316">
        <v>20</v>
      </c>
      <c r="I316">
        <v>0</v>
      </c>
      <c r="J316">
        <v>0</v>
      </c>
      <c r="K316">
        <v>0</v>
      </c>
      <c r="L316">
        <v>0</v>
      </c>
    </row>
    <row r="317" spans="2:12" ht="30" x14ac:dyDescent="0.3">
      <c r="B317" s="2" t="s">
        <v>436</v>
      </c>
      <c r="C317">
        <v>5</v>
      </c>
      <c r="D317">
        <v>9</v>
      </c>
      <c r="E317">
        <v>0</v>
      </c>
      <c r="F317">
        <v>0</v>
      </c>
      <c r="G317">
        <v>0</v>
      </c>
      <c r="H317">
        <v>20</v>
      </c>
      <c r="I317">
        <v>0</v>
      </c>
      <c r="J317">
        <v>0</v>
      </c>
      <c r="K317">
        <v>0</v>
      </c>
      <c r="L317">
        <v>0</v>
      </c>
    </row>
    <row r="318" spans="2:12" ht="30" customHeight="1" x14ac:dyDescent="0.3">
      <c r="B318" s="2" t="s">
        <v>437</v>
      </c>
      <c r="C318">
        <v>5</v>
      </c>
      <c r="D318">
        <v>9</v>
      </c>
      <c r="E318">
        <v>0</v>
      </c>
      <c r="F318">
        <v>0</v>
      </c>
      <c r="G318">
        <v>0</v>
      </c>
      <c r="H318">
        <v>20</v>
      </c>
      <c r="I318">
        <v>0</v>
      </c>
      <c r="J318">
        <v>0</v>
      </c>
      <c r="K318">
        <v>0</v>
      </c>
      <c r="L318">
        <v>0</v>
      </c>
    </row>
    <row r="319" spans="2:12" ht="30" x14ac:dyDescent="0.3">
      <c r="B319" s="2" t="s">
        <v>438</v>
      </c>
      <c r="C319">
        <v>1</v>
      </c>
      <c r="D319">
        <v>9</v>
      </c>
      <c r="E319">
        <v>0</v>
      </c>
      <c r="F319">
        <v>0</v>
      </c>
      <c r="G319">
        <v>0</v>
      </c>
      <c r="H319">
        <v>20</v>
      </c>
      <c r="I319">
        <v>0</v>
      </c>
      <c r="J319">
        <v>6</v>
      </c>
      <c r="K319">
        <v>0</v>
      </c>
      <c r="L319">
        <v>0</v>
      </c>
    </row>
    <row r="320" spans="2:12" ht="30" x14ac:dyDescent="0.3">
      <c r="B320" s="2" t="s">
        <v>439</v>
      </c>
      <c r="C320">
        <v>5</v>
      </c>
      <c r="D320">
        <v>9</v>
      </c>
      <c r="E320">
        <v>0</v>
      </c>
      <c r="F320">
        <v>0</v>
      </c>
      <c r="G320">
        <v>0</v>
      </c>
      <c r="H320">
        <v>20</v>
      </c>
      <c r="I320">
        <v>0</v>
      </c>
      <c r="J320">
        <v>6</v>
      </c>
      <c r="K320">
        <v>0</v>
      </c>
      <c r="L320">
        <v>0</v>
      </c>
    </row>
    <row r="321" spans="2:12" ht="30" x14ac:dyDescent="0.3">
      <c r="B321" s="2" t="s">
        <v>440</v>
      </c>
      <c r="C321">
        <v>1</v>
      </c>
      <c r="D321">
        <v>9</v>
      </c>
      <c r="E321">
        <v>0</v>
      </c>
      <c r="F321">
        <v>0</v>
      </c>
      <c r="G321">
        <v>0</v>
      </c>
      <c r="H321">
        <v>20</v>
      </c>
      <c r="I321">
        <v>0</v>
      </c>
      <c r="J321">
        <v>0</v>
      </c>
      <c r="K321">
        <v>0</v>
      </c>
      <c r="L321">
        <v>0</v>
      </c>
    </row>
    <row r="322" spans="2:12" ht="15" x14ac:dyDescent="0.3">
      <c r="B322" s="2" t="s">
        <v>441</v>
      </c>
      <c r="C322">
        <v>5</v>
      </c>
      <c r="D322">
        <v>9</v>
      </c>
      <c r="E322">
        <v>0</v>
      </c>
      <c r="F322">
        <v>0</v>
      </c>
      <c r="G322">
        <v>0</v>
      </c>
      <c r="H322">
        <v>20</v>
      </c>
      <c r="I322">
        <v>0</v>
      </c>
      <c r="J322">
        <v>0</v>
      </c>
      <c r="K322">
        <v>0</v>
      </c>
      <c r="L322">
        <v>0</v>
      </c>
    </row>
    <row r="323" spans="2:12" ht="30" x14ac:dyDescent="0.3">
      <c r="B323" s="2" t="s">
        <v>442</v>
      </c>
      <c r="C323">
        <v>5</v>
      </c>
      <c r="D323">
        <v>9</v>
      </c>
      <c r="E323">
        <v>0</v>
      </c>
      <c r="F323">
        <v>0</v>
      </c>
      <c r="G323">
        <v>0</v>
      </c>
      <c r="H323">
        <v>20</v>
      </c>
      <c r="I323">
        <v>0</v>
      </c>
      <c r="J323">
        <v>0</v>
      </c>
      <c r="K323">
        <v>0</v>
      </c>
      <c r="L323">
        <v>0</v>
      </c>
    </row>
    <row r="324" spans="2:12" ht="30" x14ac:dyDescent="0.3">
      <c r="B324" s="2" t="s">
        <v>443</v>
      </c>
      <c r="C324">
        <v>1</v>
      </c>
      <c r="D324">
        <v>9</v>
      </c>
      <c r="E324">
        <v>0</v>
      </c>
      <c r="F324">
        <v>0</v>
      </c>
      <c r="G324">
        <v>0</v>
      </c>
      <c r="H324">
        <v>20</v>
      </c>
      <c r="I324">
        <v>0</v>
      </c>
      <c r="J324">
        <v>0</v>
      </c>
      <c r="K324">
        <v>0</v>
      </c>
      <c r="L324">
        <v>0</v>
      </c>
    </row>
    <row r="325" spans="2:12" ht="30" x14ac:dyDescent="0.3">
      <c r="B325" s="2" t="s">
        <v>444</v>
      </c>
      <c r="C325">
        <v>5</v>
      </c>
      <c r="D325">
        <v>9</v>
      </c>
      <c r="E325">
        <v>0</v>
      </c>
      <c r="F325">
        <v>0</v>
      </c>
      <c r="G325">
        <v>0</v>
      </c>
      <c r="H325">
        <v>20</v>
      </c>
      <c r="I325">
        <v>0</v>
      </c>
      <c r="J325">
        <v>0</v>
      </c>
      <c r="K325">
        <v>0</v>
      </c>
      <c r="L325">
        <v>0</v>
      </c>
    </row>
    <row r="326" spans="2:12" ht="30" x14ac:dyDescent="0.3">
      <c r="B326" s="2" t="s">
        <v>445</v>
      </c>
      <c r="C326">
        <v>1</v>
      </c>
      <c r="D326">
        <v>9</v>
      </c>
      <c r="E326">
        <v>0</v>
      </c>
      <c r="F326">
        <v>0</v>
      </c>
      <c r="G326">
        <v>0</v>
      </c>
      <c r="H326">
        <v>20</v>
      </c>
      <c r="I326">
        <v>0</v>
      </c>
      <c r="J326">
        <v>7</v>
      </c>
      <c r="K326">
        <v>0</v>
      </c>
      <c r="L326">
        <v>0</v>
      </c>
    </row>
    <row r="327" spans="2:12" ht="30" x14ac:dyDescent="0.3">
      <c r="B327" s="2" t="s">
        <v>446</v>
      </c>
      <c r="C327">
        <v>5</v>
      </c>
      <c r="D327">
        <v>9</v>
      </c>
      <c r="E327">
        <v>0</v>
      </c>
      <c r="F327">
        <v>0</v>
      </c>
      <c r="G327">
        <v>0</v>
      </c>
      <c r="H327">
        <v>20</v>
      </c>
      <c r="I327">
        <v>0</v>
      </c>
      <c r="J327">
        <v>7</v>
      </c>
      <c r="K327">
        <v>0</v>
      </c>
      <c r="L327">
        <v>0</v>
      </c>
    </row>
    <row r="328" spans="2:12" ht="30" x14ac:dyDescent="0.3">
      <c r="B328" s="2" t="s">
        <v>447</v>
      </c>
      <c r="C328">
        <v>5</v>
      </c>
      <c r="D328">
        <v>9</v>
      </c>
      <c r="E328">
        <v>0</v>
      </c>
      <c r="F328">
        <v>0</v>
      </c>
      <c r="G328">
        <v>0</v>
      </c>
      <c r="H328">
        <v>20</v>
      </c>
      <c r="I328">
        <v>0</v>
      </c>
      <c r="J328">
        <v>0</v>
      </c>
      <c r="K328">
        <v>1</v>
      </c>
      <c r="L328">
        <v>0</v>
      </c>
    </row>
    <row r="329" spans="2:12" ht="15" x14ac:dyDescent="0.3">
      <c r="B329" s="2" t="s">
        <v>448</v>
      </c>
      <c r="C329">
        <v>5</v>
      </c>
      <c r="D329">
        <v>11</v>
      </c>
      <c r="E329">
        <v>8</v>
      </c>
      <c r="F329">
        <v>8</v>
      </c>
      <c r="G329">
        <v>3</v>
      </c>
      <c r="H329">
        <v>3</v>
      </c>
      <c r="I329">
        <v>0</v>
      </c>
      <c r="J329">
        <v>2</v>
      </c>
      <c r="K329">
        <v>1</v>
      </c>
      <c r="L329">
        <v>0</v>
      </c>
    </row>
    <row r="330" spans="2:12" ht="15" x14ac:dyDescent="0.3">
      <c r="B330" s="2" t="s">
        <v>449</v>
      </c>
      <c r="C330">
        <v>1</v>
      </c>
      <c r="D330">
        <v>11</v>
      </c>
      <c r="E330">
        <v>8</v>
      </c>
      <c r="F330">
        <v>8</v>
      </c>
      <c r="G330">
        <v>3</v>
      </c>
      <c r="H330">
        <v>3</v>
      </c>
      <c r="I330">
        <v>0</v>
      </c>
      <c r="J330">
        <v>2</v>
      </c>
      <c r="K330">
        <v>1</v>
      </c>
      <c r="L330">
        <v>0</v>
      </c>
    </row>
    <row r="331" spans="2:12" ht="15" x14ac:dyDescent="0.3">
      <c r="B331" s="2" t="s">
        <v>450</v>
      </c>
      <c r="C331">
        <v>5</v>
      </c>
      <c r="D331">
        <v>11</v>
      </c>
      <c r="E331">
        <v>8</v>
      </c>
      <c r="F331">
        <v>8</v>
      </c>
      <c r="G331">
        <v>3</v>
      </c>
      <c r="H331">
        <v>3</v>
      </c>
      <c r="I331">
        <v>0</v>
      </c>
      <c r="J331">
        <v>0</v>
      </c>
      <c r="K331">
        <v>0</v>
      </c>
      <c r="L331">
        <v>0</v>
      </c>
    </row>
    <row r="332" spans="2:12" ht="15" x14ac:dyDescent="0.3">
      <c r="B332" s="2" t="s">
        <v>451</v>
      </c>
      <c r="C332">
        <v>2</v>
      </c>
      <c r="D332">
        <v>11</v>
      </c>
      <c r="E332">
        <v>8</v>
      </c>
      <c r="F332">
        <v>8</v>
      </c>
      <c r="G332">
        <v>3</v>
      </c>
      <c r="H332">
        <v>3</v>
      </c>
      <c r="I332">
        <v>0</v>
      </c>
      <c r="J332">
        <v>2</v>
      </c>
      <c r="K332">
        <v>1</v>
      </c>
      <c r="L332">
        <v>0</v>
      </c>
    </row>
    <row r="333" spans="2:12" ht="15" x14ac:dyDescent="0.3">
      <c r="B333" s="2" t="s">
        <v>452</v>
      </c>
      <c r="C333">
        <v>1</v>
      </c>
      <c r="D333">
        <v>11</v>
      </c>
      <c r="E333">
        <v>10</v>
      </c>
      <c r="F333">
        <v>10</v>
      </c>
      <c r="G333">
        <v>3</v>
      </c>
      <c r="H333">
        <v>3</v>
      </c>
      <c r="I333">
        <v>1</v>
      </c>
      <c r="J333">
        <v>2</v>
      </c>
      <c r="K333">
        <v>1</v>
      </c>
      <c r="L333">
        <v>0</v>
      </c>
    </row>
    <row r="334" spans="2:12" ht="15" x14ac:dyDescent="0.3">
      <c r="B334" s="2" t="s">
        <v>453</v>
      </c>
      <c r="C334">
        <v>5</v>
      </c>
      <c r="D334">
        <v>11</v>
      </c>
      <c r="E334">
        <v>8</v>
      </c>
      <c r="F334">
        <v>8</v>
      </c>
      <c r="G334">
        <v>3</v>
      </c>
      <c r="H334">
        <v>17</v>
      </c>
      <c r="I334">
        <v>0</v>
      </c>
      <c r="J334">
        <v>0</v>
      </c>
      <c r="K334">
        <v>0</v>
      </c>
      <c r="L334">
        <v>0</v>
      </c>
    </row>
    <row r="335" spans="2:12" ht="15" x14ac:dyDescent="0.3">
      <c r="B335" s="2" t="s">
        <v>454</v>
      </c>
      <c r="C335">
        <v>1</v>
      </c>
      <c r="D335">
        <v>11</v>
      </c>
      <c r="E335">
        <v>9</v>
      </c>
      <c r="F335">
        <v>9</v>
      </c>
      <c r="G335">
        <v>3</v>
      </c>
      <c r="H335">
        <v>11</v>
      </c>
      <c r="I335">
        <v>1</v>
      </c>
      <c r="J335">
        <v>0</v>
      </c>
      <c r="K335">
        <v>0</v>
      </c>
      <c r="L335">
        <v>0</v>
      </c>
    </row>
    <row r="336" spans="2:12" ht="15" x14ac:dyDescent="0.3">
      <c r="B336" s="2" t="s">
        <v>455</v>
      </c>
      <c r="C336">
        <v>5</v>
      </c>
      <c r="D336">
        <v>11</v>
      </c>
      <c r="E336">
        <v>3</v>
      </c>
      <c r="F336">
        <v>3</v>
      </c>
      <c r="G336">
        <v>3</v>
      </c>
      <c r="H336">
        <v>21</v>
      </c>
      <c r="I336">
        <v>2</v>
      </c>
      <c r="J336">
        <v>2</v>
      </c>
      <c r="K336">
        <v>0</v>
      </c>
      <c r="L336">
        <v>0</v>
      </c>
    </row>
    <row r="337" spans="2:12" ht="15" x14ac:dyDescent="0.3">
      <c r="B337" s="2" t="s">
        <v>456</v>
      </c>
      <c r="C337">
        <v>5</v>
      </c>
      <c r="D337">
        <v>11</v>
      </c>
      <c r="E337">
        <v>8</v>
      </c>
      <c r="F337">
        <v>8</v>
      </c>
      <c r="G337">
        <v>3</v>
      </c>
      <c r="H337">
        <v>3</v>
      </c>
      <c r="I337">
        <v>1</v>
      </c>
      <c r="J337">
        <v>2</v>
      </c>
      <c r="K337">
        <v>1</v>
      </c>
      <c r="L337">
        <v>0</v>
      </c>
    </row>
    <row r="338" spans="2:12" ht="15" x14ac:dyDescent="0.3">
      <c r="B338" s="2" t="s">
        <v>457</v>
      </c>
      <c r="C338">
        <v>1</v>
      </c>
      <c r="D338">
        <v>11</v>
      </c>
      <c r="E338">
        <v>8</v>
      </c>
      <c r="F338">
        <v>8</v>
      </c>
      <c r="G338">
        <v>3</v>
      </c>
      <c r="H338">
        <v>7</v>
      </c>
      <c r="I338">
        <v>1</v>
      </c>
      <c r="J338">
        <v>2</v>
      </c>
      <c r="K338">
        <v>0</v>
      </c>
      <c r="L338">
        <v>0</v>
      </c>
    </row>
    <row r="339" spans="2:12" ht="15" x14ac:dyDescent="0.3">
      <c r="B339" s="2" t="s">
        <v>458</v>
      </c>
      <c r="C339">
        <v>2</v>
      </c>
      <c r="D339">
        <v>11</v>
      </c>
      <c r="E339">
        <v>8</v>
      </c>
      <c r="F339">
        <v>8</v>
      </c>
      <c r="G339">
        <v>3</v>
      </c>
      <c r="H339">
        <v>3</v>
      </c>
      <c r="I339">
        <v>0</v>
      </c>
      <c r="J339">
        <v>2</v>
      </c>
      <c r="K339">
        <v>1</v>
      </c>
      <c r="L339">
        <v>0</v>
      </c>
    </row>
    <row r="340" spans="2:12" ht="15" x14ac:dyDescent="0.3">
      <c r="B340" s="2" t="s">
        <v>459</v>
      </c>
      <c r="C340">
        <v>1</v>
      </c>
      <c r="D340">
        <v>11</v>
      </c>
      <c r="E340">
        <v>8</v>
      </c>
      <c r="F340">
        <v>8</v>
      </c>
      <c r="G340">
        <v>3</v>
      </c>
      <c r="H340">
        <v>3</v>
      </c>
      <c r="I340">
        <v>0</v>
      </c>
      <c r="J340">
        <v>0</v>
      </c>
      <c r="K340">
        <v>0</v>
      </c>
      <c r="L340">
        <v>0</v>
      </c>
    </row>
    <row r="341" spans="2:12" ht="15" x14ac:dyDescent="0.3">
      <c r="B341" s="2" t="s">
        <v>460</v>
      </c>
      <c r="C341">
        <v>5</v>
      </c>
      <c r="D341">
        <v>11</v>
      </c>
      <c r="E341">
        <v>8</v>
      </c>
      <c r="F341">
        <v>8</v>
      </c>
      <c r="G341">
        <v>3</v>
      </c>
      <c r="H341">
        <v>1</v>
      </c>
      <c r="I341">
        <v>1</v>
      </c>
      <c r="J341">
        <v>3</v>
      </c>
      <c r="K341">
        <v>0</v>
      </c>
      <c r="L341">
        <v>0</v>
      </c>
    </row>
    <row r="342" spans="2:12" ht="15" x14ac:dyDescent="0.3">
      <c r="B342" s="2" t="s">
        <v>461</v>
      </c>
      <c r="C342">
        <v>3</v>
      </c>
      <c r="D342">
        <v>11</v>
      </c>
      <c r="E342">
        <v>11</v>
      </c>
      <c r="F342">
        <v>11</v>
      </c>
      <c r="G342">
        <v>3</v>
      </c>
      <c r="H342">
        <v>3</v>
      </c>
      <c r="I342">
        <v>1</v>
      </c>
      <c r="J342">
        <v>3</v>
      </c>
      <c r="K342">
        <v>1</v>
      </c>
      <c r="L342">
        <v>0</v>
      </c>
    </row>
    <row r="343" spans="2:12" ht="15" x14ac:dyDescent="0.3">
      <c r="B343" s="2" t="s">
        <v>462</v>
      </c>
      <c r="C343">
        <v>2</v>
      </c>
      <c r="D343">
        <v>11</v>
      </c>
      <c r="E343">
        <v>0</v>
      </c>
      <c r="F343">
        <v>0</v>
      </c>
      <c r="G343">
        <v>3</v>
      </c>
      <c r="H343">
        <v>0</v>
      </c>
      <c r="I343">
        <v>1</v>
      </c>
      <c r="J343">
        <v>0</v>
      </c>
      <c r="K343">
        <v>0</v>
      </c>
      <c r="L343">
        <v>0</v>
      </c>
    </row>
    <row r="344" spans="2:12" ht="15" x14ac:dyDescent="0.3">
      <c r="B344" s="2" t="s">
        <v>463</v>
      </c>
      <c r="C344">
        <v>5</v>
      </c>
      <c r="D344">
        <v>11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</row>
    <row r="345" spans="2:12" ht="15" x14ac:dyDescent="0.3">
      <c r="B345" s="2" t="s">
        <v>464</v>
      </c>
      <c r="C345">
        <v>5</v>
      </c>
      <c r="D345">
        <v>11</v>
      </c>
      <c r="E345">
        <v>0</v>
      </c>
      <c r="F345">
        <v>0</v>
      </c>
      <c r="G345">
        <v>5</v>
      </c>
      <c r="H345">
        <v>1</v>
      </c>
      <c r="I345">
        <v>1</v>
      </c>
      <c r="J345">
        <v>4</v>
      </c>
      <c r="K345">
        <v>1</v>
      </c>
      <c r="L345">
        <v>0</v>
      </c>
    </row>
    <row r="346" spans="2:12" ht="15" x14ac:dyDescent="0.3">
      <c r="B346" s="2" t="s">
        <v>465</v>
      </c>
      <c r="C346">
        <v>1</v>
      </c>
      <c r="D346">
        <v>11</v>
      </c>
      <c r="E346">
        <v>8</v>
      </c>
      <c r="F346">
        <v>8</v>
      </c>
      <c r="G346">
        <v>5</v>
      </c>
      <c r="H346">
        <v>3</v>
      </c>
      <c r="I346">
        <v>0</v>
      </c>
      <c r="J346">
        <v>1</v>
      </c>
      <c r="K346">
        <v>0</v>
      </c>
      <c r="L346">
        <v>0</v>
      </c>
    </row>
    <row r="347" spans="2:12" ht="15" x14ac:dyDescent="0.3">
      <c r="B347" s="2" t="s">
        <v>466</v>
      </c>
      <c r="C347">
        <v>5</v>
      </c>
      <c r="D347">
        <v>11</v>
      </c>
      <c r="E347">
        <v>10</v>
      </c>
      <c r="F347">
        <v>10</v>
      </c>
      <c r="G347">
        <v>5</v>
      </c>
      <c r="H347">
        <v>3</v>
      </c>
      <c r="I347">
        <v>1</v>
      </c>
      <c r="J347">
        <v>5</v>
      </c>
      <c r="K347">
        <v>1</v>
      </c>
      <c r="L347">
        <v>0</v>
      </c>
    </row>
    <row r="348" spans="2:12" ht="15" x14ac:dyDescent="0.3">
      <c r="B348" s="2" t="s">
        <v>467</v>
      </c>
      <c r="C348">
        <v>1</v>
      </c>
      <c r="D348">
        <v>11</v>
      </c>
      <c r="E348">
        <v>3</v>
      </c>
      <c r="F348">
        <v>3</v>
      </c>
      <c r="G348">
        <v>0</v>
      </c>
      <c r="H348">
        <v>21</v>
      </c>
      <c r="I348">
        <v>2</v>
      </c>
      <c r="J348">
        <v>0</v>
      </c>
      <c r="K348">
        <v>0</v>
      </c>
      <c r="L348">
        <v>0</v>
      </c>
    </row>
    <row r="349" spans="2:12" x14ac:dyDescent="0.3">
      <c r="B349" t="s">
        <v>468</v>
      </c>
      <c r="C349">
        <v>1</v>
      </c>
      <c r="D349">
        <v>12</v>
      </c>
      <c r="E349">
        <v>8</v>
      </c>
      <c r="F349">
        <v>8</v>
      </c>
      <c r="G349">
        <v>3</v>
      </c>
      <c r="H349">
        <v>31</v>
      </c>
      <c r="I349">
        <v>0</v>
      </c>
      <c r="J349">
        <v>0</v>
      </c>
      <c r="K349">
        <v>1</v>
      </c>
      <c r="L349">
        <v>0</v>
      </c>
    </row>
    <row r="350" spans="2:12" x14ac:dyDescent="0.3">
      <c r="B350" t="s">
        <v>469</v>
      </c>
      <c r="C350">
        <v>1</v>
      </c>
      <c r="D350">
        <v>12</v>
      </c>
      <c r="E350">
        <v>3</v>
      </c>
      <c r="F350">
        <v>3</v>
      </c>
      <c r="G350">
        <v>3</v>
      </c>
      <c r="H350">
        <v>21</v>
      </c>
      <c r="I350">
        <v>2</v>
      </c>
      <c r="J350">
        <v>2</v>
      </c>
      <c r="K350">
        <v>0</v>
      </c>
      <c r="L350">
        <v>0</v>
      </c>
    </row>
    <row r="351" spans="2:12" x14ac:dyDescent="0.3">
      <c r="B351" t="s">
        <v>470</v>
      </c>
      <c r="C351">
        <v>1</v>
      </c>
      <c r="D351">
        <v>12</v>
      </c>
      <c r="E351">
        <v>9</v>
      </c>
      <c r="F351">
        <v>9</v>
      </c>
      <c r="G351">
        <v>1</v>
      </c>
      <c r="H351">
        <v>3</v>
      </c>
      <c r="I351">
        <v>3</v>
      </c>
      <c r="J351">
        <v>1</v>
      </c>
      <c r="K351">
        <v>0</v>
      </c>
      <c r="L351">
        <v>0</v>
      </c>
    </row>
    <row r="352" spans="2:12" x14ac:dyDescent="0.3">
      <c r="B352" t="s">
        <v>471</v>
      </c>
      <c r="C352">
        <v>0</v>
      </c>
      <c r="D352">
        <v>12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1</v>
      </c>
      <c r="L352">
        <v>0</v>
      </c>
    </row>
    <row r="353" spans="2:12" x14ac:dyDescent="0.3">
      <c r="B353" t="s">
        <v>472</v>
      </c>
      <c r="C353">
        <v>1</v>
      </c>
      <c r="D353">
        <v>12</v>
      </c>
      <c r="E353">
        <v>0</v>
      </c>
      <c r="F353">
        <v>0</v>
      </c>
      <c r="G353">
        <v>0</v>
      </c>
      <c r="H353">
        <v>3</v>
      </c>
      <c r="I353">
        <v>0</v>
      </c>
      <c r="J353">
        <v>0</v>
      </c>
      <c r="K353">
        <v>0</v>
      </c>
      <c r="L353">
        <v>0</v>
      </c>
    </row>
    <row r="354" spans="2:12" x14ac:dyDescent="0.3">
      <c r="B354" t="s">
        <v>473</v>
      </c>
      <c r="C354">
        <v>5</v>
      </c>
      <c r="D354">
        <v>12</v>
      </c>
      <c r="E354">
        <v>3</v>
      </c>
      <c r="F354">
        <v>3</v>
      </c>
      <c r="G354">
        <v>3</v>
      </c>
      <c r="H354">
        <v>8</v>
      </c>
      <c r="I354">
        <v>2</v>
      </c>
      <c r="J354">
        <v>2</v>
      </c>
      <c r="K354">
        <v>0</v>
      </c>
      <c r="L354">
        <v>0</v>
      </c>
    </row>
    <row r="355" spans="2:12" x14ac:dyDescent="0.3">
      <c r="B355" t="s">
        <v>474</v>
      </c>
      <c r="C355">
        <v>1</v>
      </c>
      <c r="D355">
        <v>12</v>
      </c>
      <c r="E355">
        <v>0</v>
      </c>
      <c r="F355">
        <v>0</v>
      </c>
      <c r="G355">
        <v>1</v>
      </c>
      <c r="H355">
        <v>20</v>
      </c>
      <c r="I355">
        <v>0</v>
      </c>
      <c r="J355">
        <v>5</v>
      </c>
      <c r="K355">
        <v>0</v>
      </c>
      <c r="L355">
        <v>0</v>
      </c>
    </row>
    <row r="356" spans="2:12" x14ac:dyDescent="0.3">
      <c r="B356" t="s">
        <v>475</v>
      </c>
      <c r="C356">
        <v>5</v>
      </c>
      <c r="D356">
        <v>12</v>
      </c>
      <c r="E356">
        <v>0</v>
      </c>
      <c r="F356">
        <v>0</v>
      </c>
      <c r="G356">
        <v>0</v>
      </c>
      <c r="H356">
        <v>1</v>
      </c>
      <c r="I356">
        <v>1</v>
      </c>
      <c r="J356">
        <v>4</v>
      </c>
      <c r="K356">
        <v>0</v>
      </c>
      <c r="L356">
        <v>0</v>
      </c>
    </row>
    <row r="357" spans="2:12" x14ac:dyDescent="0.3">
      <c r="B357" t="s">
        <v>476</v>
      </c>
      <c r="C357">
        <v>1</v>
      </c>
      <c r="D357">
        <v>12</v>
      </c>
      <c r="E357">
        <v>9</v>
      </c>
      <c r="F357">
        <v>9</v>
      </c>
      <c r="G357">
        <v>1</v>
      </c>
      <c r="H357">
        <v>1</v>
      </c>
      <c r="I357">
        <v>3</v>
      </c>
      <c r="J357">
        <v>2</v>
      </c>
      <c r="K357">
        <v>0</v>
      </c>
      <c r="L357">
        <v>0</v>
      </c>
    </row>
    <row r="358" spans="2:12" x14ac:dyDescent="0.3">
      <c r="B358" t="s">
        <v>477</v>
      </c>
      <c r="C358">
        <v>2</v>
      </c>
      <c r="D358">
        <v>12</v>
      </c>
      <c r="E358">
        <v>0</v>
      </c>
      <c r="F358">
        <v>0</v>
      </c>
      <c r="G358">
        <v>1</v>
      </c>
      <c r="H358">
        <v>13</v>
      </c>
      <c r="I358">
        <v>3</v>
      </c>
      <c r="J358">
        <v>0</v>
      </c>
      <c r="K358">
        <v>0</v>
      </c>
      <c r="L358">
        <v>0</v>
      </c>
    </row>
    <row r="359" spans="2:12" x14ac:dyDescent="0.3">
      <c r="B359" t="s">
        <v>478</v>
      </c>
      <c r="C359">
        <v>5</v>
      </c>
      <c r="D359">
        <v>12</v>
      </c>
      <c r="E359">
        <v>8</v>
      </c>
      <c r="F359">
        <v>8</v>
      </c>
      <c r="G359">
        <v>3</v>
      </c>
      <c r="H359">
        <v>7</v>
      </c>
      <c r="I359">
        <v>1</v>
      </c>
      <c r="J359">
        <v>0</v>
      </c>
      <c r="K359">
        <v>0</v>
      </c>
      <c r="L359">
        <v>0</v>
      </c>
    </row>
    <row r="360" spans="2:12" x14ac:dyDescent="0.3">
      <c r="B360" t="s">
        <v>479</v>
      </c>
      <c r="C360">
        <v>1</v>
      </c>
      <c r="D360">
        <v>12</v>
      </c>
      <c r="E360">
        <v>0</v>
      </c>
      <c r="F360">
        <v>0</v>
      </c>
      <c r="G360">
        <v>1</v>
      </c>
      <c r="H360">
        <v>0</v>
      </c>
      <c r="I360">
        <v>1</v>
      </c>
      <c r="J360">
        <v>1</v>
      </c>
      <c r="K360">
        <v>0</v>
      </c>
      <c r="L360">
        <v>0</v>
      </c>
    </row>
    <row r="361" spans="2:12" x14ac:dyDescent="0.3">
      <c r="B361" t="s">
        <v>480</v>
      </c>
      <c r="C361">
        <v>1</v>
      </c>
      <c r="D361">
        <v>12</v>
      </c>
      <c r="E361">
        <v>0</v>
      </c>
      <c r="F361">
        <v>0</v>
      </c>
      <c r="G361">
        <v>1</v>
      </c>
      <c r="H361">
        <v>19</v>
      </c>
      <c r="I361">
        <v>0</v>
      </c>
      <c r="J361">
        <v>6</v>
      </c>
      <c r="K361">
        <v>0</v>
      </c>
      <c r="L361">
        <v>0</v>
      </c>
    </row>
    <row r="362" spans="2:12" x14ac:dyDescent="0.3">
      <c r="B362" t="s">
        <v>481</v>
      </c>
      <c r="C362">
        <v>1</v>
      </c>
      <c r="D362">
        <v>12</v>
      </c>
      <c r="E362">
        <v>0</v>
      </c>
      <c r="F362">
        <v>0</v>
      </c>
      <c r="G362">
        <v>3</v>
      </c>
      <c r="H362">
        <v>7</v>
      </c>
      <c r="I362">
        <v>1</v>
      </c>
      <c r="J362">
        <v>2</v>
      </c>
      <c r="K362">
        <v>0</v>
      </c>
      <c r="L362">
        <v>0</v>
      </c>
    </row>
    <row r="363" spans="2:12" x14ac:dyDescent="0.3">
      <c r="B363" t="s">
        <v>482</v>
      </c>
      <c r="C363">
        <v>4</v>
      </c>
      <c r="D363">
        <v>12</v>
      </c>
      <c r="E363">
        <v>0</v>
      </c>
      <c r="F363">
        <v>0</v>
      </c>
      <c r="G363">
        <v>0</v>
      </c>
      <c r="H363">
        <v>1</v>
      </c>
      <c r="I363">
        <v>0</v>
      </c>
      <c r="J363">
        <v>3</v>
      </c>
      <c r="K363">
        <v>1</v>
      </c>
      <c r="L363">
        <v>0</v>
      </c>
    </row>
    <row r="364" spans="2:12" x14ac:dyDescent="0.3">
      <c r="B364" t="s">
        <v>483</v>
      </c>
      <c r="C364">
        <v>1</v>
      </c>
      <c r="D364">
        <v>12</v>
      </c>
      <c r="E364">
        <v>0</v>
      </c>
      <c r="F364">
        <v>0</v>
      </c>
      <c r="G364">
        <v>1</v>
      </c>
      <c r="H364">
        <v>20</v>
      </c>
      <c r="I364">
        <v>0</v>
      </c>
      <c r="J364">
        <v>0</v>
      </c>
      <c r="K364">
        <v>0</v>
      </c>
      <c r="L364">
        <v>0</v>
      </c>
    </row>
    <row r="365" spans="2:12" x14ac:dyDescent="0.3">
      <c r="B365" t="s">
        <v>484</v>
      </c>
      <c r="C365">
        <v>1</v>
      </c>
      <c r="D365">
        <v>12</v>
      </c>
      <c r="E365">
        <v>8</v>
      </c>
      <c r="F365">
        <v>8</v>
      </c>
      <c r="G365">
        <v>1</v>
      </c>
      <c r="H365">
        <v>1</v>
      </c>
      <c r="I365">
        <v>0</v>
      </c>
      <c r="J365">
        <v>0</v>
      </c>
      <c r="K365">
        <v>0</v>
      </c>
      <c r="L365">
        <v>0</v>
      </c>
    </row>
    <row r="366" spans="2:12" x14ac:dyDescent="0.3">
      <c r="B366" t="s">
        <v>485</v>
      </c>
      <c r="C366">
        <v>1</v>
      </c>
      <c r="D366">
        <v>12</v>
      </c>
      <c r="E366">
        <v>8</v>
      </c>
      <c r="F366">
        <v>8</v>
      </c>
      <c r="G366">
        <v>1</v>
      </c>
      <c r="H366">
        <v>1</v>
      </c>
      <c r="I366">
        <v>0</v>
      </c>
      <c r="J366">
        <v>2</v>
      </c>
      <c r="K366">
        <v>0</v>
      </c>
      <c r="L366">
        <v>0</v>
      </c>
    </row>
    <row r="367" spans="2:12" x14ac:dyDescent="0.3">
      <c r="B367" t="s">
        <v>486</v>
      </c>
      <c r="C367">
        <v>0</v>
      </c>
      <c r="D367">
        <v>12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</row>
    <row r="368" spans="2:12" x14ac:dyDescent="0.3">
      <c r="B368" t="s">
        <v>487</v>
      </c>
      <c r="C368">
        <v>1</v>
      </c>
      <c r="D368">
        <v>12</v>
      </c>
      <c r="E368">
        <v>9</v>
      </c>
      <c r="F368">
        <v>9</v>
      </c>
      <c r="G368">
        <v>1</v>
      </c>
      <c r="H368">
        <v>13</v>
      </c>
      <c r="I368">
        <v>3</v>
      </c>
      <c r="J368">
        <v>1</v>
      </c>
      <c r="K368">
        <v>0</v>
      </c>
      <c r="L368">
        <v>0</v>
      </c>
    </row>
    <row r="369" spans="2:12" x14ac:dyDescent="0.3">
      <c r="B369" t="s">
        <v>488</v>
      </c>
      <c r="C369">
        <v>1</v>
      </c>
      <c r="D369">
        <v>13</v>
      </c>
      <c r="E369">
        <v>8</v>
      </c>
      <c r="F369">
        <v>8</v>
      </c>
      <c r="G369">
        <v>0</v>
      </c>
      <c r="H369">
        <v>3</v>
      </c>
      <c r="I369">
        <v>0</v>
      </c>
      <c r="J369">
        <v>1</v>
      </c>
      <c r="K369">
        <v>0</v>
      </c>
      <c r="L369">
        <v>0</v>
      </c>
    </row>
    <row r="370" spans="2:12" x14ac:dyDescent="0.3">
      <c r="B370" t="s">
        <v>489</v>
      </c>
      <c r="C370">
        <v>1</v>
      </c>
      <c r="D370">
        <v>13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1</v>
      </c>
      <c r="L370">
        <v>0</v>
      </c>
    </row>
    <row r="371" spans="2:12" x14ac:dyDescent="0.3">
      <c r="B371" t="s">
        <v>490</v>
      </c>
      <c r="C371">
        <v>1</v>
      </c>
      <c r="D371">
        <v>13</v>
      </c>
      <c r="E371">
        <v>0</v>
      </c>
      <c r="F371">
        <v>0</v>
      </c>
      <c r="G371">
        <v>0</v>
      </c>
      <c r="H371">
        <v>1</v>
      </c>
      <c r="I371">
        <v>1</v>
      </c>
      <c r="J371">
        <v>4</v>
      </c>
      <c r="K371">
        <v>0</v>
      </c>
      <c r="L371">
        <v>0</v>
      </c>
    </row>
    <row r="372" spans="2:12" x14ac:dyDescent="0.3">
      <c r="B372" t="s">
        <v>491</v>
      </c>
      <c r="C372">
        <v>5</v>
      </c>
      <c r="D372">
        <v>13</v>
      </c>
      <c r="E372">
        <v>3</v>
      </c>
      <c r="F372">
        <v>3</v>
      </c>
      <c r="G372">
        <v>3</v>
      </c>
      <c r="H372">
        <v>21</v>
      </c>
      <c r="I372">
        <v>2</v>
      </c>
      <c r="J372">
        <v>2</v>
      </c>
      <c r="K372">
        <v>0</v>
      </c>
      <c r="L372">
        <v>0</v>
      </c>
    </row>
    <row r="373" spans="2:12" x14ac:dyDescent="0.3">
      <c r="B373" t="s">
        <v>492</v>
      </c>
      <c r="C373">
        <v>1</v>
      </c>
      <c r="D373">
        <v>13</v>
      </c>
      <c r="E373">
        <v>0</v>
      </c>
      <c r="F373">
        <v>0</v>
      </c>
      <c r="G373">
        <v>0</v>
      </c>
      <c r="H373">
        <v>0</v>
      </c>
      <c r="I373">
        <v>2</v>
      </c>
      <c r="J373">
        <v>0</v>
      </c>
      <c r="K373">
        <v>0</v>
      </c>
      <c r="L373">
        <v>0</v>
      </c>
    </row>
    <row r="374" spans="2:12" x14ac:dyDescent="0.3">
      <c r="B374" t="s">
        <v>493</v>
      </c>
      <c r="C374">
        <v>3</v>
      </c>
      <c r="D374">
        <v>13</v>
      </c>
      <c r="E374">
        <v>8</v>
      </c>
      <c r="F374">
        <v>8</v>
      </c>
      <c r="G374">
        <v>3</v>
      </c>
      <c r="H374">
        <v>1</v>
      </c>
      <c r="I374">
        <v>0</v>
      </c>
      <c r="J374">
        <v>3</v>
      </c>
      <c r="K374">
        <v>0</v>
      </c>
      <c r="L374">
        <v>0</v>
      </c>
    </row>
    <row r="375" spans="2:12" x14ac:dyDescent="0.3">
      <c r="B375" t="s">
        <v>494</v>
      </c>
      <c r="C375">
        <v>1</v>
      </c>
      <c r="D375">
        <v>13</v>
      </c>
      <c r="E375">
        <v>0</v>
      </c>
      <c r="F375">
        <v>0</v>
      </c>
      <c r="G375">
        <v>0</v>
      </c>
      <c r="H375">
        <v>31</v>
      </c>
      <c r="I375">
        <v>0</v>
      </c>
      <c r="J375">
        <v>5</v>
      </c>
      <c r="K375">
        <v>0</v>
      </c>
      <c r="L375">
        <v>0</v>
      </c>
    </row>
    <row r="376" spans="2:12" x14ac:dyDescent="0.3">
      <c r="B376" t="s">
        <v>495</v>
      </c>
      <c r="C376">
        <v>1</v>
      </c>
      <c r="D376">
        <v>13</v>
      </c>
      <c r="E376">
        <v>9</v>
      </c>
      <c r="F376">
        <v>9</v>
      </c>
      <c r="G376">
        <v>1</v>
      </c>
      <c r="H376">
        <v>0</v>
      </c>
      <c r="I376">
        <v>0</v>
      </c>
      <c r="J376">
        <v>1</v>
      </c>
      <c r="K376">
        <v>0</v>
      </c>
      <c r="L376">
        <v>0</v>
      </c>
    </row>
    <row r="377" spans="2:12" x14ac:dyDescent="0.3">
      <c r="B377" t="s">
        <v>496</v>
      </c>
      <c r="C377">
        <v>1</v>
      </c>
      <c r="D377">
        <v>13</v>
      </c>
      <c r="E377">
        <v>0</v>
      </c>
      <c r="F377">
        <v>0</v>
      </c>
      <c r="G377">
        <v>1</v>
      </c>
      <c r="H377">
        <v>13</v>
      </c>
      <c r="I377">
        <v>1</v>
      </c>
      <c r="J377">
        <v>0</v>
      </c>
      <c r="K377">
        <v>0</v>
      </c>
      <c r="L377">
        <v>0</v>
      </c>
    </row>
    <row r="378" spans="2:12" x14ac:dyDescent="0.3">
      <c r="B378" t="s">
        <v>497</v>
      </c>
      <c r="C378">
        <v>5</v>
      </c>
      <c r="D378">
        <v>13</v>
      </c>
      <c r="E378">
        <v>0</v>
      </c>
      <c r="F378">
        <v>0</v>
      </c>
      <c r="G378">
        <v>0</v>
      </c>
      <c r="H378">
        <v>7</v>
      </c>
      <c r="I378">
        <v>0</v>
      </c>
      <c r="J378">
        <v>2</v>
      </c>
      <c r="K378">
        <v>0</v>
      </c>
      <c r="L378">
        <v>0</v>
      </c>
    </row>
    <row r="379" spans="2:12" x14ac:dyDescent="0.3">
      <c r="B379" t="s">
        <v>498</v>
      </c>
      <c r="C379">
        <v>1</v>
      </c>
      <c r="D379">
        <v>13</v>
      </c>
      <c r="E379">
        <v>8</v>
      </c>
      <c r="F379">
        <v>8</v>
      </c>
      <c r="G379">
        <v>3</v>
      </c>
      <c r="H379">
        <v>1</v>
      </c>
      <c r="I379">
        <v>0</v>
      </c>
      <c r="J379">
        <v>2</v>
      </c>
      <c r="K379">
        <v>0</v>
      </c>
      <c r="L379">
        <v>0</v>
      </c>
    </row>
    <row r="380" spans="2:12" x14ac:dyDescent="0.3">
      <c r="B380" t="s">
        <v>499</v>
      </c>
      <c r="C380">
        <v>1</v>
      </c>
      <c r="D380">
        <v>13</v>
      </c>
      <c r="E380">
        <v>8</v>
      </c>
      <c r="F380">
        <v>8</v>
      </c>
      <c r="G380">
        <v>1</v>
      </c>
      <c r="H380">
        <v>1</v>
      </c>
      <c r="I380">
        <v>0</v>
      </c>
      <c r="J380">
        <v>0</v>
      </c>
      <c r="K380">
        <v>0</v>
      </c>
      <c r="L380">
        <v>0</v>
      </c>
    </row>
    <row r="381" spans="2:12" x14ac:dyDescent="0.3">
      <c r="B381" t="s">
        <v>500</v>
      </c>
      <c r="C381">
        <v>1</v>
      </c>
      <c r="D381">
        <v>13</v>
      </c>
      <c r="E381">
        <v>0</v>
      </c>
      <c r="F381">
        <v>0</v>
      </c>
      <c r="G381">
        <v>3</v>
      </c>
      <c r="H381">
        <v>17</v>
      </c>
      <c r="I381">
        <v>0</v>
      </c>
      <c r="J381">
        <v>2</v>
      </c>
      <c r="K381">
        <v>0</v>
      </c>
      <c r="L381">
        <v>0</v>
      </c>
    </row>
    <row r="382" spans="2:12" x14ac:dyDescent="0.3">
      <c r="B382" t="s">
        <v>501</v>
      </c>
      <c r="C382">
        <v>1</v>
      </c>
      <c r="D382">
        <v>13</v>
      </c>
      <c r="E382">
        <v>8</v>
      </c>
      <c r="F382">
        <v>8</v>
      </c>
      <c r="G382">
        <v>3</v>
      </c>
      <c r="H382">
        <v>7</v>
      </c>
      <c r="I382">
        <v>0</v>
      </c>
      <c r="J382">
        <v>2</v>
      </c>
      <c r="K382">
        <v>0</v>
      </c>
      <c r="L382">
        <v>0</v>
      </c>
    </row>
    <row r="383" spans="2:12" x14ac:dyDescent="0.3">
      <c r="B383" t="s">
        <v>502</v>
      </c>
      <c r="C383">
        <v>5</v>
      </c>
      <c r="D383">
        <v>13</v>
      </c>
      <c r="E383">
        <v>0</v>
      </c>
      <c r="F383">
        <v>0</v>
      </c>
      <c r="G383">
        <v>1</v>
      </c>
      <c r="H383">
        <v>19</v>
      </c>
      <c r="I383">
        <v>3</v>
      </c>
      <c r="J383">
        <v>0</v>
      </c>
      <c r="K383">
        <v>0</v>
      </c>
      <c r="L383">
        <v>0</v>
      </c>
    </row>
    <row r="384" spans="2:12" x14ac:dyDescent="0.3">
      <c r="B384" t="s">
        <v>503</v>
      </c>
      <c r="C384">
        <v>1</v>
      </c>
      <c r="D384">
        <v>13</v>
      </c>
      <c r="E384">
        <v>0</v>
      </c>
      <c r="F384">
        <v>0</v>
      </c>
      <c r="G384">
        <v>7</v>
      </c>
      <c r="H384">
        <v>31</v>
      </c>
      <c r="I384">
        <v>0</v>
      </c>
      <c r="J384">
        <v>0</v>
      </c>
      <c r="K384">
        <v>5</v>
      </c>
      <c r="L384">
        <v>0</v>
      </c>
    </row>
    <row r="385" spans="2:12" x14ac:dyDescent="0.3">
      <c r="B385" t="s">
        <v>504</v>
      </c>
      <c r="C385">
        <v>5</v>
      </c>
      <c r="D385">
        <v>13</v>
      </c>
      <c r="E385">
        <v>8</v>
      </c>
      <c r="F385">
        <v>8</v>
      </c>
      <c r="G385">
        <v>3</v>
      </c>
      <c r="H385">
        <v>3</v>
      </c>
      <c r="I385">
        <v>0</v>
      </c>
      <c r="J385">
        <v>0</v>
      </c>
      <c r="K385">
        <v>0</v>
      </c>
      <c r="L385">
        <v>0</v>
      </c>
    </row>
    <row r="386" spans="2:12" x14ac:dyDescent="0.3">
      <c r="B386" t="s">
        <v>505</v>
      </c>
      <c r="C386">
        <v>1</v>
      </c>
      <c r="D386">
        <v>13</v>
      </c>
      <c r="E386">
        <v>1</v>
      </c>
      <c r="F386">
        <v>1</v>
      </c>
      <c r="G386">
        <v>0</v>
      </c>
      <c r="H386">
        <v>3</v>
      </c>
      <c r="I386">
        <v>1</v>
      </c>
      <c r="J386">
        <v>0</v>
      </c>
      <c r="K386">
        <v>0</v>
      </c>
      <c r="L386">
        <v>0</v>
      </c>
    </row>
    <row r="387" spans="2:12" x14ac:dyDescent="0.3">
      <c r="B387" t="s">
        <v>506</v>
      </c>
      <c r="C387">
        <v>2</v>
      </c>
      <c r="D387">
        <v>13</v>
      </c>
      <c r="E387">
        <v>12</v>
      </c>
      <c r="F387">
        <v>12</v>
      </c>
      <c r="G387">
        <v>3</v>
      </c>
      <c r="H387">
        <v>8</v>
      </c>
      <c r="I387">
        <v>2</v>
      </c>
      <c r="J387">
        <v>2</v>
      </c>
      <c r="K387">
        <v>0</v>
      </c>
      <c r="L387">
        <v>0</v>
      </c>
    </row>
    <row r="388" spans="2:12" x14ac:dyDescent="0.3">
      <c r="B388" t="s">
        <v>507</v>
      </c>
      <c r="C388">
        <v>1</v>
      </c>
      <c r="D388">
        <v>13</v>
      </c>
      <c r="E388">
        <v>3</v>
      </c>
      <c r="F388">
        <v>3</v>
      </c>
      <c r="G388">
        <v>3</v>
      </c>
      <c r="H388">
        <v>21</v>
      </c>
      <c r="I388">
        <v>2</v>
      </c>
      <c r="J388">
        <v>2</v>
      </c>
      <c r="K388">
        <v>0</v>
      </c>
      <c r="L388">
        <v>0</v>
      </c>
    </row>
    <row r="389" spans="2:12" x14ac:dyDescent="0.3">
      <c r="B389" t="s">
        <v>508</v>
      </c>
      <c r="C389">
        <v>1</v>
      </c>
      <c r="D389">
        <v>14</v>
      </c>
      <c r="E389">
        <v>8</v>
      </c>
      <c r="F389">
        <v>8</v>
      </c>
      <c r="G389">
        <v>0</v>
      </c>
      <c r="H389">
        <v>3</v>
      </c>
      <c r="I389">
        <v>0</v>
      </c>
      <c r="J389">
        <v>0</v>
      </c>
      <c r="K389">
        <v>0</v>
      </c>
      <c r="L389">
        <v>0</v>
      </c>
    </row>
    <row r="390" spans="2:12" x14ac:dyDescent="0.3">
      <c r="B390" t="s">
        <v>509</v>
      </c>
      <c r="C390">
        <v>5</v>
      </c>
      <c r="D390">
        <v>14</v>
      </c>
      <c r="E390">
        <v>3</v>
      </c>
      <c r="F390">
        <v>3</v>
      </c>
      <c r="G390">
        <v>3</v>
      </c>
      <c r="H390">
        <v>21</v>
      </c>
      <c r="I390">
        <v>0</v>
      </c>
      <c r="J390">
        <v>2</v>
      </c>
      <c r="K390">
        <v>0</v>
      </c>
      <c r="L390">
        <v>0</v>
      </c>
    </row>
    <row r="391" spans="2:12" x14ac:dyDescent="0.3">
      <c r="B391" t="s">
        <v>510</v>
      </c>
      <c r="C391">
        <v>1</v>
      </c>
      <c r="D391">
        <v>14</v>
      </c>
      <c r="E391">
        <v>0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</row>
    <row r="392" spans="2:12" x14ac:dyDescent="0.3">
      <c r="B392" t="s">
        <v>511</v>
      </c>
      <c r="C392">
        <v>3</v>
      </c>
      <c r="D392">
        <v>14</v>
      </c>
      <c r="E392">
        <v>8</v>
      </c>
      <c r="F392">
        <v>8</v>
      </c>
      <c r="G392">
        <v>3</v>
      </c>
      <c r="H392">
        <v>3</v>
      </c>
      <c r="I392">
        <v>0</v>
      </c>
      <c r="J392">
        <v>2</v>
      </c>
      <c r="K392">
        <v>0</v>
      </c>
      <c r="L392">
        <v>0</v>
      </c>
    </row>
    <row r="393" spans="2:12" x14ac:dyDescent="0.3">
      <c r="B393" t="s">
        <v>512</v>
      </c>
      <c r="C393">
        <v>1</v>
      </c>
      <c r="D393">
        <v>14</v>
      </c>
      <c r="E393">
        <v>9</v>
      </c>
      <c r="F393">
        <v>9</v>
      </c>
      <c r="G393">
        <v>3</v>
      </c>
      <c r="H393">
        <v>13</v>
      </c>
      <c r="I393">
        <v>3</v>
      </c>
      <c r="J393">
        <v>0</v>
      </c>
      <c r="K393">
        <v>0</v>
      </c>
      <c r="L393">
        <v>0</v>
      </c>
    </row>
    <row r="394" spans="2:12" x14ac:dyDescent="0.3">
      <c r="B394" t="s">
        <v>513</v>
      </c>
      <c r="C394">
        <v>1</v>
      </c>
      <c r="D394">
        <v>14</v>
      </c>
      <c r="E394">
        <v>0</v>
      </c>
      <c r="F394">
        <v>0</v>
      </c>
      <c r="G394">
        <v>0</v>
      </c>
      <c r="H394">
        <v>1</v>
      </c>
      <c r="I394">
        <v>1</v>
      </c>
      <c r="J394">
        <v>4</v>
      </c>
      <c r="K394">
        <v>0</v>
      </c>
      <c r="L394">
        <v>0</v>
      </c>
    </row>
    <row r="395" spans="2:12" x14ac:dyDescent="0.3">
      <c r="B395" t="s">
        <v>514</v>
      </c>
      <c r="C395">
        <v>1</v>
      </c>
      <c r="D395">
        <v>14</v>
      </c>
      <c r="E395">
        <v>0</v>
      </c>
      <c r="F395">
        <v>0</v>
      </c>
      <c r="G395">
        <v>3</v>
      </c>
      <c r="H395">
        <v>7</v>
      </c>
      <c r="I395">
        <v>1</v>
      </c>
      <c r="J395">
        <v>2</v>
      </c>
      <c r="K395">
        <v>0</v>
      </c>
      <c r="L395">
        <v>0</v>
      </c>
    </row>
    <row r="396" spans="2:12" x14ac:dyDescent="0.3">
      <c r="B396" t="s">
        <v>515</v>
      </c>
      <c r="C396">
        <v>1</v>
      </c>
      <c r="D396">
        <v>14</v>
      </c>
      <c r="E396">
        <v>3</v>
      </c>
      <c r="F396">
        <v>3</v>
      </c>
      <c r="G396">
        <v>3</v>
      </c>
      <c r="H396">
        <v>21</v>
      </c>
      <c r="I396">
        <v>2</v>
      </c>
      <c r="J396">
        <v>2</v>
      </c>
      <c r="K396">
        <v>0</v>
      </c>
      <c r="L396">
        <v>0</v>
      </c>
    </row>
    <row r="397" spans="2:12" x14ac:dyDescent="0.3">
      <c r="B397" t="s">
        <v>516</v>
      </c>
      <c r="C397">
        <v>1</v>
      </c>
      <c r="D397">
        <v>14</v>
      </c>
      <c r="E397">
        <v>0</v>
      </c>
      <c r="F397">
        <v>0</v>
      </c>
      <c r="G397">
        <v>3</v>
      </c>
      <c r="H397">
        <v>1</v>
      </c>
      <c r="I397">
        <v>0</v>
      </c>
      <c r="J397">
        <v>3</v>
      </c>
      <c r="K397">
        <v>1</v>
      </c>
      <c r="L397">
        <v>0</v>
      </c>
    </row>
    <row r="398" spans="2:12" x14ac:dyDescent="0.3">
      <c r="B398" t="s">
        <v>517</v>
      </c>
      <c r="C398">
        <v>1</v>
      </c>
      <c r="D398">
        <v>14</v>
      </c>
      <c r="E398">
        <v>0</v>
      </c>
      <c r="F398">
        <v>0</v>
      </c>
      <c r="G398">
        <v>3</v>
      </c>
      <c r="H398">
        <v>7</v>
      </c>
      <c r="I398">
        <v>1</v>
      </c>
      <c r="J398">
        <v>2</v>
      </c>
      <c r="K398">
        <v>0</v>
      </c>
      <c r="L398">
        <v>0</v>
      </c>
    </row>
    <row r="399" spans="2:12" x14ac:dyDescent="0.3">
      <c r="B399" t="s">
        <v>518</v>
      </c>
      <c r="C399">
        <v>1</v>
      </c>
      <c r="D399">
        <v>14</v>
      </c>
      <c r="E399">
        <v>0</v>
      </c>
      <c r="F399">
        <v>0</v>
      </c>
      <c r="G399">
        <v>3</v>
      </c>
      <c r="H399">
        <v>0</v>
      </c>
      <c r="I399">
        <v>1</v>
      </c>
      <c r="J399">
        <v>2</v>
      </c>
      <c r="K399">
        <v>0</v>
      </c>
      <c r="L399">
        <v>0</v>
      </c>
    </row>
    <row r="400" spans="2:12" x14ac:dyDescent="0.3">
      <c r="B400" t="s">
        <v>519</v>
      </c>
      <c r="C400">
        <v>1</v>
      </c>
      <c r="D400">
        <v>14</v>
      </c>
      <c r="E400">
        <v>0</v>
      </c>
      <c r="F400">
        <v>0</v>
      </c>
      <c r="G400">
        <v>1</v>
      </c>
      <c r="H400">
        <v>19</v>
      </c>
      <c r="I400">
        <v>3</v>
      </c>
      <c r="J400">
        <v>5</v>
      </c>
      <c r="K400">
        <v>0</v>
      </c>
      <c r="L400">
        <v>0</v>
      </c>
    </row>
    <row r="401" spans="2:12" x14ac:dyDescent="0.3">
      <c r="B401" t="s">
        <v>520</v>
      </c>
      <c r="C401">
        <v>1</v>
      </c>
      <c r="D401">
        <v>14</v>
      </c>
      <c r="E401">
        <v>0</v>
      </c>
      <c r="F401">
        <v>0</v>
      </c>
      <c r="G401">
        <v>1</v>
      </c>
      <c r="H401">
        <v>1</v>
      </c>
      <c r="I401">
        <v>0</v>
      </c>
      <c r="J401">
        <v>0</v>
      </c>
      <c r="K401">
        <v>0</v>
      </c>
      <c r="L401">
        <v>0</v>
      </c>
    </row>
    <row r="402" spans="2:12" x14ac:dyDescent="0.3">
      <c r="B402" t="s">
        <v>521</v>
      </c>
      <c r="C402">
        <v>1</v>
      </c>
      <c r="D402">
        <v>14</v>
      </c>
      <c r="E402">
        <v>0</v>
      </c>
      <c r="F402">
        <v>0</v>
      </c>
      <c r="G402">
        <v>0</v>
      </c>
      <c r="H402">
        <v>1</v>
      </c>
      <c r="I402">
        <v>0</v>
      </c>
      <c r="J402">
        <v>0</v>
      </c>
      <c r="K402">
        <v>0</v>
      </c>
      <c r="L402">
        <v>0</v>
      </c>
    </row>
    <row r="403" spans="2:12" x14ac:dyDescent="0.3">
      <c r="B403" t="s">
        <v>522</v>
      </c>
      <c r="C403">
        <v>1</v>
      </c>
      <c r="D403">
        <v>14</v>
      </c>
      <c r="E403">
        <v>0</v>
      </c>
      <c r="F403">
        <v>0</v>
      </c>
      <c r="G403">
        <v>3</v>
      </c>
      <c r="H403">
        <v>7</v>
      </c>
      <c r="I403">
        <v>1</v>
      </c>
      <c r="J403">
        <v>2</v>
      </c>
      <c r="K403">
        <v>0</v>
      </c>
      <c r="L403">
        <v>0</v>
      </c>
    </row>
    <row r="404" spans="2:12" x14ac:dyDescent="0.3">
      <c r="B404" t="s">
        <v>523</v>
      </c>
      <c r="C404">
        <v>5</v>
      </c>
      <c r="D404">
        <v>14</v>
      </c>
      <c r="E404">
        <v>9</v>
      </c>
      <c r="F404">
        <v>9</v>
      </c>
      <c r="G404">
        <v>1</v>
      </c>
      <c r="H404">
        <v>13</v>
      </c>
      <c r="I404">
        <v>2</v>
      </c>
      <c r="J404">
        <v>0</v>
      </c>
      <c r="K404">
        <v>0</v>
      </c>
      <c r="L404">
        <v>0</v>
      </c>
    </row>
    <row r="405" spans="2:12" x14ac:dyDescent="0.3">
      <c r="B405" t="s">
        <v>524</v>
      </c>
      <c r="C405">
        <v>1</v>
      </c>
      <c r="D405">
        <v>14</v>
      </c>
      <c r="E405">
        <v>0</v>
      </c>
      <c r="F405">
        <v>0</v>
      </c>
      <c r="G405">
        <v>1</v>
      </c>
      <c r="H405">
        <v>1</v>
      </c>
      <c r="I405">
        <v>0</v>
      </c>
      <c r="J405">
        <v>2</v>
      </c>
      <c r="K405">
        <v>5</v>
      </c>
      <c r="L405">
        <v>0</v>
      </c>
    </row>
    <row r="406" spans="2:12" x14ac:dyDescent="0.3">
      <c r="B406" t="s">
        <v>525</v>
      </c>
      <c r="C406">
        <v>5</v>
      </c>
      <c r="D406">
        <v>14</v>
      </c>
      <c r="E406">
        <v>8</v>
      </c>
      <c r="F406">
        <v>8</v>
      </c>
      <c r="G406">
        <v>3</v>
      </c>
      <c r="H406">
        <v>28</v>
      </c>
      <c r="I406">
        <v>0</v>
      </c>
      <c r="J406">
        <v>0</v>
      </c>
      <c r="K406">
        <v>0</v>
      </c>
      <c r="L406">
        <v>0</v>
      </c>
    </row>
    <row r="407" spans="2:12" x14ac:dyDescent="0.3">
      <c r="B407" t="s">
        <v>526</v>
      </c>
      <c r="C407">
        <v>1</v>
      </c>
      <c r="D407">
        <v>14</v>
      </c>
      <c r="E407">
        <v>0</v>
      </c>
      <c r="F407">
        <v>0</v>
      </c>
      <c r="G407">
        <v>7</v>
      </c>
      <c r="H407">
        <v>31</v>
      </c>
      <c r="I407">
        <v>0</v>
      </c>
      <c r="J407">
        <v>0</v>
      </c>
      <c r="K407">
        <v>0</v>
      </c>
      <c r="L407">
        <v>0</v>
      </c>
    </row>
    <row r="408" spans="2:12" x14ac:dyDescent="0.3">
      <c r="B408" t="s">
        <v>527</v>
      </c>
      <c r="C408">
        <v>1</v>
      </c>
      <c r="D408">
        <v>14</v>
      </c>
      <c r="E408">
        <v>3</v>
      </c>
      <c r="F408">
        <v>3</v>
      </c>
      <c r="G408">
        <v>3</v>
      </c>
      <c r="H408">
        <v>21</v>
      </c>
      <c r="I408">
        <v>2</v>
      </c>
      <c r="J408">
        <v>2</v>
      </c>
      <c r="K408">
        <v>0</v>
      </c>
      <c r="L408">
        <v>0</v>
      </c>
    </row>
    <row r="409" spans="2:12" x14ac:dyDescent="0.3">
      <c r="B409" t="s">
        <v>528</v>
      </c>
      <c r="C409">
        <v>1</v>
      </c>
      <c r="D409">
        <v>16</v>
      </c>
      <c r="E409">
        <v>0</v>
      </c>
      <c r="F409">
        <v>0</v>
      </c>
      <c r="G409">
        <v>0</v>
      </c>
      <c r="H409">
        <v>3</v>
      </c>
      <c r="I409">
        <v>0</v>
      </c>
      <c r="J409">
        <v>0</v>
      </c>
      <c r="K409">
        <v>0</v>
      </c>
      <c r="L409">
        <v>0</v>
      </c>
    </row>
    <row r="410" spans="2:12" x14ac:dyDescent="0.3">
      <c r="B410" t="s">
        <v>529</v>
      </c>
      <c r="C410">
        <v>1</v>
      </c>
      <c r="D410">
        <v>16</v>
      </c>
      <c r="E410">
        <v>0</v>
      </c>
      <c r="F410">
        <v>0</v>
      </c>
      <c r="G410">
        <v>0</v>
      </c>
      <c r="H410">
        <v>21</v>
      </c>
      <c r="I410">
        <v>2</v>
      </c>
      <c r="J410">
        <v>2</v>
      </c>
      <c r="K410">
        <v>0</v>
      </c>
      <c r="L410">
        <v>0</v>
      </c>
    </row>
    <row r="411" spans="2:12" x14ac:dyDescent="0.3">
      <c r="B411" t="s">
        <v>530</v>
      </c>
      <c r="C411">
        <v>1</v>
      </c>
      <c r="D411">
        <v>16</v>
      </c>
      <c r="E411">
        <v>0</v>
      </c>
      <c r="F411">
        <v>0</v>
      </c>
      <c r="G411">
        <v>0</v>
      </c>
      <c r="H411">
        <v>1</v>
      </c>
      <c r="I411">
        <v>1</v>
      </c>
      <c r="J411">
        <v>4</v>
      </c>
      <c r="K411">
        <v>0</v>
      </c>
      <c r="L411">
        <v>0</v>
      </c>
    </row>
    <row r="412" spans="2:12" x14ac:dyDescent="0.3">
      <c r="B412" t="s">
        <v>531</v>
      </c>
      <c r="C412">
        <v>1</v>
      </c>
      <c r="D412">
        <v>16</v>
      </c>
      <c r="E412">
        <v>9</v>
      </c>
      <c r="F412">
        <v>9</v>
      </c>
      <c r="G412">
        <v>1</v>
      </c>
      <c r="H412">
        <v>13</v>
      </c>
      <c r="I412">
        <v>3</v>
      </c>
      <c r="J412">
        <v>0</v>
      </c>
      <c r="K412">
        <v>0</v>
      </c>
      <c r="L412">
        <v>0</v>
      </c>
    </row>
    <row r="413" spans="2:12" x14ac:dyDescent="0.3">
      <c r="B413" t="s">
        <v>532</v>
      </c>
      <c r="C413">
        <v>1</v>
      </c>
      <c r="D413">
        <v>16</v>
      </c>
      <c r="E413">
        <v>0</v>
      </c>
      <c r="F413">
        <v>0</v>
      </c>
      <c r="G413">
        <v>3</v>
      </c>
      <c r="H413">
        <v>7</v>
      </c>
      <c r="I413">
        <v>1</v>
      </c>
      <c r="J413">
        <v>2</v>
      </c>
      <c r="K413">
        <v>0</v>
      </c>
      <c r="L413">
        <v>0</v>
      </c>
    </row>
    <row r="414" spans="2:12" x14ac:dyDescent="0.3">
      <c r="B414" t="s">
        <v>533</v>
      </c>
      <c r="C414">
        <v>2</v>
      </c>
      <c r="D414">
        <v>16</v>
      </c>
      <c r="E414">
        <v>0</v>
      </c>
      <c r="F414">
        <v>0</v>
      </c>
      <c r="G414">
        <v>1</v>
      </c>
      <c r="H414">
        <v>28</v>
      </c>
      <c r="I414">
        <v>1</v>
      </c>
      <c r="J414">
        <v>0</v>
      </c>
      <c r="K414">
        <v>0</v>
      </c>
      <c r="L414">
        <v>0</v>
      </c>
    </row>
    <row r="415" spans="2:12" x14ac:dyDescent="0.3">
      <c r="B415" t="s">
        <v>534</v>
      </c>
      <c r="C415">
        <v>1</v>
      </c>
      <c r="D415">
        <v>16</v>
      </c>
      <c r="E415">
        <v>0</v>
      </c>
      <c r="F415">
        <v>0</v>
      </c>
      <c r="G415">
        <v>3</v>
      </c>
      <c r="H415">
        <v>7</v>
      </c>
      <c r="I415">
        <v>1</v>
      </c>
      <c r="J415">
        <v>2</v>
      </c>
      <c r="K415">
        <v>0</v>
      </c>
      <c r="L415">
        <v>0</v>
      </c>
    </row>
    <row r="416" spans="2:12" x14ac:dyDescent="0.3">
      <c r="B416" t="s">
        <v>535</v>
      </c>
      <c r="C416">
        <v>1</v>
      </c>
      <c r="D416">
        <v>16</v>
      </c>
      <c r="E416">
        <v>0</v>
      </c>
      <c r="F416">
        <v>0</v>
      </c>
      <c r="G416">
        <v>1</v>
      </c>
      <c r="H416">
        <v>20</v>
      </c>
      <c r="I416">
        <v>0</v>
      </c>
      <c r="J416">
        <v>0</v>
      </c>
      <c r="K416">
        <v>0</v>
      </c>
      <c r="L416">
        <v>0</v>
      </c>
    </row>
    <row r="417" spans="2:12" x14ac:dyDescent="0.3">
      <c r="B417" t="s">
        <v>536</v>
      </c>
      <c r="C417">
        <v>1</v>
      </c>
      <c r="D417">
        <v>16</v>
      </c>
      <c r="E417">
        <v>9</v>
      </c>
      <c r="F417">
        <v>9</v>
      </c>
      <c r="G417">
        <v>1</v>
      </c>
      <c r="H417">
        <v>13</v>
      </c>
      <c r="I417">
        <v>3</v>
      </c>
      <c r="J417">
        <v>0</v>
      </c>
      <c r="K417">
        <v>0</v>
      </c>
      <c r="L417">
        <v>0</v>
      </c>
    </row>
    <row r="418" spans="2:12" x14ac:dyDescent="0.3">
      <c r="B418" t="s">
        <v>537</v>
      </c>
      <c r="C418">
        <v>5</v>
      </c>
      <c r="D418">
        <v>16</v>
      </c>
      <c r="E418">
        <v>0</v>
      </c>
      <c r="F418">
        <v>0</v>
      </c>
      <c r="G418">
        <v>3</v>
      </c>
      <c r="H418">
        <v>25</v>
      </c>
      <c r="I418">
        <v>0</v>
      </c>
      <c r="J418">
        <v>0</v>
      </c>
      <c r="K418">
        <v>0</v>
      </c>
      <c r="L418">
        <v>0</v>
      </c>
    </row>
    <row r="419" spans="2:12" x14ac:dyDescent="0.3">
      <c r="B419" t="s">
        <v>538</v>
      </c>
      <c r="C419">
        <v>1</v>
      </c>
      <c r="D419">
        <v>16</v>
      </c>
      <c r="E419">
        <v>0</v>
      </c>
      <c r="F419">
        <v>0</v>
      </c>
      <c r="G419">
        <v>3</v>
      </c>
      <c r="H419">
        <v>2</v>
      </c>
      <c r="I419">
        <v>0</v>
      </c>
      <c r="J419">
        <v>0</v>
      </c>
      <c r="K419">
        <v>0</v>
      </c>
      <c r="L419">
        <v>0</v>
      </c>
    </row>
    <row r="420" spans="2:12" x14ac:dyDescent="0.3">
      <c r="B420" t="s">
        <v>539</v>
      </c>
      <c r="C420">
        <v>5</v>
      </c>
      <c r="D420">
        <v>16</v>
      </c>
      <c r="E420">
        <v>9</v>
      </c>
      <c r="F420">
        <v>9</v>
      </c>
      <c r="G420">
        <v>1</v>
      </c>
      <c r="H420">
        <v>18</v>
      </c>
      <c r="I420">
        <v>2</v>
      </c>
      <c r="J420">
        <v>0</v>
      </c>
      <c r="K420">
        <v>0</v>
      </c>
      <c r="L420">
        <v>0</v>
      </c>
    </row>
    <row r="421" spans="2:12" x14ac:dyDescent="0.3">
      <c r="B421" t="s">
        <v>540</v>
      </c>
      <c r="C421">
        <v>1</v>
      </c>
      <c r="D421">
        <v>16</v>
      </c>
      <c r="E421">
        <v>0</v>
      </c>
      <c r="F421">
        <v>0</v>
      </c>
      <c r="G421">
        <v>3</v>
      </c>
      <c r="H421">
        <v>7</v>
      </c>
      <c r="I421">
        <v>1</v>
      </c>
      <c r="J421">
        <v>0</v>
      </c>
      <c r="K421">
        <v>0</v>
      </c>
      <c r="L421">
        <v>0</v>
      </c>
    </row>
    <row r="422" spans="2:12" x14ac:dyDescent="0.3">
      <c r="B422" t="s">
        <v>541</v>
      </c>
      <c r="C422">
        <v>2</v>
      </c>
      <c r="D422">
        <v>16</v>
      </c>
      <c r="E422">
        <v>0</v>
      </c>
      <c r="F422">
        <v>0</v>
      </c>
      <c r="G422">
        <v>1</v>
      </c>
      <c r="H422">
        <v>9</v>
      </c>
      <c r="I422">
        <v>0</v>
      </c>
      <c r="J422">
        <v>0</v>
      </c>
      <c r="K422">
        <v>0</v>
      </c>
      <c r="L422">
        <v>0</v>
      </c>
    </row>
    <row r="423" spans="2:12" x14ac:dyDescent="0.3">
      <c r="B423" t="s">
        <v>542</v>
      </c>
      <c r="C423">
        <v>1</v>
      </c>
      <c r="D423">
        <v>16</v>
      </c>
      <c r="E423">
        <v>0</v>
      </c>
      <c r="F423">
        <v>0</v>
      </c>
      <c r="G423">
        <v>3</v>
      </c>
      <c r="H423">
        <v>17</v>
      </c>
      <c r="I423">
        <v>0</v>
      </c>
      <c r="J423">
        <v>0</v>
      </c>
      <c r="K423">
        <v>0</v>
      </c>
      <c r="L423">
        <v>0</v>
      </c>
    </row>
    <row r="424" spans="2:12" x14ac:dyDescent="0.3">
      <c r="B424" t="s">
        <v>543</v>
      </c>
      <c r="C424">
        <v>5</v>
      </c>
      <c r="D424">
        <v>16</v>
      </c>
      <c r="E424">
        <v>3</v>
      </c>
      <c r="F424">
        <v>3</v>
      </c>
      <c r="G424">
        <v>3</v>
      </c>
      <c r="H424">
        <v>21</v>
      </c>
      <c r="I424">
        <v>2</v>
      </c>
      <c r="J424">
        <v>2</v>
      </c>
      <c r="K424">
        <v>0</v>
      </c>
      <c r="L424">
        <v>0</v>
      </c>
    </row>
    <row r="425" spans="2:12" x14ac:dyDescent="0.3">
      <c r="B425" t="s">
        <v>544</v>
      </c>
      <c r="C425">
        <v>1</v>
      </c>
      <c r="D425">
        <v>16</v>
      </c>
      <c r="E425">
        <v>0</v>
      </c>
      <c r="F425">
        <v>0</v>
      </c>
      <c r="G425">
        <v>1</v>
      </c>
      <c r="H425">
        <v>11</v>
      </c>
      <c r="I425">
        <v>3</v>
      </c>
      <c r="J425">
        <v>0</v>
      </c>
      <c r="K425">
        <v>0</v>
      </c>
      <c r="L425">
        <v>0</v>
      </c>
    </row>
    <row r="426" spans="2:12" x14ac:dyDescent="0.3">
      <c r="B426" t="s">
        <v>545</v>
      </c>
      <c r="C426">
        <v>1</v>
      </c>
      <c r="D426">
        <v>16</v>
      </c>
      <c r="E426">
        <v>0</v>
      </c>
      <c r="F426">
        <v>0</v>
      </c>
      <c r="G426">
        <v>0</v>
      </c>
      <c r="H426">
        <v>19</v>
      </c>
      <c r="I426">
        <v>0</v>
      </c>
      <c r="J426">
        <v>0</v>
      </c>
      <c r="K426">
        <v>0</v>
      </c>
      <c r="L426">
        <v>0</v>
      </c>
    </row>
    <row r="427" spans="2:12" x14ac:dyDescent="0.3">
      <c r="B427" t="s">
        <v>546</v>
      </c>
      <c r="C427">
        <v>2</v>
      </c>
      <c r="D427">
        <v>16</v>
      </c>
      <c r="E427">
        <v>0</v>
      </c>
      <c r="F427">
        <v>0</v>
      </c>
      <c r="G427">
        <v>1</v>
      </c>
      <c r="H427">
        <v>6</v>
      </c>
      <c r="I427">
        <v>3</v>
      </c>
      <c r="J427">
        <v>0</v>
      </c>
      <c r="K427">
        <v>0</v>
      </c>
      <c r="L427">
        <v>0</v>
      </c>
    </row>
    <row r="428" spans="2:12" x14ac:dyDescent="0.3">
      <c r="B428" t="s">
        <v>547</v>
      </c>
      <c r="C428">
        <v>1</v>
      </c>
      <c r="D428">
        <v>16</v>
      </c>
      <c r="E428">
        <v>0</v>
      </c>
      <c r="F428">
        <v>0</v>
      </c>
      <c r="G428">
        <v>1</v>
      </c>
      <c r="H428">
        <v>20</v>
      </c>
      <c r="I428">
        <v>0</v>
      </c>
      <c r="J428">
        <v>0</v>
      </c>
      <c r="K428">
        <v>0</v>
      </c>
      <c r="L428">
        <v>0</v>
      </c>
    </row>
    <row r="429" spans="2:12" x14ac:dyDescent="0.3">
      <c r="B429" t="s">
        <v>548</v>
      </c>
      <c r="C429">
        <v>1</v>
      </c>
      <c r="D429">
        <v>11</v>
      </c>
      <c r="E429">
        <v>1</v>
      </c>
      <c r="F429">
        <v>0</v>
      </c>
      <c r="G429">
        <v>0</v>
      </c>
      <c r="H429">
        <v>1</v>
      </c>
      <c r="I429">
        <v>0</v>
      </c>
      <c r="J429">
        <v>1</v>
      </c>
      <c r="K429">
        <v>5</v>
      </c>
      <c r="L429">
        <v>0</v>
      </c>
    </row>
    <row r="430" spans="2:12" x14ac:dyDescent="0.3">
      <c r="B430" t="s">
        <v>549</v>
      </c>
      <c r="C430">
        <v>5</v>
      </c>
      <c r="D430">
        <v>13</v>
      </c>
      <c r="E430">
        <v>1</v>
      </c>
      <c r="F430">
        <v>0</v>
      </c>
      <c r="G430">
        <v>0</v>
      </c>
      <c r="H430">
        <v>2</v>
      </c>
      <c r="I430">
        <v>0</v>
      </c>
      <c r="J430">
        <v>2</v>
      </c>
      <c r="K430">
        <v>5</v>
      </c>
      <c r="L430">
        <v>0</v>
      </c>
    </row>
    <row r="431" spans="2:12" x14ac:dyDescent="0.3">
      <c r="B431" t="s">
        <v>550</v>
      </c>
      <c r="C431">
        <v>1</v>
      </c>
      <c r="D431">
        <v>6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</row>
    <row r="432" spans="2:12" x14ac:dyDescent="0.3">
      <c r="B432" t="s">
        <v>551</v>
      </c>
      <c r="C432">
        <v>0</v>
      </c>
      <c r="D432">
        <v>14</v>
      </c>
      <c r="E432">
        <v>1</v>
      </c>
      <c r="F432">
        <v>0</v>
      </c>
      <c r="G432">
        <v>7</v>
      </c>
      <c r="H432">
        <v>0</v>
      </c>
      <c r="I432">
        <v>0</v>
      </c>
      <c r="J432">
        <v>1</v>
      </c>
      <c r="K432">
        <v>1</v>
      </c>
      <c r="L432">
        <v>0</v>
      </c>
    </row>
    <row r="433" spans="2:12" x14ac:dyDescent="0.3">
      <c r="B433" t="s">
        <v>552</v>
      </c>
      <c r="C433">
        <v>1</v>
      </c>
      <c r="D433">
        <v>13</v>
      </c>
      <c r="E433">
        <v>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5</v>
      </c>
      <c r="L433">
        <v>0</v>
      </c>
    </row>
    <row r="434" spans="2:12" x14ac:dyDescent="0.3">
      <c r="B434" t="s">
        <v>553</v>
      </c>
      <c r="C434">
        <v>5</v>
      </c>
      <c r="D434">
        <v>11</v>
      </c>
      <c r="E434">
        <v>1</v>
      </c>
      <c r="F434">
        <v>0</v>
      </c>
      <c r="G434">
        <v>7</v>
      </c>
      <c r="H434">
        <v>0</v>
      </c>
      <c r="I434">
        <v>0</v>
      </c>
      <c r="J434">
        <v>1</v>
      </c>
      <c r="K434">
        <v>5</v>
      </c>
      <c r="L434">
        <v>0</v>
      </c>
    </row>
    <row r="435" spans="2:12" x14ac:dyDescent="0.3">
      <c r="B435" t="s">
        <v>554</v>
      </c>
      <c r="C435">
        <v>1</v>
      </c>
      <c r="D435">
        <v>10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1</v>
      </c>
      <c r="K435">
        <v>5</v>
      </c>
      <c r="L435">
        <v>0</v>
      </c>
    </row>
    <row r="436" spans="2:12" x14ac:dyDescent="0.3">
      <c r="B436" t="s">
        <v>555</v>
      </c>
      <c r="C436">
        <v>5</v>
      </c>
      <c r="D436">
        <v>2</v>
      </c>
      <c r="E436">
        <v>1</v>
      </c>
      <c r="F436">
        <v>0</v>
      </c>
      <c r="G436">
        <v>0</v>
      </c>
      <c r="H436">
        <v>7</v>
      </c>
      <c r="I436">
        <v>0</v>
      </c>
      <c r="J436">
        <v>2</v>
      </c>
      <c r="K436">
        <v>0</v>
      </c>
      <c r="L436">
        <v>0</v>
      </c>
    </row>
    <row r="437" spans="2:12" x14ac:dyDescent="0.3">
      <c r="B437" t="s">
        <v>556</v>
      </c>
      <c r="C437">
        <v>0</v>
      </c>
      <c r="D437">
        <v>15</v>
      </c>
      <c r="E437">
        <v>1</v>
      </c>
      <c r="F437">
        <v>0</v>
      </c>
      <c r="G437">
        <v>7</v>
      </c>
      <c r="H437">
        <v>21</v>
      </c>
      <c r="I437">
        <v>0</v>
      </c>
      <c r="J437">
        <v>2</v>
      </c>
      <c r="K437">
        <v>5</v>
      </c>
      <c r="L437">
        <v>0</v>
      </c>
    </row>
    <row r="438" spans="2:12" x14ac:dyDescent="0.3">
      <c r="B438" t="s">
        <v>557</v>
      </c>
      <c r="C438">
        <v>2</v>
      </c>
      <c r="D438">
        <v>8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</row>
    <row r="439" spans="2:12" x14ac:dyDescent="0.3">
      <c r="B439" t="s">
        <v>558</v>
      </c>
      <c r="C439">
        <v>1</v>
      </c>
      <c r="D439">
        <v>16</v>
      </c>
      <c r="E439">
        <v>1</v>
      </c>
      <c r="F439">
        <v>0</v>
      </c>
      <c r="G439">
        <v>7</v>
      </c>
      <c r="H439">
        <v>0</v>
      </c>
      <c r="I439">
        <v>0</v>
      </c>
      <c r="J439">
        <v>2</v>
      </c>
      <c r="K439">
        <v>5</v>
      </c>
      <c r="L439">
        <v>0</v>
      </c>
    </row>
    <row r="440" spans="2:12" x14ac:dyDescent="0.3">
      <c r="B440" t="s">
        <v>559</v>
      </c>
      <c r="C440">
        <v>5</v>
      </c>
      <c r="D440">
        <v>10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1</v>
      </c>
      <c r="K440">
        <v>0</v>
      </c>
      <c r="L440">
        <v>0</v>
      </c>
    </row>
    <row r="441" spans="2:12" x14ac:dyDescent="0.3">
      <c r="B441" t="s">
        <v>560</v>
      </c>
      <c r="C441">
        <v>1</v>
      </c>
      <c r="D441">
        <v>9</v>
      </c>
      <c r="E441">
        <v>1</v>
      </c>
      <c r="F441">
        <v>0</v>
      </c>
      <c r="G441">
        <v>2</v>
      </c>
      <c r="H441">
        <v>0</v>
      </c>
      <c r="I441">
        <v>0</v>
      </c>
      <c r="J441">
        <v>1</v>
      </c>
      <c r="K441">
        <v>5</v>
      </c>
      <c r="L441">
        <v>0</v>
      </c>
    </row>
    <row r="442" spans="2:12" x14ac:dyDescent="0.3">
      <c r="B442" t="s">
        <v>561</v>
      </c>
      <c r="C442">
        <v>1</v>
      </c>
      <c r="D442">
        <v>12</v>
      </c>
      <c r="E442">
        <v>1</v>
      </c>
      <c r="F442">
        <v>0</v>
      </c>
      <c r="G442">
        <v>7</v>
      </c>
      <c r="H442">
        <v>17</v>
      </c>
      <c r="I442">
        <v>0</v>
      </c>
      <c r="J442">
        <v>2</v>
      </c>
      <c r="K442">
        <v>0</v>
      </c>
      <c r="L442">
        <v>0</v>
      </c>
    </row>
    <row r="443" spans="2:12" x14ac:dyDescent="0.3">
      <c r="B443" t="s">
        <v>562</v>
      </c>
      <c r="C443">
        <v>5</v>
      </c>
      <c r="D443">
        <v>5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5</v>
      </c>
      <c r="L443">
        <v>0</v>
      </c>
    </row>
    <row r="444" spans="2:12" x14ac:dyDescent="0.3">
      <c r="B444" t="s">
        <v>563</v>
      </c>
      <c r="C444">
        <v>1</v>
      </c>
      <c r="D444">
        <v>16</v>
      </c>
      <c r="E444">
        <v>1</v>
      </c>
      <c r="F444">
        <v>0</v>
      </c>
      <c r="G444">
        <v>7</v>
      </c>
      <c r="H444">
        <v>28</v>
      </c>
      <c r="I444">
        <v>0</v>
      </c>
      <c r="J444">
        <v>2</v>
      </c>
      <c r="K444">
        <v>5</v>
      </c>
      <c r="L444">
        <v>0</v>
      </c>
    </row>
    <row r="445" spans="2:12" x14ac:dyDescent="0.3">
      <c r="B445" t="s">
        <v>564</v>
      </c>
      <c r="C445">
        <v>5</v>
      </c>
      <c r="D445">
        <v>7</v>
      </c>
      <c r="E445">
        <v>1</v>
      </c>
      <c r="F445">
        <v>0</v>
      </c>
      <c r="G445">
        <v>2</v>
      </c>
      <c r="H445">
        <v>0</v>
      </c>
      <c r="I445">
        <v>0</v>
      </c>
      <c r="J445">
        <v>0</v>
      </c>
      <c r="K445">
        <v>5</v>
      </c>
      <c r="L445">
        <v>0</v>
      </c>
    </row>
    <row r="446" spans="2:12" x14ac:dyDescent="0.3">
      <c r="B446" t="s">
        <v>565</v>
      </c>
      <c r="C446">
        <v>1</v>
      </c>
      <c r="D446">
        <v>8</v>
      </c>
      <c r="E446">
        <v>1</v>
      </c>
      <c r="F446">
        <v>0</v>
      </c>
      <c r="G446">
        <v>7</v>
      </c>
      <c r="H446">
        <v>0</v>
      </c>
      <c r="I446">
        <v>0</v>
      </c>
      <c r="J446">
        <v>2</v>
      </c>
      <c r="K446">
        <v>5</v>
      </c>
      <c r="L446">
        <v>0</v>
      </c>
    </row>
    <row r="447" spans="2:12" x14ac:dyDescent="0.3">
      <c r="B447" t="s">
        <v>566</v>
      </c>
      <c r="C447">
        <v>5</v>
      </c>
      <c r="D447">
        <v>13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2</v>
      </c>
      <c r="K447">
        <v>8</v>
      </c>
      <c r="L447">
        <v>0</v>
      </c>
    </row>
    <row r="448" spans="2:12" x14ac:dyDescent="0.3">
      <c r="B448" t="s">
        <v>567</v>
      </c>
      <c r="C448">
        <v>0</v>
      </c>
      <c r="D448">
        <v>1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8</v>
      </c>
      <c r="L448">
        <v>0</v>
      </c>
    </row>
    <row r="449" spans="2:12" x14ac:dyDescent="0.3">
      <c r="B449" t="s">
        <v>568</v>
      </c>
      <c r="C449">
        <v>1</v>
      </c>
      <c r="D449">
        <v>11</v>
      </c>
      <c r="E449">
        <v>2</v>
      </c>
      <c r="F449">
        <v>0</v>
      </c>
      <c r="G449">
        <v>0</v>
      </c>
      <c r="H449">
        <v>2</v>
      </c>
      <c r="I449">
        <v>3</v>
      </c>
      <c r="J449">
        <v>0</v>
      </c>
      <c r="K449">
        <v>5</v>
      </c>
      <c r="L449">
        <v>0</v>
      </c>
    </row>
    <row r="450" spans="2:12" x14ac:dyDescent="0.3">
      <c r="B450" t="s">
        <v>569</v>
      </c>
      <c r="C450">
        <v>5</v>
      </c>
      <c r="D450">
        <v>1</v>
      </c>
      <c r="E450">
        <v>2</v>
      </c>
      <c r="F450">
        <v>0</v>
      </c>
      <c r="G450">
        <v>7</v>
      </c>
      <c r="H450">
        <v>0</v>
      </c>
      <c r="I450">
        <v>3</v>
      </c>
      <c r="J450">
        <v>2</v>
      </c>
      <c r="K450">
        <v>0</v>
      </c>
      <c r="L450">
        <v>0</v>
      </c>
    </row>
    <row r="451" spans="2:12" x14ac:dyDescent="0.3">
      <c r="B451" t="s">
        <v>570</v>
      </c>
      <c r="C451">
        <v>1</v>
      </c>
      <c r="D451">
        <v>6</v>
      </c>
      <c r="E451">
        <v>2</v>
      </c>
      <c r="F451">
        <v>0</v>
      </c>
      <c r="G451">
        <v>0</v>
      </c>
      <c r="H451">
        <v>0</v>
      </c>
      <c r="I451">
        <v>3</v>
      </c>
      <c r="J451">
        <v>2</v>
      </c>
      <c r="K451">
        <v>0</v>
      </c>
      <c r="L451">
        <v>0</v>
      </c>
    </row>
    <row r="452" spans="2:12" x14ac:dyDescent="0.3">
      <c r="B452" t="s">
        <v>571</v>
      </c>
      <c r="C452">
        <v>5</v>
      </c>
      <c r="D452">
        <v>14</v>
      </c>
      <c r="E452">
        <v>2</v>
      </c>
      <c r="F452">
        <v>0</v>
      </c>
      <c r="G452">
        <v>7</v>
      </c>
      <c r="H452">
        <v>0</v>
      </c>
      <c r="I452">
        <v>3</v>
      </c>
      <c r="J452">
        <v>0</v>
      </c>
      <c r="K452">
        <v>0</v>
      </c>
      <c r="L452">
        <v>0</v>
      </c>
    </row>
    <row r="453" spans="2:12" x14ac:dyDescent="0.3">
      <c r="B453" t="s">
        <v>572</v>
      </c>
      <c r="C453">
        <v>2</v>
      </c>
      <c r="D453">
        <v>11</v>
      </c>
      <c r="E453">
        <v>2</v>
      </c>
      <c r="F453">
        <v>0</v>
      </c>
      <c r="G453">
        <v>0</v>
      </c>
      <c r="H453">
        <v>0</v>
      </c>
      <c r="I453">
        <v>3</v>
      </c>
      <c r="J453">
        <v>3</v>
      </c>
      <c r="K453">
        <v>0</v>
      </c>
      <c r="L453">
        <v>0</v>
      </c>
    </row>
    <row r="454" spans="2:12" x14ac:dyDescent="0.3">
      <c r="B454" t="s">
        <v>573</v>
      </c>
      <c r="C454">
        <v>5</v>
      </c>
      <c r="D454">
        <v>10</v>
      </c>
      <c r="E454">
        <v>2</v>
      </c>
      <c r="F454">
        <v>0</v>
      </c>
      <c r="G454">
        <v>0</v>
      </c>
      <c r="H454">
        <v>3</v>
      </c>
      <c r="I454">
        <v>3</v>
      </c>
      <c r="J454">
        <v>1</v>
      </c>
      <c r="K454">
        <v>0</v>
      </c>
      <c r="L454">
        <v>0</v>
      </c>
    </row>
    <row r="455" spans="2:12" x14ac:dyDescent="0.3">
      <c r="B455" t="s">
        <v>574</v>
      </c>
      <c r="C455">
        <v>1</v>
      </c>
      <c r="D455">
        <v>2</v>
      </c>
      <c r="E455">
        <v>2</v>
      </c>
      <c r="F455">
        <v>0</v>
      </c>
      <c r="G455">
        <v>7</v>
      </c>
      <c r="H455">
        <v>0</v>
      </c>
      <c r="I455">
        <v>3</v>
      </c>
      <c r="J455">
        <v>1</v>
      </c>
      <c r="K455">
        <v>0</v>
      </c>
      <c r="L455">
        <v>0</v>
      </c>
    </row>
    <row r="456" spans="2:12" x14ac:dyDescent="0.3">
      <c r="B456" t="s">
        <v>575</v>
      </c>
      <c r="C456">
        <v>5</v>
      </c>
      <c r="D456">
        <v>15</v>
      </c>
      <c r="E456">
        <v>2</v>
      </c>
      <c r="F456">
        <v>0</v>
      </c>
      <c r="G456">
        <v>0</v>
      </c>
      <c r="H456">
        <v>0</v>
      </c>
      <c r="I456">
        <v>3</v>
      </c>
      <c r="J456">
        <v>0</v>
      </c>
      <c r="K456">
        <v>0</v>
      </c>
      <c r="L456">
        <v>0</v>
      </c>
    </row>
    <row r="457" spans="2:12" x14ac:dyDescent="0.3">
      <c r="B457" t="s">
        <v>576</v>
      </c>
      <c r="C457">
        <v>1</v>
      </c>
      <c r="D457">
        <v>5</v>
      </c>
      <c r="E457">
        <v>2</v>
      </c>
      <c r="F457">
        <v>0</v>
      </c>
      <c r="G457">
        <v>7</v>
      </c>
      <c r="H457">
        <v>0</v>
      </c>
      <c r="I457">
        <v>3</v>
      </c>
      <c r="J457">
        <v>3</v>
      </c>
      <c r="K457">
        <v>0</v>
      </c>
      <c r="L457">
        <v>0</v>
      </c>
    </row>
    <row r="458" spans="2:12" x14ac:dyDescent="0.3">
      <c r="B458" t="s">
        <v>577</v>
      </c>
      <c r="C458">
        <v>5</v>
      </c>
      <c r="D458">
        <v>8</v>
      </c>
      <c r="E458">
        <v>2</v>
      </c>
      <c r="F458">
        <v>0</v>
      </c>
      <c r="G458">
        <v>0</v>
      </c>
      <c r="H458">
        <v>0</v>
      </c>
      <c r="I458">
        <v>3</v>
      </c>
      <c r="J458">
        <v>2</v>
      </c>
      <c r="K458">
        <v>0</v>
      </c>
      <c r="L458">
        <v>0</v>
      </c>
    </row>
    <row r="459" spans="2:12" x14ac:dyDescent="0.3">
      <c r="B459" t="s">
        <v>578</v>
      </c>
      <c r="C459">
        <v>0</v>
      </c>
      <c r="D459">
        <v>16</v>
      </c>
      <c r="E459">
        <v>2</v>
      </c>
      <c r="F459">
        <v>0</v>
      </c>
      <c r="G459">
        <v>2</v>
      </c>
      <c r="H459">
        <v>20</v>
      </c>
      <c r="I459">
        <v>3</v>
      </c>
      <c r="J459">
        <v>1</v>
      </c>
      <c r="K459">
        <v>0</v>
      </c>
      <c r="L459">
        <v>0</v>
      </c>
    </row>
    <row r="460" spans="2:12" x14ac:dyDescent="0.3">
      <c r="B460" t="s">
        <v>579</v>
      </c>
      <c r="C460">
        <v>1</v>
      </c>
      <c r="D460">
        <v>9</v>
      </c>
      <c r="E460">
        <v>2</v>
      </c>
      <c r="F460">
        <v>0</v>
      </c>
      <c r="G460">
        <v>7</v>
      </c>
      <c r="H460">
        <v>0</v>
      </c>
      <c r="I460">
        <v>3</v>
      </c>
      <c r="J460">
        <v>2</v>
      </c>
      <c r="K460">
        <v>0</v>
      </c>
      <c r="L460">
        <v>0</v>
      </c>
    </row>
    <row r="461" spans="2:12" x14ac:dyDescent="0.3">
      <c r="B461" t="s">
        <v>580</v>
      </c>
      <c r="C461">
        <v>1</v>
      </c>
      <c r="D461">
        <v>10</v>
      </c>
      <c r="E461">
        <v>2</v>
      </c>
      <c r="F461">
        <v>0</v>
      </c>
      <c r="G461">
        <v>0</v>
      </c>
      <c r="H461">
        <v>17</v>
      </c>
      <c r="I461">
        <v>0</v>
      </c>
      <c r="J461">
        <v>0</v>
      </c>
      <c r="K461">
        <v>0</v>
      </c>
      <c r="L461">
        <v>0</v>
      </c>
    </row>
    <row r="462" spans="2:12" x14ac:dyDescent="0.3">
      <c r="B462" t="s">
        <v>581</v>
      </c>
      <c r="C462">
        <v>0</v>
      </c>
      <c r="D462">
        <v>13</v>
      </c>
      <c r="E462">
        <v>2</v>
      </c>
      <c r="F462">
        <v>0</v>
      </c>
      <c r="G462">
        <v>7</v>
      </c>
      <c r="H462">
        <v>28</v>
      </c>
      <c r="I462">
        <v>0</v>
      </c>
      <c r="J462">
        <v>1</v>
      </c>
      <c r="K462">
        <v>0</v>
      </c>
      <c r="L462">
        <v>0</v>
      </c>
    </row>
    <row r="463" spans="2:12" x14ac:dyDescent="0.3">
      <c r="B463" t="s">
        <v>582</v>
      </c>
      <c r="C463">
        <v>2</v>
      </c>
      <c r="D463">
        <v>8</v>
      </c>
      <c r="E463">
        <v>2</v>
      </c>
      <c r="F463">
        <v>0</v>
      </c>
      <c r="G463">
        <v>2</v>
      </c>
      <c r="H463">
        <v>0</v>
      </c>
      <c r="I463">
        <v>5</v>
      </c>
      <c r="J463">
        <v>3</v>
      </c>
      <c r="K463">
        <v>0</v>
      </c>
      <c r="L463">
        <v>0</v>
      </c>
    </row>
    <row r="464" spans="2:12" x14ac:dyDescent="0.3">
      <c r="B464" t="s">
        <v>583</v>
      </c>
      <c r="C464">
        <v>5</v>
      </c>
      <c r="D464">
        <v>7</v>
      </c>
      <c r="E464">
        <v>2</v>
      </c>
      <c r="F464">
        <v>0</v>
      </c>
      <c r="G464">
        <v>7</v>
      </c>
      <c r="H464">
        <v>20</v>
      </c>
      <c r="I464">
        <v>0</v>
      </c>
      <c r="J464">
        <v>2</v>
      </c>
      <c r="K464">
        <v>0</v>
      </c>
      <c r="L464">
        <v>0</v>
      </c>
    </row>
    <row r="465" spans="2:12" x14ac:dyDescent="0.3">
      <c r="B465" t="s">
        <v>584</v>
      </c>
      <c r="C465">
        <v>0</v>
      </c>
      <c r="D465">
        <v>16</v>
      </c>
      <c r="E465">
        <v>2</v>
      </c>
      <c r="F465">
        <v>0</v>
      </c>
      <c r="G465">
        <v>0</v>
      </c>
      <c r="H465">
        <v>0</v>
      </c>
      <c r="I465">
        <v>0</v>
      </c>
      <c r="J465">
        <v>1</v>
      </c>
      <c r="K465">
        <v>0</v>
      </c>
      <c r="L465">
        <v>0</v>
      </c>
    </row>
    <row r="466" spans="2:12" x14ac:dyDescent="0.3">
      <c r="B466" t="s">
        <v>585</v>
      </c>
      <c r="C466">
        <v>5</v>
      </c>
      <c r="D466">
        <v>16</v>
      </c>
      <c r="E466">
        <v>2</v>
      </c>
      <c r="F466">
        <v>0</v>
      </c>
      <c r="G466">
        <v>0</v>
      </c>
      <c r="H466">
        <v>0</v>
      </c>
      <c r="I466">
        <v>0</v>
      </c>
      <c r="J466">
        <v>1</v>
      </c>
      <c r="K466">
        <v>0</v>
      </c>
      <c r="L466">
        <v>0</v>
      </c>
    </row>
    <row r="467" spans="2:12" x14ac:dyDescent="0.3">
      <c r="B467" t="s">
        <v>586</v>
      </c>
      <c r="C467">
        <v>1</v>
      </c>
      <c r="D467">
        <v>1</v>
      </c>
      <c r="E467">
        <v>2</v>
      </c>
      <c r="F467">
        <v>0</v>
      </c>
      <c r="G467">
        <v>0</v>
      </c>
      <c r="H467">
        <v>0</v>
      </c>
      <c r="I467">
        <v>5</v>
      </c>
      <c r="J467">
        <v>0</v>
      </c>
      <c r="K467">
        <v>0</v>
      </c>
      <c r="L467">
        <v>0</v>
      </c>
    </row>
    <row r="468" spans="2:12" x14ac:dyDescent="0.3">
      <c r="B468" t="s">
        <v>587</v>
      </c>
      <c r="C468">
        <v>0</v>
      </c>
      <c r="D468">
        <v>8</v>
      </c>
      <c r="E468">
        <v>2</v>
      </c>
      <c r="F468">
        <v>0</v>
      </c>
      <c r="G468">
        <v>0</v>
      </c>
      <c r="H468">
        <v>0</v>
      </c>
      <c r="I468">
        <v>0</v>
      </c>
      <c r="J468">
        <v>2</v>
      </c>
      <c r="K468">
        <v>0</v>
      </c>
      <c r="L468">
        <v>0</v>
      </c>
    </row>
    <row r="469" spans="2:12" x14ac:dyDescent="0.3">
      <c r="B469" t="s">
        <v>588</v>
      </c>
      <c r="C469">
        <v>1</v>
      </c>
      <c r="D469">
        <v>9</v>
      </c>
      <c r="E469">
        <v>5</v>
      </c>
      <c r="F469">
        <v>0</v>
      </c>
      <c r="G469">
        <v>0</v>
      </c>
      <c r="H469">
        <v>0</v>
      </c>
      <c r="I469">
        <v>3</v>
      </c>
      <c r="J469">
        <v>1</v>
      </c>
      <c r="K469">
        <v>0</v>
      </c>
      <c r="L469">
        <v>0</v>
      </c>
    </row>
    <row r="470" spans="2:12" x14ac:dyDescent="0.3">
      <c r="B470" t="s">
        <v>589</v>
      </c>
      <c r="C470">
        <v>5</v>
      </c>
      <c r="D470">
        <v>15</v>
      </c>
      <c r="E470">
        <v>5</v>
      </c>
      <c r="F470">
        <v>0</v>
      </c>
      <c r="G470">
        <v>0</v>
      </c>
      <c r="H470">
        <v>3</v>
      </c>
      <c r="I470">
        <v>3</v>
      </c>
      <c r="J470">
        <v>0</v>
      </c>
      <c r="K470">
        <v>0</v>
      </c>
      <c r="L470">
        <v>0</v>
      </c>
    </row>
    <row r="471" spans="2:12" x14ac:dyDescent="0.3">
      <c r="B471" t="s">
        <v>590</v>
      </c>
      <c r="C471">
        <v>0</v>
      </c>
      <c r="D471">
        <v>14</v>
      </c>
      <c r="E471">
        <v>5</v>
      </c>
      <c r="F471">
        <v>0</v>
      </c>
      <c r="G471">
        <v>0</v>
      </c>
      <c r="H471">
        <v>0</v>
      </c>
      <c r="I471">
        <v>3</v>
      </c>
      <c r="J471">
        <v>2</v>
      </c>
      <c r="K471">
        <v>0</v>
      </c>
      <c r="L471">
        <v>0</v>
      </c>
    </row>
    <row r="472" spans="2:12" x14ac:dyDescent="0.3">
      <c r="B472" t="s">
        <v>591</v>
      </c>
      <c r="C472">
        <v>2</v>
      </c>
      <c r="D472">
        <v>6</v>
      </c>
      <c r="E472">
        <v>5</v>
      </c>
      <c r="F472">
        <v>0</v>
      </c>
      <c r="G472">
        <v>0</v>
      </c>
      <c r="H472">
        <v>5</v>
      </c>
      <c r="I472">
        <v>3</v>
      </c>
      <c r="J472">
        <v>3</v>
      </c>
      <c r="K472">
        <v>0</v>
      </c>
      <c r="L472">
        <v>0</v>
      </c>
    </row>
    <row r="473" spans="2:12" x14ac:dyDescent="0.3">
      <c r="B473" t="s">
        <v>592</v>
      </c>
      <c r="C473">
        <v>0</v>
      </c>
      <c r="D473">
        <v>11</v>
      </c>
      <c r="E473">
        <v>5</v>
      </c>
      <c r="F473">
        <v>0</v>
      </c>
      <c r="G473">
        <v>0</v>
      </c>
      <c r="H473">
        <v>0</v>
      </c>
      <c r="I473">
        <v>3</v>
      </c>
      <c r="J473">
        <v>2</v>
      </c>
      <c r="K473">
        <v>0</v>
      </c>
      <c r="L473">
        <v>0</v>
      </c>
    </row>
    <row r="474" spans="2:12" x14ac:dyDescent="0.3">
      <c r="B474" t="s">
        <v>593</v>
      </c>
      <c r="C474">
        <v>5</v>
      </c>
      <c r="D474">
        <v>15</v>
      </c>
      <c r="E474">
        <v>5</v>
      </c>
      <c r="F474">
        <v>0</v>
      </c>
      <c r="G474">
        <v>0</v>
      </c>
      <c r="H474">
        <v>0</v>
      </c>
      <c r="I474">
        <v>3</v>
      </c>
      <c r="J474">
        <v>3</v>
      </c>
      <c r="K474">
        <v>0</v>
      </c>
      <c r="L474">
        <v>0</v>
      </c>
    </row>
    <row r="475" spans="2:12" x14ac:dyDescent="0.3">
      <c r="B475" t="s">
        <v>594</v>
      </c>
      <c r="C475">
        <v>0</v>
      </c>
      <c r="D475">
        <v>10</v>
      </c>
      <c r="E475">
        <v>5</v>
      </c>
      <c r="F475">
        <v>0</v>
      </c>
      <c r="G475">
        <v>0</v>
      </c>
      <c r="H475">
        <v>0</v>
      </c>
      <c r="I475">
        <v>3</v>
      </c>
      <c r="J475">
        <v>3</v>
      </c>
      <c r="K475">
        <v>0</v>
      </c>
      <c r="L475">
        <v>0</v>
      </c>
    </row>
    <row r="476" spans="2:12" x14ac:dyDescent="0.3">
      <c r="B476" t="s">
        <v>595</v>
      </c>
      <c r="C476">
        <v>1</v>
      </c>
      <c r="D476">
        <v>9</v>
      </c>
      <c r="E476">
        <v>5</v>
      </c>
      <c r="F476">
        <v>0</v>
      </c>
      <c r="G476">
        <v>0</v>
      </c>
      <c r="H476">
        <v>0</v>
      </c>
      <c r="I476">
        <v>3</v>
      </c>
      <c r="J476">
        <v>1</v>
      </c>
      <c r="K476">
        <v>0</v>
      </c>
      <c r="L476">
        <v>0</v>
      </c>
    </row>
    <row r="477" spans="2:12" x14ac:dyDescent="0.3">
      <c r="B477" t="s">
        <v>596</v>
      </c>
      <c r="C477">
        <v>5</v>
      </c>
      <c r="D477">
        <v>15</v>
      </c>
      <c r="E477">
        <v>5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</row>
    <row r="478" spans="2:12" x14ac:dyDescent="0.3">
      <c r="B478" t="s">
        <v>597</v>
      </c>
      <c r="C478">
        <v>0</v>
      </c>
      <c r="D478">
        <v>13</v>
      </c>
      <c r="E478">
        <v>5</v>
      </c>
      <c r="F478">
        <v>0</v>
      </c>
      <c r="G478">
        <v>0</v>
      </c>
      <c r="H478">
        <v>0</v>
      </c>
      <c r="I478">
        <v>3</v>
      </c>
      <c r="J478">
        <v>1</v>
      </c>
      <c r="K478">
        <v>0</v>
      </c>
      <c r="L478">
        <v>0</v>
      </c>
    </row>
    <row r="479" spans="2:12" x14ac:dyDescent="0.3">
      <c r="B479" t="s">
        <v>598</v>
      </c>
      <c r="C479">
        <v>1</v>
      </c>
      <c r="D479">
        <v>10</v>
      </c>
      <c r="E479">
        <v>5</v>
      </c>
      <c r="F479">
        <v>0</v>
      </c>
      <c r="G479">
        <v>0</v>
      </c>
      <c r="H479">
        <v>0</v>
      </c>
      <c r="I479">
        <v>3</v>
      </c>
      <c r="J479">
        <v>0</v>
      </c>
      <c r="K479">
        <v>0</v>
      </c>
      <c r="L479">
        <v>0</v>
      </c>
    </row>
    <row r="480" spans="2:12" x14ac:dyDescent="0.3">
      <c r="B480" t="s">
        <v>599</v>
      </c>
      <c r="C480">
        <v>5</v>
      </c>
      <c r="D480">
        <v>8</v>
      </c>
      <c r="E480">
        <v>5</v>
      </c>
      <c r="F480">
        <v>0</v>
      </c>
      <c r="G480">
        <v>0</v>
      </c>
      <c r="H480">
        <v>3</v>
      </c>
      <c r="I480">
        <v>3</v>
      </c>
      <c r="J480">
        <v>3</v>
      </c>
      <c r="K480">
        <v>0</v>
      </c>
      <c r="L480">
        <v>0</v>
      </c>
    </row>
    <row r="481" spans="2:12" x14ac:dyDescent="0.3">
      <c r="B481" t="s">
        <v>600</v>
      </c>
      <c r="C481">
        <v>1</v>
      </c>
      <c r="D481">
        <v>10</v>
      </c>
      <c r="E481">
        <v>5</v>
      </c>
      <c r="F481">
        <v>0</v>
      </c>
      <c r="G481">
        <v>0</v>
      </c>
      <c r="H481">
        <v>31</v>
      </c>
      <c r="I481">
        <v>3</v>
      </c>
      <c r="J481">
        <v>2</v>
      </c>
      <c r="K481">
        <v>5</v>
      </c>
      <c r="L481">
        <v>0</v>
      </c>
    </row>
    <row r="482" spans="2:12" x14ac:dyDescent="0.3">
      <c r="B482" t="s">
        <v>601</v>
      </c>
      <c r="C482">
        <v>5</v>
      </c>
      <c r="D482">
        <v>8</v>
      </c>
      <c r="E482">
        <v>5</v>
      </c>
      <c r="F482">
        <v>0</v>
      </c>
      <c r="G482">
        <v>0</v>
      </c>
      <c r="H482">
        <v>21</v>
      </c>
      <c r="I482">
        <v>3</v>
      </c>
      <c r="J482">
        <v>2</v>
      </c>
      <c r="K482">
        <v>5</v>
      </c>
      <c r="L482">
        <v>0</v>
      </c>
    </row>
    <row r="483" spans="2:12" x14ac:dyDescent="0.3">
      <c r="B483" t="s">
        <v>602</v>
      </c>
      <c r="C483">
        <v>1</v>
      </c>
      <c r="D483">
        <v>1</v>
      </c>
      <c r="E483">
        <v>5</v>
      </c>
      <c r="F483">
        <v>0</v>
      </c>
      <c r="G483">
        <v>0</v>
      </c>
      <c r="H483">
        <v>0</v>
      </c>
      <c r="I483">
        <v>3</v>
      </c>
      <c r="J483">
        <v>1</v>
      </c>
      <c r="K483">
        <v>5</v>
      </c>
      <c r="L483">
        <v>0</v>
      </c>
    </row>
    <row r="484" spans="2:12" x14ac:dyDescent="0.3">
      <c r="B484" t="s">
        <v>603</v>
      </c>
      <c r="C484">
        <v>0</v>
      </c>
      <c r="D484">
        <v>16</v>
      </c>
      <c r="E484">
        <v>5</v>
      </c>
      <c r="F484">
        <v>0</v>
      </c>
      <c r="G484">
        <v>0</v>
      </c>
      <c r="H484">
        <v>0</v>
      </c>
      <c r="I484">
        <v>3</v>
      </c>
      <c r="J484">
        <v>3</v>
      </c>
      <c r="K484">
        <v>5</v>
      </c>
      <c r="L484">
        <v>0</v>
      </c>
    </row>
    <row r="485" spans="2:12" x14ac:dyDescent="0.3">
      <c r="B485" t="s">
        <v>604</v>
      </c>
      <c r="C485">
        <v>5</v>
      </c>
      <c r="D485">
        <v>2</v>
      </c>
      <c r="E485">
        <v>5</v>
      </c>
      <c r="F485">
        <v>0</v>
      </c>
      <c r="G485">
        <v>0</v>
      </c>
      <c r="H485">
        <v>19</v>
      </c>
      <c r="I485">
        <v>0</v>
      </c>
      <c r="J485">
        <v>2</v>
      </c>
      <c r="K485">
        <v>0</v>
      </c>
      <c r="L485">
        <v>0</v>
      </c>
    </row>
    <row r="486" spans="2:12" x14ac:dyDescent="0.3">
      <c r="B486" t="s">
        <v>605</v>
      </c>
      <c r="C486">
        <v>5</v>
      </c>
      <c r="D486">
        <v>16</v>
      </c>
      <c r="E486">
        <v>5</v>
      </c>
      <c r="F486">
        <v>0</v>
      </c>
      <c r="G486">
        <v>0</v>
      </c>
      <c r="H486">
        <v>0</v>
      </c>
      <c r="I486">
        <v>3</v>
      </c>
      <c r="J486">
        <v>2</v>
      </c>
      <c r="K486">
        <v>5</v>
      </c>
      <c r="L486">
        <v>0</v>
      </c>
    </row>
    <row r="487" spans="2:12" x14ac:dyDescent="0.3">
      <c r="B487" t="s">
        <v>606</v>
      </c>
      <c r="C487">
        <v>1</v>
      </c>
      <c r="D487">
        <v>12</v>
      </c>
      <c r="E487">
        <v>5</v>
      </c>
      <c r="F487">
        <v>0</v>
      </c>
      <c r="G487">
        <v>0</v>
      </c>
      <c r="H487">
        <v>0</v>
      </c>
      <c r="I487">
        <v>3</v>
      </c>
      <c r="J487">
        <v>3</v>
      </c>
      <c r="K487">
        <v>0</v>
      </c>
      <c r="L487">
        <v>0</v>
      </c>
    </row>
    <row r="488" spans="2:12" x14ac:dyDescent="0.3">
      <c r="B488" t="s">
        <v>607</v>
      </c>
      <c r="C488">
        <v>5</v>
      </c>
      <c r="D488">
        <v>5</v>
      </c>
      <c r="E488">
        <v>5</v>
      </c>
      <c r="F488">
        <v>0</v>
      </c>
      <c r="G488">
        <v>0</v>
      </c>
      <c r="H488">
        <v>18</v>
      </c>
      <c r="I488">
        <v>3</v>
      </c>
      <c r="J488">
        <v>1</v>
      </c>
      <c r="K488">
        <v>5</v>
      </c>
      <c r="L488">
        <v>0</v>
      </c>
    </row>
    <row r="489" spans="2:12" x14ac:dyDescent="0.3">
      <c r="B489" t="s">
        <v>608</v>
      </c>
      <c r="C489">
        <v>1</v>
      </c>
      <c r="D489">
        <v>13</v>
      </c>
      <c r="E489">
        <v>6</v>
      </c>
      <c r="F489">
        <v>0</v>
      </c>
      <c r="G489">
        <v>0</v>
      </c>
      <c r="H489">
        <v>0</v>
      </c>
      <c r="I489">
        <v>5</v>
      </c>
      <c r="J489">
        <v>2</v>
      </c>
      <c r="K489">
        <v>0</v>
      </c>
      <c r="L489">
        <v>0</v>
      </c>
    </row>
    <row r="490" spans="2:12" x14ac:dyDescent="0.3">
      <c r="B490" t="s">
        <v>609</v>
      </c>
      <c r="C490">
        <v>0</v>
      </c>
      <c r="D490">
        <v>11</v>
      </c>
      <c r="E490">
        <v>6</v>
      </c>
      <c r="F490">
        <v>0</v>
      </c>
      <c r="G490">
        <v>0</v>
      </c>
      <c r="H490">
        <v>0</v>
      </c>
      <c r="I490">
        <v>5</v>
      </c>
      <c r="J490">
        <v>9</v>
      </c>
      <c r="K490">
        <v>5</v>
      </c>
      <c r="L490">
        <v>0</v>
      </c>
    </row>
    <row r="491" spans="2:12" x14ac:dyDescent="0.3">
      <c r="B491" t="s">
        <v>610</v>
      </c>
      <c r="C491">
        <v>5</v>
      </c>
      <c r="D491">
        <v>15</v>
      </c>
      <c r="E491">
        <v>6</v>
      </c>
      <c r="F491">
        <v>0</v>
      </c>
      <c r="G491">
        <v>0</v>
      </c>
      <c r="H491">
        <v>3</v>
      </c>
      <c r="I491">
        <v>5</v>
      </c>
      <c r="J491">
        <v>9</v>
      </c>
      <c r="K491">
        <v>5</v>
      </c>
      <c r="L491">
        <v>0</v>
      </c>
    </row>
    <row r="492" spans="2:12" x14ac:dyDescent="0.3">
      <c r="B492" t="s">
        <v>611</v>
      </c>
      <c r="C492">
        <v>2</v>
      </c>
      <c r="D492">
        <v>6</v>
      </c>
      <c r="E492">
        <v>6</v>
      </c>
      <c r="F492">
        <v>0</v>
      </c>
      <c r="G492">
        <v>0</v>
      </c>
      <c r="H492">
        <v>0</v>
      </c>
      <c r="I492">
        <v>5</v>
      </c>
      <c r="J492">
        <v>9</v>
      </c>
      <c r="K492">
        <v>5</v>
      </c>
      <c r="L492">
        <v>0</v>
      </c>
    </row>
    <row r="493" spans="2:12" x14ac:dyDescent="0.3">
      <c r="B493" t="s">
        <v>612</v>
      </c>
      <c r="C493">
        <v>5</v>
      </c>
      <c r="D493">
        <v>16</v>
      </c>
      <c r="E493">
        <v>6</v>
      </c>
      <c r="F493">
        <v>0</v>
      </c>
      <c r="G493">
        <v>0</v>
      </c>
      <c r="H493">
        <v>0</v>
      </c>
      <c r="I493">
        <v>5</v>
      </c>
      <c r="J493">
        <v>9</v>
      </c>
      <c r="K493">
        <v>5</v>
      </c>
      <c r="L493">
        <v>0</v>
      </c>
    </row>
    <row r="494" spans="2:12" x14ac:dyDescent="0.3">
      <c r="B494" t="s">
        <v>613</v>
      </c>
      <c r="C494">
        <v>1</v>
      </c>
      <c r="D494">
        <v>5</v>
      </c>
      <c r="E494">
        <v>6</v>
      </c>
      <c r="F494">
        <v>0</v>
      </c>
      <c r="G494">
        <v>0</v>
      </c>
      <c r="H494">
        <v>3</v>
      </c>
      <c r="I494">
        <v>5</v>
      </c>
      <c r="J494">
        <v>1</v>
      </c>
      <c r="K494">
        <v>5</v>
      </c>
      <c r="L494">
        <v>0</v>
      </c>
    </row>
    <row r="495" spans="2:12" x14ac:dyDescent="0.3">
      <c r="B495" t="s">
        <v>614</v>
      </c>
      <c r="C495">
        <v>5</v>
      </c>
      <c r="D495">
        <v>15</v>
      </c>
      <c r="E495">
        <v>6</v>
      </c>
      <c r="F495">
        <v>0</v>
      </c>
      <c r="G495">
        <v>0</v>
      </c>
      <c r="H495">
        <v>0</v>
      </c>
      <c r="I495">
        <v>5</v>
      </c>
      <c r="J495">
        <v>2</v>
      </c>
      <c r="K495">
        <v>5</v>
      </c>
      <c r="L495">
        <v>0</v>
      </c>
    </row>
    <row r="496" spans="2:12" x14ac:dyDescent="0.3">
      <c r="B496" t="s">
        <v>615</v>
      </c>
      <c r="C496">
        <v>0</v>
      </c>
      <c r="D496">
        <v>1</v>
      </c>
      <c r="E496">
        <v>6</v>
      </c>
      <c r="F496">
        <v>0</v>
      </c>
      <c r="G496">
        <v>0</v>
      </c>
      <c r="H496">
        <v>0</v>
      </c>
      <c r="I496">
        <v>5</v>
      </c>
      <c r="J496">
        <v>2</v>
      </c>
      <c r="K496">
        <v>5</v>
      </c>
      <c r="L496">
        <v>0</v>
      </c>
    </row>
    <row r="497" spans="2:12" x14ac:dyDescent="0.3">
      <c r="B497" t="s">
        <v>616</v>
      </c>
      <c r="C497">
        <v>5</v>
      </c>
      <c r="D497">
        <v>8</v>
      </c>
      <c r="E497">
        <v>6</v>
      </c>
      <c r="F497">
        <v>0</v>
      </c>
      <c r="G497">
        <v>0</v>
      </c>
      <c r="H497">
        <v>0</v>
      </c>
      <c r="I497">
        <v>5</v>
      </c>
      <c r="J497">
        <v>2</v>
      </c>
      <c r="K497">
        <v>5</v>
      </c>
      <c r="L497">
        <v>0</v>
      </c>
    </row>
    <row r="498" spans="2:12" x14ac:dyDescent="0.3">
      <c r="B498" t="s">
        <v>617</v>
      </c>
      <c r="C498">
        <v>5</v>
      </c>
      <c r="D498">
        <v>9</v>
      </c>
      <c r="E498">
        <v>6</v>
      </c>
      <c r="F498">
        <v>0</v>
      </c>
      <c r="G498">
        <v>0</v>
      </c>
      <c r="H498">
        <v>20</v>
      </c>
      <c r="I498">
        <v>5</v>
      </c>
      <c r="J498">
        <v>9</v>
      </c>
      <c r="K498">
        <v>5</v>
      </c>
      <c r="L498">
        <v>0</v>
      </c>
    </row>
    <row r="499" spans="2:12" x14ac:dyDescent="0.3">
      <c r="B499" t="s">
        <v>618</v>
      </c>
      <c r="C499">
        <v>0</v>
      </c>
      <c r="D499">
        <v>10</v>
      </c>
      <c r="E499">
        <v>6</v>
      </c>
      <c r="F499">
        <v>0</v>
      </c>
      <c r="G499">
        <v>0</v>
      </c>
      <c r="H499">
        <v>0</v>
      </c>
      <c r="I499">
        <v>5</v>
      </c>
      <c r="J499">
        <v>9</v>
      </c>
      <c r="K499">
        <v>5</v>
      </c>
      <c r="L499">
        <v>0</v>
      </c>
    </row>
    <row r="500" spans="2:12" x14ac:dyDescent="0.3">
      <c r="B500" t="s">
        <v>619</v>
      </c>
      <c r="C500">
        <v>1</v>
      </c>
      <c r="D500">
        <v>10</v>
      </c>
      <c r="E500">
        <v>6</v>
      </c>
      <c r="F500">
        <v>0</v>
      </c>
      <c r="G500">
        <v>0</v>
      </c>
      <c r="H500">
        <v>3</v>
      </c>
      <c r="I500">
        <v>5</v>
      </c>
      <c r="J500">
        <v>9</v>
      </c>
      <c r="K500">
        <v>5</v>
      </c>
      <c r="L500">
        <v>0</v>
      </c>
    </row>
    <row r="501" spans="2:12" x14ac:dyDescent="0.3">
      <c r="B501" t="s">
        <v>620</v>
      </c>
      <c r="C501">
        <v>5</v>
      </c>
      <c r="D501">
        <v>13</v>
      </c>
      <c r="E501">
        <v>6</v>
      </c>
      <c r="F501">
        <v>0</v>
      </c>
      <c r="G501">
        <v>0</v>
      </c>
      <c r="H501">
        <v>7</v>
      </c>
      <c r="I501">
        <v>5</v>
      </c>
      <c r="J501">
        <v>2</v>
      </c>
      <c r="K501">
        <v>5</v>
      </c>
      <c r="L501">
        <v>0</v>
      </c>
    </row>
    <row r="502" spans="2:12" x14ac:dyDescent="0.3">
      <c r="B502" t="s">
        <v>621</v>
      </c>
      <c r="C502">
        <v>0</v>
      </c>
      <c r="D502">
        <v>13</v>
      </c>
      <c r="E502">
        <v>6</v>
      </c>
      <c r="F502">
        <v>0</v>
      </c>
      <c r="G502">
        <v>0</v>
      </c>
      <c r="H502">
        <v>0</v>
      </c>
      <c r="I502">
        <v>5</v>
      </c>
      <c r="J502">
        <v>9</v>
      </c>
      <c r="K502">
        <v>5</v>
      </c>
      <c r="L502">
        <v>0</v>
      </c>
    </row>
    <row r="503" spans="2:12" x14ac:dyDescent="0.3">
      <c r="B503" t="s">
        <v>622</v>
      </c>
      <c r="C503">
        <v>1</v>
      </c>
      <c r="D503">
        <v>14</v>
      </c>
      <c r="E503">
        <v>6</v>
      </c>
      <c r="F503">
        <v>0</v>
      </c>
      <c r="G503">
        <v>0</v>
      </c>
      <c r="H503">
        <v>0</v>
      </c>
      <c r="I503">
        <v>0</v>
      </c>
      <c r="J503">
        <v>1</v>
      </c>
      <c r="K503">
        <v>5</v>
      </c>
      <c r="L503">
        <v>0</v>
      </c>
    </row>
    <row r="504" spans="2:12" x14ac:dyDescent="0.3">
      <c r="B504" t="s">
        <v>623</v>
      </c>
      <c r="C504">
        <v>5</v>
      </c>
      <c r="D504">
        <v>9</v>
      </c>
      <c r="E504">
        <v>6</v>
      </c>
      <c r="F504">
        <v>0</v>
      </c>
      <c r="G504">
        <v>0</v>
      </c>
      <c r="H504">
        <v>15</v>
      </c>
      <c r="I504">
        <v>0</v>
      </c>
      <c r="J504">
        <v>9</v>
      </c>
      <c r="K504">
        <v>0</v>
      </c>
      <c r="L504">
        <v>0</v>
      </c>
    </row>
    <row r="505" spans="2:12" x14ac:dyDescent="0.3">
      <c r="B505" t="s">
        <v>624</v>
      </c>
      <c r="C505">
        <v>0</v>
      </c>
      <c r="D505">
        <v>5</v>
      </c>
      <c r="E505">
        <v>6</v>
      </c>
      <c r="F505">
        <v>0</v>
      </c>
      <c r="G505">
        <v>0</v>
      </c>
      <c r="H505">
        <v>0</v>
      </c>
      <c r="I505">
        <v>5</v>
      </c>
      <c r="J505">
        <v>9</v>
      </c>
      <c r="K505">
        <v>5</v>
      </c>
      <c r="L505">
        <v>0</v>
      </c>
    </row>
    <row r="506" spans="2:12" x14ac:dyDescent="0.3">
      <c r="B506" t="s">
        <v>625</v>
      </c>
      <c r="C506">
        <v>5</v>
      </c>
      <c r="D506">
        <v>16</v>
      </c>
      <c r="E506">
        <v>6</v>
      </c>
      <c r="F506">
        <v>0</v>
      </c>
      <c r="G506">
        <v>0</v>
      </c>
      <c r="H506">
        <v>0</v>
      </c>
      <c r="I506">
        <v>5</v>
      </c>
      <c r="J506">
        <v>1</v>
      </c>
      <c r="K506">
        <v>0</v>
      </c>
      <c r="L506">
        <v>0</v>
      </c>
    </row>
    <row r="507" spans="2:12" x14ac:dyDescent="0.3">
      <c r="B507" t="s">
        <v>626</v>
      </c>
      <c r="C507">
        <v>2</v>
      </c>
      <c r="D507">
        <v>2</v>
      </c>
      <c r="E507">
        <v>6</v>
      </c>
      <c r="F507">
        <v>0</v>
      </c>
      <c r="G507">
        <v>0</v>
      </c>
      <c r="H507">
        <v>20</v>
      </c>
      <c r="I507">
        <v>0</v>
      </c>
      <c r="J507">
        <v>2</v>
      </c>
      <c r="K507">
        <v>0</v>
      </c>
      <c r="L507">
        <v>0</v>
      </c>
    </row>
    <row r="508" spans="2:12" x14ac:dyDescent="0.3">
      <c r="B508" t="s">
        <v>627</v>
      </c>
      <c r="C508">
        <v>0</v>
      </c>
      <c r="D508">
        <v>8</v>
      </c>
      <c r="E508">
        <v>6</v>
      </c>
      <c r="F508">
        <v>0</v>
      </c>
      <c r="G508">
        <v>0</v>
      </c>
      <c r="H508">
        <v>0</v>
      </c>
      <c r="I508">
        <v>5</v>
      </c>
      <c r="J508">
        <v>9</v>
      </c>
      <c r="K508">
        <v>0</v>
      </c>
      <c r="L508">
        <v>0</v>
      </c>
    </row>
    <row r="509" spans="2:12" x14ac:dyDescent="0.3">
      <c r="B509" t="s">
        <v>628</v>
      </c>
      <c r="C509">
        <v>1</v>
      </c>
      <c r="D509">
        <v>12</v>
      </c>
      <c r="E509">
        <v>7</v>
      </c>
      <c r="F509">
        <v>0</v>
      </c>
      <c r="G509">
        <v>0</v>
      </c>
      <c r="H509">
        <v>0</v>
      </c>
      <c r="I509">
        <v>3</v>
      </c>
      <c r="J509">
        <v>9</v>
      </c>
      <c r="K509">
        <v>5</v>
      </c>
      <c r="L509">
        <v>0</v>
      </c>
    </row>
    <row r="510" spans="2:12" x14ac:dyDescent="0.3">
      <c r="B510" t="s">
        <v>629</v>
      </c>
      <c r="C510">
        <v>0</v>
      </c>
      <c r="D510">
        <v>11</v>
      </c>
      <c r="E510">
        <v>7</v>
      </c>
      <c r="F510">
        <v>0</v>
      </c>
      <c r="G510">
        <v>0</v>
      </c>
      <c r="H510">
        <v>0</v>
      </c>
      <c r="I510">
        <v>3</v>
      </c>
      <c r="J510">
        <v>9</v>
      </c>
      <c r="K510">
        <v>5</v>
      </c>
      <c r="L510">
        <v>0</v>
      </c>
    </row>
    <row r="511" spans="2:12" x14ac:dyDescent="0.3">
      <c r="B511" t="s">
        <v>630</v>
      </c>
      <c r="C511">
        <v>1</v>
      </c>
      <c r="D511">
        <v>15</v>
      </c>
      <c r="E511">
        <v>7</v>
      </c>
      <c r="F511">
        <v>0</v>
      </c>
      <c r="G511">
        <v>0</v>
      </c>
      <c r="H511">
        <v>0</v>
      </c>
      <c r="I511">
        <v>3</v>
      </c>
      <c r="J511">
        <v>2</v>
      </c>
      <c r="K511">
        <v>5</v>
      </c>
      <c r="L511">
        <v>0</v>
      </c>
    </row>
    <row r="512" spans="2:12" x14ac:dyDescent="0.3">
      <c r="B512" t="s">
        <v>631</v>
      </c>
      <c r="C512">
        <v>5</v>
      </c>
      <c r="D512">
        <v>10</v>
      </c>
      <c r="E512">
        <v>7</v>
      </c>
      <c r="F512">
        <v>0</v>
      </c>
      <c r="G512">
        <v>0</v>
      </c>
      <c r="H512">
        <v>0</v>
      </c>
      <c r="I512">
        <v>3</v>
      </c>
      <c r="J512">
        <v>9</v>
      </c>
      <c r="K512">
        <v>5</v>
      </c>
      <c r="L512">
        <v>0</v>
      </c>
    </row>
    <row r="513" spans="2:12" x14ac:dyDescent="0.3">
      <c r="B513" t="s">
        <v>632</v>
      </c>
      <c r="C513">
        <v>0</v>
      </c>
      <c r="D513">
        <v>9</v>
      </c>
      <c r="E513">
        <v>7</v>
      </c>
      <c r="F513">
        <v>0</v>
      </c>
      <c r="G513">
        <v>0</v>
      </c>
      <c r="H513">
        <v>0</v>
      </c>
      <c r="I513">
        <v>3</v>
      </c>
      <c r="J513">
        <v>2</v>
      </c>
      <c r="K513">
        <v>5</v>
      </c>
      <c r="L513">
        <v>0</v>
      </c>
    </row>
    <row r="514" spans="2:12" x14ac:dyDescent="0.3">
      <c r="B514" t="s">
        <v>633</v>
      </c>
      <c r="C514">
        <v>0</v>
      </c>
      <c r="D514">
        <v>5</v>
      </c>
      <c r="E514">
        <v>7</v>
      </c>
      <c r="F514">
        <v>0</v>
      </c>
      <c r="G514">
        <v>0</v>
      </c>
      <c r="H514">
        <v>0</v>
      </c>
      <c r="I514">
        <v>3</v>
      </c>
      <c r="J514">
        <v>9</v>
      </c>
      <c r="K514">
        <v>5</v>
      </c>
      <c r="L514">
        <v>0</v>
      </c>
    </row>
    <row r="515" spans="2:12" x14ac:dyDescent="0.3">
      <c r="B515" t="s">
        <v>634</v>
      </c>
      <c r="C515">
        <v>5</v>
      </c>
      <c r="D515">
        <v>5</v>
      </c>
      <c r="E515">
        <v>7</v>
      </c>
      <c r="F515">
        <v>0</v>
      </c>
      <c r="G515">
        <v>0</v>
      </c>
      <c r="H515">
        <v>0</v>
      </c>
      <c r="I515">
        <v>3</v>
      </c>
      <c r="J515">
        <v>9</v>
      </c>
      <c r="K515">
        <v>8</v>
      </c>
      <c r="L515">
        <v>0</v>
      </c>
    </row>
    <row r="516" spans="2:12" x14ac:dyDescent="0.3">
      <c r="B516" t="s">
        <v>635</v>
      </c>
      <c r="C516">
        <v>0</v>
      </c>
      <c r="D516">
        <v>14</v>
      </c>
      <c r="E516">
        <v>7</v>
      </c>
      <c r="F516">
        <v>0</v>
      </c>
      <c r="G516">
        <v>0</v>
      </c>
      <c r="H516">
        <v>0</v>
      </c>
      <c r="I516">
        <v>3</v>
      </c>
      <c r="J516">
        <v>1</v>
      </c>
      <c r="K516">
        <v>8</v>
      </c>
      <c r="L516">
        <v>0</v>
      </c>
    </row>
    <row r="517" spans="2:12" x14ac:dyDescent="0.3">
      <c r="B517" t="s">
        <v>636</v>
      </c>
      <c r="C517">
        <v>1</v>
      </c>
      <c r="D517">
        <v>7</v>
      </c>
      <c r="E517">
        <v>7</v>
      </c>
      <c r="F517">
        <v>0</v>
      </c>
      <c r="G517">
        <v>0</v>
      </c>
      <c r="H517">
        <v>0</v>
      </c>
      <c r="I517">
        <v>3</v>
      </c>
      <c r="J517">
        <v>9</v>
      </c>
      <c r="K517">
        <v>8</v>
      </c>
      <c r="L517">
        <v>0</v>
      </c>
    </row>
    <row r="518" spans="2:12" x14ac:dyDescent="0.3">
      <c r="B518" t="s">
        <v>637</v>
      </c>
      <c r="C518">
        <v>5</v>
      </c>
      <c r="D518">
        <v>16</v>
      </c>
      <c r="E518">
        <v>7</v>
      </c>
      <c r="F518">
        <v>0</v>
      </c>
      <c r="G518">
        <v>0</v>
      </c>
      <c r="H518">
        <v>0</v>
      </c>
      <c r="I518">
        <v>3</v>
      </c>
      <c r="J518">
        <v>9</v>
      </c>
      <c r="K518">
        <v>8</v>
      </c>
      <c r="L518">
        <v>0</v>
      </c>
    </row>
    <row r="519" spans="2:12" x14ac:dyDescent="0.3">
      <c r="B519" t="s">
        <v>638</v>
      </c>
      <c r="C519">
        <v>1</v>
      </c>
      <c r="D519">
        <v>6</v>
      </c>
      <c r="E519">
        <v>7</v>
      </c>
      <c r="F519">
        <v>0</v>
      </c>
      <c r="G519">
        <v>0</v>
      </c>
      <c r="H519">
        <v>0</v>
      </c>
      <c r="I519">
        <v>3</v>
      </c>
      <c r="J519">
        <v>9</v>
      </c>
      <c r="K519">
        <v>8</v>
      </c>
      <c r="L519">
        <v>0</v>
      </c>
    </row>
    <row r="520" spans="2:12" x14ac:dyDescent="0.3">
      <c r="B520" t="s">
        <v>639</v>
      </c>
      <c r="C520">
        <v>5</v>
      </c>
      <c r="D520">
        <v>2</v>
      </c>
      <c r="E520">
        <v>7</v>
      </c>
      <c r="F520">
        <v>0</v>
      </c>
      <c r="G520">
        <v>0</v>
      </c>
      <c r="H520">
        <v>0</v>
      </c>
      <c r="I520">
        <v>0</v>
      </c>
      <c r="J520">
        <v>2</v>
      </c>
      <c r="K520">
        <v>8</v>
      </c>
      <c r="L520">
        <v>0</v>
      </c>
    </row>
    <row r="521" spans="2:12" x14ac:dyDescent="0.3">
      <c r="B521" t="s">
        <v>640</v>
      </c>
      <c r="C521">
        <v>0</v>
      </c>
      <c r="D521">
        <v>8</v>
      </c>
      <c r="E521">
        <v>7</v>
      </c>
      <c r="F521">
        <v>0</v>
      </c>
      <c r="G521">
        <v>0</v>
      </c>
      <c r="H521">
        <v>5</v>
      </c>
      <c r="I521">
        <v>3</v>
      </c>
      <c r="J521">
        <v>2</v>
      </c>
      <c r="K521">
        <v>5</v>
      </c>
      <c r="L521">
        <v>0</v>
      </c>
    </row>
    <row r="522" spans="2:12" x14ac:dyDescent="0.3">
      <c r="B522" t="s">
        <v>641</v>
      </c>
      <c r="C522">
        <v>1</v>
      </c>
      <c r="D522">
        <v>13</v>
      </c>
      <c r="E522">
        <v>7</v>
      </c>
      <c r="F522">
        <v>0</v>
      </c>
      <c r="G522">
        <v>0</v>
      </c>
      <c r="H522">
        <v>17</v>
      </c>
      <c r="I522">
        <v>3</v>
      </c>
      <c r="J522">
        <v>1</v>
      </c>
      <c r="K522">
        <v>5</v>
      </c>
      <c r="L522">
        <v>0</v>
      </c>
    </row>
    <row r="523" spans="2:12" x14ac:dyDescent="0.3">
      <c r="B523" t="s">
        <v>642</v>
      </c>
      <c r="C523">
        <v>5</v>
      </c>
      <c r="D523">
        <v>15</v>
      </c>
      <c r="E523">
        <v>7</v>
      </c>
      <c r="F523">
        <v>0</v>
      </c>
      <c r="G523">
        <v>0</v>
      </c>
      <c r="H523">
        <v>3</v>
      </c>
      <c r="I523">
        <v>3</v>
      </c>
      <c r="J523">
        <v>2</v>
      </c>
      <c r="K523">
        <v>5</v>
      </c>
      <c r="L523">
        <v>0</v>
      </c>
    </row>
    <row r="524" spans="2:12" x14ac:dyDescent="0.3">
      <c r="B524" t="s">
        <v>643</v>
      </c>
      <c r="C524">
        <v>5</v>
      </c>
      <c r="D524">
        <v>8</v>
      </c>
      <c r="E524">
        <v>7</v>
      </c>
      <c r="F524">
        <v>0</v>
      </c>
      <c r="G524">
        <v>7</v>
      </c>
      <c r="H524">
        <v>28</v>
      </c>
      <c r="I524">
        <v>3</v>
      </c>
      <c r="J524">
        <v>2</v>
      </c>
      <c r="K524">
        <v>5</v>
      </c>
      <c r="L524">
        <v>0</v>
      </c>
    </row>
    <row r="525" spans="2:12" x14ac:dyDescent="0.3">
      <c r="B525" t="s">
        <v>644</v>
      </c>
      <c r="C525">
        <v>0</v>
      </c>
      <c r="D525">
        <v>13</v>
      </c>
      <c r="E525">
        <v>7</v>
      </c>
      <c r="F525">
        <v>0</v>
      </c>
      <c r="G525">
        <v>7</v>
      </c>
      <c r="H525">
        <v>8</v>
      </c>
      <c r="I525">
        <v>3</v>
      </c>
      <c r="J525">
        <v>2</v>
      </c>
      <c r="K525">
        <v>5</v>
      </c>
      <c r="L525">
        <v>0</v>
      </c>
    </row>
    <row r="526" spans="2:12" x14ac:dyDescent="0.3">
      <c r="B526" t="s">
        <v>645</v>
      </c>
      <c r="C526">
        <v>1</v>
      </c>
      <c r="D526">
        <v>16</v>
      </c>
      <c r="E526">
        <v>7</v>
      </c>
      <c r="F526">
        <v>0</v>
      </c>
      <c r="G526">
        <v>0</v>
      </c>
      <c r="H526">
        <v>0</v>
      </c>
      <c r="I526">
        <v>5</v>
      </c>
      <c r="J526">
        <v>1</v>
      </c>
      <c r="K526">
        <v>0</v>
      </c>
      <c r="L526">
        <v>0</v>
      </c>
    </row>
    <row r="527" spans="2:12" x14ac:dyDescent="0.3">
      <c r="B527" t="s">
        <v>646</v>
      </c>
      <c r="C527">
        <v>5</v>
      </c>
      <c r="D527">
        <v>12</v>
      </c>
      <c r="E527">
        <v>7</v>
      </c>
      <c r="F527">
        <v>0</v>
      </c>
      <c r="G527">
        <v>0</v>
      </c>
      <c r="H527">
        <v>0</v>
      </c>
      <c r="I527">
        <v>5</v>
      </c>
      <c r="J527">
        <v>2</v>
      </c>
      <c r="K527">
        <v>5</v>
      </c>
      <c r="L527">
        <v>0</v>
      </c>
    </row>
    <row r="528" spans="2:12" x14ac:dyDescent="0.3">
      <c r="B528" t="s">
        <v>647</v>
      </c>
      <c r="C528">
        <v>0</v>
      </c>
      <c r="D528">
        <v>13</v>
      </c>
      <c r="E528">
        <v>7</v>
      </c>
      <c r="F528">
        <v>0</v>
      </c>
      <c r="G528">
        <v>7</v>
      </c>
      <c r="H528">
        <v>0</v>
      </c>
      <c r="I528">
        <v>3</v>
      </c>
      <c r="J528">
        <v>2</v>
      </c>
      <c r="K528">
        <v>5</v>
      </c>
      <c r="L528">
        <v>0</v>
      </c>
    </row>
    <row r="529" spans="2:12" x14ac:dyDescent="0.3">
      <c r="B529" s="3" t="s">
        <v>648</v>
      </c>
      <c r="C529">
        <v>1</v>
      </c>
      <c r="D529">
        <v>1</v>
      </c>
      <c r="E529">
        <v>10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5</v>
      </c>
      <c r="L529">
        <v>0</v>
      </c>
    </row>
    <row r="530" spans="2:12" x14ac:dyDescent="0.3">
      <c r="B530" s="3" t="s">
        <v>649</v>
      </c>
      <c r="C530">
        <v>3</v>
      </c>
      <c r="D530">
        <v>11</v>
      </c>
      <c r="E530">
        <v>10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5</v>
      </c>
      <c r="L530">
        <v>0</v>
      </c>
    </row>
    <row r="531" spans="2:12" x14ac:dyDescent="0.3">
      <c r="B531" s="3" t="s">
        <v>650</v>
      </c>
      <c r="C531">
        <v>1</v>
      </c>
      <c r="D531">
        <v>6</v>
      </c>
      <c r="E531">
        <v>10</v>
      </c>
      <c r="F531">
        <v>0</v>
      </c>
      <c r="G531">
        <v>7</v>
      </c>
      <c r="H531">
        <v>0</v>
      </c>
      <c r="I531">
        <v>0</v>
      </c>
      <c r="J531">
        <v>0</v>
      </c>
      <c r="K531">
        <v>5</v>
      </c>
      <c r="L531">
        <v>0</v>
      </c>
    </row>
    <row r="532" spans="2:12" x14ac:dyDescent="0.3">
      <c r="B532" s="3" t="s">
        <v>651</v>
      </c>
      <c r="C532">
        <v>0</v>
      </c>
      <c r="D532">
        <v>2</v>
      </c>
      <c r="E532">
        <v>10</v>
      </c>
      <c r="F532">
        <v>0</v>
      </c>
      <c r="G532">
        <v>7</v>
      </c>
      <c r="H532">
        <v>0</v>
      </c>
      <c r="I532">
        <v>0</v>
      </c>
      <c r="J532">
        <v>1</v>
      </c>
      <c r="K532">
        <v>5</v>
      </c>
      <c r="L532">
        <v>0</v>
      </c>
    </row>
    <row r="533" spans="2:12" x14ac:dyDescent="0.3">
      <c r="B533" s="3" t="s">
        <v>652</v>
      </c>
      <c r="C533">
        <v>5</v>
      </c>
      <c r="D533">
        <v>16</v>
      </c>
      <c r="E533">
        <v>10</v>
      </c>
      <c r="F533">
        <v>0</v>
      </c>
      <c r="G533">
        <v>7</v>
      </c>
      <c r="H533">
        <v>0</v>
      </c>
      <c r="I533">
        <v>0</v>
      </c>
      <c r="J533">
        <v>0</v>
      </c>
      <c r="K533">
        <v>5</v>
      </c>
      <c r="L533">
        <v>0</v>
      </c>
    </row>
    <row r="534" spans="2:12" x14ac:dyDescent="0.3">
      <c r="B534" s="3" t="s">
        <v>653</v>
      </c>
      <c r="C534">
        <v>1</v>
      </c>
      <c r="D534">
        <v>15</v>
      </c>
      <c r="E534">
        <v>10</v>
      </c>
      <c r="F534">
        <v>0</v>
      </c>
      <c r="G534">
        <v>7</v>
      </c>
      <c r="H534">
        <v>0</v>
      </c>
      <c r="I534">
        <v>6</v>
      </c>
      <c r="J534">
        <v>2</v>
      </c>
      <c r="K534">
        <v>5</v>
      </c>
      <c r="L534">
        <v>0</v>
      </c>
    </row>
    <row r="535" spans="2:12" x14ac:dyDescent="0.3">
      <c r="B535" s="3" t="s">
        <v>654</v>
      </c>
      <c r="C535">
        <v>3</v>
      </c>
      <c r="D535">
        <v>8</v>
      </c>
      <c r="E535">
        <v>10</v>
      </c>
      <c r="F535">
        <v>0</v>
      </c>
      <c r="G535">
        <v>7</v>
      </c>
      <c r="H535">
        <v>7</v>
      </c>
      <c r="I535">
        <v>6</v>
      </c>
      <c r="J535">
        <v>2</v>
      </c>
      <c r="K535">
        <v>5</v>
      </c>
      <c r="L535">
        <v>0</v>
      </c>
    </row>
    <row r="536" spans="2:12" x14ac:dyDescent="0.3">
      <c r="B536" s="3" t="s">
        <v>655</v>
      </c>
      <c r="C536">
        <v>1</v>
      </c>
      <c r="D536">
        <v>2</v>
      </c>
      <c r="E536">
        <v>10</v>
      </c>
      <c r="F536">
        <v>0</v>
      </c>
      <c r="G536">
        <v>0</v>
      </c>
      <c r="H536">
        <v>0</v>
      </c>
      <c r="I536">
        <v>6</v>
      </c>
      <c r="J536">
        <v>2</v>
      </c>
      <c r="K536">
        <v>0</v>
      </c>
      <c r="L536">
        <v>0</v>
      </c>
    </row>
    <row r="537" spans="2:12" x14ac:dyDescent="0.3">
      <c r="B537" s="3" t="s">
        <v>656</v>
      </c>
      <c r="C537">
        <v>3</v>
      </c>
      <c r="D537">
        <v>8</v>
      </c>
      <c r="E537">
        <v>10</v>
      </c>
      <c r="F537">
        <v>0</v>
      </c>
      <c r="G537">
        <v>7</v>
      </c>
      <c r="H537">
        <v>0</v>
      </c>
      <c r="I537">
        <v>3</v>
      </c>
      <c r="J537">
        <v>3</v>
      </c>
      <c r="K537">
        <v>5</v>
      </c>
      <c r="L537">
        <v>0</v>
      </c>
    </row>
    <row r="538" spans="2:12" x14ac:dyDescent="0.3">
      <c r="B538" s="3" t="s">
        <v>657</v>
      </c>
      <c r="C538">
        <v>1</v>
      </c>
      <c r="D538">
        <v>10</v>
      </c>
      <c r="E538">
        <v>10</v>
      </c>
      <c r="F538">
        <v>0</v>
      </c>
      <c r="G538">
        <v>7</v>
      </c>
      <c r="H538">
        <v>0</v>
      </c>
      <c r="I538">
        <v>0</v>
      </c>
      <c r="J538">
        <v>2</v>
      </c>
      <c r="K538">
        <v>5</v>
      </c>
      <c r="L538">
        <v>0</v>
      </c>
    </row>
    <row r="539" spans="2:12" x14ac:dyDescent="0.3">
      <c r="B539" s="3" t="s">
        <v>658</v>
      </c>
      <c r="C539">
        <v>5</v>
      </c>
      <c r="D539">
        <v>9</v>
      </c>
      <c r="E539">
        <v>10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5</v>
      </c>
      <c r="L539">
        <v>0</v>
      </c>
    </row>
    <row r="540" spans="2:12" x14ac:dyDescent="0.3">
      <c r="B540" s="3" t="s">
        <v>659</v>
      </c>
      <c r="C540">
        <v>1</v>
      </c>
      <c r="D540">
        <v>12</v>
      </c>
      <c r="E540">
        <v>10</v>
      </c>
      <c r="F540">
        <v>0</v>
      </c>
      <c r="G540">
        <v>7</v>
      </c>
      <c r="H540">
        <v>20</v>
      </c>
      <c r="I540">
        <v>0</v>
      </c>
      <c r="J540">
        <v>3</v>
      </c>
      <c r="K540">
        <v>5</v>
      </c>
      <c r="L540">
        <v>0</v>
      </c>
    </row>
    <row r="541" spans="2:12" x14ac:dyDescent="0.3">
      <c r="B541" s="3" t="s">
        <v>660</v>
      </c>
      <c r="C541">
        <v>5</v>
      </c>
      <c r="D541">
        <v>7</v>
      </c>
      <c r="E541">
        <v>10</v>
      </c>
      <c r="F541">
        <v>0</v>
      </c>
      <c r="G541">
        <v>5</v>
      </c>
      <c r="H541">
        <v>23</v>
      </c>
      <c r="I541">
        <v>6</v>
      </c>
      <c r="J541">
        <v>2</v>
      </c>
      <c r="K541">
        <v>5</v>
      </c>
      <c r="L541">
        <v>0</v>
      </c>
    </row>
    <row r="542" spans="2:12" x14ac:dyDescent="0.3">
      <c r="B542" s="3" t="s">
        <v>661</v>
      </c>
      <c r="C542">
        <v>4</v>
      </c>
      <c r="D542">
        <v>14</v>
      </c>
      <c r="E542">
        <v>10</v>
      </c>
      <c r="F542">
        <v>0</v>
      </c>
      <c r="G542">
        <v>0</v>
      </c>
      <c r="H542">
        <v>0</v>
      </c>
      <c r="I542">
        <v>0</v>
      </c>
      <c r="J542">
        <v>1</v>
      </c>
      <c r="K542">
        <v>5</v>
      </c>
      <c r="L542">
        <v>0</v>
      </c>
    </row>
    <row r="543" spans="2:12" x14ac:dyDescent="0.3">
      <c r="B543" s="3" t="s">
        <v>662</v>
      </c>
      <c r="C543">
        <v>5</v>
      </c>
      <c r="D543">
        <v>13</v>
      </c>
      <c r="E543">
        <v>10</v>
      </c>
      <c r="F543">
        <v>0</v>
      </c>
      <c r="G543">
        <v>7</v>
      </c>
      <c r="H543">
        <v>1</v>
      </c>
      <c r="I543">
        <v>0</v>
      </c>
      <c r="J543">
        <v>0</v>
      </c>
      <c r="K543">
        <v>5</v>
      </c>
      <c r="L543">
        <v>0</v>
      </c>
    </row>
    <row r="544" spans="2:12" x14ac:dyDescent="0.3">
      <c r="B544" s="3" t="s">
        <v>663</v>
      </c>
      <c r="C544">
        <v>1</v>
      </c>
      <c r="D544">
        <v>16</v>
      </c>
      <c r="E544">
        <v>10</v>
      </c>
      <c r="F544">
        <v>0</v>
      </c>
      <c r="G544">
        <v>7</v>
      </c>
      <c r="H544">
        <v>0</v>
      </c>
      <c r="I544">
        <v>0</v>
      </c>
      <c r="J544">
        <v>2</v>
      </c>
      <c r="K544">
        <v>8</v>
      </c>
      <c r="L544">
        <v>0</v>
      </c>
    </row>
    <row r="545" spans="2:12" x14ac:dyDescent="0.3">
      <c r="B545" s="3" t="s">
        <v>664</v>
      </c>
      <c r="C545">
        <v>3</v>
      </c>
      <c r="D545">
        <v>11</v>
      </c>
      <c r="E545">
        <v>10</v>
      </c>
      <c r="F545">
        <v>0</v>
      </c>
      <c r="G545">
        <v>0</v>
      </c>
      <c r="H545">
        <v>0</v>
      </c>
      <c r="I545">
        <v>0</v>
      </c>
      <c r="J545">
        <v>2</v>
      </c>
      <c r="K545">
        <v>8</v>
      </c>
      <c r="L545">
        <v>0</v>
      </c>
    </row>
    <row r="546" spans="2:12" x14ac:dyDescent="0.3">
      <c r="B546" s="3" t="s">
        <v>665</v>
      </c>
      <c r="C546">
        <v>1</v>
      </c>
      <c r="D546">
        <v>8</v>
      </c>
      <c r="E546">
        <v>10</v>
      </c>
      <c r="F546">
        <v>0</v>
      </c>
      <c r="G546">
        <v>7</v>
      </c>
      <c r="H546">
        <v>7</v>
      </c>
      <c r="I546">
        <v>2</v>
      </c>
      <c r="J546">
        <v>2</v>
      </c>
      <c r="K546">
        <v>5</v>
      </c>
      <c r="L546">
        <v>0</v>
      </c>
    </row>
    <row r="547" spans="2:12" x14ac:dyDescent="0.3">
      <c r="B547" s="3" t="s">
        <v>666</v>
      </c>
      <c r="C547">
        <v>0</v>
      </c>
      <c r="D547">
        <v>9</v>
      </c>
      <c r="E547">
        <v>10</v>
      </c>
      <c r="F547">
        <v>0</v>
      </c>
      <c r="G547">
        <v>7</v>
      </c>
      <c r="H547">
        <v>0</v>
      </c>
      <c r="I547">
        <v>2</v>
      </c>
      <c r="J547">
        <v>1</v>
      </c>
      <c r="K547">
        <v>8</v>
      </c>
      <c r="L547">
        <v>0</v>
      </c>
    </row>
    <row r="548" spans="2:12" x14ac:dyDescent="0.3">
      <c r="B548" s="3" t="s">
        <v>667</v>
      </c>
      <c r="C548">
        <v>5</v>
      </c>
      <c r="D548">
        <v>13</v>
      </c>
      <c r="E548">
        <v>10</v>
      </c>
      <c r="F548">
        <v>0</v>
      </c>
      <c r="G548">
        <v>7</v>
      </c>
      <c r="H548">
        <v>19</v>
      </c>
      <c r="I548">
        <v>0</v>
      </c>
      <c r="J548">
        <v>2</v>
      </c>
      <c r="K548">
        <v>5</v>
      </c>
      <c r="L548">
        <v>0</v>
      </c>
    </row>
    <row r="549" spans="2:12" x14ac:dyDescent="0.3">
      <c r="B549" t="s">
        <v>668</v>
      </c>
      <c r="C549">
        <v>1</v>
      </c>
      <c r="D549">
        <v>5</v>
      </c>
      <c r="E549">
        <v>11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8</v>
      </c>
      <c r="L549">
        <v>0</v>
      </c>
    </row>
    <row r="550" spans="2:12" x14ac:dyDescent="0.3">
      <c r="B550" t="s">
        <v>669</v>
      </c>
      <c r="C550">
        <v>3</v>
      </c>
      <c r="D550">
        <v>11</v>
      </c>
      <c r="E550">
        <v>11</v>
      </c>
      <c r="F550">
        <v>0</v>
      </c>
      <c r="G550">
        <v>0</v>
      </c>
      <c r="H550">
        <v>0</v>
      </c>
      <c r="I550">
        <v>0</v>
      </c>
      <c r="J550">
        <v>2</v>
      </c>
      <c r="K550">
        <v>8</v>
      </c>
      <c r="L550">
        <v>0</v>
      </c>
    </row>
    <row r="551" spans="2:12" x14ac:dyDescent="0.3">
      <c r="B551" t="s">
        <v>670</v>
      </c>
      <c r="C551">
        <v>1</v>
      </c>
      <c r="D551">
        <v>6</v>
      </c>
      <c r="E551">
        <v>11</v>
      </c>
      <c r="F551">
        <v>0</v>
      </c>
      <c r="G551">
        <v>7</v>
      </c>
      <c r="H551">
        <v>22</v>
      </c>
      <c r="I551">
        <v>5</v>
      </c>
      <c r="J551">
        <v>3</v>
      </c>
      <c r="K551">
        <v>5</v>
      </c>
      <c r="L551">
        <v>0</v>
      </c>
    </row>
    <row r="552" spans="2:12" x14ac:dyDescent="0.3">
      <c r="B552" t="s">
        <v>671</v>
      </c>
      <c r="C552">
        <v>5</v>
      </c>
      <c r="D552">
        <v>2</v>
      </c>
      <c r="E552">
        <v>11</v>
      </c>
      <c r="F552">
        <v>0</v>
      </c>
      <c r="G552">
        <v>7</v>
      </c>
      <c r="H552">
        <v>0</v>
      </c>
      <c r="I552">
        <v>5</v>
      </c>
      <c r="J552">
        <v>2</v>
      </c>
      <c r="K552">
        <v>5</v>
      </c>
      <c r="L552">
        <v>0</v>
      </c>
    </row>
    <row r="553" spans="2:12" x14ac:dyDescent="0.3">
      <c r="B553" t="s">
        <v>672</v>
      </c>
      <c r="C553">
        <v>5</v>
      </c>
      <c r="D553">
        <v>16</v>
      </c>
      <c r="E553">
        <v>11</v>
      </c>
      <c r="F553">
        <v>0</v>
      </c>
      <c r="G553">
        <v>7</v>
      </c>
      <c r="H553">
        <v>7</v>
      </c>
      <c r="I553">
        <v>0</v>
      </c>
      <c r="J553">
        <v>3</v>
      </c>
      <c r="K553">
        <v>0</v>
      </c>
      <c r="L553">
        <v>0</v>
      </c>
    </row>
    <row r="554" spans="2:12" x14ac:dyDescent="0.3">
      <c r="B554" t="s">
        <v>673</v>
      </c>
      <c r="C554">
        <v>1</v>
      </c>
      <c r="D554">
        <v>15</v>
      </c>
      <c r="E554">
        <v>11</v>
      </c>
      <c r="F554">
        <v>0</v>
      </c>
      <c r="G554">
        <v>7</v>
      </c>
      <c r="H554">
        <v>5</v>
      </c>
      <c r="I554">
        <v>3</v>
      </c>
      <c r="J554">
        <v>2</v>
      </c>
      <c r="K554">
        <v>0</v>
      </c>
      <c r="L554">
        <v>0</v>
      </c>
    </row>
    <row r="555" spans="2:12" x14ac:dyDescent="0.3">
      <c r="B555" t="s">
        <v>674</v>
      </c>
      <c r="C555">
        <v>3</v>
      </c>
      <c r="D555">
        <v>8</v>
      </c>
      <c r="E555">
        <v>11</v>
      </c>
      <c r="F555">
        <v>0</v>
      </c>
      <c r="G555">
        <v>7</v>
      </c>
      <c r="H555">
        <v>0</v>
      </c>
      <c r="I555">
        <v>3</v>
      </c>
      <c r="J555">
        <v>3</v>
      </c>
      <c r="K555">
        <v>5</v>
      </c>
      <c r="L555">
        <v>0</v>
      </c>
    </row>
    <row r="556" spans="2:12" x14ac:dyDescent="0.3">
      <c r="B556" t="s">
        <v>675</v>
      </c>
      <c r="C556">
        <v>3</v>
      </c>
      <c r="D556">
        <v>2</v>
      </c>
      <c r="E556">
        <v>11</v>
      </c>
      <c r="F556">
        <v>0</v>
      </c>
      <c r="G556">
        <v>7</v>
      </c>
      <c r="H556">
        <v>0</v>
      </c>
      <c r="I556">
        <v>0</v>
      </c>
      <c r="J556">
        <v>1</v>
      </c>
      <c r="K556">
        <v>5</v>
      </c>
      <c r="L556">
        <v>0</v>
      </c>
    </row>
    <row r="557" spans="2:12" x14ac:dyDescent="0.3">
      <c r="B557" t="s">
        <v>676</v>
      </c>
      <c r="C557">
        <v>1</v>
      </c>
      <c r="D557">
        <v>9</v>
      </c>
      <c r="E557">
        <v>11</v>
      </c>
      <c r="F557">
        <v>0</v>
      </c>
      <c r="G557">
        <v>0</v>
      </c>
      <c r="H557">
        <v>15</v>
      </c>
      <c r="I557">
        <v>3</v>
      </c>
      <c r="J557">
        <v>1</v>
      </c>
      <c r="K557">
        <v>8</v>
      </c>
      <c r="L557">
        <v>0</v>
      </c>
    </row>
    <row r="558" spans="2:12" x14ac:dyDescent="0.3">
      <c r="B558" t="s">
        <v>677</v>
      </c>
      <c r="C558">
        <v>5</v>
      </c>
      <c r="D558">
        <v>10</v>
      </c>
      <c r="E558">
        <v>11</v>
      </c>
      <c r="F558">
        <v>0</v>
      </c>
      <c r="G558">
        <v>7</v>
      </c>
      <c r="H558">
        <v>0</v>
      </c>
      <c r="I558">
        <v>0</v>
      </c>
      <c r="J558">
        <v>2</v>
      </c>
      <c r="K558">
        <v>8</v>
      </c>
      <c r="L558">
        <v>0</v>
      </c>
    </row>
    <row r="559" spans="2:12" x14ac:dyDescent="0.3">
      <c r="B559" t="s">
        <v>678</v>
      </c>
      <c r="C559">
        <v>1</v>
      </c>
      <c r="D559">
        <v>13</v>
      </c>
      <c r="E559">
        <v>11</v>
      </c>
      <c r="F559">
        <v>0</v>
      </c>
      <c r="G559">
        <v>7</v>
      </c>
      <c r="H559">
        <v>1</v>
      </c>
      <c r="I559">
        <v>0</v>
      </c>
      <c r="J559">
        <v>1</v>
      </c>
      <c r="K559">
        <v>8</v>
      </c>
      <c r="L559">
        <v>0</v>
      </c>
    </row>
    <row r="560" spans="2:12" x14ac:dyDescent="0.3">
      <c r="B560" t="s">
        <v>679</v>
      </c>
      <c r="C560">
        <v>3</v>
      </c>
      <c r="D560">
        <v>11</v>
      </c>
      <c r="E560">
        <v>11</v>
      </c>
      <c r="F560">
        <v>0</v>
      </c>
      <c r="G560">
        <v>0</v>
      </c>
      <c r="H560">
        <v>23</v>
      </c>
      <c r="I560">
        <v>5</v>
      </c>
      <c r="J560">
        <v>2</v>
      </c>
      <c r="K560">
        <v>8</v>
      </c>
      <c r="L560">
        <v>0</v>
      </c>
    </row>
    <row r="561" spans="2:12" x14ac:dyDescent="0.3">
      <c r="B561" t="s">
        <v>680</v>
      </c>
      <c r="C561">
        <v>5</v>
      </c>
      <c r="D561">
        <v>7</v>
      </c>
      <c r="E561">
        <v>11</v>
      </c>
      <c r="F561">
        <v>0</v>
      </c>
      <c r="G561">
        <v>7</v>
      </c>
      <c r="H561">
        <v>7</v>
      </c>
      <c r="I561">
        <v>2</v>
      </c>
      <c r="J561">
        <v>0</v>
      </c>
      <c r="K561">
        <v>5</v>
      </c>
      <c r="L561">
        <v>0</v>
      </c>
    </row>
    <row r="562" spans="2:12" x14ac:dyDescent="0.3">
      <c r="B562" t="s">
        <v>681</v>
      </c>
      <c r="C562">
        <v>1</v>
      </c>
      <c r="D562">
        <v>8</v>
      </c>
      <c r="E562">
        <v>11</v>
      </c>
      <c r="F562">
        <v>0</v>
      </c>
      <c r="G562">
        <v>5</v>
      </c>
      <c r="H562">
        <v>23</v>
      </c>
      <c r="I562">
        <v>6</v>
      </c>
      <c r="J562">
        <v>4</v>
      </c>
      <c r="K562">
        <v>5</v>
      </c>
      <c r="L562">
        <v>0</v>
      </c>
    </row>
    <row r="563" spans="2:12" x14ac:dyDescent="0.3">
      <c r="B563" t="s">
        <v>682</v>
      </c>
      <c r="C563">
        <v>5</v>
      </c>
      <c r="D563">
        <v>12</v>
      </c>
      <c r="E563">
        <v>11</v>
      </c>
      <c r="F563">
        <v>0</v>
      </c>
      <c r="G563">
        <v>7</v>
      </c>
      <c r="H563">
        <v>19</v>
      </c>
      <c r="I563">
        <v>0</v>
      </c>
      <c r="J563">
        <v>6</v>
      </c>
      <c r="K563">
        <v>0</v>
      </c>
      <c r="L563">
        <v>0</v>
      </c>
    </row>
    <row r="564" spans="2:12" x14ac:dyDescent="0.3">
      <c r="B564" t="s">
        <v>683</v>
      </c>
      <c r="C564">
        <v>5</v>
      </c>
      <c r="D564">
        <v>16</v>
      </c>
      <c r="E564">
        <v>11</v>
      </c>
      <c r="F564">
        <v>0</v>
      </c>
      <c r="G564">
        <v>7</v>
      </c>
      <c r="H564">
        <v>9</v>
      </c>
      <c r="I564">
        <v>0</v>
      </c>
      <c r="J564">
        <v>8</v>
      </c>
      <c r="K564">
        <v>5</v>
      </c>
      <c r="L564">
        <v>0</v>
      </c>
    </row>
    <row r="565" spans="2:12" x14ac:dyDescent="0.3">
      <c r="B565" t="s">
        <v>684</v>
      </c>
      <c r="C565">
        <v>1</v>
      </c>
      <c r="D565">
        <v>5</v>
      </c>
      <c r="E565">
        <v>11</v>
      </c>
      <c r="F565">
        <v>0</v>
      </c>
      <c r="G565">
        <v>7</v>
      </c>
      <c r="H565">
        <v>0</v>
      </c>
      <c r="I565">
        <v>0</v>
      </c>
      <c r="J565">
        <v>0</v>
      </c>
      <c r="K565">
        <v>5</v>
      </c>
      <c r="L565">
        <v>0</v>
      </c>
    </row>
    <row r="566" spans="2:12" x14ac:dyDescent="0.3">
      <c r="B566" t="s">
        <v>685</v>
      </c>
      <c r="C566">
        <v>4</v>
      </c>
      <c r="D566">
        <v>6</v>
      </c>
      <c r="E566">
        <v>11</v>
      </c>
      <c r="F566">
        <v>0</v>
      </c>
      <c r="G566">
        <v>7</v>
      </c>
      <c r="H566">
        <v>0</v>
      </c>
      <c r="I566">
        <v>1</v>
      </c>
      <c r="J566">
        <v>8</v>
      </c>
      <c r="K566">
        <v>5</v>
      </c>
      <c r="L566">
        <v>0</v>
      </c>
    </row>
    <row r="567" spans="2:12" x14ac:dyDescent="0.3">
      <c r="B567" t="s">
        <v>686</v>
      </c>
      <c r="C567">
        <v>3</v>
      </c>
      <c r="D567">
        <v>10</v>
      </c>
      <c r="E567">
        <v>11</v>
      </c>
      <c r="F567">
        <v>0</v>
      </c>
      <c r="G567">
        <v>0</v>
      </c>
      <c r="H567">
        <v>0</v>
      </c>
      <c r="I567">
        <v>1</v>
      </c>
      <c r="J567">
        <v>8</v>
      </c>
      <c r="K567">
        <v>0</v>
      </c>
      <c r="L567">
        <v>0</v>
      </c>
    </row>
    <row r="568" spans="2:12" x14ac:dyDescent="0.3">
      <c r="B568" t="s">
        <v>687</v>
      </c>
      <c r="C568">
        <v>0</v>
      </c>
      <c r="D568">
        <v>1</v>
      </c>
      <c r="E568">
        <v>11</v>
      </c>
      <c r="F568">
        <v>0</v>
      </c>
      <c r="G568">
        <v>7</v>
      </c>
      <c r="H568">
        <v>18</v>
      </c>
      <c r="I568">
        <v>5</v>
      </c>
      <c r="J568">
        <v>8</v>
      </c>
      <c r="K568">
        <v>5</v>
      </c>
      <c r="L568">
        <v>0</v>
      </c>
    </row>
    <row r="569" spans="2:12" x14ac:dyDescent="0.3">
      <c r="B569" t="s">
        <v>688</v>
      </c>
      <c r="C569">
        <v>1</v>
      </c>
      <c r="D569">
        <v>15</v>
      </c>
      <c r="E569">
        <v>12</v>
      </c>
      <c r="F569">
        <v>0</v>
      </c>
      <c r="G569">
        <v>7</v>
      </c>
      <c r="H569">
        <v>3</v>
      </c>
      <c r="I569">
        <v>1</v>
      </c>
      <c r="J569">
        <v>0</v>
      </c>
      <c r="K569">
        <v>0</v>
      </c>
      <c r="L569">
        <v>0</v>
      </c>
    </row>
    <row r="570" spans="2:12" x14ac:dyDescent="0.3">
      <c r="B570" t="s">
        <v>689</v>
      </c>
      <c r="C570">
        <v>0</v>
      </c>
      <c r="D570">
        <v>11</v>
      </c>
      <c r="E570">
        <v>12</v>
      </c>
      <c r="F570">
        <v>0</v>
      </c>
      <c r="G570">
        <v>7</v>
      </c>
      <c r="H570">
        <v>1</v>
      </c>
      <c r="I570">
        <v>0</v>
      </c>
      <c r="J570">
        <v>0</v>
      </c>
      <c r="K570">
        <v>1</v>
      </c>
      <c r="L570">
        <v>0</v>
      </c>
    </row>
    <row r="571" spans="2:12" x14ac:dyDescent="0.3">
      <c r="B571" t="s">
        <v>690</v>
      </c>
      <c r="C571">
        <v>0</v>
      </c>
      <c r="D571">
        <v>13</v>
      </c>
      <c r="E571">
        <v>12</v>
      </c>
      <c r="F571">
        <v>0</v>
      </c>
      <c r="G571">
        <v>7</v>
      </c>
      <c r="H571">
        <v>0</v>
      </c>
      <c r="I571">
        <v>0</v>
      </c>
      <c r="J571">
        <v>0</v>
      </c>
      <c r="K571">
        <v>1</v>
      </c>
      <c r="L571">
        <v>0</v>
      </c>
    </row>
    <row r="572" spans="2:12" x14ac:dyDescent="0.3">
      <c r="B572" t="s">
        <v>691</v>
      </c>
      <c r="C572">
        <v>5</v>
      </c>
      <c r="D572">
        <v>15</v>
      </c>
      <c r="E572">
        <v>12</v>
      </c>
      <c r="F572">
        <v>0</v>
      </c>
      <c r="G572">
        <v>7</v>
      </c>
      <c r="H572">
        <v>0</v>
      </c>
      <c r="I572">
        <v>0</v>
      </c>
      <c r="J572">
        <v>0</v>
      </c>
      <c r="K572">
        <v>1</v>
      </c>
      <c r="L572">
        <v>0</v>
      </c>
    </row>
    <row r="573" spans="2:12" x14ac:dyDescent="0.3">
      <c r="B573" t="s">
        <v>692</v>
      </c>
      <c r="C573">
        <v>1</v>
      </c>
      <c r="D573">
        <v>1</v>
      </c>
      <c r="E573">
        <v>12</v>
      </c>
      <c r="F573">
        <v>0</v>
      </c>
      <c r="G573">
        <v>7</v>
      </c>
      <c r="H573">
        <v>0</v>
      </c>
      <c r="I573">
        <v>0</v>
      </c>
      <c r="J573">
        <v>0</v>
      </c>
      <c r="K573">
        <v>1</v>
      </c>
      <c r="L573">
        <v>0</v>
      </c>
    </row>
    <row r="574" spans="2:12" x14ac:dyDescent="0.3">
      <c r="B574" t="s">
        <v>693</v>
      </c>
      <c r="C574">
        <v>5</v>
      </c>
      <c r="D574">
        <v>10</v>
      </c>
      <c r="E574">
        <v>12</v>
      </c>
      <c r="F574">
        <v>0</v>
      </c>
      <c r="G574">
        <v>7</v>
      </c>
      <c r="H574">
        <v>5</v>
      </c>
      <c r="I574">
        <v>0</v>
      </c>
      <c r="J574">
        <v>0</v>
      </c>
      <c r="K574">
        <v>1</v>
      </c>
      <c r="L574">
        <v>0</v>
      </c>
    </row>
    <row r="575" spans="2:12" x14ac:dyDescent="0.3">
      <c r="B575" t="s">
        <v>694</v>
      </c>
      <c r="C575">
        <v>0</v>
      </c>
      <c r="D575">
        <v>11</v>
      </c>
      <c r="E575">
        <v>12</v>
      </c>
      <c r="F575">
        <v>0</v>
      </c>
      <c r="G575">
        <v>7</v>
      </c>
      <c r="H575">
        <v>0</v>
      </c>
      <c r="I575">
        <v>0</v>
      </c>
      <c r="J575">
        <v>5</v>
      </c>
      <c r="K575">
        <v>5</v>
      </c>
      <c r="L575">
        <v>0</v>
      </c>
    </row>
    <row r="576" spans="2:12" x14ac:dyDescent="0.3">
      <c r="B576" t="s">
        <v>695</v>
      </c>
      <c r="C576">
        <v>2</v>
      </c>
      <c r="D576">
        <v>14</v>
      </c>
      <c r="E576">
        <v>12</v>
      </c>
      <c r="F576">
        <v>0</v>
      </c>
      <c r="G576">
        <v>7</v>
      </c>
      <c r="H576">
        <v>7</v>
      </c>
      <c r="I576">
        <v>2</v>
      </c>
      <c r="J576">
        <v>5</v>
      </c>
      <c r="K576">
        <v>5</v>
      </c>
      <c r="L576">
        <v>0</v>
      </c>
    </row>
    <row r="577" spans="2:12" x14ac:dyDescent="0.3">
      <c r="B577" t="s">
        <v>696</v>
      </c>
      <c r="C577">
        <v>0</v>
      </c>
      <c r="D577">
        <v>16</v>
      </c>
      <c r="E577">
        <v>12</v>
      </c>
      <c r="F577">
        <v>0</v>
      </c>
      <c r="G577">
        <v>7</v>
      </c>
      <c r="H577">
        <v>6</v>
      </c>
      <c r="I577">
        <v>1</v>
      </c>
      <c r="J577">
        <v>0</v>
      </c>
      <c r="K577">
        <v>5</v>
      </c>
      <c r="L577">
        <v>0</v>
      </c>
    </row>
    <row r="578" spans="2:12" x14ac:dyDescent="0.3">
      <c r="B578" t="s">
        <v>697</v>
      </c>
      <c r="C578">
        <v>1</v>
      </c>
      <c r="D578">
        <v>8</v>
      </c>
      <c r="E578">
        <v>12</v>
      </c>
      <c r="F578">
        <v>0</v>
      </c>
      <c r="G578">
        <v>7</v>
      </c>
      <c r="H578">
        <v>7</v>
      </c>
      <c r="I578">
        <v>3</v>
      </c>
      <c r="J578">
        <v>0</v>
      </c>
      <c r="K578">
        <v>5</v>
      </c>
      <c r="L578">
        <v>0</v>
      </c>
    </row>
    <row r="579" spans="2:12" x14ac:dyDescent="0.3">
      <c r="B579" t="s">
        <v>698</v>
      </c>
      <c r="C579">
        <v>5</v>
      </c>
      <c r="D579">
        <v>2</v>
      </c>
      <c r="E579">
        <v>12</v>
      </c>
      <c r="F579">
        <v>0</v>
      </c>
      <c r="G579">
        <v>7</v>
      </c>
      <c r="H579">
        <v>0</v>
      </c>
      <c r="I579">
        <v>0</v>
      </c>
      <c r="J579">
        <v>0</v>
      </c>
      <c r="K579">
        <v>5</v>
      </c>
      <c r="L579">
        <v>0</v>
      </c>
    </row>
    <row r="580" spans="2:12" x14ac:dyDescent="0.3">
      <c r="B580" t="s">
        <v>699</v>
      </c>
      <c r="C580">
        <v>0</v>
      </c>
      <c r="D580">
        <v>2</v>
      </c>
      <c r="E580">
        <v>12</v>
      </c>
      <c r="F580">
        <v>0</v>
      </c>
      <c r="G580">
        <v>7</v>
      </c>
      <c r="H580">
        <v>0</v>
      </c>
      <c r="I580">
        <v>3</v>
      </c>
      <c r="J580">
        <v>0</v>
      </c>
      <c r="K580">
        <v>5</v>
      </c>
      <c r="L580">
        <v>0</v>
      </c>
    </row>
    <row r="581" spans="2:12" x14ac:dyDescent="0.3">
      <c r="B581" t="s">
        <v>700</v>
      </c>
      <c r="C581">
        <v>1</v>
      </c>
      <c r="D581">
        <v>16</v>
      </c>
      <c r="E581">
        <v>12</v>
      </c>
      <c r="F581">
        <v>0</v>
      </c>
      <c r="G581">
        <v>7</v>
      </c>
      <c r="H581">
        <v>1</v>
      </c>
      <c r="I581">
        <v>5</v>
      </c>
      <c r="J581">
        <v>0</v>
      </c>
      <c r="K581">
        <v>5</v>
      </c>
      <c r="L581">
        <v>0</v>
      </c>
    </row>
    <row r="582" spans="2:12" x14ac:dyDescent="0.3">
      <c r="B582" t="s">
        <v>701</v>
      </c>
      <c r="C582">
        <v>1</v>
      </c>
      <c r="D582">
        <v>11</v>
      </c>
      <c r="E582">
        <v>12</v>
      </c>
      <c r="F582">
        <v>0</v>
      </c>
      <c r="G582">
        <v>7</v>
      </c>
      <c r="H582">
        <v>0</v>
      </c>
      <c r="I582">
        <v>3</v>
      </c>
      <c r="J582">
        <v>0</v>
      </c>
      <c r="K582">
        <v>5</v>
      </c>
      <c r="L582">
        <v>0</v>
      </c>
    </row>
    <row r="583" spans="2:12" x14ac:dyDescent="0.3">
      <c r="B583" t="s">
        <v>702</v>
      </c>
      <c r="C583">
        <v>0</v>
      </c>
      <c r="D583">
        <v>16</v>
      </c>
      <c r="E583">
        <v>12</v>
      </c>
      <c r="F583">
        <v>0</v>
      </c>
      <c r="G583">
        <v>7</v>
      </c>
      <c r="H583">
        <v>0</v>
      </c>
      <c r="I583">
        <v>3</v>
      </c>
      <c r="J583">
        <v>0</v>
      </c>
      <c r="K583">
        <v>5</v>
      </c>
      <c r="L583">
        <v>0</v>
      </c>
    </row>
    <row r="584" spans="2:12" x14ac:dyDescent="0.3">
      <c r="B584" t="s">
        <v>703</v>
      </c>
      <c r="C584">
        <v>1</v>
      </c>
      <c r="D584">
        <v>7</v>
      </c>
      <c r="E584">
        <v>12</v>
      </c>
      <c r="F584">
        <v>0</v>
      </c>
      <c r="G584">
        <v>7</v>
      </c>
      <c r="H584">
        <v>1</v>
      </c>
      <c r="I584">
        <v>0</v>
      </c>
      <c r="J584">
        <v>0</v>
      </c>
      <c r="K584">
        <v>5</v>
      </c>
      <c r="L584">
        <v>0</v>
      </c>
    </row>
    <row r="585" spans="2:12" x14ac:dyDescent="0.3">
      <c r="B585" t="s">
        <v>704</v>
      </c>
      <c r="C585">
        <v>5</v>
      </c>
      <c r="D585">
        <v>10</v>
      </c>
      <c r="E585">
        <v>12</v>
      </c>
      <c r="F585">
        <v>0</v>
      </c>
      <c r="G585">
        <v>7</v>
      </c>
      <c r="H585">
        <v>0</v>
      </c>
      <c r="I585">
        <v>3</v>
      </c>
      <c r="J585">
        <v>0</v>
      </c>
      <c r="K585">
        <v>1</v>
      </c>
      <c r="L585">
        <v>0</v>
      </c>
    </row>
    <row r="586" spans="2:12" x14ac:dyDescent="0.3">
      <c r="B586" t="s">
        <v>705</v>
      </c>
      <c r="C586">
        <v>5</v>
      </c>
      <c r="D586">
        <v>16</v>
      </c>
      <c r="E586">
        <v>12</v>
      </c>
      <c r="F586">
        <v>0</v>
      </c>
      <c r="G586">
        <v>7</v>
      </c>
      <c r="H586">
        <v>9</v>
      </c>
      <c r="I586">
        <v>0</v>
      </c>
      <c r="J586">
        <v>0</v>
      </c>
      <c r="K586">
        <v>5</v>
      </c>
      <c r="L586">
        <v>0</v>
      </c>
    </row>
    <row r="587" spans="2:12" x14ac:dyDescent="0.3">
      <c r="B587" t="s">
        <v>706</v>
      </c>
      <c r="C587">
        <v>0</v>
      </c>
      <c r="D587">
        <v>5</v>
      </c>
      <c r="E587">
        <v>12</v>
      </c>
      <c r="F587">
        <v>0</v>
      </c>
      <c r="G587">
        <v>7</v>
      </c>
      <c r="H587">
        <v>0</v>
      </c>
      <c r="I587">
        <v>3</v>
      </c>
      <c r="J587">
        <v>0</v>
      </c>
      <c r="K587">
        <v>5</v>
      </c>
      <c r="L587">
        <v>0</v>
      </c>
    </row>
    <row r="588" spans="2:12" x14ac:dyDescent="0.3">
      <c r="B588" t="s">
        <v>707</v>
      </c>
      <c r="C588">
        <v>1</v>
      </c>
      <c r="D588">
        <v>16</v>
      </c>
      <c r="E588">
        <v>12</v>
      </c>
      <c r="F588">
        <v>0</v>
      </c>
      <c r="G588">
        <v>5</v>
      </c>
      <c r="H588">
        <v>0</v>
      </c>
      <c r="I588">
        <v>1</v>
      </c>
      <c r="J588">
        <v>2</v>
      </c>
      <c r="K588">
        <v>5</v>
      </c>
      <c r="L588">
        <v>0</v>
      </c>
    </row>
    <row r="589" spans="2:12" x14ac:dyDescent="0.3">
      <c r="B589" t="s">
        <v>708</v>
      </c>
      <c r="C589">
        <v>1</v>
      </c>
      <c r="D589">
        <v>9</v>
      </c>
      <c r="E589">
        <v>13</v>
      </c>
      <c r="F589">
        <v>0</v>
      </c>
      <c r="G589">
        <v>5</v>
      </c>
      <c r="H589">
        <v>0</v>
      </c>
      <c r="I589">
        <v>5</v>
      </c>
      <c r="J589">
        <v>0</v>
      </c>
      <c r="K589">
        <v>5</v>
      </c>
      <c r="L589">
        <v>0</v>
      </c>
    </row>
    <row r="590" spans="2:12" x14ac:dyDescent="0.3">
      <c r="B590" t="s">
        <v>709</v>
      </c>
      <c r="C590">
        <v>0</v>
      </c>
      <c r="D590">
        <v>6</v>
      </c>
      <c r="E590">
        <v>13</v>
      </c>
      <c r="F590">
        <v>0</v>
      </c>
      <c r="G590">
        <v>5</v>
      </c>
      <c r="H590">
        <v>2</v>
      </c>
      <c r="I590">
        <v>5</v>
      </c>
      <c r="J590">
        <v>2</v>
      </c>
      <c r="K590">
        <v>5</v>
      </c>
      <c r="L590">
        <v>0</v>
      </c>
    </row>
    <row r="591" spans="2:12" x14ac:dyDescent="0.3">
      <c r="B591" t="s">
        <v>710</v>
      </c>
      <c r="C591">
        <v>5</v>
      </c>
      <c r="D591">
        <v>9</v>
      </c>
      <c r="E591">
        <v>13</v>
      </c>
      <c r="F591">
        <v>0</v>
      </c>
      <c r="G591">
        <v>7</v>
      </c>
      <c r="H591">
        <v>0</v>
      </c>
      <c r="I591">
        <v>5</v>
      </c>
      <c r="J591">
        <v>2</v>
      </c>
      <c r="K591">
        <v>0</v>
      </c>
      <c r="L591">
        <v>0</v>
      </c>
    </row>
    <row r="592" spans="2:12" x14ac:dyDescent="0.3">
      <c r="B592" t="s">
        <v>711</v>
      </c>
      <c r="C592">
        <v>1</v>
      </c>
      <c r="D592">
        <v>6</v>
      </c>
      <c r="E592">
        <v>13</v>
      </c>
      <c r="F592">
        <v>0</v>
      </c>
      <c r="G592">
        <v>5</v>
      </c>
      <c r="H592">
        <v>2</v>
      </c>
      <c r="I592">
        <v>5</v>
      </c>
      <c r="J592">
        <v>0</v>
      </c>
      <c r="K592">
        <v>0</v>
      </c>
      <c r="L592">
        <v>0</v>
      </c>
    </row>
    <row r="593" spans="2:12" x14ac:dyDescent="0.3">
      <c r="B593" t="s">
        <v>712</v>
      </c>
      <c r="C593">
        <v>0</v>
      </c>
      <c r="D593">
        <v>7</v>
      </c>
      <c r="E593">
        <v>13</v>
      </c>
      <c r="F593">
        <v>0</v>
      </c>
      <c r="G593">
        <v>7</v>
      </c>
      <c r="H593">
        <v>8</v>
      </c>
      <c r="I593">
        <v>5</v>
      </c>
      <c r="J593">
        <v>0</v>
      </c>
      <c r="K593">
        <v>4</v>
      </c>
      <c r="L593">
        <v>0</v>
      </c>
    </row>
    <row r="594" spans="2:12" x14ac:dyDescent="0.3">
      <c r="B594" t="s">
        <v>713</v>
      </c>
      <c r="C594">
        <v>5</v>
      </c>
      <c r="D594">
        <v>10</v>
      </c>
      <c r="E594">
        <v>13</v>
      </c>
      <c r="F594">
        <v>0</v>
      </c>
      <c r="G594">
        <v>7</v>
      </c>
      <c r="H594">
        <v>0</v>
      </c>
      <c r="I594">
        <v>5</v>
      </c>
      <c r="J594">
        <v>2</v>
      </c>
      <c r="K594">
        <v>5</v>
      </c>
      <c r="L594">
        <v>0</v>
      </c>
    </row>
    <row r="595" spans="2:12" x14ac:dyDescent="0.3">
      <c r="B595" t="s">
        <v>714</v>
      </c>
      <c r="C595">
        <v>1</v>
      </c>
      <c r="D595">
        <v>11</v>
      </c>
      <c r="E595">
        <v>13</v>
      </c>
      <c r="F595">
        <v>0</v>
      </c>
      <c r="G595">
        <v>5</v>
      </c>
      <c r="H595">
        <v>0</v>
      </c>
      <c r="I595">
        <v>5</v>
      </c>
      <c r="J595">
        <v>2</v>
      </c>
      <c r="K595">
        <v>5</v>
      </c>
      <c r="L595">
        <v>0</v>
      </c>
    </row>
    <row r="596" spans="2:12" x14ac:dyDescent="0.3">
      <c r="B596" t="s">
        <v>715</v>
      </c>
      <c r="C596">
        <v>1</v>
      </c>
      <c r="D596">
        <v>9</v>
      </c>
      <c r="E596">
        <v>13</v>
      </c>
      <c r="F596">
        <v>0</v>
      </c>
      <c r="G596">
        <v>5</v>
      </c>
      <c r="H596">
        <v>15</v>
      </c>
      <c r="I596">
        <v>2</v>
      </c>
      <c r="J596">
        <v>0</v>
      </c>
      <c r="K596">
        <v>5</v>
      </c>
      <c r="L596">
        <v>0</v>
      </c>
    </row>
    <row r="597" spans="2:12" x14ac:dyDescent="0.3">
      <c r="B597" t="s">
        <v>716</v>
      </c>
      <c r="C597">
        <v>0</v>
      </c>
      <c r="D597">
        <v>2</v>
      </c>
      <c r="E597">
        <v>13</v>
      </c>
      <c r="F597">
        <v>0</v>
      </c>
      <c r="G597">
        <v>7</v>
      </c>
      <c r="H597">
        <v>0</v>
      </c>
      <c r="I597">
        <v>2</v>
      </c>
      <c r="J597">
        <v>2</v>
      </c>
      <c r="K597">
        <v>5</v>
      </c>
      <c r="L597">
        <v>0</v>
      </c>
    </row>
    <row r="598" spans="2:12" x14ac:dyDescent="0.3">
      <c r="B598" t="s">
        <v>717</v>
      </c>
      <c r="C598">
        <v>1</v>
      </c>
      <c r="D598">
        <v>10</v>
      </c>
      <c r="E598">
        <v>13</v>
      </c>
      <c r="F598">
        <v>0</v>
      </c>
      <c r="G598">
        <v>7</v>
      </c>
      <c r="H598">
        <v>0</v>
      </c>
      <c r="I598">
        <v>5</v>
      </c>
      <c r="J598">
        <v>0</v>
      </c>
      <c r="K598">
        <v>5</v>
      </c>
      <c r="L598">
        <v>0</v>
      </c>
    </row>
    <row r="599" spans="2:12" x14ac:dyDescent="0.3">
      <c r="B599" t="s">
        <v>718</v>
      </c>
      <c r="C599">
        <v>0</v>
      </c>
      <c r="D599">
        <v>16</v>
      </c>
      <c r="E599">
        <v>13</v>
      </c>
      <c r="F599">
        <v>0</v>
      </c>
      <c r="G599">
        <v>7</v>
      </c>
      <c r="H599">
        <v>19</v>
      </c>
      <c r="I599">
        <v>5</v>
      </c>
      <c r="J599">
        <v>2</v>
      </c>
      <c r="K599">
        <v>5</v>
      </c>
      <c r="L599">
        <v>0</v>
      </c>
    </row>
    <row r="600" spans="2:12" x14ac:dyDescent="0.3">
      <c r="B600" t="s">
        <v>719</v>
      </c>
      <c r="C600">
        <v>5</v>
      </c>
      <c r="D600">
        <v>15</v>
      </c>
      <c r="E600">
        <v>13</v>
      </c>
      <c r="F600">
        <v>0</v>
      </c>
      <c r="G600">
        <v>5</v>
      </c>
      <c r="H600">
        <v>0</v>
      </c>
      <c r="I600">
        <v>5</v>
      </c>
      <c r="J600">
        <v>5</v>
      </c>
      <c r="K600">
        <v>5</v>
      </c>
      <c r="L600">
        <v>0</v>
      </c>
    </row>
    <row r="601" spans="2:12" x14ac:dyDescent="0.3">
      <c r="B601" t="s">
        <v>720</v>
      </c>
      <c r="C601">
        <v>0</v>
      </c>
      <c r="D601">
        <v>12</v>
      </c>
      <c r="E601">
        <v>13</v>
      </c>
      <c r="F601">
        <v>0</v>
      </c>
      <c r="G601">
        <v>5</v>
      </c>
      <c r="H601">
        <v>28</v>
      </c>
      <c r="I601">
        <v>5</v>
      </c>
      <c r="J601">
        <v>2</v>
      </c>
      <c r="K601">
        <v>4</v>
      </c>
      <c r="L601">
        <v>0</v>
      </c>
    </row>
    <row r="602" spans="2:12" x14ac:dyDescent="0.3">
      <c r="B602" t="s">
        <v>721</v>
      </c>
      <c r="C602">
        <v>5</v>
      </c>
      <c r="D602">
        <v>8</v>
      </c>
      <c r="E602">
        <v>13</v>
      </c>
      <c r="F602">
        <v>0</v>
      </c>
      <c r="G602">
        <v>5</v>
      </c>
      <c r="H602">
        <v>0</v>
      </c>
      <c r="I602">
        <v>5</v>
      </c>
      <c r="J602">
        <v>2</v>
      </c>
      <c r="K602">
        <v>4</v>
      </c>
      <c r="L602">
        <v>0</v>
      </c>
    </row>
    <row r="603" spans="2:12" x14ac:dyDescent="0.3">
      <c r="B603" t="s">
        <v>722</v>
      </c>
      <c r="C603">
        <v>0</v>
      </c>
      <c r="D603">
        <v>14</v>
      </c>
      <c r="E603">
        <v>13</v>
      </c>
      <c r="F603">
        <v>0</v>
      </c>
      <c r="G603">
        <v>5</v>
      </c>
      <c r="H603">
        <v>23</v>
      </c>
      <c r="I603">
        <v>6</v>
      </c>
      <c r="J603">
        <v>4</v>
      </c>
      <c r="K603">
        <v>4</v>
      </c>
      <c r="L603">
        <v>0</v>
      </c>
    </row>
    <row r="604" spans="2:12" x14ac:dyDescent="0.3">
      <c r="B604" t="s">
        <v>723</v>
      </c>
      <c r="C604">
        <v>1</v>
      </c>
      <c r="D604">
        <v>1</v>
      </c>
      <c r="E604">
        <v>13</v>
      </c>
      <c r="F604">
        <v>0</v>
      </c>
      <c r="G604">
        <v>0</v>
      </c>
      <c r="H604">
        <v>0</v>
      </c>
      <c r="I604">
        <v>5</v>
      </c>
      <c r="J604">
        <v>2</v>
      </c>
      <c r="K604">
        <v>5</v>
      </c>
      <c r="L604">
        <v>0</v>
      </c>
    </row>
    <row r="605" spans="2:12" x14ac:dyDescent="0.3">
      <c r="B605" t="s">
        <v>724</v>
      </c>
      <c r="C605">
        <v>2</v>
      </c>
      <c r="D605">
        <v>16</v>
      </c>
      <c r="E605">
        <v>13</v>
      </c>
      <c r="F605">
        <v>0</v>
      </c>
      <c r="G605">
        <v>7</v>
      </c>
      <c r="H605">
        <v>15</v>
      </c>
      <c r="I605">
        <v>5</v>
      </c>
      <c r="J605">
        <v>2</v>
      </c>
      <c r="K605">
        <v>4</v>
      </c>
      <c r="L605">
        <v>0</v>
      </c>
    </row>
    <row r="606" spans="2:12" x14ac:dyDescent="0.3">
      <c r="B606" t="s">
        <v>725</v>
      </c>
      <c r="C606">
        <v>0</v>
      </c>
      <c r="D606">
        <v>5</v>
      </c>
      <c r="E606">
        <v>13</v>
      </c>
      <c r="F606">
        <v>0</v>
      </c>
      <c r="G606">
        <v>7</v>
      </c>
      <c r="H606">
        <v>20</v>
      </c>
      <c r="I606">
        <v>5</v>
      </c>
      <c r="J606">
        <v>7</v>
      </c>
      <c r="K606">
        <v>5</v>
      </c>
      <c r="L606">
        <v>0</v>
      </c>
    </row>
    <row r="607" spans="2:12" x14ac:dyDescent="0.3">
      <c r="B607" t="s">
        <v>726</v>
      </c>
      <c r="C607">
        <v>5</v>
      </c>
      <c r="D607">
        <v>16</v>
      </c>
      <c r="E607">
        <v>13</v>
      </c>
      <c r="F607">
        <v>0</v>
      </c>
      <c r="G607">
        <v>7</v>
      </c>
      <c r="H607">
        <v>19</v>
      </c>
      <c r="I607">
        <v>0</v>
      </c>
      <c r="J607">
        <v>6</v>
      </c>
      <c r="K607">
        <v>0</v>
      </c>
      <c r="L607">
        <v>0</v>
      </c>
    </row>
    <row r="608" spans="2:12" x14ac:dyDescent="0.3">
      <c r="B608" t="s">
        <v>727</v>
      </c>
      <c r="C608">
        <v>0</v>
      </c>
      <c r="D608">
        <v>2</v>
      </c>
      <c r="E608">
        <v>13</v>
      </c>
      <c r="F608">
        <v>0</v>
      </c>
      <c r="G608">
        <v>5</v>
      </c>
      <c r="H608">
        <v>22</v>
      </c>
      <c r="I608">
        <v>5</v>
      </c>
      <c r="J608">
        <v>7</v>
      </c>
      <c r="K608">
        <v>5</v>
      </c>
      <c r="L608">
        <v>0</v>
      </c>
    </row>
    <row r="609" spans="2:12" x14ac:dyDescent="0.3">
      <c r="B609" t="s">
        <v>728</v>
      </c>
      <c r="C609">
        <v>1</v>
      </c>
      <c r="D609">
        <v>12</v>
      </c>
      <c r="E609">
        <v>14</v>
      </c>
      <c r="F609">
        <v>0</v>
      </c>
      <c r="G609">
        <v>7</v>
      </c>
      <c r="H609">
        <v>2</v>
      </c>
      <c r="I609">
        <v>3</v>
      </c>
      <c r="J609">
        <v>0</v>
      </c>
      <c r="K609">
        <v>5</v>
      </c>
      <c r="L609">
        <v>0</v>
      </c>
    </row>
    <row r="610" spans="2:12" x14ac:dyDescent="0.3">
      <c r="B610" t="s">
        <v>729</v>
      </c>
      <c r="C610">
        <v>0</v>
      </c>
      <c r="D610">
        <v>9</v>
      </c>
      <c r="E610">
        <v>14</v>
      </c>
      <c r="F610">
        <v>0</v>
      </c>
      <c r="G610">
        <v>7</v>
      </c>
      <c r="H610">
        <v>0</v>
      </c>
      <c r="I610">
        <v>3</v>
      </c>
      <c r="J610">
        <v>0</v>
      </c>
      <c r="K610">
        <v>3</v>
      </c>
      <c r="L610">
        <v>0</v>
      </c>
    </row>
    <row r="611" spans="2:12" x14ac:dyDescent="0.3">
      <c r="B611" t="s">
        <v>730</v>
      </c>
      <c r="C611">
        <v>5</v>
      </c>
      <c r="D611">
        <v>2</v>
      </c>
      <c r="E611">
        <v>14</v>
      </c>
      <c r="F611">
        <v>0</v>
      </c>
      <c r="G611">
        <v>7</v>
      </c>
      <c r="H611">
        <v>0</v>
      </c>
      <c r="I611">
        <v>3</v>
      </c>
      <c r="J611">
        <v>0</v>
      </c>
      <c r="K611">
        <v>3</v>
      </c>
      <c r="L611">
        <v>0</v>
      </c>
    </row>
    <row r="612" spans="2:12" x14ac:dyDescent="0.3">
      <c r="B612" t="s">
        <v>731</v>
      </c>
      <c r="C612">
        <v>1</v>
      </c>
      <c r="D612">
        <v>6</v>
      </c>
      <c r="E612">
        <v>14</v>
      </c>
      <c r="F612">
        <v>0</v>
      </c>
      <c r="G612">
        <v>7</v>
      </c>
      <c r="H612">
        <v>0</v>
      </c>
      <c r="I612">
        <v>3</v>
      </c>
      <c r="J612">
        <v>7</v>
      </c>
      <c r="K612">
        <v>3</v>
      </c>
      <c r="L612">
        <v>0</v>
      </c>
    </row>
    <row r="613" spans="2:12" x14ac:dyDescent="0.3">
      <c r="B613" t="s">
        <v>732</v>
      </c>
      <c r="C613">
        <v>3</v>
      </c>
      <c r="D613">
        <v>11</v>
      </c>
      <c r="E613">
        <v>14</v>
      </c>
      <c r="F613">
        <v>0</v>
      </c>
      <c r="G613">
        <v>7</v>
      </c>
      <c r="H613">
        <v>0</v>
      </c>
      <c r="I613">
        <v>0</v>
      </c>
      <c r="J613">
        <v>8</v>
      </c>
      <c r="K613">
        <v>4</v>
      </c>
      <c r="L613">
        <v>0</v>
      </c>
    </row>
    <row r="614" spans="2:12" x14ac:dyDescent="0.3">
      <c r="B614" t="s">
        <v>733</v>
      </c>
      <c r="C614">
        <v>0</v>
      </c>
      <c r="D614">
        <v>2</v>
      </c>
      <c r="E614">
        <v>14</v>
      </c>
      <c r="F614">
        <v>0</v>
      </c>
      <c r="G614">
        <v>7</v>
      </c>
      <c r="H614">
        <v>0</v>
      </c>
      <c r="I614">
        <v>0</v>
      </c>
      <c r="J614">
        <v>0</v>
      </c>
      <c r="K614">
        <v>4</v>
      </c>
      <c r="L614">
        <v>0</v>
      </c>
    </row>
    <row r="615" spans="2:12" x14ac:dyDescent="0.3">
      <c r="B615" t="s">
        <v>734</v>
      </c>
      <c r="C615">
        <v>1</v>
      </c>
      <c r="D615">
        <v>12</v>
      </c>
      <c r="E615">
        <v>14</v>
      </c>
      <c r="F615">
        <v>0</v>
      </c>
      <c r="G615">
        <v>7</v>
      </c>
      <c r="H615">
        <v>17</v>
      </c>
      <c r="I615">
        <v>5</v>
      </c>
      <c r="J615">
        <v>0</v>
      </c>
      <c r="K615">
        <v>4</v>
      </c>
      <c r="L615">
        <v>0</v>
      </c>
    </row>
    <row r="616" spans="2:12" x14ac:dyDescent="0.3">
      <c r="B616" t="s">
        <v>735</v>
      </c>
      <c r="C616">
        <v>5</v>
      </c>
      <c r="D616">
        <v>9</v>
      </c>
      <c r="E616">
        <v>14</v>
      </c>
      <c r="F616">
        <v>0</v>
      </c>
      <c r="G616">
        <v>5</v>
      </c>
      <c r="H616">
        <v>5</v>
      </c>
      <c r="I616">
        <v>5</v>
      </c>
      <c r="J616">
        <v>0</v>
      </c>
      <c r="K616">
        <v>5</v>
      </c>
      <c r="L616">
        <v>0</v>
      </c>
    </row>
    <row r="617" spans="2:12" x14ac:dyDescent="0.3">
      <c r="B617" t="s">
        <v>736</v>
      </c>
      <c r="C617">
        <v>1</v>
      </c>
      <c r="D617">
        <v>15</v>
      </c>
      <c r="E617">
        <v>14</v>
      </c>
      <c r="F617">
        <v>0</v>
      </c>
      <c r="G617">
        <v>7</v>
      </c>
      <c r="H617">
        <v>0</v>
      </c>
      <c r="I617">
        <v>3</v>
      </c>
      <c r="J617">
        <v>3</v>
      </c>
      <c r="K617">
        <v>5</v>
      </c>
      <c r="L617">
        <v>0</v>
      </c>
    </row>
    <row r="618" spans="2:12" x14ac:dyDescent="0.3">
      <c r="B618" t="s">
        <v>737</v>
      </c>
      <c r="C618">
        <v>5</v>
      </c>
      <c r="D618">
        <v>8</v>
      </c>
      <c r="E618">
        <v>14</v>
      </c>
      <c r="F618">
        <v>0</v>
      </c>
      <c r="G618">
        <v>7</v>
      </c>
      <c r="H618">
        <v>16</v>
      </c>
      <c r="I618">
        <v>6</v>
      </c>
      <c r="J618">
        <v>3</v>
      </c>
      <c r="K618">
        <v>5</v>
      </c>
      <c r="L618">
        <v>0</v>
      </c>
    </row>
    <row r="619" spans="2:12" x14ac:dyDescent="0.3">
      <c r="B619" t="s">
        <v>738</v>
      </c>
      <c r="C619">
        <v>5</v>
      </c>
      <c r="D619">
        <v>9</v>
      </c>
      <c r="E619">
        <v>14</v>
      </c>
      <c r="F619">
        <v>0</v>
      </c>
      <c r="G619">
        <v>0</v>
      </c>
      <c r="H619">
        <v>0</v>
      </c>
      <c r="I619">
        <v>6</v>
      </c>
      <c r="J619">
        <v>8</v>
      </c>
      <c r="K619">
        <v>5</v>
      </c>
      <c r="L619">
        <v>0</v>
      </c>
    </row>
    <row r="620" spans="2:12" x14ac:dyDescent="0.3">
      <c r="B620" t="s">
        <v>739</v>
      </c>
      <c r="C620">
        <v>5</v>
      </c>
      <c r="D620">
        <v>10</v>
      </c>
      <c r="E620">
        <v>14</v>
      </c>
      <c r="F620">
        <v>0</v>
      </c>
      <c r="G620">
        <v>5</v>
      </c>
      <c r="H620">
        <v>9</v>
      </c>
      <c r="I620">
        <v>0</v>
      </c>
      <c r="J620">
        <v>6</v>
      </c>
      <c r="K620">
        <v>5</v>
      </c>
      <c r="L620">
        <v>0</v>
      </c>
    </row>
    <row r="621" spans="2:12" x14ac:dyDescent="0.3">
      <c r="B621" t="s">
        <v>740</v>
      </c>
      <c r="C621">
        <v>0</v>
      </c>
      <c r="D621">
        <v>2</v>
      </c>
      <c r="E621">
        <v>14</v>
      </c>
      <c r="F621">
        <v>0</v>
      </c>
      <c r="G621">
        <v>0</v>
      </c>
      <c r="H621">
        <v>15</v>
      </c>
      <c r="I621">
        <v>3</v>
      </c>
      <c r="J621">
        <v>0</v>
      </c>
      <c r="K621">
        <v>5</v>
      </c>
      <c r="L621">
        <v>0</v>
      </c>
    </row>
    <row r="622" spans="2:12" x14ac:dyDescent="0.3">
      <c r="B622" t="s">
        <v>741</v>
      </c>
      <c r="C622">
        <v>1</v>
      </c>
      <c r="D622">
        <v>13</v>
      </c>
      <c r="E622">
        <v>14</v>
      </c>
      <c r="F622">
        <v>0</v>
      </c>
      <c r="G622">
        <v>5</v>
      </c>
      <c r="H622">
        <v>2</v>
      </c>
      <c r="I622">
        <v>5</v>
      </c>
      <c r="J622">
        <v>0</v>
      </c>
      <c r="K622">
        <v>5</v>
      </c>
      <c r="L622">
        <v>0</v>
      </c>
    </row>
    <row r="623" spans="2:12" x14ac:dyDescent="0.3">
      <c r="B623" t="s">
        <v>742</v>
      </c>
      <c r="C623">
        <v>5</v>
      </c>
      <c r="D623">
        <v>7</v>
      </c>
      <c r="E623">
        <v>14</v>
      </c>
      <c r="F623">
        <v>0</v>
      </c>
      <c r="G623">
        <v>7</v>
      </c>
      <c r="H623">
        <v>3</v>
      </c>
      <c r="I623">
        <v>3</v>
      </c>
      <c r="J623">
        <v>0</v>
      </c>
      <c r="K623">
        <v>4</v>
      </c>
      <c r="L623">
        <v>0</v>
      </c>
    </row>
    <row r="624" spans="2:12" x14ac:dyDescent="0.3">
      <c r="B624" t="s">
        <v>743</v>
      </c>
      <c r="C624">
        <v>0</v>
      </c>
      <c r="D624">
        <v>16</v>
      </c>
      <c r="E624">
        <v>14</v>
      </c>
      <c r="F624">
        <v>0</v>
      </c>
      <c r="G624">
        <v>7</v>
      </c>
      <c r="H624">
        <v>7</v>
      </c>
      <c r="I624">
        <v>6</v>
      </c>
      <c r="J624">
        <v>0</v>
      </c>
      <c r="K624">
        <v>4</v>
      </c>
      <c r="L624">
        <v>0</v>
      </c>
    </row>
    <row r="625" spans="2:12" x14ac:dyDescent="0.3">
      <c r="B625" t="s">
        <v>744</v>
      </c>
      <c r="C625">
        <v>5</v>
      </c>
      <c r="D625">
        <v>13</v>
      </c>
      <c r="E625">
        <v>14</v>
      </c>
      <c r="F625">
        <v>0</v>
      </c>
      <c r="G625">
        <v>5</v>
      </c>
      <c r="H625">
        <v>28</v>
      </c>
      <c r="I625">
        <v>5</v>
      </c>
      <c r="J625">
        <v>2</v>
      </c>
      <c r="K625">
        <v>4</v>
      </c>
      <c r="L625">
        <v>0</v>
      </c>
    </row>
    <row r="626" spans="2:12" x14ac:dyDescent="0.3">
      <c r="B626" t="s">
        <v>745</v>
      </c>
      <c r="C626">
        <v>1</v>
      </c>
      <c r="D626">
        <v>12</v>
      </c>
      <c r="E626">
        <v>14</v>
      </c>
      <c r="F626">
        <v>0</v>
      </c>
      <c r="G626">
        <v>7</v>
      </c>
      <c r="H626">
        <v>31</v>
      </c>
      <c r="I626">
        <v>3</v>
      </c>
      <c r="J626">
        <v>0</v>
      </c>
      <c r="K626">
        <v>4</v>
      </c>
      <c r="L626">
        <v>0</v>
      </c>
    </row>
    <row r="627" spans="2:12" x14ac:dyDescent="0.3">
      <c r="B627" t="s">
        <v>746</v>
      </c>
      <c r="C627">
        <v>0</v>
      </c>
      <c r="D627">
        <v>16</v>
      </c>
      <c r="E627">
        <v>14</v>
      </c>
      <c r="F627">
        <v>0</v>
      </c>
      <c r="G627">
        <v>7</v>
      </c>
      <c r="H627">
        <v>9</v>
      </c>
      <c r="I627">
        <v>3</v>
      </c>
      <c r="J627">
        <v>0</v>
      </c>
      <c r="K627">
        <v>4</v>
      </c>
      <c r="L627">
        <v>0</v>
      </c>
    </row>
    <row r="628" spans="2:12" x14ac:dyDescent="0.3">
      <c r="B628" t="s">
        <v>747</v>
      </c>
      <c r="C628">
        <v>5</v>
      </c>
      <c r="D628">
        <v>15</v>
      </c>
      <c r="E628">
        <v>14</v>
      </c>
      <c r="F628">
        <v>0</v>
      </c>
      <c r="G628">
        <v>5</v>
      </c>
      <c r="H628">
        <v>0</v>
      </c>
      <c r="I628">
        <v>6</v>
      </c>
      <c r="J628">
        <v>3</v>
      </c>
      <c r="K628">
        <v>5</v>
      </c>
      <c r="L628">
        <v>0</v>
      </c>
    </row>
    <row r="629" spans="2:12" x14ac:dyDescent="0.3">
      <c r="B629" t="s">
        <v>748</v>
      </c>
      <c r="C629">
        <v>1</v>
      </c>
      <c r="D629">
        <v>1</v>
      </c>
      <c r="E629">
        <v>15</v>
      </c>
      <c r="F629">
        <v>0</v>
      </c>
      <c r="G629">
        <v>7</v>
      </c>
      <c r="H629">
        <v>0</v>
      </c>
      <c r="I629">
        <v>0</v>
      </c>
      <c r="J629">
        <v>0</v>
      </c>
      <c r="K629">
        <v>5</v>
      </c>
      <c r="L629">
        <v>0</v>
      </c>
    </row>
    <row r="630" spans="2:12" x14ac:dyDescent="0.3">
      <c r="B630" t="s">
        <v>749</v>
      </c>
      <c r="C630">
        <v>0</v>
      </c>
      <c r="D630">
        <v>16</v>
      </c>
      <c r="E630">
        <v>15</v>
      </c>
      <c r="F630">
        <v>0</v>
      </c>
      <c r="G630">
        <v>7</v>
      </c>
      <c r="H630">
        <v>0</v>
      </c>
      <c r="I630">
        <v>0</v>
      </c>
      <c r="J630">
        <v>0</v>
      </c>
      <c r="K630">
        <v>5</v>
      </c>
      <c r="L630">
        <v>0</v>
      </c>
    </row>
    <row r="631" spans="2:12" x14ac:dyDescent="0.3">
      <c r="B631" t="s">
        <v>750</v>
      </c>
      <c r="C631">
        <v>2</v>
      </c>
      <c r="D631">
        <v>14</v>
      </c>
      <c r="E631">
        <v>15</v>
      </c>
      <c r="F631">
        <v>0</v>
      </c>
      <c r="G631">
        <v>7</v>
      </c>
      <c r="H631">
        <v>0</v>
      </c>
      <c r="I631">
        <v>0</v>
      </c>
      <c r="J631">
        <v>0</v>
      </c>
      <c r="K631">
        <v>5</v>
      </c>
      <c r="L631">
        <v>0</v>
      </c>
    </row>
    <row r="632" spans="2:12" x14ac:dyDescent="0.3">
      <c r="B632" t="s">
        <v>751</v>
      </c>
      <c r="C632">
        <v>5</v>
      </c>
      <c r="D632">
        <v>16</v>
      </c>
      <c r="E632">
        <v>15</v>
      </c>
      <c r="F632">
        <v>0</v>
      </c>
      <c r="G632">
        <v>7</v>
      </c>
      <c r="H632">
        <v>0</v>
      </c>
      <c r="I632">
        <v>0</v>
      </c>
      <c r="J632">
        <v>0</v>
      </c>
      <c r="K632">
        <v>0</v>
      </c>
      <c r="L632">
        <v>0</v>
      </c>
    </row>
    <row r="633" spans="2:12" x14ac:dyDescent="0.3">
      <c r="B633" t="s">
        <v>752</v>
      </c>
      <c r="C633">
        <v>1</v>
      </c>
      <c r="D633">
        <v>16</v>
      </c>
      <c r="E633">
        <v>15</v>
      </c>
      <c r="F633">
        <v>0</v>
      </c>
      <c r="G633">
        <v>7</v>
      </c>
      <c r="H633">
        <v>0</v>
      </c>
      <c r="I633">
        <v>0</v>
      </c>
      <c r="J633">
        <v>0</v>
      </c>
      <c r="K633">
        <v>5</v>
      </c>
      <c r="L633">
        <v>0</v>
      </c>
    </row>
    <row r="634" spans="2:12" x14ac:dyDescent="0.3">
      <c r="B634" t="s">
        <v>753</v>
      </c>
      <c r="C634">
        <v>5</v>
      </c>
      <c r="D634">
        <v>7</v>
      </c>
      <c r="E634">
        <v>15</v>
      </c>
      <c r="F634">
        <v>0</v>
      </c>
      <c r="G634">
        <v>7</v>
      </c>
      <c r="H634">
        <v>0</v>
      </c>
      <c r="I634">
        <v>3</v>
      </c>
      <c r="J634">
        <v>0</v>
      </c>
      <c r="K634">
        <v>5</v>
      </c>
      <c r="L634">
        <v>0</v>
      </c>
    </row>
    <row r="635" spans="2:12" x14ac:dyDescent="0.3">
      <c r="B635" t="s">
        <v>754</v>
      </c>
      <c r="C635">
        <v>5</v>
      </c>
      <c r="D635">
        <v>10</v>
      </c>
      <c r="E635">
        <v>15</v>
      </c>
      <c r="F635">
        <v>0</v>
      </c>
      <c r="G635">
        <v>7</v>
      </c>
      <c r="H635">
        <v>0</v>
      </c>
      <c r="I635">
        <v>3</v>
      </c>
      <c r="J635">
        <v>9</v>
      </c>
      <c r="K635">
        <v>5</v>
      </c>
      <c r="L635">
        <v>0</v>
      </c>
    </row>
    <row r="636" spans="2:12" x14ac:dyDescent="0.3">
      <c r="B636" t="s">
        <v>755</v>
      </c>
      <c r="C636">
        <v>1</v>
      </c>
      <c r="D636">
        <v>15</v>
      </c>
      <c r="E636">
        <v>15</v>
      </c>
      <c r="F636">
        <v>0</v>
      </c>
      <c r="G636">
        <v>7</v>
      </c>
      <c r="H636">
        <v>0</v>
      </c>
      <c r="I636">
        <v>0</v>
      </c>
      <c r="J636">
        <v>9</v>
      </c>
      <c r="K636">
        <v>5</v>
      </c>
      <c r="L636">
        <v>0</v>
      </c>
    </row>
    <row r="637" spans="2:12" x14ac:dyDescent="0.3">
      <c r="B637" t="s">
        <v>756</v>
      </c>
      <c r="C637">
        <v>5</v>
      </c>
      <c r="D637">
        <v>16</v>
      </c>
      <c r="E637">
        <v>15</v>
      </c>
      <c r="F637">
        <v>0</v>
      </c>
      <c r="G637">
        <v>7</v>
      </c>
      <c r="H637">
        <v>0</v>
      </c>
      <c r="I637">
        <v>0</v>
      </c>
      <c r="J637">
        <v>0</v>
      </c>
      <c r="K637">
        <v>5</v>
      </c>
      <c r="L637">
        <v>0</v>
      </c>
    </row>
    <row r="638" spans="2:12" x14ac:dyDescent="0.3">
      <c r="B638" t="s">
        <v>757</v>
      </c>
      <c r="C638">
        <v>0</v>
      </c>
      <c r="D638">
        <v>16</v>
      </c>
      <c r="E638">
        <v>15</v>
      </c>
      <c r="F638">
        <v>0</v>
      </c>
      <c r="G638">
        <v>7</v>
      </c>
      <c r="H638">
        <v>0</v>
      </c>
      <c r="I638">
        <v>0</v>
      </c>
      <c r="J638">
        <v>0</v>
      </c>
      <c r="K638">
        <v>5</v>
      </c>
      <c r="L638">
        <v>0</v>
      </c>
    </row>
    <row r="639" spans="2:12" x14ac:dyDescent="0.3">
      <c r="B639" t="s">
        <v>758</v>
      </c>
      <c r="C639">
        <v>1</v>
      </c>
      <c r="D639">
        <v>15</v>
      </c>
      <c r="E639">
        <v>15</v>
      </c>
      <c r="F639">
        <v>0</v>
      </c>
      <c r="G639">
        <v>7</v>
      </c>
      <c r="H639">
        <v>0</v>
      </c>
      <c r="I639">
        <v>0</v>
      </c>
      <c r="J639">
        <v>9</v>
      </c>
      <c r="K639">
        <v>5</v>
      </c>
      <c r="L639">
        <v>0</v>
      </c>
    </row>
    <row r="640" spans="2:12" x14ac:dyDescent="0.3">
      <c r="B640" t="s">
        <v>759</v>
      </c>
      <c r="C640">
        <v>5</v>
      </c>
      <c r="D640">
        <v>9</v>
      </c>
      <c r="E640">
        <v>15</v>
      </c>
      <c r="F640">
        <v>0</v>
      </c>
      <c r="G640">
        <v>7</v>
      </c>
      <c r="H640">
        <v>0</v>
      </c>
      <c r="I640">
        <v>0</v>
      </c>
      <c r="J640">
        <v>9</v>
      </c>
      <c r="K640">
        <v>5</v>
      </c>
      <c r="L640">
        <v>0</v>
      </c>
    </row>
    <row r="641" spans="2:12" x14ac:dyDescent="0.3">
      <c r="B641" t="s">
        <v>760</v>
      </c>
      <c r="C641">
        <v>1</v>
      </c>
      <c r="D641">
        <v>8</v>
      </c>
      <c r="E641">
        <v>15</v>
      </c>
      <c r="F641">
        <v>0</v>
      </c>
      <c r="G641">
        <v>0</v>
      </c>
      <c r="H641">
        <v>0</v>
      </c>
      <c r="I641">
        <v>0</v>
      </c>
      <c r="J641">
        <v>9</v>
      </c>
      <c r="K641">
        <v>5</v>
      </c>
      <c r="L641">
        <v>0</v>
      </c>
    </row>
    <row r="642" spans="2:12" x14ac:dyDescent="0.3">
      <c r="B642" t="s">
        <v>761</v>
      </c>
      <c r="C642">
        <v>1</v>
      </c>
      <c r="D642">
        <v>2</v>
      </c>
      <c r="E642">
        <v>15</v>
      </c>
      <c r="F642">
        <v>0</v>
      </c>
      <c r="G642">
        <v>0</v>
      </c>
      <c r="H642">
        <v>0</v>
      </c>
      <c r="I642">
        <v>0</v>
      </c>
      <c r="J642">
        <v>9</v>
      </c>
      <c r="K642">
        <v>5</v>
      </c>
      <c r="L642">
        <v>0</v>
      </c>
    </row>
    <row r="643" spans="2:12" x14ac:dyDescent="0.3">
      <c r="B643" t="s">
        <v>762</v>
      </c>
      <c r="C643">
        <v>5</v>
      </c>
      <c r="D643">
        <v>13</v>
      </c>
      <c r="E643">
        <v>15</v>
      </c>
      <c r="F643">
        <v>0</v>
      </c>
      <c r="G643">
        <v>7</v>
      </c>
      <c r="H643">
        <v>3</v>
      </c>
      <c r="I643">
        <v>3</v>
      </c>
      <c r="J643">
        <v>9</v>
      </c>
      <c r="K643">
        <v>5</v>
      </c>
      <c r="L643">
        <v>0</v>
      </c>
    </row>
    <row r="644" spans="2:12" x14ac:dyDescent="0.3">
      <c r="B644" t="s">
        <v>763</v>
      </c>
      <c r="C644">
        <v>5</v>
      </c>
      <c r="D644">
        <v>16</v>
      </c>
      <c r="E644">
        <v>15</v>
      </c>
      <c r="F644">
        <v>0</v>
      </c>
      <c r="G644">
        <v>7</v>
      </c>
      <c r="H644">
        <v>0</v>
      </c>
      <c r="I644">
        <v>3</v>
      </c>
      <c r="J644">
        <v>9</v>
      </c>
      <c r="K644">
        <v>5</v>
      </c>
      <c r="L644">
        <v>0</v>
      </c>
    </row>
    <row r="645" spans="2:12" x14ac:dyDescent="0.3">
      <c r="B645" t="s">
        <v>764</v>
      </c>
      <c r="C645">
        <v>5</v>
      </c>
      <c r="D645">
        <v>16</v>
      </c>
      <c r="E645">
        <v>15</v>
      </c>
      <c r="F645">
        <v>0</v>
      </c>
      <c r="G645">
        <v>7</v>
      </c>
      <c r="H645">
        <v>15</v>
      </c>
      <c r="I645">
        <v>6</v>
      </c>
      <c r="J645">
        <v>9</v>
      </c>
      <c r="K645">
        <v>5</v>
      </c>
      <c r="L645">
        <v>0</v>
      </c>
    </row>
    <row r="646" spans="2:12" x14ac:dyDescent="0.3">
      <c r="B646" t="s">
        <v>765</v>
      </c>
      <c r="C646">
        <v>1</v>
      </c>
      <c r="D646">
        <v>10</v>
      </c>
      <c r="E646">
        <v>15</v>
      </c>
      <c r="F646">
        <v>0</v>
      </c>
      <c r="G646">
        <v>7</v>
      </c>
      <c r="H646">
        <v>0</v>
      </c>
      <c r="I646">
        <v>3</v>
      </c>
      <c r="J646">
        <v>9</v>
      </c>
      <c r="K646">
        <v>5</v>
      </c>
      <c r="L646">
        <v>0</v>
      </c>
    </row>
    <row r="647" spans="2:12" x14ac:dyDescent="0.3">
      <c r="B647" t="s">
        <v>766</v>
      </c>
      <c r="C647">
        <v>5</v>
      </c>
      <c r="D647">
        <v>15</v>
      </c>
      <c r="E647">
        <v>15</v>
      </c>
      <c r="F647">
        <v>0</v>
      </c>
      <c r="G647">
        <v>7</v>
      </c>
      <c r="H647">
        <v>19</v>
      </c>
      <c r="I647">
        <v>0</v>
      </c>
      <c r="J647">
        <v>6</v>
      </c>
      <c r="K647">
        <v>5</v>
      </c>
      <c r="L647">
        <v>0</v>
      </c>
    </row>
    <row r="648" spans="2:12" x14ac:dyDescent="0.3">
      <c r="B648" t="s">
        <v>767</v>
      </c>
      <c r="C648">
        <v>5</v>
      </c>
      <c r="D648">
        <v>7</v>
      </c>
      <c r="E648">
        <v>15</v>
      </c>
      <c r="F648">
        <v>0</v>
      </c>
      <c r="G648">
        <v>5</v>
      </c>
      <c r="H648">
        <v>0</v>
      </c>
      <c r="I648">
        <v>1</v>
      </c>
      <c r="J648">
        <v>2</v>
      </c>
      <c r="K648">
        <v>5</v>
      </c>
      <c r="L648">
        <v>0</v>
      </c>
    </row>
    <row r="649" spans="2:12" x14ac:dyDescent="0.3">
      <c r="B649" t="s">
        <v>768</v>
      </c>
      <c r="C649">
        <v>1</v>
      </c>
      <c r="D649">
        <v>12</v>
      </c>
      <c r="E649">
        <v>16</v>
      </c>
      <c r="F649">
        <v>0</v>
      </c>
      <c r="G649">
        <v>7</v>
      </c>
      <c r="H649">
        <v>31</v>
      </c>
      <c r="I649">
        <v>0</v>
      </c>
      <c r="J649">
        <v>0</v>
      </c>
      <c r="K649">
        <v>1</v>
      </c>
      <c r="L649">
        <v>0</v>
      </c>
    </row>
    <row r="650" spans="2:12" x14ac:dyDescent="0.3">
      <c r="B650" t="s">
        <v>769</v>
      </c>
      <c r="C650">
        <v>3</v>
      </c>
      <c r="D650">
        <v>1</v>
      </c>
      <c r="E650">
        <v>16</v>
      </c>
      <c r="F650">
        <v>0</v>
      </c>
      <c r="G650">
        <v>7</v>
      </c>
      <c r="H650">
        <v>1</v>
      </c>
      <c r="I650">
        <v>0</v>
      </c>
      <c r="J650">
        <v>0</v>
      </c>
      <c r="K650">
        <v>1</v>
      </c>
      <c r="L650">
        <v>0</v>
      </c>
    </row>
    <row r="651" spans="2:12" x14ac:dyDescent="0.3">
      <c r="B651" t="s">
        <v>770</v>
      </c>
      <c r="C651">
        <v>1</v>
      </c>
      <c r="D651">
        <v>11</v>
      </c>
      <c r="E651">
        <v>16</v>
      </c>
      <c r="F651">
        <v>0</v>
      </c>
      <c r="G651">
        <v>7</v>
      </c>
      <c r="H651">
        <v>0</v>
      </c>
      <c r="I651">
        <v>3</v>
      </c>
      <c r="J651">
        <v>0</v>
      </c>
      <c r="K651">
        <v>1</v>
      </c>
      <c r="L651">
        <v>0</v>
      </c>
    </row>
    <row r="652" spans="2:12" x14ac:dyDescent="0.3">
      <c r="B652" t="s">
        <v>771</v>
      </c>
      <c r="C652">
        <v>1</v>
      </c>
      <c r="D652">
        <v>13</v>
      </c>
      <c r="E652">
        <v>16</v>
      </c>
      <c r="F652">
        <v>0</v>
      </c>
      <c r="G652">
        <v>7</v>
      </c>
      <c r="H652">
        <v>5</v>
      </c>
      <c r="I652">
        <v>0</v>
      </c>
      <c r="J652">
        <v>0</v>
      </c>
      <c r="K652">
        <v>1</v>
      </c>
      <c r="L652">
        <v>0</v>
      </c>
    </row>
    <row r="653" spans="2:12" x14ac:dyDescent="0.3">
      <c r="B653" t="s">
        <v>772</v>
      </c>
      <c r="C653">
        <v>5</v>
      </c>
      <c r="D653">
        <v>11</v>
      </c>
      <c r="E653">
        <v>16</v>
      </c>
      <c r="F653">
        <v>0</v>
      </c>
      <c r="G653">
        <v>7</v>
      </c>
      <c r="H653">
        <v>7</v>
      </c>
      <c r="I653">
        <v>5</v>
      </c>
      <c r="J653">
        <v>0</v>
      </c>
      <c r="K653">
        <v>1</v>
      </c>
      <c r="L653">
        <v>0</v>
      </c>
    </row>
    <row r="654" spans="2:12" x14ac:dyDescent="0.3">
      <c r="B654" t="s">
        <v>773</v>
      </c>
      <c r="C654">
        <v>1</v>
      </c>
      <c r="D654">
        <v>11</v>
      </c>
      <c r="E654">
        <v>16</v>
      </c>
      <c r="F654">
        <v>0</v>
      </c>
      <c r="G654">
        <v>7</v>
      </c>
      <c r="H654">
        <v>0</v>
      </c>
      <c r="I654">
        <v>0</v>
      </c>
      <c r="J654">
        <v>0</v>
      </c>
      <c r="K654">
        <v>1</v>
      </c>
      <c r="L654">
        <v>0</v>
      </c>
    </row>
    <row r="655" spans="2:12" x14ac:dyDescent="0.3">
      <c r="B655" t="s">
        <v>774</v>
      </c>
      <c r="C655">
        <v>5</v>
      </c>
      <c r="D655">
        <v>11</v>
      </c>
      <c r="E655">
        <v>16</v>
      </c>
      <c r="F655">
        <v>0</v>
      </c>
      <c r="G655">
        <v>7</v>
      </c>
      <c r="H655">
        <v>0</v>
      </c>
      <c r="I655">
        <v>0</v>
      </c>
      <c r="J655">
        <v>0</v>
      </c>
      <c r="K655">
        <v>1</v>
      </c>
      <c r="L655">
        <v>0</v>
      </c>
    </row>
    <row r="656" spans="2:12" x14ac:dyDescent="0.3">
      <c r="B656" t="s">
        <v>775</v>
      </c>
      <c r="C656">
        <v>1</v>
      </c>
      <c r="D656">
        <v>10</v>
      </c>
      <c r="E656">
        <v>16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1</v>
      </c>
      <c r="L656">
        <v>0</v>
      </c>
    </row>
    <row r="657" spans="2:12" x14ac:dyDescent="0.3">
      <c r="B657" t="s">
        <v>776</v>
      </c>
      <c r="C657">
        <v>1</v>
      </c>
      <c r="D657">
        <v>11</v>
      </c>
      <c r="E657">
        <v>16</v>
      </c>
      <c r="F657">
        <v>0</v>
      </c>
      <c r="G657">
        <v>7</v>
      </c>
      <c r="H657">
        <v>0</v>
      </c>
      <c r="I657">
        <v>5</v>
      </c>
      <c r="J657">
        <v>0</v>
      </c>
      <c r="K657">
        <v>1</v>
      </c>
      <c r="L657">
        <v>0</v>
      </c>
    </row>
    <row r="658" spans="2:12" x14ac:dyDescent="0.3">
      <c r="B658" t="s">
        <v>777</v>
      </c>
      <c r="C658">
        <v>1</v>
      </c>
      <c r="D658">
        <v>11</v>
      </c>
      <c r="E658">
        <v>16</v>
      </c>
      <c r="F658">
        <v>0</v>
      </c>
      <c r="G658">
        <v>7</v>
      </c>
      <c r="H658">
        <v>11</v>
      </c>
      <c r="I658">
        <v>0</v>
      </c>
      <c r="J658">
        <v>0</v>
      </c>
      <c r="K658">
        <v>1</v>
      </c>
      <c r="L658">
        <v>0</v>
      </c>
    </row>
    <row r="659" spans="2:12" x14ac:dyDescent="0.3">
      <c r="B659" t="s">
        <v>778</v>
      </c>
      <c r="C659">
        <v>3</v>
      </c>
      <c r="D659">
        <v>10</v>
      </c>
      <c r="E659">
        <v>16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1</v>
      </c>
      <c r="L659">
        <v>0</v>
      </c>
    </row>
    <row r="660" spans="2:12" x14ac:dyDescent="0.3">
      <c r="B660" t="s">
        <v>779</v>
      </c>
      <c r="C660">
        <v>5</v>
      </c>
      <c r="D660">
        <v>9</v>
      </c>
      <c r="E660">
        <v>16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1</v>
      </c>
      <c r="L660">
        <v>0</v>
      </c>
    </row>
    <row r="661" spans="2:12" x14ac:dyDescent="0.3">
      <c r="B661" t="s">
        <v>780</v>
      </c>
      <c r="C661">
        <v>5</v>
      </c>
      <c r="D661">
        <v>11</v>
      </c>
      <c r="E661">
        <v>16</v>
      </c>
      <c r="F661">
        <v>0</v>
      </c>
      <c r="G661">
        <v>7</v>
      </c>
      <c r="H661">
        <v>1</v>
      </c>
      <c r="I661">
        <v>0</v>
      </c>
      <c r="J661">
        <v>0</v>
      </c>
      <c r="K661">
        <v>1</v>
      </c>
      <c r="L661">
        <v>0</v>
      </c>
    </row>
    <row r="662" spans="2:12" x14ac:dyDescent="0.3">
      <c r="B662" t="s">
        <v>781</v>
      </c>
      <c r="C662">
        <v>2</v>
      </c>
      <c r="D662">
        <v>12</v>
      </c>
      <c r="E662">
        <v>16</v>
      </c>
      <c r="F662">
        <v>0</v>
      </c>
      <c r="G662">
        <v>7</v>
      </c>
      <c r="H662">
        <v>31</v>
      </c>
      <c r="I662">
        <v>0</v>
      </c>
      <c r="J662">
        <v>0</v>
      </c>
      <c r="K662">
        <v>1</v>
      </c>
      <c r="L662">
        <v>0</v>
      </c>
    </row>
    <row r="663" spans="2:12" x14ac:dyDescent="0.3">
      <c r="B663" t="s">
        <v>782</v>
      </c>
      <c r="C663">
        <v>1</v>
      </c>
      <c r="D663">
        <v>11</v>
      </c>
      <c r="E663">
        <v>16</v>
      </c>
      <c r="F663">
        <v>0</v>
      </c>
      <c r="G663">
        <v>7</v>
      </c>
      <c r="H663">
        <v>0</v>
      </c>
      <c r="I663">
        <v>0</v>
      </c>
      <c r="J663">
        <v>0</v>
      </c>
      <c r="K663">
        <v>5</v>
      </c>
      <c r="L663">
        <v>0</v>
      </c>
    </row>
    <row r="664" spans="2:12" x14ac:dyDescent="0.3">
      <c r="B664" t="s">
        <v>783</v>
      </c>
      <c r="C664">
        <v>5</v>
      </c>
      <c r="D664">
        <v>10</v>
      </c>
      <c r="E664">
        <v>16</v>
      </c>
      <c r="F664">
        <v>0</v>
      </c>
      <c r="G664">
        <v>5</v>
      </c>
      <c r="H664">
        <v>2</v>
      </c>
      <c r="I664">
        <v>0</v>
      </c>
      <c r="J664">
        <v>0</v>
      </c>
      <c r="K664">
        <v>5</v>
      </c>
      <c r="L664">
        <v>0</v>
      </c>
    </row>
    <row r="665" spans="2:12" x14ac:dyDescent="0.3">
      <c r="B665" t="s">
        <v>784</v>
      </c>
      <c r="C665">
        <v>1</v>
      </c>
      <c r="D665">
        <v>10</v>
      </c>
      <c r="E665">
        <v>16</v>
      </c>
      <c r="F665">
        <v>0</v>
      </c>
      <c r="G665">
        <v>7</v>
      </c>
      <c r="H665">
        <v>0</v>
      </c>
      <c r="I665">
        <v>0</v>
      </c>
      <c r="J665">
        <v>0</v>
      </c>
      <c r="K665">
        <v>5</v>
      </c>
      <c r="L665">
        <v>0</v>
      </c>
    </row>
    <row r="666" spans="2:12" x14ac:dyDescent="0.3">
      <c r="B666" t="s">
        <v>785</v>
      </c>
      <c r="C666">
        <v>5</v>
      </c>
      <c r="D666">
        <v>11</v>
      </c>
      <c r="E666">
        <v>16</v>
      </c>
      <c r="F666">
        <v>0</v>
      </c>
      <c r="G666">
        <v>7</v>
      </c>
      <c r="H666">
        <v>0</v>
      </c>
      <c r="I666">
        <v>0</v>
      </c>
      <c r="J666">
        <v>0</v>
      </c>
      <c r="K666">
        <v>5</v>
      </c>
      <c r="L666">
        <v>0</v>
      </c>
    </row>
    <row r="667" spans="2:12" x14ac:dyDescent="0.3">
      <c r="B667" t="s">
        <v>786</v>
      </c>
      <c r="C667">
        <v>5</v>
      </c>
      <c r="D667">
        <v>14</v>
      </c>
      <c r="E667">
        <v>16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5</v>
      </c>
      <c r="L667">
        <v>0</v>
      </c>
    </row>
    <row r="668" spans="2:12" x14ac:dyDescent="0.3">
      <c r="B668" t="s">
        <v>787</v>
      </c>
      <c r="C668">
        <v>2</v>
      </c>
      <c r="D668">
        <v>12</v>
      </c>
      <c r="E668">
        <v>16</v>
      </c>
      <c r="F668">
        <v>0</v>
      </c>
      <c r="G668">
        <v>7</v>
      </c>
      <c r="H668">
        <v>0</v>
      </c>
      <c r="I668">
        <v>0</v>
      </c>
      <c r="J668">
        <v>0</v>
      </c>
      <c r="K668">
        <v>5</v>
      </c>
      <c r="L668">
        <v>0</v>
      </c>
    </row>
    <row r="669" spans="2:12" x14ac:dyDescent="0.3">
      <c r="B669" t="s">
        <v>788</v>
      </c>
      <c r="C669">
        <v>1</v>
      </c>
      <c r="D669">
        <v>12</v>
      </c>
      <c r="E669">
        <v>17</v>
      </c>
      <c r="F669">
        <v>0</v>
      </c>
      <c r="G669">
        <v>7</v>
      </c>
      <c r="H669">
        <v>23</v>
      </c>
      <c r="I669">
        <v>6</v>
      </c>
      <c r="J669">
        <v>0</v>
      </c>
      <c r="K669">
        <v>5</v>
      </c>
      <c r="L669">
        <v>0</v>
      </c>
    </row>
    <row r="670" spans="2:12" x14ac:dyDescent="0.3">
      <c r="B670" t="s">
        <v>789</v>
      </c>
      <c r="C670">
        <v>5</v>
      </c>
      <c r="D670">
        <v>12</v>
      </c>
      <c r="E670">
        <v>17</v>
      </c>
      <c r="F670">
        <v>0</v>
      </c>
      <c r="G670">
        <v>7</v>
      </c>
      <c r="H670">
        <v>0</v>
      </c>
      <c r="I670">
        <v>6</v>
      </c>
      <c r="J670">
        <v>0</v>
      </c>
      <c r="K670">
        <v>5</v>
      </c>
      <c r="L670">
        <v>0</v>
      </c>
    </row>
    <row r="671" spans="2:12" x14ac:dyDescent="0.3">
      <c r="B671" t="s">
        <v>790</v>
      </c>
      <c r="C671">
        <v>0</v>
      </c>
      <c r="D671">
        <v>12</v>
      </c>
      <c r="E671">
        <v>17</v>
      </c>
      <c r="F671">
        <v>0</v>
      </c>
      <c r="G671">
        <v>7</v>
      </c>
      <c r="H671">
        <v>0</v>
      </c>
      <c r="I671">
        <v>6</v>
      </c>
      <c r="J671">
        <v>0</v>
      </c>
      <c r="K671">
        <v>5</v>
      </c>
      <c r="L671">
        <v>0</v>
      </c>
    </row>
    <row r="672" spans="2:12" x14ac:dyDescent="0.3">
      <c r="B672" t="s">
        <v>791</v>
      </c>
      <c r="C672">
        <v>1</v>
      </c>
      <c r="D672">
        <v>8</v>
      </c>
      <c r="E672">
        <v>17</v>
      </c>
      <c r="F672">
        <v>0</v>
      </c>
      <c r="G672">
        <v>7</v>
      </c>
      <c r="H672">
        <v>0</v>
      </c>
      <c r="I672">
        <v>6</v>
      </c>
      <c r="J672">
        <v>0</v>
      </c>
      <c r="K672">
        <v>5</v>
      </c>
      <c r="L672">
        <v>0</v>
      </c>
    </row>
    <row r="673" spans="2:12" x14ac:dyDescent="0.3">
      <c r="B673" t="s">
        <v>792</v>
      </c>
      <c r="C673">
        <v>3</v>
      </c>
      <c r="D673">
        <v>11</v>
      </c>
      <c r="E673">
        <v>17</v>
      </c>
      <c r="F673">
        <v>0</v>
      </c>
      <c r="G673">
        <v>7</v>
      </c>
      <c r="H673">
        <v>20</v>
      </c>
      <c r="I673">
        <v>5</v>
      </c>
      <c r="J673">
        <v>0</v>
      </c>
      <c r="K673">
        <v>5</v>
      </c>
      <c r="L673">
        <v>0</v>
      </c>
    </row>
    <row r="674" spans="2:12" x14ac:dyDescent="0.3">
      <c r="B674" t="s">
        <v>793</v>
      </c>
      <c r="C674">
        <v>1</v>
      </c>
      <c r="D674">
        <v>11</v>
      </c>
      <c r="E674">
        <v>17</v>
      </c>
      <c r="F674">
        <v>0</v>
      </c>
      <c r="G674">
        <v>7</v>
      </c>
      <c r="H674">
        <v>9</v>
      </c>
      <c r="I674">
        <v>5</v>
      </c>
      <c r="J674">
        <v>8</v>
      </c>
      <c r="K674">
        <v>5</v>
      </c>
      <c r="L674">
        <v>0</v>
      </c>
    </row>
    <row r="675" spans="2:12" x14ac:dyDescent="0.3">
      <c r="B675" t="s">
        <v>794</v>
      </c>
      <c r="C675">
        <v>1</v>
      </c>
      <c r="D675">
        <v>10</v>
      </c>
      <c r="E675">
        <v>17</v>
      </c>
      <c r="F675">
        <v>0</v>
      </c>
      <c r="G675">
        <v>7</v>
      </c>
      <c r="H675">
        <v>0</v>
      </c>
      <c r="I675">
        <v>3</v>
      </c>
      <c r="J675">
        <v>0</v>
      </c>
      <c r="K675">
        <v>5</v>
      </c>
      <c r="L675">
        <v>0</v>
      </c>
    </row>
    <row r="676" spans="2:12" x14ac:dyDescent="0.3">
      <c r="B676" t="s">
        <v>795</v>
      </c>
      <c r="C676">
        <v>1</v>
      </c>
      <c r="D676">
        <v>11</v>
      </c>
      <c r="E676">
        <v>17</v>
      </c>
      <c r="F676">
        <v>0</v>
      </c>
      <c r="G676">
        <v>7</v>
      </c>
      <c r="H676">
        <v>5</v>
      </c>
      <c r="I676">
        <v>5</v>
      </c>
      <c r="J676">
        <v>8</v>
      </c>
      <c r="K676">
        <v>5</v>
      </c>
      <c r="L676">
        <v>0</v>
      </c>
    </row>
    <row r="677" spans="2:12" x14ac:dyDescent="0.3">
      <c r="B677" t="s">
        <v>796</v>
      </c>
      <c r="C677">
        <v>5</v>
      </c>
      <c r="D677">
        <v>10</v>
      </c>
      <c r="E677">
        <v>17</v>
      </c>
      <c r="F677">
        <v>0</v>
      </c>
      <c r="G677">
        <v>7</v>
      </c>
      <c r="H677">
        <v>9</v>
      </c>
      <c r="I677">
        <v>5</v>
      </c>
      <c r="J677">
        <v>8</v>
      </c>
      <c r="K677">
        <v>5</v>
      </c>
      <c r="L677">
        <v>0</v>
      </c>
    </row>
    <row r="678" spans="2:12" x14ac:dyDescent="0.3">
      <c r="B678" t="s">
        <v>797</v>
      </c>
      <c r="C678">
        <v>1</v>
      </c>
      <c r="D678">
        <v>11</v>
      </c>
      <c r="E678">
        <v>17</v>
      </c>
      <c r="F678">
        <v>0</v>
      </c>
      <c r="G678">
        <v>7</v>
      </c>
      <c r="H678">
        <v>4</v>
      </c>
      <c r="I678">
        <v>3</v>
      </c>
      <c r="J678">
        <v>8</v>
      </c>
      <c r="K678">
        <v>5</v>
      </c>
      <c r="L678">
        <v>0</v>
      </c>
    </row>
    <row r="679" spans="2:12" x14ac:dyDescent="0.3">
      <c r="B679" t="s">
        <v>798</v>
      </c>
      <c r="C679">
        <v>5</v>
      </c>
      <c r="D679">
        <v>9</v>
      </c>
      <c r="E679">
        <v>17</v>
      </c>
      <c r="F679">
        <v>0</v>
      </c>
      <c r="G679">
        <v>7</v>
      </c>
      <c r="H679">
        <v>19</v>
      </c>
      <c r="I679">
        <v>6</v>
      </c>
      <c r="J679">
        <v>0</v>
      </c>
      <c r="K679">
        <v>5</v>
      </c>
      <c r="L679">
        <v>0</v>
      </c>
    </row>
    <row r="680" spans="2:12" x14ac:dyDescent="0.3">
      <c r="B680" t="s">
        <v>799</v>
      </c>
      <c r="C680">
        <v>5</v>
      </c>
      <c r="D680">
        <v>10</v>
      </c>
      <c r="E680">
        <v>17</v>
      </c>
      <c r="F680">
        <v>0</v>
      </c>
      <c r="G680">
        <v>7</v>
      </c>
      <c r="H680">
        <v>8</v>
      </c>
      <c r="I680">
        <v>6</v>
      </c>
      <c r="J680">
        <v>8</v>
      </c>
      <c r="K680">
        <v>5</v>
      </c>
      <c r="L680">
        <v>0</v>
      </c>
    </row>
    <row r="681" spans="2:12" x14ac:dyDescent="0.3">
      <c r="B681" t="s">
        <v>800</v>
      </c>
      <c r="C681">
        <v>5</v>
      </c>
      <c r="D681">
        <v>8</v>
      </c>
      <c r="E681">
        <v>17</v>
      </c>
      <c r="F681">
        <v>0</v>
      </c>
      <c r="G681">
        <v>5</v>
      </c>
      <c r="H681">
        <v>1</v>
      </c>
      <c r="I681">
        <v>2</v>
      </c>
      <c r="J681">
        <v>4</v>
      </c>
      <c r="K681">
        <v>5</v>
      </c>
      <c r="L681">
        <v>0</v>
      </c>
    </row>
    <row r="682" spans="2:12" x14ac:dyDescent="0.3">
      <c r="B682" t="s">
        <v>801</v>
      </c>
      <c r="C682">
        <v>4</v>
      </c>
      <c r="D682">
        <v>12</v>
      </c>
      <c r="E682">
        <v>17</v>
      </c>
      <c r="F682">
        <v>0</v>
      </c>
      <c r="G682">
        <v>5</v>
      </c>
      <c r="H682">
        <v>31</v>
      </c>
      <c r="I682">
        <v>5</v>
      </c>
      <c r="J682">
        <v>8</v>
      </c>
      <c r="K682">
        <v>5</v>
      </c>
      <c r="L682">
        <v>0</v>
      </c>
    </row>
    <row r="683" spans="2:12" x14ac:dyDescent="0.3">
      <c r="B683" t="s">
        <v>802</v>
      </c>
      <c r="C683">
        <v>1</v>
      </c>
      <c r="D683">
        <v>11</v>
      </c>
      <c r="E683">
        <v>17</v>
      </c>
      <c r="F683">
        <v>0</v>
      </c>
      <c r="G683">
        <v>7</v>
      </c>
      <c r="H683">
        <v>20</v>
      </c>
      <c r="I683">
        <v>0</v>
      </c>
      <c r="J683">
        <v>7</v>
      </c>
      <c r="K683">
        <v>5</v>
      </c>
      <c r="L683">
        <v>0</v>
      </c>
    </row>
    <row r="684" spans="2:12" x14ac:dyDescent="0.3">
      <c r="B684" t="s">
        <v>803</v>
      </c>
      <c r="C684">
        <v>1</v>
      </c>
      <c r="D684">
        <v>11</v>
      </c>
      <c r="E684">
        <v>17</v>
      </c>
      <c r="F684">
        <v>0</v>
      </c>
      <c r="G684">
        <v>5</v>
      </c>
      <c r="H684">
        <v>24</v>
      </c>
      <c r="I684">
        <v>3</v>
      </c>
      <c r="J684">
        <v>0</v>
      </c>
      <c r="K684">
        <v>5</v>
      </c>
      <c r="L684">
        <v>0</v>
      </c>
    </row>
    <row r="685" spans="2:12" x14ac:dyDescent="0.3">
      <c r="B685" t="s">
        <v>804</v>
      </c>
      <c r="C685">
        <v>5</v>
      </c>
      <c r="D685">
        <v>8</v>
      </c>
      <c r="E685">
        <v>17</v>
      </c>
      <c r="F685">
        <v>0</v>
      </c>
      <c r="G685">
        <v>5</v>
      </c>
      <c r="H685">
        <v>2</v>
      </c>
      <c r="I685">
        <v>0</v>
      </c>
      <c r="J685">
        <v>0</v>
      </c>
      <c r="K685">
        <v>5</v>
      </c>
      <c r="L685">
        <v>0</v>
      </c>
    </row>
    <row r="686" spans="2:12" x14ac:dyDescent="0.3">
      <c r="B686" t="s">
        <v>805</v>
      </c>
      <c r="C686">
        <v>1</v>
      </c>
      <c r="D686">
        <v>14</v>
      </c>
      <c r="E686">
        <v>17</v>
      </c>
      <c r="F686">
        <v>0</v>
      </c>
      <c r="G686">
        <v>7</v>
      </c>
      <c r="H686">
        <v>19</v>
      </c>
      <c r="I686">
        <v>0</v>
      </c>
      <c r="J686">
        <v>6</v>
      </c>
      <c r="K686">
        <v>5</v>
      </c>
      <c r="L686">
        <v>0</v>
      </c>
    </row>
    <row r="687" spans="2:12" x14ac:dyDescent="0.3">
      <c r="B687" t="s">
        <v>806</v>
      </c>
      <c r="C687">
        <v>5</v>
      </c>
      <c r="D687">
        <v>16</v>
      </c>
      <c r="E687">
        <v>17</v>
      </c>
      <c r="F687">
        <v>0</v>
      </c>
      <c r="G687">
        <v>7</v>
      </c>
      <c r="H687">
        <v>23</v>
      </c>
      <c r="I687">
        <v>0</v>
      </c>
      <c r="J687">
        <v>5</v>
      </c>
      <c r="K687">
        <v>5</v>
      </c>
      <c r="L687">
        <v>0</v>
      </c>
    </row>
    <row r="688" spans="2:12" x14ac:dyDescent="0.3">
      <c r="B688" t="s">
        <v>807</v>
      </c>
      <c r="C688">
        <v>1</v>
      </c>
      <c r="D688">
        <v>12</v>
      </c>
      <c r="E688">
        <v>17</v>
      </c>
      <c r="F688">
        <v>0</v>
      </c>
      <c r="G688">
        <v>7</v>
      </c>
      <c r="H688">
        <v>16</v>
      </c>
      <c r="I688">
        <v>1</v>
      </c>
      <c r="J688">
        <v>0</v>
      </c>
      <c r="K688">
        <v>5</v>
      </c>
      <c r="L688">
        <v>0</v>
      </c>
    </row>
    <row r="689" spans="2:12" x14ac:dyDescent="0.3">
      <c r="B689" t="s">
        <v>808</v>
      </c>
      <c r="C689">
        <v>1</v>
      </c>
      <c r="D689">
        <v>9</v>
      </c>
      <c r="E689">
        <v>18</v>
      </c>
      <c r="F689">
        <v>0</v>
      </c>
      <c r="G689">
        <v>5</v>
      </c>
      <c r="H689">
        <v>1</v>
      </c>
      <c r="I689">
        <v>0</v>
      </c>
      <c r="J689">
        <v>0</v>
      </c>
      <c r="K689">
        <v>5</v>
      </c>
      <c r="L689">
        <v>0</v>
      </c>
    </row>
    <row r="690" spans="2:12" x14ac:dyDescent="0.3">
      <c r="B690" t="s">
        <v>809</v>
      </c>
      <c r="C690">
        <v>1</v>
      </c>
      <c r="D690">
        <v>12</v>
      </c>
      <c r="E690">
        <v>18</v>
      </c>
      <c r="F690">
        <v>0</v>
      </c>
      <c r="G690">
        <v>7</v>
      </c>
      <c r="H690">
        <v>1</v>
      </c>
      <c r="I690">
        <v>5</v>
      </c>
      <c r="J690">
        <v>0</v>
      </c>
      <c r="K690">
        <v>5</v>
      </c>
      <c r="L690">
        <v>0</v>
      </c>
    </row>
    <row r="691" spans="2:12" x14ac:dyDescent="0.3">
      <c r="B691" t="s">
        <v>810</v>
      </c>
      <c r="C691">
        <v>5</v>
      </c>
      <c r="D691">
        <v>12</v>
      </c>
      <c r="E691">
        <v>18</v>
      </c>
      <c r="F691">
        <v>0</v>
      </c>
      <c r="G691">
        <v>7</v>
      </c>
      <c r="H691">
        <v>3</v>
      </c>
      <c r="I691">
        <v>0</v>
      </c>
      <c r="J691">
        <v>0</v>
      </c>
      <c r="K691">
        <v>5</v>
      </c>
      <c r="L691">
        <v>0</v>
      </c>
    </row>
    <row r="692" spans="2:12" x14ac:dyDescent="0.3">
      <c r="B692" t="s">
        <v>811</v>
      </c>
      <c r="C692">
        <v>1</v>
      </c>
      <c r="D692">
        <v>11</v>
      </c>
      <c r="E692">
        <v>18</v>
      </c>
      <c r="F692">
        <v>0</v>
      </c>
      <c r="G692">
        <v>7</v>
      </c>
      <c r="H692">
        <v>22</v>
      </c>
      <c r="I692">
        <v>6</v>
      </c>
      <c r="J692">
        <v>8</v>
      </c>
      <c r="K692">
        <v>5</v>
      </c>
      <c r="L692">
        <v>0</v>
      </c>
    </row>
    <row r="693" spans="2:12" x14ac:dyDescent="0.3">
      <c r="B693" t="s">
        <v>812</v>
      </c>
      <c r="C693">
        <v>3</v>
      </c>
      <c r="D693">
        <v>11</v>
      </c>
      <c r="E693">
        <v>18</v>
      </c>
      <c r="F693">
        <v>0</v>
      </c>
      <c r="G693">
        <v>5</v>
      </c>
      <c r="H693">
        <v>15</v>
      </c>
      <c r="I693">
        <v>0</v>
      </c>
      <c r="J693">
        <v>8</v>
      </c>
      <c r="K693">
        <v>5</v>
      </c>
      <c r="L693">
        <v>0</v>
      </c>
    </row>
    <row r="694" spans="2:12" x14ac:dyDescent="0.3">
      <c r="B694" t="s">
        <v>813</v>
      </c>
      <c r="C694">
        <v>0</v>
      </c>
      <c r="D694">
        <v>13</v>
      </c>
      <c r="E694">
        <v>18</v>
      </c>
      <c r="F694">
        <v>0</v>
      </c>
      <c r="G694">
        <v>7</v>
      </c>
      <c r="H694">
        <v>13</v>
      </c>
      <c r="I694">
        <v>0</v>
      </c>
      <c r="J694">
        <v>0</v>
      </c>
      <c r="K694">
        <v>5</v>
      </c>
      <c r="L694">
        <v>0</v>
      </c>
    </row>
    <row r="695" spans="2:12" x14ac:dyDescent="0.3">
      <c r="B695" t="s">
        <v>814</v>
      </c>
      <c r="C695">
        <v>2</v>
      </c>
      <c r="D695">
        <v>10</v>
      </c>
      <c r="E695">
        <v>18</v>
      </c>
      <c r="F695">
        <v>0</v>
      </c>
      <c r="G695">
        <v>7</v>
      </c>
      <c r="H695">
        <v>21</v>
      </c>
      <c r="I695">
        <v>3</v>
      </c>
      <c r="J695">
        <v>8</v>
      </c>
      <c r="K695">
        <v>5</v>
      </c>
      <c r="L695">
        <v>0</v>
      </c>
    </row>
    <row r="696" spans="2:12" x14ac:dyDescent="0.3">
      <c r="B696" t="s">
        <v>815</v>
      </c>
      <c r="C696">
        <v>1</v>
      </c>
      <c r="D696">
        <v>11</v>
      </c>
      <c r="E696">
        <v>18</v>
      </c>
      <c r="F696">
        <v>0</v>
      </c>
      <c r="G696">
        <v>7</v>
      </c>
      <c r="H696">
        <v>14</v>
      </c>
      <c r="I696">
        <v>4</v>
      </c>
      <c r="J696">
        <v>0</v>
      </c>
      <c r="K696">
        <v>5</v>
      </c>
      <c r="L696">
        <v>0</v>
      </c>
    </row>
    <row r="697" spans="2:12" x14ac:dyDescent="0.3">
      <c r="B697" t="s">
        <v>816</v>
      </c>
      <c r="C697">
        <v>0</v>
      </c>
      <c r="D697">
        <v>11</v>
      </c>
      <c r="E697">
        <v>18</v>
      </c>
      <c r="F697">
        <v>0</v>
      </c>
      <c r="G697">
        <v>5</v>
      </c>
      <c r="H697">
        <v>20</v>
      </c>
      <c r="I697">
        <v>0</v>
      </c>
      <c r="J697">
        <v>5</v>
      </c>
      <c r="K697">
        <v>5</v>
      </c>
      <c r="L697">
        <v>0</v>
      </c>
    </row>
    <row r="698" spans="2:12" x14ac:dyDescent="0.3">
      <c r="B698" t="s">
        <v>817</v>
      </c>
      <c r="C698">
        <v>5</v>
      </c>
      <c r="D698">
        <v>9</v>
      </c>
      <c r="E698">
        <v>18</v>
      </c>
      <c r="F698">
        <v>0</v>
      </c>
      <c r="G698">
        <v>7</v>
      </c>
      <c r="H698">
        <v>3</v>
      </c>
      <c r="I698">
        <v>0</v>
      </c>
      <c r="J698">
        <v>0</v>
      </c>
      <c r="K698">
        <v>5</v>
      </c>
      <c r="L698">
        <v>0</v>
      </c>
    </row>
    <row r="699" spans="2:12" x14ac:dyDescent="0.3">
      <c r="B699" t="s">
        <v>818</v>
      </c>
      <c r="C699">
        <v>1</v>
      </c>
      <c r="D699">
        <v>8</v>
      </c>
      <c r="E699">
        <v>18</v>
      </c>
      <c r="F699">
        <v>0</v>
      </c>
      <c r="G699">
        <v>7</v>
      </c>
      <c r="H699">
        <v>5</v>
      </c>
      <c r="I699">
        <v>2</v>
      </c>
      <c r="J699">
        <v>0</v>
      </c>
      <c r="K699">
        <v>5</v>
      </c>
      <c r="L699">
        <v>0</v>
      </c>
    </row>
    <row r="700" spans="2:12" x14ac:dyDescent="0.3">
      <c r="B700" t="s">
        <v>819</v>
      </c>
      <c r="C700">
        <v>5</v>
      </c>
      <c r="D700">
        <v>10</v>
      </c>
      <c r="E700">
        <v>18</v>
      </c>
      <c r="F700">
        <v>0</v>
      </c>
      <c r="G700">
        <v>7</v>
      </c>
      <c r="H700">
        <v>7</v>
      </c>
      <c r="I700">
        <v>0</v>
      </c>
      <c r="J700">
        <v>7</v>
      </c>
      <c r="K700">
        <v>5</v>
      </c>
      <c r="L700">
        <v>0</v>
      </c>
    </row>
    <row r="701" spans="2:12" x14ac:dyDescent="0.3">
      <c r="B701" t="s">
        <v>820</v>
      </c>
      <c r="C701">
        <v>1</v>
      </c>
      <c r="D701">
        <v>10</v>
      </c>
      <c r="E701">
        <v>18</v>
      </c>
      <c r="F701">
        <v>0</v>
      </c>
      <c r="G701">
        <v>5</v>
      </c>
      <c r="H701">
        <v>1</v>
      </c>
      <c r="I701">
        <v>3</v>
      </c>
      <c r="J701">
        <v>0</v>
      </c>
      <c r="K701">
        <v>5</v>
      </c>
      <c r="L701">
        <v>0</v>
      </c>
    </row>
    <row r="702" spans="2:12" x14ac:dyDescent="0.3">
      <c r="B702" t="s">
        <v>821</v>
      </c>
      <c r="C702">
        <v>5</v>
      </c>
      <c r="D702">
        <v>10</v>
      </c>
      <c r="E702">
        <v>18</v>
      </c>
      <c r="F702">
        <v>0</v>
      </c>
      <c r="G702">
        <v>7</v>
      </c>
      <c r="H702">
        <v>7</v>
      </c>
      <c r="I702">
        <v>0</v>
      </c>
      <c r="J702">
        <v>0</v>
      </c>
      <c r="K702">
        <v>5</v>
      </c>
      <c r="L702">
        <v>0</v>
      </c>
    </row>
    <row r="703" spans="2:12" x14ac:dyDescent="0.3">
      <c r="B703" t="s">
        <v>822</v>
      </c>
      <c r="C703">
        <v>5</v>
      </c>
      <c r="D703">
        <v>12</v>
      </c>
      <c r="E703">
        <v>18</v>
      </c>
      <c r="F703">
        <v>0</v>
      </c>
      <c r="G703">
        <v>7</v>
      </c>
      <c r="H703">
        <v>0</v>
      </c>
      <c r="I703">
        <v>5</v>
      </c>
      <c r="J703">
        <v>3</v>
      </c>
      <c r="K703">
        <v>5</v>
      </c>
      <c r="L703">
        <v>0</v>
      </c>
    </row>
    <row r="704" spans="2:12" x14ac:dyDescent="0.3">
      <c r="B704" t="s">
        <v>823</v>
      </c>
      <c r="C704">
        <v>5</v>
      </c>
      <c r="D704">
        <v>12</v>
      </c>
      <c r="E704">
        <v>18</v>
      </c>
      <c r="F704">
        <v>0</v>
      </c>
      <c r="G704">
        <v>5</v>
      </c>
      <c r="H704">
        <v>1</v>
      </c>
      <c r="I704">
        <v>4</v>
      </c>
      <c r="J704">
        <v>4</v>
      </c>
      <c r="K704">
        <v>5</v>
      </c>
      <c r="L704">
        <v>0</v>
      </c>
    </row>
    <row r="705" spans="2:12" x14ac:dyDescent="0.3">
      <c r="B705" t="s">
        <v>824</v>
      </c>
      <c r="C705">
        <v>5</v>
      </c>
      <c r="D705">
        <v>16</v>
      </c>
      <c r="E705">
        <v>18</v>
      </c>
      <c r="F705">
        <v>0</v>
      </c>
      <c r="G705">
        <v>7</v>
      </c>
      <c r="H705">
        <v>19</v>
      </c>
      <c r="I705">
        <v>0</v>
      </c>
      <c r="J705">
        <v>6</v>
      </c>
      <c r="K705">
        <v>5</v>
      </c>
      <c r="L705">
        <v>0</v>
      </c>
    </row>
    <row r="706" spans="2:12" x14ac:dyDescent="0.3">
      <c r="B706" t="s">
        <v>825</v>
      </c>
      <c r="C706">
        <v>1</v>
      </c>
      <c r="D706">
        <v>11</v>
      </c>
      <c r="E706">
        <v>18</v>
      </c>
      <c r="F706">
        <v>0</v>
      </c>
      <c r="G706">
        <v>0</v>
      </c>
      <c r="H706">
        <v>0</v>
      </c>
      <c r="I706">
        <v>2</v>
      </c>
      <c r="J706">
        <v>8</v>
      </c>
      <c r="K706">
        <v>5</v>
      </c>
      <c r="L706">
        <v>0</v>
      </c>
    </row>
    <row r="707" spans="2:12" x14ac:dyDescent="0.3">
      <c r="B707" t="s">
        <v>826</v>
      </c>
      <c r="C707">
        <v>5</v>
      </c>
      <c r="D707">
        <v>11</v>
      </c>
      <c r="E707">
        <v>18</v>
      </c>
      <c r="F707">
        <v>0</v>
      </c>
      <c r="G707">
        <v>7</v>
      </c>
      <c r="H707">
        <v>22</v>
      </c>
      <c r="I707">
        <v>5</v>
      </c>
      <c r="J707">
        <v>8</v>
      </c>
      <c r="K707">
        <v>5</v>
      </c>
      <c r="L707">
        <v>0</v>
      </c>
    </row>
    <row r="708" spans="2:12" x14ac:dyDescent="0.3">
      <c r="B708" t="s">
        <v>827</v>
      </c>
      <c r="C708">
        <v>1</v>
      </c>
      <c r="D708">
        <v>9</v>
      </c>
      <c r="E708">
        <v>18</v>
      </c>
      <c r="F708">
        <v>0</v>
      </c>
      <c r="G708">
        <v>5</v>
      </c>
      <c r="H708">
        <v>2</v>
      </c>
      <c r="I708">
        <v>3</v>
      </c>
      <c r="J708">
        <v>0</v>
      </c>
      <c r="K708">
        <v>5</v>
      </c>
      <c r="L708">
        <v>0</v>
      </c>
    </row>
    <row r="709" spans="2:12" x14ac:dyDescent="0.3">
      <c r="B709" t="s">
        <v>828</v>
      </c>
      <c r="C709">
        <v>1</v>
      </c>
      <c r="D709">
        <v>11</v>
      </c>
      <c r="E709">
        <v>0</v>
      </c>
      <c r="F709">
        <v>0</v>
      </c>
      <c r="G709">
        <v>2</v>
      </c>
      <c r="H709">
        <v>10</v>
      </c>
      <c r="I709">
        <v>0</v>
      </c>
      <c r="J709">
        <v>1</v>
      </c>
      <c r="K709">
        <v>5</v>
      </c>
      <c r="L709">
        <v>0</v>
      </c>
    </row>
    <row r="710" spans="2:12" x14ac:dyDescent="0.3">
      <c r="B710" t="s">
        <v>829</v>
      </c>
      <c r="C710">
        <v>3</v>
      </c>
      <c r="D710">
        <v>13</v>
      </c>
      <c r="E710">
        <v>0</v>
      </c>
      <c r="F710">
        <v>0</v>
      </c>
      <c r="G710">
        <v>2</v>
      </c>
      <c r="H710">
        <v>10</v>
      </c>
      <c r="I710">
        <v>0</v>
      </c>
      <c r="J710">
        <v>0</v>
      </c>
      <c r="K710">
        <v>5</v>
      </c>
      <c r="L710">
        <v>0</v>
      </c>
    </row>
    <row r="711" spans="2:12" x14ac:dyDescent="0.3">
      <c r="B711" t="s">
        <v>830</v>
      </c>
      <c r="C711">
        <v>1</v>
      </c>
      <c r="D711">
        <v>10</v>
      </c>
      <c r="E711">
        <v>0</v>
      </c>
      <c r="F711">
        <v>0</v>
      </c>
      <c r="G711">
        <v>2</v>
      </c>
      <c r="H711">
        <v>10</v>
      </c>
      <c r="I711">
        <v>0</v>
      </c>
      <c r="J711">
        <v>0</v>
      </c>
      <c r="K711">
        <v>5</v>
      </c>
      <c r="L711">
        <v>0</v>
      </c>
    </row>
    <row r="712" spans="2:12" x14ac:dyDescent="0.3">
      <c r="B712" t="s">
        <v>831</v>
      </c>
      <c r="C712">
        <v>2</v>
      </c>
      <c r="D712">
        <v>11</v>
      </c>
      <c r="E712">
        <v>3</v>
      </c>
      <c r="F712">
        <v>0</v>
      </c>
      <c r="G712">
        <v>2</v>
      </c>
      <c r="H712">
        <v>5</v>
      </c>
      <c r="I712">
        <v>0</v>
      </c>
      <c r="J712">
        <v>0</v>
      </c>
      <c r="K712">
        <v>5</v>
      </c>
      <c r="L712">
        <v>0</v>
      </c>
    </row>
    <row r="713" spans="2:12" x14ac:dyDescent="0.3">
      <c r="B713" t="s">
        <v>832</v>
      </c>
      <c r="C713">
        <v>5</v>
      </c>
      <c r="D713">
        <v>2</v>
      </c>
      <c r="E713">
        <v>0</v>
      </c>
      <c r="F713">
        <v>0</v>
      </c>
      <c r="G713">
        <v>2</v>
      </c>
      <c r="H713">
        <v>23</v>
      </c>
      <c r="I713">
        <v>0</v>
      </c>
      <c r="J713">
        <v>0</v>
      </c>
      <c r="K713">
        <v>5</v>
      </c>
      <c r="L713">
        <v>0</v>
      </c>
    </row>
    <row r="714" spans="2:12" x14ac:dyDescent="0.3">
      <c r="B714" t="s">
        <v>833</v>
      </c>
      <c r="C714">
        <v>1</v>
      </c>
      <c r="D714">
        <v>10</v>
      </c>
      <c r="E714">
        <v>0</v>
      </c>
      <c r="F714">
        <v>0</v>
      </c>
      <c r="G714">
        <v>2</v>
      </c>
      <c r="H714">
        <v>13</v>
      </c>
      <c r="I714">
        <v>0</v>
      </c>
      <c r="J714">
        <v>0</v>
      </c>
      <c r="K714">
        <v>5</v>
      </c>
      <c r="L714">
        <v>0</v>
      </c>
    </row>
    <row r="715" spans="2:12" x14ac:dyDescent="0.3">
      <c r="B715" t="s">
        <v>834</v>
      </c>
      <c r="C715">
        <v>5</v>
      </c>
      <c r="D715">
        <v>10</v>
      </c>
      <c r="E715">
        <v>0</v>
      </c>
      <c r="F715">
        <v>0</v>
      </c>
      <c r="G715">
        <v>2</v>
      </c>
      <c r="H715">
        <v>20</v>
      </c>
      <c r="I715">
        <v>0</v>
      </c>
      <c r="J715">
        <v>0</v>
      </c>
      <c r="K715">
        <v>5</v>
      </c>
      <c r="L715">
        <v>0</v>
      </c>
    </row>
    <row r="716" spans="2:12" x14ac:dyDescent="0.3">
      <c r="B716" t="s">
        <v>835</v>
      </c>
      <c r="C716">
        <v>1</v>
      </c>
      <c r="D716">
        <v>10</v>
      </c>
      <c r="E716">
        <v>0</v>
      </c>
      <c r="F716">
        <v>0</v>
      </c>
      <c r="G716">
        <v>2</v>
      </c>
      <c r="H716">
        <v>6</v>
      </c>
      <c r="I716">
        <v>0</v>
      </c>
      <c r="J716">
        <v>0</v>
      </c>
      <c r="K716">
        <v>5</v>
      </c>
      <c r="L716">
        <v>0</v>
      </c>
    </row>
    <row r="717" spans="2:12" x14ac:dyDescent="0.3">
      <c r="B717" t="s">
        <v>836</v>
      </c>
      <c r="C717">
        <v>5</v>
      </c>
      <c r="D717">
        <v>13</v>
      </c>
      <c r="E717">
        <v>0</v>
      </c>
      <c r="F717">
        <v>0</v>
      </c>
      <c r="G717">
        <v>2</v>
      </c>
      <c r="H717">
        <v>10</v>
      </c>
      <c r="I717">
        <v>0</v>
      </c>
      <c r="J717">
        <v>0</v>
      </c>
      <c r="K717">
        <v>5</v>
      </c>
      <c r="L717">
        <v>0</v>
      </c>
    </row>
    <row r="718" spans="2:12" x14ac:dyDescent="0.3">
      <c r="B718" t="s">
        <v>837</v>
      </c>
      <c r="C718">
        <v>1</v>
      </c>
      <c r="D718">
        <v>11</v>
      </c>
      <c r="E718">
        <v>0</v>
      </c>
      <c r="F718">
        <v>0</v>
      </c>
      <c r="G718">
        <v>2</v>
      </c>
      <c r="H718">
        <v>10</v>
      </c>
      <c r="I718">
        <v>0</v>
      </c>
      <c r="J718">
        <v>0</v>
      </c>
      <c r="K718">
        <v>5</v>
      </c>
      <c r="L718">
        <v>0</v>
      </c>
    </row>
    <row r="719" spans="2:12" x14ac:dyDescent="0.3">
      <c r="B719" t="s">
        <v>838</v>
      </c>
      <c r="C719">
        <v>5</v>
      </c>
      <c r="D719">
        <v>12</v>
      </c>
      <c r="E719">
        <v>0</v>
      </c>
      <c r="F719">
        <v>0</v>
      </c>
      <c r="G719">
        <v>2</v>
      </c>
      <c r="H719">
        <v>10</v>
      </c>
      <c r="I719">
        <v>0</v>
      </c>
      <c r="J719">
        <v>0</v>
      </c>
      <c r="K719">
        <v>5</v>
      </c>
      <c r="L719">
        <v>0</v>
      </c>
    </row>
    <row r="720" spans="2:12" x14ac:dyDescent="0.3">
      <c r="B720" t="s">
        <v>839</v>
      </c>
      <c r="C720">
        <v>5</v>
      </c>
      <c r="D720">
        <v>10</v>
      </c>
      <c r="E720">
        <v>3</v>
      </c>
      <c r="F720">
        <v>0</v>
      </c>
      <c r="G720">
        <v>2</v>
      </c>
      <c r="H720">
        <v>17</v>
      </c>
      <c r="I720">
        <v>0</v>
      </c>
      <c r="J720">
        <v>0</v>
      </c>
      <c r="K720">
        <v>5</v>
      </c>
      <c r="L720">
        <v>0</v>
      </c>
    </row>
    <row r="721" spans="2:12" x14ac:dyDescent="0.3">
      <c r="B721" t="s">
        <v>840</v>
      </c>
      <c r="C721">
        <v>5</v>
      </c>
      <c r="D721">
        <v>9</v>
      </c>
      <c r="E721">
        <v>0</v>
      </c>
      <c r="F721">
        <v>0</v>
      </c>
      <c r="G721">
        <v>2</v>
      </c>
      <c r="H721">
        <v>19</v>
      </c>
      <c r="I721">
        <v>0</v>
      </c>
      <c r="J721">
        <v>0</v>
      </c>
      <c r="K721">
        <v>6</v>
      </c>
      <c r="L721">
        <v>0</v>
      </c>
    </row>
    <row r="722" spans="2:12" x14ac:dyDescent="0.3">
      <c r="B722" t="s">
        <v>841</v>
      </c>
      <c r="C722">
        <v>5</v>
      </c>
      <c r="D722">
        <v>13</v>
      </c>
      <c r="E722">
        <v>13</v>
      </c>
      <c r="F722">
        <v>0</v>
      </c>
      <c r="G722">
        <v>2</v>
      </c>
      <c r="H722">
        <v>19</v>
      </c>
      <c r="I722">
        <v>0</v>
      </c>
      <c r="J722">
        <v>0</v>
      </c>
      <c r="K722">
        <v>4</v>
      </c>
      <c r="L722">
        <v>0</v>
      </c>
    </row>
    <row r="723" spans="2:12" x14ac:dyDescent="0.3">
      <c r="B723" t="s">
        <v>842</v>
      </c>
      <c r="C723">
        <v>1</v>
      </c>
      <c r="D723">
        <v>10</v>
      </c>
      <c r="E723">
        <v>9</v>
      </c>
      <c r="F723">
        <v>0</v>
      </c>
      <c r="G723">
        <v>2</v>
      </c>
      <c r="H723">
        <v>13</v>
      </c>
      <c r="I723">
        <v>0</v>
      </c>
      <c r="J723">
        <v>0</v>
      </c>
      <c r="K723">
        <v>5</v>
      </c>
      <c r="L723">
        <v>0</v>
      </c>
    </row>
    <row r="724" spans="2:12" x14ac:dyDescent="0.3">
      <c r="B724" t="s">
        <v>843</v>
      </c>
      <c r="C724">
        <v>5</v>
      </c>
      <c r="D724">
        <v>11</v>
      </c>
      <c r="E724">
        <v>3</v>
      </c>
      <c r="F724">
        <v>0</v>
      </c>
      <c r="G724">
        <v>2</v>
      </c>
      <c r="H724">
        <v>5</v>
      </c>
      <c r="I724">
        <v>0</v>
      </c>
      <c r="J724">
        <v>3</v>
      </c>
      <c r="K724">
        <v>5</v>
      </c>
      <c r="L724">
        <v>0</v>
      </c>
    </row>
    <row r="725" spans="2:12" x14ac:dyDescent="0.3">
      <c r="B725" t="s">
        <v>844</v>
      </c>
      <c r="C725">
        <v>5</v>
      </c>
      <c r="D725">
        <v>11</v>
      </c>
      <c r="E725">
        <v>9</v>
      </c>
      <c r="F725">
        <v>0</v>
      </c>
      <c r="G725">
        <v>2</v>
      </c>
      <c r="H725">
        <v>10</v>
      </c>
      <c r="I725">
        <v>4</v>
      </c>
      <c r="J725">
        <v>0</v>
      </c>
      <c r="K725">
        <v>5</v>
      </c>
      <c r="L725">
        <v>0</v>
      </c>
    </row>
    <row r="726" spans="2:12" x14ac:dyDescent="0.3">
      <c r="B726" t="s">
        <v>845</v>
      </c>
      <c r="C726">
        <v>1</v>
      </c>
      <c r="D726">
        <v>13</v>
      </c>
      <c r="E726">
        <v>12</v>
      </c>
      <c r="F726">
        <v>0</v>
      </c>
      <c r="G726">
        <v>2</v>
      </c>
      <c r="H726">
        <v>1</v>
      </c>
      <c r="I726">
        <v>0</v>
      </c>
      <c r="J726">
        <v>0</v>
      </c>
      <c r="K726">
        <v>3</v>
      </c>
      <c r="L726">
        <v>0</v>
      </c>
    </row>
    <row r="727" spans="2:12" x14ac:dyDescent="0.3">
      <c r="B727" t="s">
        <v>846</v>
      </c>
      <c r="C727">
        <v>1</v>
      </c>
      <c r="D727">
        <v>13</v>
      </c>
      <c r="E727">
        <v>0</v>
      </c>
      <c r="F727">
        <v>0</v>
      </c>
      <c r="G727">
        <v>2</v>
      </c>
      <c r="H727">
        <v>0</v>
      </c>
      <c r="I727">
        <v>0</v>
      </c>
      <c r="J727">
        <v>0</v>
      </c>
      <c r="K727">
        <v>1</v>
      </c>
      <c r="L727">
        <v>0</v>
      </c>
    </row>
    <row r="728" spans="2:12" x14ac:dyDescent="0.3">
      <c r="B728" t="s">
        <v>847</v>
      </c>
      <c r="C728">
        <v>5</v>
      </c>
      <c r="D728">
        <v>10</v>
      </c>
      <c r="E728">
        <v>0</v>
      </c>
      <c r="F728">
        <v>0</v>
      </c>
      <c r="G728">
        <v>2</v>
      </c>
      <c r="H728">
        <v>23</v>
      </c>
      <c r="I728">
        <v>0</v>
      </c>
      <c r="J728">
        <v>0</v>
      </c>
      <c r="K728">
        <v>5</v>
      </c>
      <c r="L728">
        <v>0</v>
      </c>
    </row>
    <row r="729" spans="2:12" x14ac:dyDescent="0.3">
      <c r="B729" s="3" t="s">
        <v>848</v>
      </c>
      <c r="C729">
        <v>1</v>
      </c>
      <c r="D729">
        <v>1</v>
      </c>
      <c r="E729">
        <v>4</v>
      </c>
      <c r="F729">
        <v>0</v>
      </c>
      <c r="G729">
        <v>4</v>
      </c>
      <c r="H729">
        <v>0</v>
      </c>
      <c r="I729">
        <v>0</v>
      </c>
      <c r="J729">
        <v>0</v>
      </c>
      <c r="K729">
        <v>3</v>
      </c>
      <c r="L729">
        <v>0</v>
      </c>
    </row>
    <row r="730" spans="2:12" x14ac:dyDescent="0.3">
      <c r="B730" s="3" t="s">
        <v>849</v>
      </c>
      <c r="C730">
        <v>5</v>
      </c>
      <c r="D730">
        <v>1</v>
      </c>
      <c r="E730">
        <v>4</v>
      </c>
      <c r="F730">
        <v>0</v>
      </c>
      <c r="G730">
        <v>4</v>
      </c>
      <c r="H730">
        <v>0</v>
      </c>
      <c r="I730">
        <v>0</v>
      </c>
      <c r="J730">
        <v>0</v>
      </c>
      <c r="K730">
        <v>3</v>
      </c>
      <c r="L730">
        <v>0</v>
      </c>
    </row>
    <row r="731" spans="2:12" x14ac:dyDescent="0.3">
      <c r="B731" s="3" t="s">
        <v>850</v>
      </c>
      <c r="C731">
        <v>1</v>
      </c>
      <c r="D731">
        <v>8</v>
      </c>
      <c r="E731">
        <v>4</v>
      </c>
      <c r="F731">
        <v>0</v>
      </c>
      <c r="G731">
        <v>4</v>
      </c>
      <c r="H731">
        <v>0</v>
      </c>
      <c r="I731">
        <v>0</v>
      </c>
      <c r="J731">
        <v>0</v>
      </c>
      <c r="K731">
        <v>3</v>
      </c>
      <c r="L731">
        <v>0</v>
      </c>
    </row>
    <row r="732" spans="2:12" x14ac:dyDescent="0.3">
      <c r="B732" s="3" t="s">
        <v>851</v>
      </c>
      <c r="C732">
        <v>5</v>
      </c>
      <c r="D732">
        <v>10</v>
      </c>
      <c r="E732">
        <v>4</v>
      </c>
      <c r="F732">
        <v>0</v>
      </c>
      <c r="G732">
        <v>4</v>
      </c>
      <c r="H732">
        <v>0</v>
      </c>
      <c r="I732">
        <v>0</v>
      </c>
      <c r="J732">
        <v>0</v>
      </c>
      <c r="K732">
        <v>3</v>
      </c>
      <c r="L732">
        <v>0</v>
      </c>
    </row>
    <row r="733" spans="2:12" x14ac:dyDescent="0.3">
      <c r="B733" s="3" t="s">
        <v>852</v>
      </c>
      <c r="C733">
        <v>5</v>
      </c>
      <c r="D733">
        <v>2</v>
      </c>
      <c r="E733">
        <v>4</v>
      </c>
      <c r="F733">
        <v>0</v>
      </c>
      <c r="G733">
        <v>4</v>
      </c>
      <c r="H733">
        <v>31</v>
      </c>
      <c r="I733">
        <v>0</v>
      </c>
      <c r="J733">
        <v>0</v>
      </c>
      <c r="K733">
        <v>3</v>
      </c>
      <c r="L733">
        <v>0</v>
      </c>
    </row>
    <row r="734" spans="2:12" x14ac:dyDescent="0.3">
      <c r="B734" s="3" t="s">
        <v>853</v>
      </c>
      <c r="C734">
        <v>2</v>
      </c>
      <c r="D734">
        <v>3</v>
      </c>
      <c r="E734">
        <v>4</v>
      </c>
      <c r="F734">
        <v>0</v>
      </c>
      <c r="G734">
        <v>4</v>
      </c>
      <c r="H734">
        <v>14</v>
      </c>
      <c r="I734">
        <v>0</v>
      </c>
      <c r="J734">
        <v>0</v>
      </c>
      <c r="K734">
        <v>3</v>
      </c>
      <c r="L734">
        <v>0</v>
      </c>
    </row>
    <row r="735" spans="2:12" x14ac:dyDescent="0.3">
      <c r="B735" s="3" t="s">
        <v>854</v>
      </c>
      <c r="C735">
        <v>5</v>
      </c>
      <c r="D735">
        <v>2</v>
      </c>
      <c r="E735">
        <v>4</v>
      </c>
      <c r="F735">
        <v>0</v>
      </c>
      <c r="G735">
        <v>4</v>
      </c>
      <c r="H735">
        <v>5</v>
      </c>
      <c r="I735">
        <v>0</v>
      </c>
      <c r="J735">
        <v>0</v>
      </c>
      <c r="K735">
        <v>3</v>
      </c>
      <c r="L735">
        <v>0</v>
      </c>
    </row>
    <row r="736" spans="2:12" x14ac:dyDescent="0.3">
      <c r="B736" s="3" t="s">
        <v>855</v>
      </c>
      <c r="C736">
        <v>5</v>
      </c>
      <c r="D736">
        <v>3</v>
      </c>
      <c r="E736">
        <v>4</v>
      </c>
      <c r="F736">
        <v>0</v>
      </c>
      <c r="G736">
        <v>4</v>
      </c>
      <c r="H736">
        <v>14</v>
      </c>
      <c r="I736">
        <v>0</v>
      </c>
      <c r="J736">
        <v>0</v>
      </c>
      <c r="K736">
        <v>3</v>
      </c>
      <c r="L736">
        <v>0</v>
      </c>
    </row>
    <row r="737" spans="2:12" x14ac:dyDescent="0.3">
      <c r="B737" s="3" t="s">
        <v>856</v>
      </c>
      <c r="C737">
        <v>1</v>
      </c>
      <c r="D737">
        <v>10</v>
      </c>
      <c r="E737">
        <v>4</v>
      </c>
      <c r="F737">
        <v>0</v>
      </c>
      <c r="G737">
        <v>4</v>
      </c>
      <c r="H737">
        <v>0</v>
      </c>
      <c r="I737">
        <v>0</v>
      </c>
      <c r="J737">
        <v>0</v>
      </c>
      <c r="K737">
        <v>3</v>
      </c>
      <c r="L737">
        <v>0</v>
      </c>
    </row>
    <row r="738" spans="2:12" x14ac:dyDescent="0.3">
      <c r="B738" s="3" t="s">
        <v>857</v>
      </c>
      <c r="C738">
        <v>5</v>
      </c>
      <c r="D738">
        <v>3</v>
      </c>
      <c r="E738">
        <v>4</v>
      </c>
      <c r="F738">
        <v>0</v>
      </c>
      <c r="G738">
        <v>4</v>
      </c>
      <c r="H738">
        <v>8</v>
      </c>
      <c r="I738">
        <v>0</v>
      </c>
      <c r="J738">
        <v>0</v>
      </c>
      <c r="K738">
        <v>3</v>
      </c>
      <c r="L738">
        <v>0</v>
      </c>
    </row>
    <row r="739" spans="2:12" x14ac:dyDescent="0.3">
      <c r="B739" s="3" t="s">
        <v>858</v>
      </c>
      <c r="C739">
        <v>1</v>
      </c>
      <c r="D739">
        <v>9</v>
      </c>
      <c r="E739">
        <v>4</v>
      </c>
      <c r="F739">
        <v>0</v>
      </c>
      <c r="G739">
        <v>4</v>
      </c>
      <c r="H739">
        <v>0</v>
      </c>
      <c r="I739">
        <v>0</v>
      </c>
      <c r="J739">
        <v>0</v>
      </c>
      <c r="K739">
        <v>3</v>
      </c>
      <c r="L739">
        <v>0</v>
      </c>
    </row>
    <row r="740" spans="2:12" x14ac:dyDescent="0.3">
      <c r="B740" s="3" t="s">
        <v>859</v>
      </c>
      <c r="C740">
        <v>5</v>
      </c>
      <c r="D740">
        <v>10</v>
      </c>
      <c r="E740">
        <v>4</v>
      </c>
      <c r="F740">
        <v>0</v>
      </c>
      <c r="G740">
        <v>4</v>
      </c>
      <c r="H740">
        <v>17</v>
      </c>
      <c r="I740">
        <v>0</v>
      </c>
      <c r="J740">
        <v>0</v>
      </c>
      <c r="K740">
        <v>3</v>
      </c>
      <c r="L740">
        <v>0</v>
      </c>
    </row>
    <row r="741" spans="2:12" x14ac:dyDescent="0.3">
      <c r="B741" s="3" t="s">
        <v>860</v>
      </c>
      <c r="C741">
        <v>2</v>
      </c>
      <c r="D741">
        <v>8</v>
      </c>
      <c r="E741">
        <v>4</v>
      </c>
      <c r="F741">
        <v>0</v>
      </c>
      <c r="G741">
        <v>4</v>
      </c>
      <c r="H741">
        <v>23</v>
      </c>
      <c r="I741">
        <v>0</v>
      </c>
      <c r="J741">
        <v>0</v>
      </c>
      <c r="K741">
        <v>3</v>
      </c>
      <c r="L741">
        <v>0</v>
      </c>
    </row>
    <row r="742" spans="2:12" x14ac:dyDescent="0.3">
      <c r="B742" s="3" t="s">
        <v>861</v>
      </c>
      <c r="C742">
        <v>5</v>
      </c>
      <c r="D742">
        <v>10</v>
      </c>
      <c r="E742">
        <v>4</v>
      </c>
      <c r="F742">
        <v>0</v>
      </c>
      <c r="G742">
        <v>4</v>
      </c>
      <c r="H742">
        <v>23</v>
      </c>
      <c r="I742">
        <v>0</v>
      </c>
      <c r="J742">
        <v>0</v>
      </c>
      <c r="K742">
        <v>3</v>
      </c>
      <c r="L742">
        <v>0</v>
      </c>
    </row>
    <row r="743" spans="2:12" x14ac:dyDescent="0.3">
      <c r="B743" s="3" t="s">
        <v>862</v>
      </c>
      <c r="C743">
        <v>5</v>
      </c>
      <c r="D743">
        <v>3</v>
      </c>
      <c r="E743">
        <v>4</v>
      </c>
      <c r="F743">
        <v>0</v>
      </c>
      <c r="G743">
        <v>4</v>
      </c>
      <c r="H743">
        <v>6</v>
      </c>
      <c r="I743">
        <v>0</v>
      </c>
      <c r="J743">
        <v>0</v>
      </c>
      <c r="K743">
        <v>3</v>
      </c>
      <c r="L743">
        <v>0</v>
      </c>
    </row>
    <row r="744" spans="2:12" x14ac:dyDescent="0.3">
      <c r="B744" s="3" t="s">
        <v>863</v>
      </c>
      <c r="C744">
        <v>5</v>
      </c>
      <c r="D744">
        <v>5</v>
      </c>
      <c r="E744">
        <v>4</v>
      </c>
      <c r="F744">
        <v>0</v>
      </c>
      <c r="G744">
        <v>4</v>
      </c>
      <c r="H744">
        <v>5</v>
      </c>
      <c r="I744">
        <v>3</v>
      </c>
      <c r="J744">
        <v>0</v>
      </c>
      <c r="K744">
        <v>3</v>
      </c>
      <c r="L744">
        <v>0</v>
      </c>
    </row>
    <row r="745" spans="2:12" x14ac:dyDescent="0.3">
      <c r="B745" s="3" t="s">
        <v>864</v>
      </c>
      <c r="C745">
        <v>5</v>
      </c>
      <c r="D745">
        <v>10</v>
      </c>
      <c r="E745">
        <v>4</v>
      </c>
      <c r="F745">
        <v>0</v>
      </c>
      <c r="G745">
        <v>4</v>
      </c>
      <c r="H745">
        <v>4</v>
      </c>
      <c r="I745">
        <v>3</v>
      </c>
      <c r="J745">
        <v>0</v>
      </c>
      <c r="K745">
        <v>3</v>
      </c>
      <c r="L745">
        <v>0</v>
      </c>
    </row>
    <row r="746" spans="2:12" x14ac:dyDescent="0.3">
      <c r="B746" s="3" t="s">
        <v>865</v>
      </c>
      <c r="C746">
        <v>1</v>
      </c>
      <c r="D746">
        <v>3</v>
      </c>
      <c r="E746">
        <v>4</v>
      </c>
      <c r="F746">
        <v>0</v>
      </c>
      <c r="G746">
        <v>4</v>
      </c>
      <c r="H746">
        <v>25</v>
      </c>
      <c r="I746">
        <v>0</v>
      </c>
      <c r="J746">
        <v>0</v>
      </c>
      <c r="K746">
        <v>3</v>
      </c>
      <c r="L746">
        <v>0</v>
      </c>
    </row>
    <row r="747" spans="2:12" x14ac:dyDescent="0.3">
      <c r="B747" s="3" t="s">
        <v>866</v>
      </c>
      <c r="C747">
        <v>5</v>
      </c>
      <c r="D747">
        <v>10</v>
      </c>
      <c r="E747">
        <v>4</v>
      </c>
      <c r="F747">
        <v>0</v>
      </c>
      <c r="G747">
        <v>4</v>
      </c>
      <c r="H747">
        <v>31</v>
      </c>
      <c r="I747">
        <v>0</v>
      </c>
      <c r="J747">
        <v>0</v>
      </c>
      <c r="K747">
        <v>3</v>
      </c>
      <c r="L747">
        <v>0</v>
      </c>
    </row>
    <row r="748" spans="2:12" x14ac:dyDescent="0.3">
      <c r="B748" s="3" t="s">
        <v>867</v>
      </c>
      <c r="C748">
        <v>5</v>
      </c>
      <c r="D748">
        <v>10</v>
      </c>
      <c r="E748">
        <v>4</v>
      </c>
      <c r="F748">
        <v>0</v>
      </c>
      <c r="G748">
        <v>4</v>
      </c>
      <c r="H748">
        <v>13</v>
      </c>
      <c r="I748">
        <v>3</v>
      </c>
      <c r="J748">
        <v>0</v>
      </c>
      <c r="K748">
        <v>3</v>
      </c>
      <c r="L748">
        <v>0</v>
      </c>
    </row>
    <row r="749" spans="2:12" x14ac:dyDescent="0.3">
      <c r="B749" t="s">
        <v>868</v>
      </c>
      <c r="C749">
        <v>1</v>
      </c>
      <c r="D749">
        <v>3</v>
      </c>
      <c r="E749">
        <v>4</v>
      </c>
      <c r="F749">
        <v>0</v>
      </c>
      <c r="G749">
        <v>6</v>
      </c>
      <c r="H749">
        <v>31</v>
      </c>
      <c r="I749">
        <v>0</v>
      </c>
      <c r="J749">
        <v>0</v>
      </c>
      <c r="K749">
        <v>3</v>
      </c>
      <c r="L749">
        <v>0</v>
      </c>
    </row>
    <row r="750" spans="2:12" x14ac:dyDescent="0.3">
      <c r="B750" t="s">
        <v>869</v>
      </c>
      <c r="C750">
        <v>5</v>
      </c>
      <c r="D750">
        <v>10</v>
      </c>
      <c r="E750">
        <v>4</v>
      </c>
      <c r="F750">
        <v>0</v>
      </c>
      <c r="G750">
        <v>6</v>
      </c>
      <c r="H750">
        <v>31</v>
      </c>
      <c r="I750">
        <v>0</v>
      </c>
      <c r="J750">
        <v>0</v>
      </c>
      <c r="K750">
        <v>3</v>
      </c>
      <c r="L750">
        <v>0</v>
      </c>
    </row>
    <row r="751" spans="2:12" x14ac:dyDescent="0.3">
      <c r="B751" t="s">
        <v>870</v>
      </c>
      <c r="C751">
        <v>5</v>
      </c>
      <c r="D751">
        <v>2</v>
      </c>
      <c r="E751">
        <v>4</v>
      </c>
      <c r="F751">
        <v>0</v>
      </c>
      <c r="G751">
        <v>6</v>
      </c>
      <c r="H751">
        <v>2</v>
      </c>
      <c r="I751">
        <v>0</v>
      </c>
      <c r="J751">
        <v>0</v>
      </c>
      <c r="K751">
        <v>3</v>
      </c>
      <c r="L751">
        <v>0</v>
      </c>
    </row>
    <row r="752" spans="2:12" x14ac:dyDescent="0.3">
      <c r="B752" t="s">
        <v>871</v>
      </c>
      <c r="C752">
        <v>1</v>
      </c>
      <c r="D752">
        <v>5</v>
      </c>
      <c r="E752">
        <v>4</v>
      </c>
      <c r="F752">
        <v>0</v>
      </c>
      <c r="G752">
        <v>6</v>
      </c>
      <c r="H752">
        <v>5</v>
      </c>
      <c r="I752">
        <v>3</v>
      </c>
      <c r="J752">
        <v>0</v>
      </c>
      <c r="K752">
        <v>3</v>
      </c>
      <c r="L752">
        <v>0</v>
      </c>
    </row>
    <row r="753" spans="2:12" x14ac:dyDescent="0.3">
      <c r="B753" t="s">
        <v>872</v>
      </c>
      <c r="C753">
        <v>5</v>
      </c>
      <c r="D753">
        <v>10</v>
      </c>
      <c r="E753">
        <v>4</v>
      </c>
      <c r="F753">
        <v>0</v>
      </c>
      <c r="G753">
        <v>6</v>
      </c>
      <c r="H753">
        <v>14</v>
      </c>
      <c r="I753">
        <v>3</v>
      </c>
      <c r="J753">
        <v>0</v>
      </c>
      <c r="K753">
        <v>3</v>
      </c>
      <c r="L753">
        <v>0</v>
      </c>
    </row>
    <row r="754" spans="2:12" x14ac:dyDescent="0.3">
      <c r="B754" t="s">
        <v>873</v>
      </c>
      <c r="C754">
        <v>1</v>
      </c>
      <c r="D754">
        <v>5</v>
      </c>
      <c r="E754">
        <v>4</v>
      </c>
      <c r="F754">
        <v>0</v>
      </c>
      <c r="G754">
        <v>6</v>
      </c>
      <c r="H754">
        <v>6</v>
      </c>
      <c r="I754">
        <v>3</v>
      </c>
      <c r="J754">
        <v>0</v>
      </c>
      <c r="K754">
        <v>3</v>
      </c>
      <c r="L754">
        <v>0</v>
      </c>
    </row>
    <row r="755" spans="2:12" x14ac:dyDescent="0.3">
      <c r="B755" t="s">
        <v>874</v>
      </c>
      <c r="C755">
        <v>5</v>
      </c>
      <c r="D755">
        <v>10</v>
      </c>
      <c r="E755">
        <v>4</v>
      </c>
      <c r="F755">
        <v>0</v>
      </c>
      <c r="G755">
        <v>6</v>
      </c>
      <c r="H755">
        <v>31</v>
      </c>
      <c r="I755">
        <v>3</v>
      </c>
      <c r="J755">
        <v>0</v>
      </c>
      <c r="K755">
        <v>3</v>
      </c>
      <c r="L755">
        <v>0</v>
      </c>
    </row>
    <row r="756" spans="2:12" x14ac:dyDescent="0.3">
      <c r="B756" t="s">
        <v>875</v>
      </c>
      <c r="C756">
        <v>1</v>
      </c>
      <c r="D756">
        <v>3</v>
      </c>
      <c r="E756">
        <v>4</v>
      </c>
      <c r="F756">
        <v>0</v>
      </c>
      <c r="G756">
        <v>6</v>
      </c>
      <c r="H756">
        <v>0</v>
      </c>
      <c r="I756">
        <v>3</v>
      </c>
      <c r="J756">
        <v>0</v>
      </c>
      <c r="K756">
        <v>3</v>
      </c>
      <c r="L756">
        <v>0</v>
      </c>
    </row>
    <row r="757" spans="2:12" x14ac:dyDescent="0.3">
      <c r="B757" t="s">
        <v>876</v>
      </c>
      <c r="C757">
        <v>5</v>
      </c>
      <c r="D757">
        <v>5</v>
      </c>
      <c r="E757">
        <v>4</v>
      </c>
      <c r="F757">
        <v>0</v>
      </c>
      <c r="G757">
        <v>6</v>
      </c>
      <c r="H757">
        <v>31</v>
      </c>
      <c r="I757">
        <v>3</v>
      </c>
      <c r="J757">
        <v>0</v>
      </c>
      <c r="K757">
        <v>3</v>
      </c>
      <c r="L757">
        <v>0</v>
      </c>
    </row>
    <row r="758" spans="2:12" x14ac:dyDescent="0.3">
      <c r="B758" t="s">
        <v>877</v>
      </c>
      <c r="C758">
        <v>1</v>
      </c>
      <c r="D758">
        <v>10</v>
      </c>
      <c r="E758">
        <v>4</v>
      </c>
      <c r="F758">
        <v>0</v>
      </c>
      <c r="G758">
        <v>6</v>
      </c>
      <c r="H758">
        <v>17</v>
      </c>
      <c r="I758">
        <v>0</v>
      </c>
      <c r="J758">
        <v>0</v>
      </c>
      <c r="K758">
        <v>3</v>
      </c>
      <c r="L758">
        <v>0</v>
      </c>
    </row>
    <row r="759" spans="2:12" x14ac:dyDescent="0.3">
      <c r="B759" t="s">
        <v>878</v>
      </c>
      <c r="C759">
        <v>2</v>
      </c>
      <c r="D759">
        <v>14</v>
      </c>
      <c r="E759">
        <v>4</v>
      </c>
      <c r="F759">
        <v>0</v>
      </c>
      <c r="G759">
        <v>6</v>
      </c>
      <c r="H759">
        <v>17</v>
      </c>
      <c r="I759">
        <v>3</v>
      </c>
      <c r="J759">
        <v>0</v>
      </c>
      <c r="K759">
        <v>3</v>
      </c>
      <c r="L759">
        <v>0</v>
      </c>
    </row>
    <row r="760" spans="2:12" x14ac:dyDescent="0.3">
      <c r="B760" t="s">
        <v>879</v>
      </c>
      <c r="C760">
        <v>5</v>
      </c>
      <c r="D760">
        <v>3</v>
      </c>
      <c r="E760">
        <v>4</v>
      </c>
      <c r="F760">
        <v>0</v>
      </c>
      <c r="G760">
        <v>6</v>
      </c>
      <c r="H760">
        <v>23</v>
      </c>
      <c r="I760">
        <v>3</v>
      </c>
      <c r="J760">
        <v>0</v>
      </c>
      <c r="K760">
        <v>3</v>
      </c>
      <c r="L760">
        <v>0</v>
      </c>
    </row>
    <row r="761" spans="2:12" x14ac:dyDescent="0.3">
      <c r="B761" t="s">
        <v>880</v>
      </c>
      <c r="C761">
        <v>1</v>
      </c>
      <c r="D761">
        <v>9</v>
      </c>
      <c r="E761">
        <v>4</v>
      </c>
      <c r="F761">
        <v>0</v>
      </c>
      <c r="G761">
        <v>6</v>
      </c>
      <c r="H761">
        <v>20</v>
      </c>
      <c r="I761">
        <v>0</v>
      </c>
      <c r="J761">
        <v>0</v>
      </c>
      <c r="K761">
        <v>3</v>
      </c>
      <c r="L761">
        <v>0</v>
      </c>
    </row>
    <row r="762" spans="2:12" x14ac:dyDescent="0.3">
      <c r="B762" t="s">
        <v>881</v>
      </c>
      <c r="C762">
        <v>1</v>
      </c>
      <c r="D762">
        <v>10</v>
      </c>
      <c r="E762">
        <v>4</v>
      </c>
      <c r="F762">
        <v>0</v>
      </c>
      <c r="G762">
        <v>6</v>
      </c>
      <c r="H762">
        <v>7</v>
      </c>
      <c r="I762">
        <v>3</v>
      </c>
      <c r="J762">
        <v>0</v>
      </c>
      <c r="K762">
        <v>3</v>
      </c>
      <c r="L762">
        <v>0</v>
      </c>
    </row>
    <row r="763" spans="2:12" x14ac:dyDescent="0.3">
      <c r="B763" t="s">
        <v>882</v>
      </c>
      <c r="C763">
        <v>5</v>
      </c>
      <c r="D763">
        <v>2</v>
      </c>
      <c r="E763">
        <v>4</v>
      </c>
      <c r="F763">
        <v>0</v>
      </c>
      <c r="G763">
        <v>6</v>
      </c>
      <c r="H763">
        <v>8</v>
      </c>
      <c r="I763">
        <v>3</v>
      </c>
      <c r="J763">
        <v>0</v>
      </c>
      <c r="K763">
        <v>3</v>
      </c>
      <c r="L763">
        <v>0</v>
      </c>
    </row>
    <row r="764" spans="2:12" x14ac:dyDescent="0.3">
      <c r="B764" t="s">
        <v>883</v>
      </c>
      <c r="C764">
        <v>1</v>
      </c>
      <c r="D764">
        <v>9</v>
      </c>
      <c r="E764">
        <v>4</v>
      </c>
      <c r="F764">
        <v>0</v>
      </c>
      <c r="G764">
        <v>6</v>
      </c>
      <c r="H764">
        <v>19</v>
      </c>
      <c r="I764">
        <v>0</v>
      </c>
      <c r="J764">
        <v>0</v>
      </c>
      <c r="K764">
        <v>3</v>
      </c>
      <c r="L764">
        <v>0</v>
      </c>
    </row>
    <row r="765" spans="2:12" x14ac:dyDescent="0.3">
      <c r="B765" t="s">
        <v>884</v>
      </c>
      <c r="C765">
        <v>2</v>
      </c>
      <c r="D765">
        <v>10</v>
      </c>
      <c r="E765">
        <v>4</v>
      </c>
      <c r="F765">
        <v>0</v>
      </c>
      <c r="G765">
        <v>6</v>
      </c>
      <c r="H765">
        <v>31</v>
      </c>
      <c r="I765">
        <v>0</v>
      </c>
      <c r="J765">
        <v>0</v>
      </c>
      <c r="K765">
        <v>3</v>
      </c>
      <c r="L765">
        <v>0</v>
      </c>
    </row>
    <row r="766" spans="2:12" x14ac:dyDescent="0.3">
      <c r="B766" t="s">
        <v>885</v>
      </c>
      <c r="C766">
        <v>5</v>
      </c>
      <c r="D766">
        <v>10</v>
      </c>
      <c r="E766">
        <v>4</v>
      </c>
      <c r="F766">
        <v>0</v>
      </c>
      <c r="G766">
        <v>6</v>
      </c>
      <c r="H766">
        <v>4</v>
      </c>
      <c r="I766">
        <v>3</v>
      </c>
      <c r="J766">
        <v>0</v>
      </c>
      <c r="K766">
        <v>3</v>
      </c>
      <c r="L766">
        <v>0</v>
      </c>
    </row>
    <row r="767" spans="2:12" x14ac:dyDescent="0.3">
      <c r="B767" t="s">
        <v>886</v>
      </c>
      <c r="C767">
        <v>5</v>
      </c>
      <c r="D767">
        <v>10</v>
      </c>
      <c r="E767">
        <v>4</v>
      </c>
      <c r="F767">
        <v>0</v>
      </c>
      <c r="G767">
        <v>6</v>
      </c>
      <c r="H767">
        <v>18</v>
      </c>
      <c r="I767">
        <v>0</v>
      </c>
      <c r="J767">
        <v>0</v>
      </c>
      <c r="K767">
        <v>3</v>
      </c>
      <c r="L767">
        <v>0</v>
      </c>
    </row>
    <row r="768" spans="2:12" x14ac:dyDescent="0.3">
      <c r="B768" t="s">
        <v>887</v>
      </c>
      <c r="C768">
        <v>5</v>
      </c>
      <c r="D768">
        <v>3</v>
      </c>
      <c r="E768">
        <v>4</v>
      </c>
      <c r="F768">
        <v>0</v>
      </c>
      <c r="G768">
        <v>6</v>
      </c>
      <c r="H768">
        <v>31</v>
      </c>
      <c r="I768">
        <v>5</v>
      </c>
      <c r="J768">
        <v>0</v>
      </c>
      <c r="K768">
        <v>3</v>
      </c>
      <c r="L768">
        <v>0</v>
      </c>
    </row>
    <row r="769" spans="2:12" x14ac:dyDescent="0.3">
      <c r="B769" t="s">
        <v>888</v>
      </c>
      <c r="C769">
        <v>1</v>
      </c>
      <c r="D769">
        <v>2</v>
      </c>
      <c r="E769">
        <v>0</v>
      </c>
      <c r="F769">
        <v>0</v>
      </c>
      <c r="G769">
        <v>2</v>
      </c>
      <c r="H769">
        <v>2</v>
      </c>
      <c r="I769">
        <v>0</v>
      </c>
      <c r="J769">
        <v>0</v>
      </c>
      <c r="K769">
        <v>8</v>
      </c>
      <c r="L769">
        <v>0</v>
      </c>
    </row>
    <row r="770" spans="2:12" x14ac:dyDescent="0.3">
      <c r="B770" t="s">
        <v>889</v>
      </c>
      <c r="C770">
        <v>5</v>
      </c>
      <c r="D770">
        <v>10</v>
      </c>
      <c r="E770">
        <v>0</v>
      </c>
      <c r="F770">
        <v>0</v>
      </c>
      <c r="G770">
        <v>2</v>
      </c>
      <c r="H770">
        <v>2</v>
      </c>
      <c r="I770">
        <v>0</v>
      </c>
      <c r="J770">
        <v>0</v>
      </c>
      <c r="K770">
        <v>8</v>
      </c>
      <c r="L770">
        <v>0</v>
      </c>
    </row>
    <row r="771" spans="2:12" x14ac:dyDescent="0.3">
      <c r="B771" t="s">
        <v>890</v>
      </c>
      <c r="C771">
        <v>1</v>
      </c>
      <c r="D771">
        <v>2</v>
      </c>
      <c r="E771">
        <v>0</v>
      </c>
      <c r="F771">
        <v>0</v>
      </c>
      <c r="G771">
        <v>7</v>
      </c>
      <c r="H771">
        <v>2</v>
      </c>
      <c r="I771">
        <v>0</v>
      </c>
      <c r="J771">
        <v>0</v>
      </c>
      <c r="K771">
        <v>8</v>
      </c>
      <c r="L771">
        <v>0</v>
      </c>
    </row>
    <row r="772" spans="2:12" x14ac:dyDescent="0.3">
      <c r="B772" t="s">
        <v>891</v>
      </c>
      <c r="C772">
        <v>5</v>
      </c>
      <c r="D772">
        <v>10</v>
      </c>
      <c r="E772">
        <v>0</v>
      </c>
      <c r="F772">
        <v>0</v>
      </c>
      <c r="G772">
        <v>2</v>
      </c>
      <c r="H772">
        <v>2</v>
      </c>
      <c r="I772">
        <v>0</v>
      </c>
      <c r="J772">
        <v>0</v>
      </c>
      <c r="K772">
        <v>8</v>
      </c>
      <c r="L772">
        <v>0</v>
      </c>
    </row>
    <row r="773" spans="2:12" x14ac:dyDescent="0.3">
      <c r="B773" t="s">
        <v>892</v>
      </c>
      <c r="C773">
        <v>1</v>
      </c>
      <c r="D773">
        <v>2</v>
      </c>
      <c r="E773">
        <v>0</v>
      </c>
      <c r="F773">
        <v>0</v>
      </c>
      <c r="G773">
        <v>7</v>
      </c>
      <c r="H773">
        <v>2</v>
      </c>
      <c r="I773">
        <v>0</v>
      </c>
      <c r="J773">
        <v>0</v>
      </c>
      <c r="K773">
        <v>8</v>
      </c>
      <c r="L773">
        <v>0</v>
      </c>
    </row>
    <row r="774" spans="2:12" x14ac:dyDescent="0.3">
      <c r="B774" t="s">
        <v>893</v>
      </c>
      <c r="C774">
        <v>5</v>
      </c>
      <c r="D774">
        <v>9</v>
      </c>
      <c r="E774">
        <v>0</v>
      </c>
      <c r="F774">
        <v>0</v>
      </c>
      <c r="G774">
        <v>2</v>
      </c>
      <c r="H774">
        <v>2</v>
      </c>
      <c r="I774">
        <v>0</v>
      </c>
      <c r="J774">
        <v>0</v>
      </c>
      <c r="K774">
        <v>8</v>
      </c>
      <c r="L774">
        <v>0</v>
      </c>
    </row>
    <row r="775" spans="2:12" x14ac:dyDescent="0.3">
      <c r="B775" t="s">
        <v>894</v>
      </c>
      <c r="C775">
        <v>1</v>
      </c>
      <c r="D775">
        <v>3</v>
      </c>
      <c r="E775">
        <v>0</v>
      </c>
      <c r="F775">
        <v>0</v>
      </c>
      <c r="G775">
        <v>1</v>
      </c>
      <c r="H775">
        <v>2</v>
      </c>
      <c r="I775">
        <v>2</v>
      </c>
      <c r="J775">
        <v>0</v>
      </c>
      <c r="K775">
        <v>8</v>
      </c>
      <c r="L775">
        <v>0</v>
      </c>
    </row>
    <row r="776" spans="2:12" x14ac:dyDescent="0.3">
      <c r="B776" t="s">
        <v>895</v>
      </c>
      <c r="C776">
        <v>1</v>
      </c>
      <c r="D776">
        <v>10</v>
      </c>
      <c r="E776">
        <v>0</v>
      </c>
      <c r="F776">
        <v>0</v>
      </c>
      <c r="G776">
        <v>2</v>
      </c>
      <c r="H776">
        <v>2</v>
      </c>
      <c r="I776">
        <v>0</v>
      </c>
      <c r="J776">
        <v>0</v>
      </c>
      <c r="K776">
        <v>8</v>
      </c>
      <c r="L776">
        <v>0</v>
      </c>
    </row>
    <row r="777" spans="2:12" x14ac:dyDescent="0.3">
      <c r="B777" t="s">
        <v>896</v>
      </c>
      <c r="C777">
        <v>5</v>
      </c>
      <c r="D777">
        <v>3</v>
      </c>
      <c r="E777">
        <v>0</v>
      </c>
      <c r="F777">
        <v>0</v>
      </c>
      <c r="G777">
        <v>1</v>
      </c>
      <c r="H777">
        <v>2</v>
      </c>
      <c r="I777">
        <v>6</v>
      </c>
      <c r="J777">
        <v>0</v>
      </c>
      <c r="K777">
        <v>8</v>
      </c>
      <c r="L777">
        <v>0</v>
      </c>
    </row>
    <row r="778" spans="2:12" x14ac:dyDescent="0.3">
      <c r="B778" t="s">
        <v>897</v>
      </c>
      <c r="C778">
        <v>2</v>
      </c>
      <c r="D778">
        <v>11</v>
      </c>
      <c r="E778">
        <v>0</v>
      </c>
      <c r="F778">
        <v>0</v>
      </c>
      <c r="G778">
        <v>3</v>
      </c>
      <c r="H778">
        <v>2</v>
      </c>
      <c r="I778">
        <v>0</v>
      </c>
      <c r="J778">
        <v>0</v>
      </c>
      <c r="K778">
        <v>8</v>
      </c>
      <c r="L778">
        <v>0</v>
      </c>
    </row>
    <row r="779" spans="2:12" x14ac:dyDescent="0.3">
      <c r="B779" t="s">
        <v>898</v>
      </c>
      <c r="C779">
        <v>5</v>
      </c>
      <c r="D779">
        <v>10</v>
      </c>
      <c r="E779">
        <v>0</v>
      </c>
      <c r="F779">
        <v>0</v>
      </c>
      <c r="G779">
        <v>2</v>
      </c>
      <c r="H779">
        <v>2</v>
      </c>
      <c r="I779">
        <v>0</v>
      </c>
      <c r="J779">
        <v>0</v>
      </c>
      <c r="K779">
        <v>8</v>
      </c>
      <c r="L779">
        <v>0</v>
      </c>
    </row>
    <row r="780" spans="2:12" x14ac:dyDescent="0.3">
      <c r="B780" t="s">
        <v>899</v>
      </c>
      <c r="C780">
        <v>1</v>
      </c>
      <c r="D780">
        <v>2</v>
      </c>
      <c r="E780">
        <v>0</v>
      </c>
      <c r="F780">
        <v>0</v>
      </c>
      <c r="G780">
        <v>1</v>
      </c>
      <c r="H780">
        <v>2</v>
      </c>
      <c r="I780">
        <v>0</v>
      </c>
      <c r="J780">
        <v>0</v>
      </c>
      <c r="K780">
        <v>8</v>
      </c>
      <c r="L780">
        <v>0</v>
      </c>
    </row>
    <row r="781" spans="2:12" x14ac:dyDescent="0.3">
      <c r="B781" t="s">
        <v>900</v>
      </c>
      <c r="C781">
        <v>5</v>
      </c>
      <c r="D781">
        <v>2</v>
      </c>
      <c r="E781">
        <v>0</v>
      </c>
      <c r="F781">
        <v>0</v>
      </c>
      <c r="G781">
        <v>1</v>
      </c>
      <c r="H781">
        <v>2</v>
      </c>
      <c r="I781">
        <v>3</v>
      </c>
      <c r="J781">
        <v>0</v>
      </c>
      <c r="K781">
        <v>4</v>
      </c>
      <c r="L781">
        <v>0</v>
      </c>
    </row>
    <row r="782" spans="2:12" x14ac:dyDescent="0.3">
      <c r="B782" t="s">
        <v>901</v>
      </c>
      <c r="C782">
        <v>5</v>
      </c>
      <c r="D782">
        <v>10</v>
      </c>
      <c r="E782">
        <v>0</v>
      </c>
      <c r="F782">
        <v>0</v>
      </c>
      <c r="G782">
        <v>2</v>
      </c>
      <c r="H782">
        <v>2</v>
      </c>
      <c r="I782">
        <v>0</v>
      </c>
      <c r="J782">
        <v>0</v>
      </c>
      <c r="K782">
        <v>8</v>
      </c>
      <c r="L782">
        <v>0</v>
      </c>
    </row>
    <row r="783" spans="2:12" x14ac:dyDescent="0.3">
      <c r="B783" t="s">
        <v>902</v>
      </c>
      <c r="C783">
        <v>1</v>
      </c>
      <c r="D783">
        <v>0</v>
      </c>
      <c r="E783">
        <v>0</v>
      </c>
      <c r="F783">
        <v>0</v>
      </c>
      <c r="G783">
        <v>7</v>
      </c>
      <c r="H783">
        <v>2</v>
      </c>
      <c r="I783">
        <v>0</v>
      </c>
      <c r="J783">
        <v>0</v>
      </c>
      <c r="K783">
        <v>8</v>
      </c>
      <c r="L783">
        <v>0</v>
      </c>
    </row>
    <row r="784" spans="2:12" x14ac:dyDescent="0.3">
      <c r="B784" t="s">
        <v>903</v>
      </c>
      <c r="C784">
        <v>5</v>
      </c>
      <c r="D784">
        <v>2</v>
      </c>
      <c r="E784">
        <v>0</v>
      </c>
      <c r="F784">
        <v>0</v>
      </c>
      <c r="G784">
        <v>7</v>
      </c>
      <c r="H784">
        <v>2</v>
      </c>
      <c r="I784">
        <v>0</v>
      </c>
      <c r="J784">
        <v>0</v>
      </c>
      <c r="K784">
        <v>8</v>
      </c>
      <c r="L784">
        <v>0</v>
      </c>
    </row>
    <row r="785" spans="2:12" x14ac:dyDescent="0.3">
      <c r="B785" t="s">
        <v>904</v>
      </c>
      <c r="C785">
        <v>1</v>
      </c>
      <c r="D785">
        <v>2</v>
      </c>
      <c r="E785">
        <v>0</v>
      </c>
      <c r="F785">
        <v>0</v>
      </c>
      <c r="G785">
        <v>1</v>
      </c>
      <c r="H785">
        <v>2</v>
      </c>
      <c r="I785">
        <v>0</v>
      </c>
      <c r="J785">
        <v>0</v>
      </c>
      <c r="K785">
        <v>8</v>
      </c>
      <c r="L785">
        <v>0</v>
      </c>
    </row>
    <row r="786" spans="2:12" x14ac:dyDescent="0.3">
      <c r="B786" t="s">
        <v>905</v>
      </c>
      <c r="C786">
        <v>5</v>
      </c>
      <c r="D786">
        <v>10</v>
      </c>
      <c r="E786">
        <v>0</v>
      </c>
      <c r="F786">
        <v>0</v>
      </c>
      <c r="G786">
        <v>2</v>
      </c>
      <c r="H786">
        <v>2</v>
      </c>
      <c r="I786">
        <v>0</v>
      </c>
      <c r="J786">
        <v>0</v>
      </c>
      <c r="K786">
        <v>5</v>
      </c>
      <c r="L786">
        <v>0</v>
      </c>
    </row>
    <row r="787" spans="2:12" x14ac:dyDescent="0.3">
      <c r="B787" t="s">
        <v>906</v>
      </c>
      <c r="C787">
        <v>5</v>
      </c>
      <c r="D787">
        <v>10</v>
      </c>
      <c r="E787">
        <v>0</v>
      </c>
      <c r="F787">
        <v>0</v>
      </c>
      <c r="G787">
        <v>2</v>
      </c>
      <c r="H787">
        <v>2</v>
      </c>
      <c r="I787">
        <v>0</v>
      </c>
      <c r="J787">
        <v>0</v>
      </c>
      <c r="K787">
        <v>8</v>
      </c>
      <c r="L787">
        <v>0</v>
      </c>
    </row>
    <row r="788" spans="2:12" x14ac:dyDescent="0.3">
      <c r="B788" t="s">
        <v>907</v>
      </c>
      <c r="C788">
        <v>3</v>
      </c>
      <c r="D788">
        <v>13</v>
      </c>
      <c r="E788">
        <v>0</v>
      </c>
      <c r="F788">
        <v>0</v>
      </c>
      <c r="G788">
        <v>1</v>
      </c>
      <c r="H788">
        <v>2</v>
      </c>
      <c r="I788">
        <v>0</v>
      </c>
      <c r="J788">
        <v>0</v>
      </c>
      <c r="K788">
        <v>4</v>
      </c>
      <c r="L788">
        <v>0</v>
      </c>
    </row>
    <row r="789" spans="2:12" x14ac:dyDescent="0.3">
      <c r="B789" t="s">
        <v>908</v>
      </c>
      <c r="C789">
        <v>1</v>
      </c>
      <c r="D789">
        <v>14</v>
      </c>
      <c r="E789">
        <v>4</v>
      </c>
      <c r="F789">
        <v>0</v>
      </c>
      <c r="G789">
        <v>7</v>
      </c>
      <c r="H789">
        <v>4</v>
      </c>
      <c r="I789">
        <v>3</v>
      </c>
      <c r="J789">
        <v>0</v>
      </c>
      <c r="K789">
        <v>1</v>
      </c>
      <c r="L789">
        <v>0</v>
      </c>
    </row>
    <row r="790" spans="2:12" x14ac:dyDescent="0.3">
      <c r="B790" t="s">
        <v>909</v>
      </c>
      <c r="C790">
        <v>5</v>
      </c>
      <c r="D790">
        <v>10</v>
      </c>
      <c r="E790">
        <v>4</v>
      </c>
      <c r="F790">
        <v>0</v>
      </c>
      <c r="G790">
        <v>7</v>
      </c>
      <c r="H790">
        <v>4</v>
      </c>
      <c r="I790">
        <v>3</v>
      </c>
      <c r="J790">
        <v>0</v>
      </c>
      <c r="K790">
        <v>1</v>
      </c>
      <c r="L790">
        <v>0</v>
      </c>
    </row>
    <row r="791" spans="2:12" x14ac:dyDescent="0.3">
      <c r="B791" t="s">
        <v>910</v>
      </c>
      <c r="C791">
        <v>2</v>
      </c>
      <c r="D791">
        <v>3</v>
      </c>
      <c r="E791">
        <v>4</v>
      </c>
      <c r="F791">
        <v>0</v>
      </c>
      <c r="G791">
        <v>7</v>
      </c>
      <c r="H791">
        <v>4</v>
      </c>
      <c r="I791">
        <v>3</v>
      </c>
      <c r="J791">
        <v>0</v>
      </c>
      <c r="K791">
        <v>1</v>
      </c>
      <c r="L791">
        <v>0</v>
      </c>
    </row>
    <row r="792" spans="2:12" x14ac:dyDescent="0.3">
      <c r="B792" t="s">
        <v>911</v>
      </c>
      <c r="C792">
        <v>5</v>
      </c>
      <c r="D792">
        <v>10</v>
      </c>
      <c r="E792">
        <v>4</v>
      </c>
      <c r="F792">
        <v>0</v>
      </c>
      <c r="G792">
        <v>7</v>
      </c>
      <c r="H792">
        <v>4</v>
      </c>
      <c r="I792">
        <v>3</v>
      </c>
      <c r="J792">
        <v>0</v>
      </c>
      <c r="K792">
        <v>1</v>
      </c>
      <c r="L792">
        <v>0</v>
      </c>
    </row>
    <row r="793" spans="2:12" x14ac:dyDescent="0.3">
      <c r="B793" t="s">
        <v>912</v>
      </c>
      <c r="C793">
        <v>1</v>
      </c>
      <c r="D793">
        <v>3</v>
      </c>
      <c r="E793">
        <v>4</v>
      </c>
      <c r="F793">
        <v>0</v>
      </c>
      <c r="G793">
        <v>7</v>
      </c>
      <c r="H793">
        <v>4</v>
      </c>
      <c r="I793">
        <v>3</v>
      </c>
      <c r="J793">
        <v>0</v>
      </c>
      <c r="K793">
        <v>1</v>
      </c>
      <c r="L793">
        <v>0</v>
      </c>
    </row>
    <row r="794" spans="2:12" x14ac:dyDescent="0.3">
      <c r="B794" t="s">
        <v>913</v>
      </c>
      <c r="C794">
        <v>1</v>
      </c>
      <c r="D794">
        <v>0</v>
      </c>
      <c r="E794">
        <v>0</v>
      </c>
      <c r="F794">
        <v>0</v>
      </c>
      <c r="G794">
        <v>1</v>
      </c>
      <c r="H794">
        <v>4</v>
      </c>
      <c r="I794">
        <v>0</v>
      </c>
      <c r="J794">
        <v>0</v>
      </c>
      <c r="K794">
        <v>1</v>
      </c>
      <c r="L794">
        <v>0</v>
      </c>
    </row>
    <row r="795" spans="2:12" x14ac:dyDescent="0.3">
      <c r="B795" t="s">
        <v>914</v>
      </c>
      <c r="C795">
        <v>2</v>
      </c>
      <c r="D795">
        <v>10</v>
      </c>
      <c r="E795">
        <v>4</v>
      </c>
      <c r="F795">
        <v>0</v>
      </c>
      <c r="G795">
        <v>7</v>
      </c>
      <c r="H795">
        <v>4</v>
      </c>
      <c r="I795">
        <v>0</v>
      </c>
      <c r="J795">
        <v>0</v>
      </c>
      <c r="K795">
        <v>1</v>
      </c>
      <c r="L795">
        <v>0</v>
      </c>
    </row>
    <row r="796" spans="2:12" x14ac:dyDescent="0.3">
      <c r="B796" t="s">
        <v>915</v>
      </c>
      <c r="C796">
        <v>5</v>
      </c>
      <c r="D796">
        <v>3</v>
      </c>
      <c r="E796">
        <v>4</v>
      </c>
      <c r="F796">
        <v>0</v>
      </c>
      <c r="G796">
        <v>2</v>
      </c>
      <c r="H796">
        <v>4</v>
      </c>
      <c r="I796">
        <v>3</v>
      </c>
      <c r="J796">
        <v>0</v>
      </c>
      <c r="K796">
        <v>1</v>
      </c>
      <c r="L796">
        <v>0</v>
      </c>
    </row>
    <row r="797" spans="2:12" x14ac:dyDescent="0.3">
      <c r="B797" t="s">
        <v>916</v>
      </c>
      <c r="C797">
        <v>1</v>
      </c>
      <c r="D797">
        <v>3</v>
      </c>
      <c r="E797">
        <v>4</v>
      </c>
      <c r="F797">
        <v>0</v>
      </c>
      <c r="G797">
        <v>7</v>
      </c>
      <c r="H797">
        <v>4</v>
      </c>
      <c r="I797">
        <v>3</v>
      </c>
      <c r="J797">
        <v>0</v>
      </c>
      <c r="K797">
        <v>1</v>
      </c>
      <c r="L797">
        <v>0</v>
      </c>
    </row>
    <row r="798" spans="2:12" x14ac:dyDescent="0.3">
      <c r="B798" t="s">
        <v>917</v>
      </c>
      <c r="C798">
        <v>5</v>
      </c>
      <c r="D798">
        <v>3</v>
      </c>
      <c r="E798">
        <v>4</v>
      </c>
      <c r="F798">
        <v>0</v>
      </c>
      <c r="G798">
        <v>7</v>
      </c>
      <c r="H798">
        <v>4</v>
      </c>
      <c r="I798">
        <v>3</v>
      </c>
      <c r="J798">
        <v>0</v>
      </c>
      <c r="K798">
        <v>1</v>
      </c>
      <c r="L798">
        <v>0</v>
      </c>
    </row>
    <row r="799" spans="2:12" x14ac:dyDescent="0.3">
      <c r="B799" t="s">
        <v>918</v>
      </c>
      <c r="C799">
        <v>2</v>
      </c>
      <c r="D799">
        <v>10</v>
      </c>
      <c r="E799">
        <v>4</v>
      </c>
      <c r="F799">
        <v>0</v>
      </c>
      <c r="G799">
        <v>2</v>
      </c>
      <c r="H799">
        <v>4</v>
      </c>
      <c r="I799">
        <v>3</v>
      </c>
      <c r="J799">
        <v>0</v>
      </c>
      <c r="K799">
        <v>1</v>
      </c>
      <c r="L799">
        <v>0</v>
      </c>
    </row>
    <row r="800" spans="2:12" x14ac:dyDescent="0.3">
      <c r="B800" t="s">
        <v>919</v>
      </c>
      <c r="C800">
        <v>2</v>
      </c>
      <c r="D800">
        <v>9</v>
      </c>
      <c r="E800">
        <v>4</v>
      </c>
      <c r="F800">
        <v>0</v>
      </c>
      <c r="G800">
        <v>7</v>
      </c>
      <c r="H800">
        <v>4</v>
      </c>
      <c r="I800">
        <v>3</v>
      </c>
      <c r="J800">
        <v>0</v>
      </c>
      <c r="K800">
        <v>1</v>
      </c>
      <c r="L800">
        <v>0</v>
      </c>
    </row>
    <row r="801" spans="2:12" x14ac:dyDescent="0.3">
      <c r="B801" t="s">
        <v>920</v>
      </c>
      <c r="C801">
        <v>5</v>
      </c>
      <c r="D801">
        <v>10</v>
      </c>
      <c r="E801">
        <v>4</v>
      </c>
      <c r="F801">
        <v>0</v>
      </c>
      <c r="G801">
        <v>1</v>
      </c>
      <c r="H801">
        <v>4</v>
      </c>
      <c r="I801">
        <v>3</v>
      </c>
      <c r="J801">
        <v>0</v>
      </c>
      <c r="K801">
        <v>1</v>
      </c>
      <c r="L801">
        <v>0</v>
      </c>
    </row>
    <row r="802" spans="2:12" x14ac:dyDescent="0.3">
      <c r="B802" t="s">
        <v>921</v>
      </c>
      <c r="C802">
        <v>1</v>
      </c>
      <c r="D802">
        <v>10</v>
      </c>
      <c r="E802">
        <v>4</v>
      </c>
      <c r="F802">
        <v>0</v>
      </c>
      <c r="G802">
        <v>2</v>
      </c>
      <c r="H802">
        <v>4</v>
      </c>
      <c r="I802">
        <v>0</v>
      </c>
      <c r="J802">
        <v>0</v>
      </c>
      <c r="K802">
        <v>1</v>
      </c>
      <c r="L802">
        <v>0</v>
      </c>
    </row>
    <row r="803" spans="2:12" x14ac:dyDescent="0.3">
      <c r="B803" t="s">
        <v>922</v>
      </c>
      <c r="C803">
        <v>1</v>
      </c>
      <c r="D803">
        <v>5</v>
      </c>
      <c r="E803">
        <v>4</v>
      </c>
      <c r="F803">
        <v>0</v>
      </c>
      <c r="G803">
        <v>6</v>
      </c>
      <c r="H803">
        <v>4</v>
      </c>
      <c r="I803">
        <v>0</v>
      </c>
      <c r="J803">
        <v>0</v>
      </c>
      <c r="K803">
        <v>3</v>
      </c>
      <c r="L803">
        <v>0</v>
      </c>
    </row>
    <row r="804" spans="2:12" x14ac:dyDescent="0.3">
      <c r="B804" t="s">
        <v>923</v>
      </c>
      <c r="C804">
        <v>2</v>
      </c>
      <c r="D804">
        <v>10</v>
      </c>
      <c r="E804">
        <v>4</v>
      </c>
      <c r="F804">
        <v>0</v>
      </c>
      <c r="G804">
        <v>1</v>
      </c>
      <c r="H804">
        <v>4</v>
      </c>
      <c r="I804">
        <v>0</v>
      </c>
      <c r="J804">
        <v>0</v>
      </c>
      <c r="K804">
        <v>1</v>
      </c>
      <c r="L804">
        <v>0</v>
      </c>
    </row>
    <row r="805" spans="2:12" x14ac:dyDescent="0.3">
      <c r="B805" t="s">
        <v>924</v>
      </c>
      <c r="C805">
        <v>5</v>
      </c>
      <c r="D805">
        <v>3</v>
      </c>
      <c r="E805">
        <v>4</v>
      </c>
      <c r="F805">
        <v>0</v>
      </c>
      <c r="G805">
        <v>5</v>
      </c>
      <c r="H805">
        <v>4</v>
      </c>
      <c r="I805">
        <v>3</v>
      </c>
      <c r="J805">
        <v>0</v>
      </c>
      <c r="K805">
        <v>1</v>
      </c>
      <c r="L805">
        <v>0</v>
      </c>
    </row>
    <row r="806" spans="2:12" x14ac:dyDescent="0.3">
      <c r="B806" t="s">
        <v>925</v>
      </c>
      <c r="C806">
        <v>1</v>
      </c>
      <c r="D806">
        <v>10</v>
      </c>
      <c r="E806">
        <v>4</v>
      </c>
      <c r="F806">
        <v>0</v>
      </c>
      <c r="G806">
        <v>2</v>
      </c>
      <c r="H806">
        <v>4</v>
      </c>
      <c r="I806">
        <v>0</v>
      </c>
      <c r="J806">
        <v>10</v>
      </c>
      <c r="K806">
        <v>1</v>
      </c>
      <c r="L806">
        <v>0</v>
      </c>
    </row>
    <row r="807" spans="2:12" x14ac:dyDescent="0.3">
      <c r="B807" t="s">
        <v>926</v>
      </c>
      <c r="C807">
        <v>5</v>
      </c>
      <c r="D807">
        <v>13</v>
      </c>
      <c r="E807">
        <v>13</v>
      </c>
      <c r="F807">
        <v>0</v>
      </c>
      <c r="G807">
        <v>3</v>
      </c>
      <c r="H807">
        <v>4</v>
      </c>
      <c r="I807">
        <v>0</v>
      </c>
      <c r="J807">
        <v>0</v>
      </c>
      <c r="K807">
        <v>4</v>
      </c>
      <c r="L807">
        <v>0</v>
      </c>
    </row>
    <row r="808" spans="2:12" x14ac:dyDescent="0.3">
      <c r="B808" t="s">
        <v>927</v>
      </c>
      <c r="C808">
        <v>1</v>
      </c>
      <c r="D808">
        <v>3</v>
      </c>
      <c r="E808">
        <v>4</v>
      </c>
      <c r="F808">
        <v>0</v>
      </c>
      <c r="G808">
        <v>1</v>
      </c>
      <c r="H808">
        <v>4</v>
      </c>
      <c r="I808">
        <v>1</v>
      </c>
      <c r="J808">
        <v>0</v>
      </c>
      <c r="K808">
        <v>1</v>
      </c>
      <c r="L808">
        <v>0</v>
      </c>
    </row>
    <row r="809" spans="2:12" x14ac:dyDescent="0.3">
      <c r="B809" t="s">
        <v>928</v>
      </c>
      <c r="C809">
        <v>1</v>
      </c>
      <c r="D809">
        <v>14</v>
      </c>
      <c r="E809">
        <v>0</v>
      </c>
      <c r="F809">
        <v>0</v>
      </c>
      <c r="G809">
        <v>5</v>
      </c>
      <c r="H809">
        <v>6</v>
      </c>
      <c r="I809">
        <v>3</v>
      </c>
      <c r="J809">
        <v>0</v>
      </c>
      <c r="K809">
        <v>7</v>
      </c>
      <c r="L809">
        <v>0</v>
      </c>
    </row>
    <row r="810" spans="2:12" x14ac:dyDescent="0.3">
      <c r="B810" t="s">
        <v>929</v>
      </c>
      <c r="C810">
        <v>5</v>
      </c>
      <c r="D810">
        <v>16</v>
      </c>
      <c r="E810">
        <v>0</v>
      </c>
      <c r="F810">
        <v>0</v>
      </c>
      <c r="G810">
        <v>2</v>
      </c>
      <c r="H810">
        <v>6</v>
      </c>
      <c r="I810">
        <v>3</v>
      </c>
      <c r="J810">
        <v>0</v>
      </c>
      <c r="K810">
        <v>7</v>
      </c>
      <c r="L810">
        <v>0</v>
      </c>
    </row>
    <row r="811" spans="2:12" x14ac:dyDescent="0.3">
      <c r="B811" t="s">
        <v>930</v>
      </c>
      <c r="C811">
        <v>2</v>
      </c>
      <c r="D811">
        <v>3</v>
      </c>
      <c r="E811">
        <v>0</v>
      </c>
      <c r="F811">
        <v>0</v>
      </c>
      <c r="G811">
        <v>7</v>
      </c>
      <c r="H811">
        <v>6</v>
      </c>
      <c r="I811">
        <v>0</v>
      </c>
      <c r="J811">
        <v>0</v>
      </c>
      <c r="K811">
        <v>7</v>
      </c>
      <c r="L811">
        <v>0</v>
      </c>
    </row>
    <row r="812" spans="2:12" x14ac:dyDescent="0.3">
      <c r="B812" t="s">
        <v>931</v>
      </c>
      <c r="C812">
        <v>5</v>
      </c>
      <c r="D812">
        <v>3</v>
      </c>
      <c r="E812">
        <v>0</v>
      </c>
      <c r="F812">
        <v>0</v>
      </c>
      <c r="G812">
        <v>2</v>
      </c>
      <c r="H812">
        <v>6</v>
      </c>
      <c r="I812">
        <v>3</v>
      </c>
      <c r="J812">
        <v>0</v>
      </c>
      <c r="K812">
        <v>7</v>
      </c>
      <c r="L812">
        <v>0</v>
      </c>
    </row>
    <row r="813" spans="2:12" x14ac:dyDescent="0.3">
      <c r="B813" t="s">
        <v>932</v>
      </c>
      <c r="C813">
        <v>1</v>
      </c>
      <c r="D813">
        <v>3</v>
      </c>
      <c r="E813">
        <v>0</v>
      </c>
      <c r="F813">
        <v>0</v>
      </c>
      <c r="G813">
        <v>2</v>
      </c>
      <c r="H813">
        <v>6</v>
      </c>
      <c r="I813">
        <v>0</v>
      </c>
      <c r="J813">
        <v>0</v>
      </c>
      <c r="K813">
        <v>7</v>
      </c>
      <c r="L813">
        <v>0</v>
      </c>
    </row>
    <row r="814" spans="2:12" x14ac:dyDescent="0.3">
      <c r="B814" t="s">
        <v>933</v>
      </c>
      <c r="C814">
        <v>5</v>
      </c>
      <c r="D814">
        <v>3</v>
      </c>
      <c r="E814">
        <v>0</v>
      </c>
      <c r="F814">
        <v>0</v>
      </c>
      <c r="G814">
        <v>2</v>
      </c>
      <c r="H814">
        <v>6</v>
      </c>
      <c r="I814">
        <v>0</v>
      </c>
      <c r="J814">
        <v>0</v>
      </c>
      <c r="K814">
        <v>7</v>
      </c>
      <c r="L814">
        <v>0</v>
      </c>
    </row>
    <row r="815" spans="2:12" x14ac:dyDescent="0.3">
      <c r="B815" t="s">
        <v>934</v>
      </c>
      <c r="C815">
        <v>1</v>
      </c>
      <c r="D815">
        <v>13</v>
      </c>
      <c r="E815">
        <v>0</v>
      </c>
      <c r="F815">
        <v>0</v>
      </c>
      <c r="G815">
        <v>7</v>
      </c>
      <c r="H815">
        <v>6</v>
      </c>
      <c r="I815">
        <v>3</v>
      </c>
      <c r="J815">
        <v>0</v>
      </c>
      <c r="K815">
        <v>7</v>
      </c>
      <c r="L815">
        <v>0</v>
      </c>
    </row>
    <row r="816" spans="2:12" x14ac:dyDescent="0.3">
      <c r="B816" t="s">
        <v>935</v>
      </c>
      <c r="C816">
        <v>5</v>
      </c>
      <c r="D816">
        <v>3</v>
      </c>
      <c r="E816">
        <v>0</v>
      </c>
      <c r="F816">
        <v>0</v>
      </c>
      <c r="G816">
        <v>2</v>
      </c>
      <c r="H816">
        <v>6</v>
      </c>
      <c r="I816">
        <v>3</v>
      </c>
      <c r="J816">
        <v>0</v>
      </c>
      <c r="K816">
        <v>7</v>
      </c>
      <c r="L816">
        <v>0</v>
      </c>
    </row>
    <row r="817" spans="2:12" x14ac:dyDescent="0.3">
      <c r="B817" t="s">
        <v>936</v>
      </c>
      <c r="C817">
        <v>5</v>
      </c>
      <c r="D817">
        <v>10</v>
      </c>
      <c r="E817">
        <v>0</v>
      </c>
      <c r="F817">
        <v>0</v>
      </c>
      <c r="G817">
        <v>3</v>
      </c>
      <c r="H817">
        <v>6</v>
      </c>
      <c r="I817">
        <v>3</v>
      </c>
      <c r="J817">
        <v>0</v>
      </c>
      <c r="K817">
        <v>7</v>
      </c>
      <c r="L817">
        <v>0</v>
      </c>
    </row>
    <row r="818" spans="2:12" x14ac:dyDescent="0.3">
      <c r="B818" t="s">
        <v>937</v>
      </c>
      <c r="C818">
        <v>1</v>
      </c>
      <c r="D818">
        <v>10</v>
      </c>
      <c r="E818">
        <v>0</v>
      </c>
      <c r="F818">
        <v>0</v>
      </c>
      <c r="G818">
        <v>2</v>
      </c>
      <c r="H818">
        <v>6</v>
      </c>
      <c r="I818">
        <v>3</v>
      </c>
      <c r="J818">
        <v>3</v>
      </c>
      <c r="K818">
        <v>7</v>
      </c>
      <c r="L818">
        <v>0</v>
      </c>
    </row>
    <row r="819" spans="2:12" x14ac:dyDescent="0.3">
      <c r="B819" t="s">
        <v>938</v>
      </c>
      <c r="C819">
        <v>1</v>
      </c>
      <c r="D819">
        <v>3</v>
      </c>
      <c r="E819">
        <v>0</v>
      </c>
      <c r="F819">
        <v>0</v>
      </c>
      <c r="G819">
        <v>7</v>
      </c>
      <c r="H819">
        <v>6</v>
      </c>
      <c r="I819">
        <v>0</v>
      </c>
      <c r="J819">
        <v>0</v>
      </c>
      <c r="K819">
        <v>7</v>
      </c>
      <c r="L819">
        <v>0</v>
      </c>
    </row>
    <row r="820" spans="2:12" x14ac:dyDescent="0.3">
      <c r="B820" t="s">
        <v>939</v>
      </c>
      <c r="C820">
        <v>2</v>
      </c>
      <c r="D820">
        <v>3</v>
      </c>
      <c r="E820">
        <v>0</v>
      </c>
      <c r="F820">
        <v>0</v>
      </c>
      <c r="G820">
        <v>2</v>
      </c>
      <c r="H820">
        <v>6</v>
      </c>
      <c r="I820">
        <v>0</v>
      </c>
      <c r="J820">
        <v>0</v>
      </c>
      <c r="K820">
        <v>7</v>
      </c>
      <c r="L820">
        <v>0</v>
      </c>
    </row>
    <row r="821" spans="2:12" x14ac:dyDescent="0.3">
      <c r="B821" t="s">
        <v>940</v>
      </c>
      <c r="C821">
        <v>1</v>
      </c>
      <c r="D821">
        <v>9</v>
      </c>
      <c r="E821">
        <v>0</v>
      </c>
      <c r="F821">
        <v>0</v>
      </c>
      <c r="G821">
        <v>1</v>
      </c>
      <c r="H821">
        <v>6</v>
      </c>
      <c r="I821">
        <v>3</v>
      </c>
      <c r="J821">
        <v>0</v>
      </c>
      <c r="K821">
        <v>7</v>
      </c>
      <c r="L821">
        <v>0</v>
      </c>
    </row>
    <row r="822" spans="2:12" x14ac:dyDescent="0.3">
      <c r="B822" t="s">
        <v>941</v>
      </c>
      <c r="C822">
        <v>5</v>
      </c>
      <c r="D822">
        <v>10</v>
      </c>
      <c r="E822">
        <v>0</v>
      </c>
      <c r="F822">
        <v>0</v>
      </c>
      <c r="G822">
        <v>2</v>
      </c>
      <c r="H822">
        <v>6</v>
      </c>
      <c r="I822">
        <v>3</v>
      </c>
      <c r="J822">
        <v>0</v>
      </c>
      <c r="K822">
        <v>7</v>
      </c>
      <c r="L822">
        <v>0</v>
      </c>
    </row>
    <row r="823" spans="2:12" x14ac:dyDescent="0.3">
      <c r="B823" t="s">
        <v>942</v>
      </c>
      <c r="C823">
        <v>5</v>
      </c>
      <c r="D823">
        <v>3</v>
      </c>
      <c r="E823">
        <v>4</v>
      </c>
      <c r="F823">
        <v>0</v>
      </c>
      <c r="G823">
        <v>3</v>
      </c>
      <c r="H823">
        <v>6</v>
      </c>
      <c r="I823">
        <v>3</v>
      </c>
      <c r="J823">
        <v>10</v>
      </c>
      <c r="K823">
        <v>3</v>
      </c>
      <c r="L823">
        <v>0</v>
      </c>
    </row>
    <row r="824" spans="2:12" x14ac:dyDescent="0.3">
      <c r="B824" t="s">
        <v>943</v>
      </c>
      <c r="C824">
        <v>2</v>
      </c>
      <c r="D824">
        <v>3</v>
      </c>
      <c r="E824">
        <v>0</v>
      </c>
      <c r="F824">
        <v>0</v>
      </c>
      <c r="G824">
        <v>5</v>
      </c>
      <c r="H824">
        <v>6</v>
      </c>
      <c r="I824">
        <v>5</v>
      </c>
      <c r="J824">
        <v>0</v>
      </c>
      <c r="K824">
        <v>1</v>
      </c>
      <c r="L824">
        <v>0</v>
      </c>
    </row>
    <row r="825" spans="2:12" x14ac:dyDescent="0.3">
      <c r="B825" t="s">
        <v>944</v>
      </c>
      <c r="C825">
        <v>1</v>
      </c>
      <c r="D825">
        <v>10</v>
      </c>
      <c r="E825">
        <v>0</v>
      </c>
      <c r="F825">
        <v>0</v>
      </c>
      <c r="G825">
        <v>2</v>
      </c>
      <c r="H825">
        <v>6</v>
      </c>
      <c r="I825">
        <v>0</v>
      </c>
      <c r="J825">
        <v>0</v>
      </c>
      <c r="K825">
        <v>7</v>
      </c>
      <c r="L825">
        <v>0</v>
      </c>
    </row>
    <row r="826" spans="2:12" x14ac:dyDescent="0.3">
      <c r="B826" t="s">
        <v>945</v>
      </c>
      <c r="C826">
        <v>1</v>
      </c>
      <c r="D826">
        <v>3</v>
      </c>
      <c r="E826">
        <v>0</v>
      </c>
      <c r="F826">
        <v>0</v>
      </c>
      <c r="G826">
        <v>6</v>
      </c>
      <c r="H826">
        <v>6</v>
      </c>
      <c r="I826">
        <v>0</v>
      </c>
      <c r="J826">
        <v>0</v>
      </c>
      <c r="K826">
        <v>3</v>
      </c>
      <c r="L826">
        <v>0</v>
      </c>
    </row>
    <row r="827" spans="2:12" x14ac:dyDescent="0.3">
      <c r="B827" t="s">
        <v>946</v>
      </c>
      <c r="C827">
        <v>5</v>
      </c>
      <c r="D827">
        <v>10</v>
      </c>
      <c r="E827">
        <v>0</v>
      </c>
      <c r="F827">
        <v>0</v>
      </c>
      <c r="G827">
        <v>4</v>
      </c>
      <c r="H827">
        <v>6</v>
      </c>
      <c r="I827">
        <v>5</v>
      </c>
      <c r="J827">
        <v>3</v>
      </c>
      <c r="K827">
        <v>5</v>
      </c>
      <c r="L827">
        <v>0</v>
      </c>
    </row>
    <row r="828" spans="2:12" x14ac:dyDescent="0.3">
      <c r="B828" t="s">
        <v>947</v>
      </c>
      <c r="C828">
        <v>1</v>
      </c>
      <c r="D828">
        <v>3</v>
      </c>
      <c r="E828">
        <v>0</v>
      </c>
      <c r="F828">
        <v>0</v>
      </c>
      <c r="G828">
        <v>7</v>
      </c>
      <c r="H828">
        <v>6</v>
      </c>
      <c r="I828">
        <v>0</v>
      </c>
      <c r="J828">
        <v>0</v>
      </c>
      <c r="K828">
        <v>7</v>
      </c>
      <c r="L828">
        <v>0</v>
      </c>
    </row>
    <row r="829" spans="2:12" x14ac:dyDescent="0.3">
      <c r="B829" t="s">
        <v>948</v>
      </c>
      <c r="C829">
        <v>1</v>
      </c>
      <c r="D829">
        <v>14</v>
      </c>
      <c r="E829">
        <v>0</v>
      </c>
      <c r="F829">
        <v>0</v>
      </c>
      <c r="G829">
        <v>7</v>
      </c>
      <c r="H829">
        <v>8</v>
      </c>
      <c r="I829">
        <v>3</v>
      </c>
      <c r="J829">
        <v>0</v>
      </c>
      <c r="K829">
        <v>1</v>
      </c>
      <c r="L829">
        <v>0</v>
      </c>
    </row>
    <row r="830" spans="2:12" x14ac:dyDescent="0.3">
      <c r="B830" t="s">
        <v>949</v>
      </c>
      <c r="C830">
        <v>1</v>
      </c>
      <c r="D830">
        <v>16</v>
      </c>
      <c r="E830">
        <v>0</v>
      </c>
      <c r="F830">
        <v>0</v>
      </c>
      <c r="G830">
        <v>7</v>
      </c>
      <c r="H830">
        <v>8</v>
      </c>
      <c r="I830">
        <v>3</v>
      </c>
      <c r="J830">
        <v>0</v>
      </c>
      <c r="K830">
        <v>1</v>
      </c>
      <c r="L830">
        <v>0</v>
      </c>
    </row>
    <row r="831" spans="2:12" x14ac:dyDescent="0.3">
      <c r="B831" t="s">
        <v>950</v>
      </c>
      <c r="C831">
        <v>2</v>
      </c>
      <c r="D831">
        <v>3</v>
      </c>
      <c r="E831">
        <v>0</v>
      </c>
      <c r="F831">
        <v>0</v>
      </c>
      <c r="G831">
        <v>3</v>
      </c>
      <c r="H831">
        <v>8</v>
      </c>
      <c r="I831">
        <v>3</v>
      </c>
      <c r="J831">
        <v>0</v>
      </c>
      <c r="K831">
        <v>1</v>
      </c>
      <c r="L831">
        <v>0</v>
      </c>
    </row>
    <row r="832" spans="2:12" x14ac:dyDescent="0.3">
      <c r="B832" t="s">
        <v>951</v>
      </c>
      <c r="C832">
        <v>5</v>
      </c>
      <c r="D832">
        <v>10</v>
      </c>
      <c r="E832">
        <v>0</v>
      </c>
      <c r="F832">
        <v>0</v>
      </c>
      <c r="G832">
        <v>7</v>
      </c>
      <c r="H832">
        <v>8</v>
      </c>
      <c r="I832">
        <v>3</v>
      </c>
      <c r="J832">
        <v>0</v>
      </c>
      <c r="K832">
        <v>1</v>
      </c>
      <c r="L832">
        <v>0</v>
      </c>
    </row>
    <row r="833" spans="2:12" x14ac:dyDescent="0.3">
      <c r="B833" t="s">
        <v>952</v>
      </c>
      <c r="C833">
        <v>5</v>
      </c>
      <c r="D833">
        <v>10</v>
      </c>
      <c r="E833">
        <v>0</v>
      </c>
      <c r="F833">
        <v>0</v>
      </c>
      <c r="G833">
        <v>7</v>
      </c>
      <c r="H833">
        <v>8</v>
      </c>
      <c r="I833">
        <v>3</v>
      </c>
      <c r="J833">
        <v>0</v>
      </c>
      <c r="K833">
        <v>1</v>
      </c>
      <c r="L833">
        <v>0</v>
      </c>
    </row>
    <row r="834" spans="2:12" x14ac:dyDescent="0.3">
      <c r="B834" t="s">
        <v>953</v>
      </c>
      <c r="C834">
        <v>5</v>
      </c>
      <c r="D834">
        <v>0</v>
      </c>
      <c r="E834">
        <v>0</v>
      </c>
      <c r="F834">
        <v>0</v>
      </c>
      <c r="G834">
        <v>7</v>
      </c>
      <c r="H834">
        <v>8</v>
      </c>
      <c r="I834">
        <v>3</v>
      </c>
      <c r="J834">
        <v>0</v>
      </c>
      <c r="K834">
        <v>8</v>
      </c>
      <c r="L834">
        <v>0</v>
      </c>
    </row>
    <row r="835" spans="2:12" x14ac:dyDescent="0.3">
      <c r="B835" t="s">
        <v>954</v>
      </c>
      <c r="C835">
        <v>2</v>
      </c>
      <c r="D835">
        <v>2</v>
      </c>
      <c r="E835">
        <v>0</v>
      </c>
      <c r="F835">
        <v>0</v>
      </c>
      <c r="G835">
        <v>7</v>
      </c>
      <c r="H835">
        <v>8</v>
      </c>
      <c r="I835">
        <v>3</v>
      </c>
      <c r="J835">
        <v>0</v>
      </c>
      <c r="K835">
        <v>8</v>
      </c>
      <c r="L835">
        <v>0</v>
      </c>
    </row>
    <row r="836" spans="2:12" x14ac:dyDescent="0.3">
      <c r="B836" t="s">
        <v>955</v>
      </c>
      <c r="C836">
        <v>1</v>
      </c>
      <c r="D836">
        <v>3</v>
      </c>
      <c r="E836">
        <v>0</v>
      </c>
      <c r="F836">
        <v>0</v>
      </c>
      <c r="G836">
        <v>7</v>
      </c>
      <c r="H836">
        <v>8</v>
      </c>
      <c r="I836">
        <v>3</v>
      </c>
      <c r="J836">
        <v>0</v>
      </c>
      <c r="K836">
        <v>1</v>
      </c>
      <c r="L836">
        <v>0</v>
      </c>
    </row>
    <row r="837" spans="2:12" x14ac:dyDescent="0.3">
      <c r="B837" t="s">
        <v>956</v>
      </c>
      <c r="C837">
        <v>2</v>
      </c>
      <c r="D837">
        <v>10</v>
      </c>
      <c r="E837">
        <v>0</v>
      </c>
      <c r="F837">
        <v>0</v>
      </c>
      <c r="G837">
        <v>2</v>
      </c>
      <c r="H837">
        <v>8</v>
      </c>
      <c r="I837">
        <v>3</v>
      </c>
      <c r="J837">
        <v>0</v>
      </c>
      <c r="K837">
        <v>1</v>
      </c>
      <c r="L837">
        <v>0</v>
      </c>
    </row>
    <row r="838" spans="2:12" x14ac:dyDescent="0.3">
      <c r="B838" t="s">
        <v>957</v>
      </c>
      <c r="C838">
        <v>5</v>
      </c>
      <c r="D838">
        <v>3</v>
      </c>
      <c r="E838">
        <v>0</v>
      </c>
      <c r="F838">
        <v>0</v>
      </c>
      <c r="G838">
        <v>7</v>
      </c>
      <c r="H838">
        <v>8</v>
      </c>
      <c r="I838">
        <v>3</v>
      </c>
      <c r="J838">
        <v>0</v>
      </c>
      <c r="K838">
        <v>8</v>
      </c>
      <c r="L838">
        <v>0</v>
      </c>
    </row>
    <row r="839" spans="2:12" x14ac:dyDescent="0.3">
      <c r="B839" t="s">
        <v>958</v>
      </c>
      <c r="C839">
        <v>1</v>
      </c>
      <c r="D839">
        <v>9</v>
      </c>
      <c r="E839">
        <v>0</v>
      </c>
      <c r="F839">
        <v>0</v>
      </c>
      <c r="G839">
        <v>7</v>
      </c>
      <c r="H839">
        <v>8</v>
      </c>
      <c r="I839">
        <v>3</v>
      </c>
      <c r="J839">
        <v>0</v>
      </c>
      <c r="K839">
        <v>1</v>
      </c>
      <c r="L839">
        <v>0</v>
      </c>
    </row>
    <row r="840" spans="2:12" x14ac:dyDescent="0.3">
      <c r="B840" t="s">
        <v>959</v>
      </c>
      <c r="C840">
        <v>5</v>
      </c>
      <c r="D840">
        <v>3</v>
      </c>
      <c r="E840">
        <v>0</v>
      </c>
      <c r="F840">
        <v>0</v>
      </c>
      <c r="G840">
        <v>7</v>
      </c>
      <c r="H840">
        <v>8</v>
      </c>
      <c r="I840">
        <v>3</v>
      </c>
      <c r="J840">
        <v>0</v>
      </c>
      <c r="K840">
        <v>1</v>
      </c>
      <c r="L840">
        <v>0</v>
      </c>
    </row>
    <row r="841" spans="2:12" x14ac:dyDescent="0.3">
      <c r="B841" t="s">
        <v>960</v>
      </c>
      <c r="C841">
        <v>2</v>
      </c>
      <c r="D841">
        <v>1</v>
      </c>
      <c r="E841">
        <v>13</v>
      </c>
      <c r="F841">
        <v>0</v>
      </c>
      <c r="G841">
        <v>7</v>
      </c>
      <c r="H841">
        <v>8</v>
      </c>
      <c r="I841">
        <v>3</v>
      </c>
      <c r="J841">
        <v>0</v>
      </c>
      <c r="K841">
        <v>1</v>
      </c>
      <c r="L841">
        <v>0</v>
      </c>
    </row>
    <row r="842" spans="2:12" x14ac:dyDescent="0.3">
      <c r="B842" t="s">
        <v>961</v>
      </c>
      <c r="C842">
        <v>5</v>
      </c>
      <c r="D842">
        <v>1</v>
      </c>
      <c r="E842">
        <v>13</v>
      </c>
      <c r="F842">
        <v>0</v>
      </c>
      <c r="G842">
        <v>7</v>
      </c>
      <c r="H842">
        <v>8</v>
      </c>
      <c r="I842">
        <v>3</v>
      </c>
      <c r="J842">
        <v>0</v>
      </c>
      <c r="K842">
        <v>1</v>
      </c>
      <c r="L842">
        <v>0</v>
      </c>
    </row>
    <row r="843" spans="2:12" x14ac:dyDescent="0.3">
      <c r="B843" t="s">
        <v>962</v>
      </c>
      <c r="C843">
        <v>5</v>
      </c>
      <c r="D843">
        <v>1</v>
      </c>
      <c r="E843">
        <v>13</v>
      </c>
      <c r="F843">
        <v>0</v>
      </c>
      <c r="G843">
        <v>7</v>
      </c>
      <c r="H843">
        <v>8</v>
      </c>
      <c r="I843">
        <v>3</v>
      </c>
      <c r="J843">
        <v>0</v>
      </c>
      <c r="K843">
        <v>5</v>
      </c>
      <c r="L843">
        <v>0</v>
      </c>
    </row>
    <row r="844" spans="2:12" x14ac:dyDescent="0.3">
      <c r="B844" t="s">
        <v>963</v>
      </c>
      <c r="C844">
        <v>1</v>
      </c>
      <c r="D844">
        <v>10</v>
      </c>
      <c r="E844">
        <v>9</v>
      </c>
      <c r="F844">
        <v>0</v>
      </c>
      <c r="G844">
        <v>2</v>
      </c>
      <c r="H844">
        <v>8</v>
      </c>
      <c r="I844">
        <v>3</v>
      </c>
      <c r="J844">
        <v>0</v>
      </c>
      <c r="K844">
        <v>7</v>
      </c>
      <c r="L844">
        <v>0</v>
      </c>
    </row>
    <row r="845" spans="2:12" x14ac:dyDescent="0.3">
      <c r="B845" t="s">
        <v>964</v>
      </c>
      <c r="C845">
        <v>5</v>
      </c>
      <c r="D845">
        <v>10</v>
      </c>
      <c r="E845">
        <v>13</v>
      </c>
      <c r="F845">
        <v>0</v>
      </c>
      <c r="G845">
        <v>5</v>
      </c>
      <c r="H845">
        <v>8</v>
      </c>
      <c r="I845">
        <v>3</v>
      </c>
      <c r="J845">
        <v>0</v>
      </c>
      <c r="K845">
        <v>5</v>
      </c>
      <c r="L845">
        <v>0</v>
      </c>
    </row>
    <row r="846" spans="2:12" x14ac:dyDescent="0.3">
      <c r="B846" t="s">
        <v>965</v>
      </c>
      <c r="C846">
        <v>5</v>
      </c>
      <c r="D846">
        <v>3</v>
      </c>
      <c r="E846">
        <v>13</v>
      </c>
      <c r="F846">
        <v>0</v>
      </c>
      <c r="G846">
        <v>7</v>
      </c>
      <c r="H846">
        <v>8</v>
      </c>
      <c r="I846">
        <v>3</v>
      </c>
      <c r="J846">
        <v>0</v>
      </c>
      <c r="K846">
        <v>5</v>
      </c>
      <c r="L846">
        <v>0</v>
      </c>
    </row>
    <row r="847" spans="2:12" x14ac:dyDescent="0.3">
      <c r="B847" t="s">
        <v>966</v>
      </c>
      <c r="C847">
        <v>1</v>
      </c>
      <c r="D847">
        <v>3</v>
      </c>
      <c r="E847">
        <v>13</v>
      </c>
      <c r="F847">
        <v>0</v>
      </c>
      <c r="G847">
        <v>7</v>
      </c>
      <c r="H847">
        <v>8</v>
      </c>
      <c r="I847">
        <v>3</v>
      </c>
      <c r="J847">
        <v>0</v>
      </c>
      <c r="K847">
        <v>1</v>
      </c>
      <c r="L847">
        <v>0</v>
      </c>
    </row>
    <row r="848" spans="2:12" x14ac:dyDescent="0.3">
      <c r="B848" t="s">
        <v>967</v>
      </c>
      <c r="C848">
        <v>1</v>
      </c>
      <c r="D848">
        <v>3</v>
      </c>
      <c r="E848">
        <v>13</v>
      </c>
      <c r="F848">
        <v>0</v>
      </c>
      <c r="G848">
        <v>7</v>
      </c>
      <c r="H848">
        <v>8</v>
      </c>
      <c r="I848">
        <v>3</v>
      </c>
      <c r="J848">
        <v>0</v>
      </c>
      <c r="K848">
        <v>5</v>
      </c>
      <c r="L848">
        <v>0</v>
      </c>
    </row>
    <row r="849" spans="2:12" x14ac:dyDescent="0.3">
      <c r="B849" t="s">
        <v>968</v>
      </c>
      <c r="C849">
        <v>1</v>
      </c>
      <c r="D849">
        <v>4</v>
      </c>
      <c r="E849">
        <v>13</v>
      </c>
      <c r="F849">
        <v>0</v>
      </c>
      <c r="G849">
        <v>7</v>
      </c>
      <c r="H849">
        <v>9</v>
      </c>
      <c r="I849">
        <v>0</v>
      </c>
      <c r="J849">
        <v>0</v>
      </c>
      <c r="K849">
        <v>5</v>
      </c>
      <c r="L849">
        <v>0</v>
      </c>
    </row>
    <row r="850" spans="2:12" x14ac:dyDescent="0.3">
      <c r="B850" t="s">
        <v>969</v>
      </c>
      <c r="C850">
        <v>1</v>
      </c>
      <c r="D850">
        <v>14</v>
      </c>
      <c r="E850">
        <v>13</v>
      </c>
      <c r="F850">
        <v>0</v>
      </c>
      <c r="G850">
        <v>7</v>
      </c>
      <c r="H850">
        <v>9</v>
      </c>
      <c r="I850">
        <v>0</v>
      </c>
      <c r="J850">
        <v>0</v>
      </c>
      <c r="K850">
        <v>5</v>
      </c>
      <c r="L850">
        <v>0</v>
      </c>
    </row>
    <row r="851" spans="2:12" x14ac:dyDescent="0.3">
      <c r="B851" t="s">
        <v>970</v>
      </c>
      <c r="C851">
        <v>2</v>
      </c>
      <c r="D851">
        <v>3</v>
      </c>
      <c r="E851">
        <v>13</v>
      </c>
      <c r="F851">
        <v>0</v>
      </c>
      <c r="G851">
        <v>7</v>
      </c>
      <c r="H851">
        <v>9</v>
      </c>
      <c r="I851">
        <v>0</v>
      </c>
      <c r="J851">
        <v>0</v>
      </c>
      <c r="K851">
        <v>5</v>
      </c>
      <c r="L851">
        <v>0</v>
      </c>
    </row>
    <row r="852" spans="2:12" x14ac:dyDescent="0.3">
      <c r="B852" t="s">
        <v>971</v>
      </c>
      <c r="C852">
        <v>3</v>
      </c>
      <c r="D852">
        <v>10</v>
      </c>
      <c r="E852">
        <v>13</v>
      </c>
      <c r="F852">
        <v>0</v>
      </c>
      <c r="G852">
        <v>2</v>
      </c>
      <c r="H852">
        <v>9</v>
      </c>
      <c r="I852">
        <v>0</v>
      </c>
      <c r="J852">
        <v>0</v>
      </c>
      <c r="K852">
        <v>5</v>
      </c>
      <c r="L852">
        <v>0</v>
      </c>
    </row>
    <row r="853" spans="2:12" x14ac:dyDescent="0.3">
      <c r="B853" t="s">
        <v>972</v>
      </c>
      <c r="C853">
        <v>2</v>
      </c>
      <c r="D853">
        <v>2</v>
      </c>
      <c r="E853">
        <v>13</v>
      </c>
      <c r="F853">
        <v>0</v>
      </c>
      <c r="G853">
        <v>7</v>
      </c>
      <c r="H853">
        <v>9</v>
      </c>
      <c r="I853">
        <v>0</v>
      </c>
      <c r="J853">
        <v>0</v>
      </c>
      <c r="K853">
        <v>5</v>
      </c>
      <c r="L853">
        <v>0</v>
      </c>
    </row>
    <row r="854" spans="2:12" x14ac:dyDescent="0.3">
      <c r="B854" t="s">
        <v>973</v>
      </c>
      <c r="C854">
        <v>1</v>
      </c>
      <c r="D854">
        <v>7</v>
      </c>
      <c r="E854">
        <v>13</v>
      </c>
      <c r="F854">
        <v>0</v>
      </c>
      <c r="G854">
        <v>7</v>
      </c>
      <c r="H854">
        <v>9</v>
      </c>
      <c r="I854">
        <v>0</v>
      </c>
      <c r="J854">
        <v>0</v>
      </c>
      <c r="K854">
        <v>5</v>
      </c>
      <c r="L854">
        <v>0</v>
      </c>
    </row>
    <row r="855" spans="2:12" x14ac:dyDescent="0.3">
      <c r="B855" t="s">
        <v>974</v>
      </c>
      <c r="C855">
        <v>1</v>
      </c>
      <c r="D855">
        <v>10</v>
      </c>
      <c r="E855">
        <v>13</v>
      </c>
      <c r="F855">
        <v>0</v>
      </c>
      <c r="G855">
        <v>5</v>
      </c>
      <c r="H855">
        <v>9</v>
      </c>
      <c r="I855">
        <v>0</v>
      </c>
      <c r="J855">
        <v>0</v>
      </c>
      <c r="K855">
        <v>5</v>
      </c>
      <c r="L855">
        <v>0</v>
      </c>
    </row>
    <row r="856" spans="2:12" x14ac:dyDescent="0.3">
      <c r="B856" t="s">
        <v>975</v>
      </c>
      <c r="C856">
        <v>5</v>
      </c>
      <c r="D856">
        <v>2</v>
      </c>
      <c r="E856">
        <v>13</v>
      </c>
      <c r="F856">
        <v>0</v>
      </c>
      <c r="G856">
        <v>7</v>
      </c>
      <c r="H856">
        <v>9</v>
      </c>
      <c r="I856">
        <v>0</v>
      </c>
      <c r="J856">
        <v>0</v>
      </c>
      <c r="K856">
        <v>5</v>
      </c>
      <c r="L856">
        <v>0</v>
      </c>
    </row>
    <row r="857" spans="2:12" x14ac:dyDescent="0.3">
      <c r="B857" t="s">
        <v>976</v>
      </c>
      <c r="C857">
        <v>2</v>
      </c>
      <c r="D857">
        <v>2</v>
      </c>
      <c r="E857">
        <v>13</v>
      </c>
      <c r="F857">
        <v>0</v>
      </c>
      <c r="G857">
        <v>7</v>
      </c>
      <c r="H857">
        <v>9</v>
      </c>
      <c r="I857">
        <v>0</v>
      </c>
      <c r="J857">
        <v>0</v>
      </c>
      <c r="K857">
        <v>5</v>
      </c>
      <c r="L857">
        <v>0</v>
      </c>
    </row>
    <row r="858" spans="2:12" x14ac:dyDescent="0.3">
      <c r="B858" t="s">
        <v>977</v>
      </c>
      <c r="C858">
        <v>1</v>
      </c>
      <c r="D858">
        <v>13</v>
      </c>
      <c r="E858">
        <v>13</v>
      </c>
      <c r="F858">
        <v>0</v>
      </c>
      <c r="G858">
        <v>7</v>
      </c>
      <c r="H858">
        <v>9</v>
      </c>
      <c r="I858">
        <v>0</v>
      </c>
      <c r="J858">
        <v>0</v>
      </c>
      <c r="K858">
        <v>5</v>
      </c>
      <c r="L858">
        <v>0</v>
      </c>
    </row>
    <row r="859" spans="2:12" x14ac:dyDescent="0.3">
      <c r="B859" t="s">
        <v>978</v>
      </c>
      <c r="C859">
        <v>3</v>
      </c>
      <c r="D859">
        <v>3</v>
      </c>
      <c r="E859">
        <v>13</v>
      </c>
      <c r="F859">
        <v>0</v>
      </c>
      <c r="G859">
        <v>7</v>
      </c>
      <c r="H859">
        <v>9</v>
      </c>
      <c r="I859">
        <v>0</v>
      </c>
      <c r="J859">
        <v>0</v>
      </c>
      <c r="K859">
        <v>5</v>
      </c>
      <c r="L859">
        <v>0</v>
      </c>
    </row>
    <row r="860" spans="2:12" x14ac:dyDescent="0.3">
      <c r="B860" t="s">
        <v>979</v>
      </c>
      <c r="C860">
        <v>1</v>
      </c>
      <c r="D860">
        <v>13</v>
      </c>
      <c r="E860">
        <v>13</v>
      </c>
      <c r="F860">
        <v>0</v>
      </c>
      <c r="G860">
        <v>7</v>
      </c>
      <c r="H860">
        <v>9</v>
      </c>
      <c r="I860">
        <v>0</v>
      </c>
      <c r="J860">
        <v>0</v>
      </c>
      <c r="K860">
        <v>5</v>
      </c>
      <c r="L860">
        <v>0</v>
      </c>
    </row>
    <row r="861" spans="2:12" x14ac:dyDescent="0.3">
      <c r="B861" t="s">
        <v>980</v>
      </c>
      <c r="C861">
        <v>5</v>
      </c>
      <c r="D861">
        <v>1</v>
      </c>
      <c r="E861">
        <v>9</v>
      </c>
      <c r="F861">
        <v>0</v>
      </c>
      <c r="G861">
        <v>0</v>
      </c>
      <c r="H861">
        <v>9</v>
      </c>
      <c r="I861">
        <v>0</v>
      </c>
      <c r="J861">
        <v>0</v>
      </c>
      <c r="K861">
        <v>5</v>
      </c>
      <c r="L861">
        <v>0</v>
      </c>
    </row>
    <row r="862" spans="2:12" x14ac:dyDescent="0.3">
      <c r="B862" t="s">
        <v>981</v>
      </c>
      <c r="C862">
        <v>1</v>
      </c>
      <c r="D862">
        <v>10</v>
      </c>
      <c r="E862">
        <v>13</v>
      </c>
      <c r="F862">
        <v>0</v>
      </c>
      <c r="G862">
        <v>0</v>
      </c>
      <c r="H862">
        <v>9</v>
      </c>
      <c r="I862">
        <v>0</v>
      </c>
      <c r="J862">
        <v>0</v>
      </c>
      <c r="K862">
        <v>5</v>
      </c>
      <c r="L862">
        <v>0</v>
      </c>
    </row>
    <row r="863" spans="2:12" x14ac:dyDescent="0.3">
      <c r="B863" t="s">
        <v>982</v>
      </c>
      <c r="C863">
        <v>2</v>
      </c>
      <c r="D863">
        <v>1</v>
      </c>
      <c r="E863">
        <v>9</v>
      </c>
      <c r="F863">
        <v>0</v>
      </c>
      <c r="G863">
        <v>0</v>
      </c>
      <c r="H863">
        <v>9</v>
      </c>
      <c r="I863">
        <v>0</v>
      </c>
      <c r="J863">
        <v>0</v>
      </c>
      <c r="K863">
        <v>5</v>
      </c>
      <c r="L863">
        <v>0</v>
      </c>
    </row>
    <row r="864" spans="2:12" x14ac:dyDescent="0.3">
      <c r="B864" t="s">
        <v>983</v>
      </c>
      <c r="C864">
        <v>5</v>
      </c>
      <c r="D864">
        <v>1</v>
      </c>
      <c r="E864">
        <v>13</v>
      </c>
      <c r="F864">
        <v>0</v>
      </c>
      <c r="G864">
        <v>0</v>
      </c>
      <c r="H864">
        <v>9</v>
      </c>
      <c r="I864">
        <v>0</v>
      </c>
      <c r="J864">
        <v>0</v>
      </c>
      <c r="K864">
        <v>5</v>
      </c>
      <c r="L864">
        <v>0</v>
      </c>
    </row>
    <row r="865" spans="2:12" x14ac:dyDescent="0.3">
      <c r="B865" t="s">
        <v>984</v>
      </c>
      <c r="C865">
        <v>5</v>
      </c>
      <c r="D865">
        <v>10</v>
      </c>
      <c r="E865">
        <v>13</v>
      </c>
      <c r="F865">
        <v>0</v>
      </c>
      <c r="G865">
        <v>0</v>
      </c>
      <c r="H865">
        <v>9</v>
      </c>
      <c r="I865">
        <v>0</v>
      </c>
      <c r="J865">
        <v>0</v>
      </c>
      <c r="K865">
        <v>5</v>
      </c>
      <c r="L865">
        <v>0</v>
      </c>
    </row>
    <row r="866" spans="2:12" x14ac:dyDescent="0.3">
      <c r="B866" t="s">
        <v>985</v>
      </c>
      <c r="C866">
        <v>1</v>
      </c>
      <c r="D866">
        <v>3</v>
      </c>
      <c r="E866">
        <v>13</v>
      </c>
      <c r="F866">
        <v>0</v>
      </c>
      <c r="G866">
        <v>0</v>
      </c>
      <c r="H866">
        <v>9</v>
      </c>
      <c r="I866">
        <v>0</v>
      </c>
      <c r="J866">
        <v>0</v>
      </c>
      <c r="K866">
        <v>5</v>
      </c>
      <c r="L866">
        <v>0</v>
      </c>
    </row>
    <row r="867" spans="2:12" x14ac:dyDescent="0.3">
      <c r="B867" t="s">
        <v>986</v>
      </c>
      <c r="C867">
        <v>1</v>
      </c>
      <c r="D867">
        <v>3</v>
      </c>
      <c r="E867">
        <v>9</v>
      </c>
      <c r="F867">
        <v>0</v>
      </c>
      <c r="G867">
        <v>0</v>
      </c>
      <c r="H867">
        <v>9</v>
      </c>
      <c r="I867">
        <v>0</v>
      </c>
      <c r="J867">
        <v>0</v>
      </c>
      <c r="K867">
        <v>5</v>
      </c>
      <c r="L867">
        <v>0</v>
      </c>
    </row>
    <row r="868" spans="2:12" x14ac:dyDescent="0.3">
      <c r="B868" t="s">
        <v>987</v>
      </c>
      <c r="C868">
        <v>1</v>
      </c>
      <c r="D868">
        <v>3</v>
      </c>
      <c r="E868">
        <v>13</v>
      </c>
      <c r="F868">
        <v>0</v>
      </c>
      <c r="G868">
        <v>0</v>
      </c>
      <c r="H868">
        <v>9</v>
      </c>
      <c r="I868">
        <v>0</v>
      </c>
      <c r="J868">
        <v>0</v>
      </c>
      <c r="K868">
        <v>5</v>
      </c>
      <c r="L868">
        <v>0</v>
      </c>
    </row>
    <row r="869" spans="2:12" x14ac:dyDescent="0.3">
      <c r="B869" t="s">
        <v>988</v>
      </c>
      <c r="C869">
        <v>1</v>
      </c>
      <c r="D869">
        <v>16</v>
      </c>
      <c r="E869">
        <v>0</v>
      </c>
      <c r="F869">
        <v>0</v>
      </c>
      <c r="G869">
        <v>2</v>
      </c>
      <c r="H869">
        <v>10</v>
      </c>
      <c r="I869">
        <v>6</v>
      </c>
      <c r="J869">
        <v>0</v>
      </c>
      <c r="K869">
        <v>8</v>
      </c>
      <c r="L869">
        <v>0</v>
      </c>
    </row>
    <row r="870" spans="2:12" x14ac:dyDescent="0.3">
      <c r="B870" t="s">
        <v>989</v>
      </c>
      <c r="C870">
        <v>1</v>
      </c>
      <c r="D870">
        <v>16</v>
      </c>
      <c r="E870">
        <v>0</v>
      </c>
      <c r="F870">
        <v>0</v>
      </c>
      <c r="G870">
        <v>2</v>
      </c>
      <c r="H870">
        <v>10</v>
      </c>
      <c r="I870">
        <v>6</v>
      </c>
      <c r="J870">
        <v>0</v>
      </c>
      <c r="K870">
        <v>8</v>
      </c>
      <c r="L870">
        <v>0</v>
      </c>
    </row>
    <row r="871" spans="2:12" x14ac:dyDescent="0.3">
      <c r="B871" t="s">
        <v>990</v>
      </c>
      <c r="C871">
        <v>5</v>
      </c>
      <c r="D871">
        <v>10</v>
      </c>
      <c r="E871">
        <v>0</v>
      </c>
      <c r="F871">
        <v>0</v>
      </c>
      <c r="G871">
        <v>2</v>
      </c>
      <c r="H871">
        <v>10</v>
      </c>
      <c r="I871">
        <v>6</v>
      </c>
      <c r="J871">
        <v>0</v>
      </c>
      <c r="K871">
        <v>8</v>
      </c>
      <c r="L871">
        <v>0</v>
      </c>
    </row>
    <row r="872" spans="2:12" x14ac:dyDescent="0.3">
      <c r="B872" t="s">
        <v>991</v>
      </c>
      <c r="C872">
        <v>2</v>
      </c>
      <c r="D872">
        <v>10</v>
      </c>
      <c r="E872">
        <v>0</v>
      </c>
      <c r="F872">
        <v>0</v>
      </c>
      <c r="G872">
        <v>2</v>
      </c>
      <c r="H872">
        <v>10</v>
      </c>
      <c r="I872">
        <v>6</v>
      </c>
      <c r="J872">
        <v>0</v>
      </c>
      <c r="K872">
        <v>8</v>
      </c>
      <c r="L872">
        <v>0</v>
      </c>
    </row>
    <row r="873" spans="2:12" x14ac:dyDescent="0.3">
      <c r="B873" t="s">
        <v>992</v>
      </c>
      <c r="C873">
        <v>5</v>
      </c>
      <c r="D873">
        <v>15</v>
      </c>
      <c r="E873">
        <v>0</v>
      </c>
      <c r="F873">
        <v>0</v>
      </c>
      <c r="G873">
        <v>2</v>
      </c>
      <c r="H873">
        <v>10</v>
      </c>
      <c r="I873">
        <v>6</v>
      </c>
      <c r="J873">
        <v>0</v>
      </c>
      <c r="K873">
        <v>8</v>
      </c>
      <c r="L873">
        <v>0</v>
      </c>
    </row>
    <row r="874" spans="2:12" x14ac:dyDescent="0.3">
      <c r="B874" t="s">
        <v>993</v>
      </c>
      <c r="C874">
        <v>5</v>
      </c>
      <c r="D874">
        <v>15</v>
      </c>
      <c r="E874">
        <v>0</v>
      </c>
      <c r="F874">
        <v>0</v>
      </c>
      <c r="G874">
        <v>2</v>
      </c>
      <c r="H874">
        <v>10</v>
      </c>
      <c r="I874">
        <v>6</v>
      </c>
      <c r="J874">
        <v>0</v>
      </c>
      <c r="K874">
        <v>8</v>
      </c>
      <c r="L874">
        <v>0</v>
      </c>
    </row>
    <row r="875" spans="2:12" x14ac:dyDescent="0.3">
      <c r="B875" t="s">
        <v>994</v>
      </c>
      <c r="C875">
        <v>1</v>
      </c>
      <c r="D875">
        <v>16</v>
      </c>
      <c r="E875">
        <v>0</v>
      </c>
      <c r="F875">
        <v>0</v>
      </c>
      <c r="G875">
        <v>2</v>
      </c>
      <c r="H875">
        <v>10</v>
      </c>
      <c r="I875">
        <v>6</v>
      </c>
      <c r="J875">
        <v>0</v>
      </c>
      <c r="K875">
        <v>8</v>
      </c>
      <c r="L875">
        <v>0</v>
      </c>
    </row>
    <row r="876" spans="2:12" x14ac:dyDescent="0.3">
      <c r="B876" t="s">
        <v>995</v>
      </c>
      <c r="C876">
        <v>5</v>
      </c>
      <c r="D876">
        <v>15</v>
      </c>
      <c r="E876">
        <v>0</v>
      </c>
      <c r="F876">
        <v>0</v>
      </c>
      <c r="G876">
        <v>2</v>
      </c>
      <c r="H876">
        <v>10</v>
      </c>
      <c r="I876">
        <v>6</v>
      </c>
      <c r="J876">
        <v>0</v>
      </c>
      <c r="K876">
        <v>8</v>
      </c>
      <c r="L876">
        <v>0</v>
      </c>
    </row>
    <row r="877" spans="2:12" x14ac:dyDescent="0.3">
      <c r="B877" t="s">
        <v>996</v>
      </c>
      <c r="C877">
        <v>5</v>
      </c>
      <c r="D877">
        <v>10</v>
      </c>
      <c r="E877">
        <v>0</v>
      </c>
      <c r="F877">
        <v>0</v>
      </c>
      <c r="G877">
        <v>2</v>
      </c>
      <c r="H877">
        <v>10</v>
      </c>
      <c r="I877">
        <v>6</v>
      </c>
      <c r="J877">
        <v>0</v>
      </c>
      <c r="K877">
        <v>8</v>
      </c>
      <c r="L877">
        <v>0</v>
      </c>
    </row>
    <row r="878" spans="2:12" x14ac:dyDescent="0.3">
      <c r="B878" t="s">
        <v>997</v>
      </c>
      <c r="C878">
        <v>5</v>
      </c>
      <c r="D878">
        <v>13</v>
      </c>
      <c r="E878">
        <v>0</v>
      </c>
      <c r="F878">
        <v>0</v>
      </c>
      <c r="G878">
        <v>2</v>
      </c>
      <c r="H878">
        <v>10</v>
      </c>
      <c r="I878">
        <v>6</v>
      </c>
      <c r="J878">
        <v>0</v>
      </c>
      <c r="K878">
        <v>8</v>
      </c>
      <c r="L878">
        <v>0</v>
      </c>
    </row>
    <row r="879" spans="2:12" x14ac:dyDescent="0.3">
      <c r="B879" t="s">
        <v>998</v>
      </c>
      <c r="C879">
        <v>3</v>
      </c>
      <c r="D879">
        <v>10</v>
      </c>
      <c r="E879">
        <v>0</v>
      </c>
      <c r="F879">
        <v>0</v>
      </c>
      <c r="G879">
        <v>2</v>
      </c>
      <c r="H879">
        <v>10</v>
      </c>
      <c r="I879">
        <v>6</v>
      </c>
      <c r="J879">
        <v>0</v>
      </c>
      <c r="K879">
        <v>8</v>
      </c>
      <c r="L879">
        <v>0</v>
      </c>
    </row>
    <row r="880" spans="2:12" x14ac:dyDescent="0.3">
      <c r="B880" t="s">
        <v>999</v>
      </c>
      <c r="C880">
        <v>1</v>
      </c>
      <c r="D880">
        <v>12</v>
      </c>
      <c r="E880">
        <v>0</v>
      </c>
      <c r="F880">
        <v>0</v>
      </c>
      <c r="G880">
        <v>2</v>
      </c>
      <c r="H880">
        <v>10</v>
      </c>
      <c r="I880">
        <v>6</v>
      </c>
      <c r="J880">
        <v>0</v>
      </c>
      <c r="K880">
        <v>8</v>
      </c>
      <c r="L880">
        <v>0</v>
      </c>
    </row>
    <row r="881" spans="2:12" x14ac:dyDescent="0.3">
      <c r="B881" t="s">
        <v>1000</v>
      </c>
      <c r="C881">
        <v>5</v>
      </c>
      <c r="D881">
        <v>11</v>
      </c>
      <c r="E881">
        <v>9</v>
      </c>
      <c r="F881">
        <v>0</v>
      </c>
      <c r="G881">
        <v>2</v>
      </c>
      <c r="H881">
        <v>10</v>
      </c>
      <c r="I881">
        <v>5</v>
      </c>
      <c r="J881">
        <v>3</v>
      </c>
      <c r="K881">
        <v>5</v>
      </c>
      <c r="L881">
        <v>0</v>
      </c>
    </row>
    <row r="882" spans="2:12" x14ac:dyDescent="0.3">
      <c r="B882" t="s">
        <v>1001</v>
      </c>
      <c r="C882">
        <v>2</v>
      </c>
      <c r="D882">
        <v>8</v>
      </c>
      <c r="E882">
        <v>9</v>
      </c>
      <c r="F882">
        <v>0</v>
      </c>
      <c r="G882">
        <v>2</v>
      </c>
      <c r="H882">
        <v>10</v>
      </c>
      <c r="I882">
        <v>6</v>
      </c>
      <c r="J882">
        <v>0</v>
      </c>
      <c r="K882">
        <v>5</v>
      </c>
      <c r="L882">
        <v>0</v>
      </c>
    </row>
    <row r="883" spans="2:12" x14ac:dyDescent="0.3">
      <c r="B883" t="s">
        <v>1002</v>
      </c>
      <c r="C883">
        <v>5</v>
      </c>
      <c r="D883">
        <v>10</v>
      </c>
      <c r="E883">
        <v>9</v>
      </c>
      <c r="F883">
        <v>0</v>
      </c>
      <c r="G883">
        <v>2</v>
      </c>
      <c r="H883">
        <v>10</v>
      </c>
      <c r="I883">
        <v>5</v>
      </c>
      <c r="J883">
        <v>0</v>
      </c>
      <c r="K883">
        <v>7</v>
      </c>
      <c r="L883">
        <v>0</v>
      </c>
    </row>
    <row r="884" spans="2:12" x14ac:dyDescent="0.3">
      <c r="B884" t="s">
        <v>1003</v>
      </c>
      <c r="C884">
        <v>1</v>
      </c>
      <c r="D884">
        <v>3</v>
      </c>
      <c r="E884">
        <v>0</v>
      </c>
      <c r="F884">
        <v>0</v>
      </c>
      <c r="G884">
        <v>2</v>
      </c>
      <c r="H884">
        <v>10</v>
      </c>
      <c r="I884">
        <v>5</v>
      </c>
      <c r="J884">
        <v>0</v>
      </c>
      <c r="K884">
        <v>3</v>
      </c>
      <c r="L884">
        <v>0</v>
      </c>
    </row>
    <row r="885" spans="2:12" x14ac:dyDescent="0.3">
      <c r="B885" t="s">
        <v>1004</v>
      </c>
      <c r="C885">
        <v>5</v>
      </c>
      <c r="D885">
        <v>8</v>
      </c>
      <c r="E885">
        <v>0</v>
      </c>
      <c r="F885">
        <v>0</v>
      </c>
      <c r="G885">
        <v>2</v>
      </c>
      <c r="H885">
        <v>10</v>
      </c>
      <c r="I885">
        <v>5</v>
      </c>
      <c r="J885">
        <v>0</v>
      </c>
      <c r="K885">
        <v>7</v>
      </c>
      <c r="L885">
        <v>0</v>
      </c>
    </row>
    <row r="886" spans="2:12" x14ac:dyDescent="0.3">
      <c r="B886" t="s">
        <v>1005</v>
      </c>
      <c r="C886">
        <v>1</v>
      </c>
      <c r="D886">
        <v>16</v>
      </c>
      <c r="E886">
        <v>4</v>
      </c>
      <c r="F886">
        <v>0</v>
      </c>
      <c r="G886">
        <v>2</v>
      </c>
      <c r="H886">
        <v>10</v>
      </c>
      <c r="I886">
        <v>3</v>
      </c>
      <c r="J886">
        <v>0</v>
      </c>
      <c r="K886">
        <v>1</v>
      </c>
      <c r="L886">
        <v>0</v>
      </c>
    </row>
    <row r="887" spans="2:12" x14ac:dyDescent="0.3">
      <c r="B887" t="s">
        <v>1006</v>
      </c>
      <c r="C887">
        <v>5</v>
      </c>
      <c r="D887">
        <v>1</v>
      </c>
      <c r="E887">
        <v>13</v>
      </c>
      <c r="F887">
        <v>0</v>
      </c>
      <c r="G887">
        <v>2</v>
      </c>
      <c r="H887">
        <v>10</v>
      </c>
      <c r="I887">
        <v>0</v>
      </c>
      <c r="J887">
        <v>0</v>
      </c>
      <c r="K887">
        <v>5</v>
      </c>
      <c r="L887">
        <v>0</v>
      </c>
    </row>
    <row r="888" spans="2:12" x14ac:dyDescent="0.3">
      <c r="B888" t="s">
        <v>1007</v>
      </c>
      <c r="C888">
        <v>5</v>
      </c>
      <c r="D888">
        <v>11</v>
      </c>
      <c r="E888">
        <v>9</v>
      </c>
      <c r="F888">
        <v>0</v>
      </c>
      <c r="G888">
        <v>2</v>
      </c>
      <c r="H888">
        <v>10</v>
      </c>
      <c r="I888">
        <v>5</v>
      </c>
      <c r="J888">
        <v>3</v>
      </c>
      <c r="K888">
        <v>5</v>
      </c>
      <c r="L888">
        <v>0</v>
      </c>
    </row>
    <row r="889" spans="2:12" x14ac:dyDescent="0.3">
      <c r="B889" t="s">
        <v>1008</v>
      </c>
      <c r="C889">
        <v>1</v>
      </c>
      <c r="D889">
        <v>14</v>
      </c>
      <c r="E889">
        <v>0</v>
      </c>
      <c r="F889">
        <v>0</v>
      </c>
      <c r="G889">
        <v>0</v>
      </c>
      <c r="H889">
        <v>11</v>
      </c>
      <c r="I889">
        <v>5</v>
      </c>
      <c r="J889">
        <v>0</v>
      </c>
      <c r="K889">
        <v>7</v>
      </c>
      <c r="L889">
        <v>0</v>
      </c>
    </row>
    <row r="890" spans="2:12" x14ac:dyDescent="0.3">
      <c r="B890" t="s">
        <v>1009</v>
      </c>
      <c r="C890">
        <v>1</v>
      </c>
      <c r="D890">
        <v>16</v>
      </c>
      <c r="E890">
        <v>0</v>
      </c>
      <c r="F890">
        <v>0</v>
      </c>
      <c r="G890">
        <v>0</v>
      </c>
      <c r="H890">
        <v>11</v>
      </c>
      <c r="I890">
        <v>5</v>
      </c>
      <c r="J890">
        <v>0</v>
      </c>
      <c r="K890">
        <v>7</v>
      </c>
      <c r="L890">
        <v>0</v>
      </c>
    </row>
    <row r="891" spans="2:12" x14ac:dyDescent="0.3">
      <c r="B891" t="s">
        <v>1010</v>
      </c>
      <c r="C891">
        <v>5</v>
      </c>
      <c r="D891">
        <v>16</v>
      </c>
      <c r="E891">
        <v>4</v>
      </c>
      <c r="F891">
        <v>0</v>
      </c>
      <c r="G891">
        <v>0</v>
      </c>
      <c r="H891">
        <v>11</v>
      </c>
      <c r="I891">
        <v>5</v>
      </c>
      <c r="J891">
        <v>0</v>
      </c>
      <c r="K891">
        <v>7</v>
      </c>
      <c r="L891">
        <v>0</v>
      </c>
    </row>
    <row r="892" spans="2:12" x14ac:dyDescent="0.3">
      <c r="B892" t="s">
        <v>1011</v>
      </c>
      <c r="C892">
        <v>1</v>
      </c>
      <c r="D892">
        <v>3</v>
      </c>
      <c r="E892">
        <v>0</v>
      </c>
      <c r="F892">
        <v>0</v>
      </c>
      <c r="G892">
        <v>0</v>
      </c>
      <c r="H892">
        <v>11</v>
      </c>
      <c r="I892">
        <v>5</v>
      </c>
      <c r="J892">
        <v>0</v>
      </c>
      <c r="K892">
        <v>7</v>
      </c>
      <c r="L892">
        <v>0</v>
      </c>
    </row>
    <row r="893" spans="2:12" x14ac:dyDescent="0.3">
      <c r="B893" t="s">
        <v>1012</v>
      </c>
      <c r="C893">
        <v>5</v>
      </c>
      <c r="D893">
        <v>16</v>
      </c>
      <c r="E893">
        <v>0</v>
      </c>
      <c r="F893">
        <v>0</v>
      </c>
      <c r="G893">
        <v>0</v>
      </c>
      <c r="H893">
        <v>11</v>
      </c>
      <c r="I893">
        <v>5</v>
      </c>
      <c r="J893">
        <v>0</v>
      </c>
      <c r="K893">
        <v>7</v>
      </c>
      <c r="L893">
        <v>0</v>
      </c>
    </row>
    <row r="894" spans="2:12" x14ac:dyDescent="0.3">
      <c r="B894" t="s">
        <v>1013</v>
      </c>
      <c r="C894">
        <v>5</v>
      </c>
      <c r="D894">
        <v>10</v>
      </c>
      <c r="E894">
        <v>0</v>
      </c>
      <c r="F894">
        <v>0</v>
      </c>
      <c r="G894">
        <v>0</v>
      </c>
      <c r="H894">
        <v>11</v>
      </c>
      <c r="I894">
        <v>0</v>
      </c>
      <c r="J894">
        <v>3</v>
      </c>
      <c r="K894">
        <v>7</v>
      </c>
      <c r="L894">
        <v>0</v>
      </c>
    </row>
    <row r="895" spans="2:12" x14ac:dyDescent="0.3">
      <c r="B895" t="s">
        <v>1014</v>
      </c>
      <c r="C895">
        <v>2</v>
      </c>
      <c r="D895">
        <v>14</v>
      </c>
      <c r="E895">
        <v>4</v>
      </c>
      <c r="F895">
        <v>0</v>
      </c>
      <c r="G895">
        <v>0</v>
      </c>
      <c r="H895">
        <v>11</v>
      </c>
      <c r="I895">
        <v>5</v>
      </c>
      <c r="J895">
        <v>0</v>
      </c>
      <c r="K895">
        <v>7</v>
      </c>
      <c r="L895">
        <v>0</v>
      </c>
    </row>
    <row r="896" spans="2:12" x14ac:dyDescent="0.3">
      <c r="B896" t="s">
        <v>1015</v>
      </c>
      <c r="C896">
        <v>5</v>
      </c>
      <c r="D896">
        <v>3</v>
      </c>
      <c r="E896">
        <v>0</v>
      </c>
      <c r="F896">
        <v>0</v>
      </c>
      <c r="G896">
        <v>0</v>
      </c>
      <c r="H896">
        <v>11</v>
      </c>
      <c r="I896">
        <v>5</v>
      </c>
      <c r="J896">
        <v>0</v>
      </c>
      <c r="K896">
        <v>7</v>
      </c>
      <c r="L896">
        <v>0</v>
      </c>
    </row>
    <row r="897" spans="2:12" x14ac:dyDescent="0.3">
      <c r="B897" t="s">
        <v>1016</v>
      </c>
      <c r="C897">
        <v>5</v>
      </c>
      <c r="D897">
        <v>3</v>
      </c>
      <c r="E897">
        <v>4</v>
      </c>
      <c r="F897">
        <v>0</v>
      </c>
      <c r="G897">
        <v>0</v>
      </c>
      <c r="H897">
        <v>11</v>
      </c>
      <c r="I897">
        <v>3</v>
      </c>
      <c r="J897">
        <v>0</v>
      </c>
      <c r="K897">
        <v>7</v>
      </c>
      <c r="L897">
        <v>0</v>
      </c>
    </row>
    <row r="898" spans="2:12" x14ac:dyDescent="0.3">
      <c r="B898" t="s">
        <v>1017</v>
      </c>
      <c r="C898">
        <v>5</v>
      </c>
      <c r="D898">
        <v>15</v>
      </c>
      <c r="E898">
        <v>4</v>
      </c>
      <c r="F898">
        <v>0</v>
      </c>
      <c r="G898">
        <v>0</v>
      </c>
      <c r="H898">
        <v>11</v>
      </c>
      <c r="I898">
        <v>5</v>
      </c>
      <c r="J898">
        <v>0</v>
      </c>
      <c r="K898">
        <v>7</v>
      </c>
      <c r="L898">
        <v>0</v>
      </c>
    </row>
    <row r="899" spans="2:12" x14ac:dyDescent="0.3">
      <c r="B899" t="s">
        <v>1018</v>
      </c>
      <c r="C899">
        <v>5</v>
      </c>
      <c r="D899">
        <v>16</v>
      </c>
      <c r="E899">
        <v>4</v>
      </c>
      <c r="F899">
        <v>0</v>
      </c>
      <c r="G899">
        <v>0</v>
      </c>
      <c r="H899">
        <v>11</v>
      </c>
      <c r="I899">
        <v>3</v>
      </c>
      <c r="J899">
        <v>0</v>
      </c>
      <c r="K899">
        <v>1</v>
      </c>
      <c r="L899">
        <v>0</v>
      </c>
    </row>
    <row r="900" spans="2:12" x14ac:dyDescent="0.3">
      <c r="B900" t="s">
        <v>1019</v>
      </c>
      <c r="C900">
        <v>1</v>
      </c>
      <c r="D900">
        <v>13</v>
      </c>
      <c r="E900">
        <v>0</v>
      </c>
      <c r="F900">
        <v>0</v>
      </c>
      <c r="G900">
        <v>0</v>
      </c>
      <c r="H900">
        <v>11</v>
      </c>
      <c r="I900">
        <v>5</v>
      </c>
      <c r="J900">
        <v>0</v>
      </c>
      <c r="K900">
        <v>7</v>
      </c>
      <c r="L900">
        <v>0</v>
      </c>
    </row>
    <row r="901" spans="2:12" x14ac:dyDescent="0.3">
      <c r="B901" t="s">
        <v>1020</v>
      </c>
      <c r="C901">
        <v>1</v>
      </c>
      <c r="D901">
        <v>16</v>
      </c>
      <c r="E901">
        <v>1</v>
      </c>
      <c r="F901">
        <v>0</v>
      </c>
      <c r="G901">
        <v>0</v>
      </c>
      <c r="H901">
        <v>11</v>
      </c>
      <c r="I901">
        <v>5</v>
      </c>
      <c r="J901">
        <v>2</v>
      </c>
      <c r="K901">
        <v>1</v>
      </c>
      <c r="L901">
        <v>0</v>
      </c>
    </row>
    <row r="902" spans="2:12" x14ac:dyDescent="0.3">
      <c r="B902" t="s">
        <v>1021</v>
      </c>
      <c r="C902">
        <v>5</v>
      </c>
      <c r="D902">
        <v>10</v>
      </c>
      <c r="E902">
        <v>12</v>
      </c>
      <c r="F902">
        <v>0</v>
      </c>
      <c r="G902">
        <v>0</v>
      </c>
      <c r="H902">
        <v>11</v>
      </c>
      <c r="I902">
        <v>5</v>
      </c>
      <c r="J902">
        <v>0</v>
      </c>
      <c r="K902">
        <v>7</v>
      </c>
      <c r="L902">
        <v>0</v>
      </c>
    </row>
    <row r="903" spans="2:12" x14ac:dyDescent="0.3">
      <c r="B903" t="s">
        <v>1022</v>
      </c>
      <c r="C903">
        <v>5</v>
      </c>
      <c r="D903">
        <v>8</v>
      </c>
      <c r="E903">
        <v>0</v>
      </c>
      <c r="F903">
        <v>0</v>
      </c>
      <c r="G903">
        <v>0</v>
      </c>
      <c r="H903">
        <v>11</v>
      </c>
      <c r="I903">
        <v>5</v>
      </c>
      <c r="J903">
        <v>0</v>
      </c>
      <c r="K903">
        <v>7</v>
      </c>
      <c r="L903">
        <v>0</v>
      </c>
    </row>
    <row r="904" spans="2:12" x14ac:dyDescent="0.3">
      <c r="B904" t="s">
        <v>1023</v>
      </c>
      <c r="C904">
        <v>1</v>
      </c>
      <c r="D904">
        <v>11</v>
      </c>
      <c r="E904">
        <v>3</v>
      </c>
      <c r="F904">
        <v>0</v>
      </c>
      <c r="G904">
        <v>0</v>
      </c>
      <c r="H904">
        <v>11</v>
      </c>
      <c r="I904">
        <v>5</v>
      </c>
      <c r="J904">
        <v>3</v>
      </c>
      <c r="K904">
        <v>5</v>
      </c>
      <c r="L904">
        <v>0</v>
      </c>
    </row>
    <row r="905" spans="2:12" x14ac:dyDescent="0.3">
      <c r="B905" t="s">
        <v>1024</v>
      </c>
      <c r="C905">
        <v>5</v>
      </c>
      <c r="D905">
        <v>1</v>
      </c>
      <c r="E905">
        <v>12</v>
      </c>
      <c r="F905">
        <v>0</v>
      </c>
      <c r="G905">
        <v>0</v>
      </c>
      <c r="H905">
        <v>11</v>
      </c>
      <c r="I905">
        <v>3</v>
      </c>
      <c r="J905">
        <v>0</v>
      </c>
      <c r="K905">
        <v>4</v>
      </c>
      <c r="L905">
        <v>0</v>
      </c>
    </row>
    <row r="906" spans="2:12" x14ac:dyDescent="0.3">
      <c r="B906" t="s">
        <v>1025</v>
      </c>
      <c r="C906">
        <v>5</v>
      </c>
      <c r="D906">
        <v>3</v>
      </c>
      <c r="E906">
        <v>0</v>
      </c>
      <c r="F906">
        <v>0</v>
      </c>
      <c r="G906">
        <v>0</v>
      </c>
      <c r="H906">
        <v>11</v>
      </c>
      <c r="I906">
        <v>0</v>
      </c>
      <c r="J906">
        <v>0</v>
      </c>
      <c r="K906">
        <v>8</v>
      </c>
      <c r="L906">
        <v>0</v>
      </c>
    </row>
    <row r="907" spans="2:12" x14ac:dyDescent="0.3">
      <c r="B907" t="s">
        <v>1026</v>
      </c>
      <c r="C907">
        <v>2</v>
      </c>
      <c r="D907">
        <v>16</v>
      </c>
      <c r="E907">
        <v>0</v>
      </c>
      <c r="F907">
        <v>0</v>
      </c>
      <c r="G907">
        <v>0</v>
      </c>
      <c r="H907">
        <v>11</v>
      </c>
      <c r="I907">
        <v>3</v>
      </c>
      <c r="J907">
        <v>0</v>
      </c>
      <c r="K907">
        <v>1</v>
      </c>
      <c r="L907">
        <v>0</v>
      </c>
    </row>
    <row r="908" spans="2:12" x14ac:dyDescent="0.3">
      <c r="B908" t="s">
        <v>1027</v>
      </c>
      <c r="C908">
        <v>5</v>
      </c>
      <c r="D908">
        <v>10</v>
      </c>
      <c r="E908">
        <v>0</v>
      </c>
      <c r="F908">
        <v>0</v>
      </c>
      <c r="G908">
        <v>0</v>
      </c>
      <c r="H908">
        <v>11</v>
      </c>
      <c r="I908">
        <v>5</v>
      </c>
      <c r="J908">
        <v>0</v>
      </c>
      <c r="K908">
        <v>5</v>
      </c>
      <c r="L908">
        <v>0</v>
      </c>
    </row>
    <row r="909" spans="2:12" x14ac:dyDescent="0.3">
      <c r="B909" t="s">
        <v>1028</v>
      </c>
      <c r="C909">
        <v>1</v>
      </c>
      <c r="D909">
        <v>14</v>
      </c>
      <c r="E909">
        <v>3</v>
      </c>
      <c r="F909">
        <v>0</v>
      </c>
      <c r="G909">
        <v>0</v>
      </c>
      <c r="H909">
        <v>12</v>
      </c>
      <c r="I909">
        <v>5</v>
      </c>
      <c r="J909">
        <v>0</v>
      </c>
      <c r="K909">
        <v>7</v>
      </c>
      <c r="L909">
        <v>0</v>
      </c>
    </row>
    <row r="910" spans="2:12" x14ac:dyDescent="0.3">
      <c r="B910" t="s">
        <v>1029</v>
      </c>
      <c r="C910">
        <v>1</v>
      </c>
      <c r="D910">
        <v>16</v>
      </c>
      <c r="E910">
        <v>0</v>
      </c>
      <c r="F910">
        <v>0</v>
      </c>
      <c r="G910">
        <v>0</v>
      </c>
      <c r="H910">
        <v>12</v>
      </c>
      <c r="I910">
        <v>5</v>
      </c>
      <c r="J910">
        <v>0</v>
      </c>
      <c r="K910">
        <v>7</v>
      </c>
      <c r="L910">
        <v>0</v>
      </c>
    </row>
    <row r="911" spans="2:12" x14ac:dyDescent="0.3">
      <c r="B911" t="s">
        <v>1030</v>
      </c>
      <c r="C911">
        <v>5</v>
      </c>
      <c r="D911">
        <v>16</v>
      </c>
      <c r="E911">
        <v>0</v>
      </c>
      <c r="F911">
        <v>0</v>
      </c>
      <c r="G911">
        <v>0</v>
      </c>
      <c r="H911">
        <v>12</v>
      </c>
      <c r="I911">
        <v>5</v>
      </c>
      <c r="J911">
        <v>0</v>
      </c>
      <c r="K911">
        <v>7</v>
      </c>
      <c r="L911">
        <v>0</v>
      </c>
    </row>
    <row r="912" spans="2:12" x14ac:dyDescent="0.3">
      <c r="B912" t="s">
        <v>1031</v>
      </c>
      <c r="C912">
        <v>5</v>
      </c>
      <c r="D912">
        <v>10</v>
      </c>
      <c r="E912">
        <v>0</v>
      </c>
      <c r="F912">
        <v>0</v>
      </c>
      <c r="G912">
        <v>0</v>
      </c>
      <c r="H912">
        <v>12</v>
      </c>
      <c r="I912">
        <v>0</v>
      </c>
      <c r="J912">
        <v>0</v>
      </c>
      <c r="K912">
        <v>8</v>
      </c>
      <c r="L912">
        <v>0</v>
      </c>
    </row>
    <row r="913" spans="2:12" x14ac:dyDescent="0.3">
      <c r="B913" t="s">
        <v>1032</v>
      </c>
      <c r="C913">
        <v>1</v>
      </c>
      <c r="D913">
        <v>3</v>
      </c>
      <c r="E913">
        <v>0</v>
      </c>
      <c r="F913">
        <v>0</v>
      </c>
      <c r="G913">
        <v>0</v>
      </c>
      <c r="H913">
        <v>12</v>
      </c>
      <c r="I913">
        <v>5</v>
      </c>
      <c r="J913">
        <v>0</v>
      </c>
      <c r="K913">
        <v>7</v>
      </c>
      <c r="L913">
        <v>0</v>
      </c>
    </row>
    <row r="914" spans="2:12" x14ac:dyDescent="0.3">
      <c r="B914" t="s">
        <v>1033</v>
      </c>
      <c r="C914">
        <v>5</v>
      </c>
      <c r="D914">
        <v>11</v>
      </c>
      <c r="E914">
        <v>3</v>
      </c>
      <c r="F914">
        <v>0</v>
      </c>
      <c r="G914">
        <v>0</v>
      </c>
      <c r="H914">
        <v>12</v>
      </c>
      <c r="I914">
        <v>5</v>
      </c>
      <c r="J914">
        <v>3</v>
      </c>
      <c r="K914">
        <v>5</v>
      </c>
      <c r="L914">
        <v>0</v>
      </c>
    </row>
    <row r="915" spans="2:12" x14ac:dyDescent="0.3">
      <c r="B915" t="s">
        <v>1034</v>
      </c>
      <c r="C915">
        <v>2</v>
      </c>
      <c r="D915">
        <v>14</v>
      </c>
      <c r="E915">
        <v>0</v>
      </c>
      <c r="F915">
        <v>0</v>
      </c>
      <c r="G915">
        <v>0</v>
      </c>
      <c r="H915">
        <v>12</v>
      </c>
      <c r="I915">
        <v>5</v>
      </c>
      <c r="J915">
        <v>0</v>
      </c>
      <c r="K915">
        <v>7</v>
      </c>
      <c r="L915">
        <v>0</v>
      </c>
    </row>
    <row r="916" spans="2:12" x14ac:dyDescent="0.3">
      <c r="B916" t="s">
        <v>1035</v>
      </c>
      <c r="C916">
        <v>5</v>
      </c>
      <c r="D916">
        <v>3</v>
      </c>
      <c r="E916">
        <v>3</v>
      </c>
      <c r="F916">
        <v>0</v>
      </c>
      <c r="G916">
        <v>0</v>
      </c>
      <c r="H916">
        <v>12</v>
      </c>
      <c r="I916">
        <v>3</v>
      </c>
      <c r="J916">
        <v>0</v>
      </c>
      <c r="K916">
        <v>7</v>
      </c>
      <c r="L916">
        <v>0</v>
      </c>
    </row>
    <row r="917" spans="2:12" x14ac:dyDescent="0.3">
      <c r="B917" t="s">
        <v>1036</v>
      </c>
      <c r="C917">
        <v>5</v>
      </c>
      <c r="D917">
        <v>16</v>
      </c>
      <c r="E917">
        <v>0</v>
      </c>
      <c r="F917">
        <v>0</v>
      </c>
      <c r="G917">
        <v>0</v>
      </c>
      <c r="H917">
        <v>12</v>
      </c>
      <c r="I917">
        <v>3</v>
      </c>
      <c r="J917">
        <v>0</v>
      </c>
      <c r="K917">
        <v>7</v>
      </c>
      <c r="L917">
        <v>0</v>
      </c>
    </row>
    <row r="918" spans="2:12" x14ac:dyDescent="0.3">
      <c r="B918" t="s">
        <v>1037</v>
      </c>
      <c r="C918">
        <v>1</v>
      </c>
      <c r="D918">
        <v>16</v>
      </c>
      <c r="E918">
        <v>0</v>
      </c>
      <c r="F918">
        <v>0</v>
      </c>
      <c r="G918">
        <v>0</v>
      </c>
      <c r="H918">
        <v>12</v>
      </c>
      <c r="I918">
        <v>3</v>
      </c>
      <c r="J918">
        <v>0</v>
      </c>
      <c r="K918">
        <v>1</v>
      </c>
      <c r="L918">
        <v>0</v>
      </c>
    </row>
    <row r="919" spans="2:12" x14ac:dyDescent="0.3">
      <c r="B919" t="s">
        <v>1038</v>
      </c>
      <c r="C919">
        <v>5</v>
      </c>
      <c r="D919">
        <v>16</v>
      </c>
      <c r="E919">
        <v>0</v>
      </c>
      <c r="F919">
        <v>0</v>
      </c>
      <c r="G919">
        <v>0</v>
      </c>
      <c r="H919">
        <v>12</v>
      </c>
      <c r="I919">
        <v>3</v>
      </c>
      <c r="J919">
        <v>0</v>
      </c>
      <c r="K919">
        <v>7</v>
      </c>
      <c r="L919">
        <v>0</v>
      </c>
    </row>
    <row r="920" spans="2:12" x14ac:dyDescent="0.3">
      <c r="B920" t="s">
        <v>1039</v>
      </c>
      <c r="C920">
        <v>5</v>
      </c>
      <c r="D920">
        <v>10</v>
      </c>
      <c r="E920">
        <v>0</v>
      </c>
      <c r="F920">
        <v>0</v>
      </c>
      <c r="G920">
        <v>0</v>
      </c>
      <c r="H920">
        <v>12</v>
      </c>
      <c r="I920">
        <v>5</v>
      </c>
      <c r="J920">
        <v>0</v>
      </c>
      <c r="K920">
        <v>7</v>
      </c>
      <c r="L920">
        <v>0</v>
      </c>
    </row>
    <row r="921" spans="2:12" x14ac:dyDescent="0.3">
      <c r="B921" t="s">
        <v>1040</v>
      </c>
      <c r="C921">
        <v>5</v>
      </c>
      <c r="D921">
        <v>16</v>
      </c>
      <c r="E921">
        <v>1</v>
      </c>
      <c r="F921">
        <v>0</v>
      </c>
      <c r="G921">
        <v>0</v>
      </c>
      <c r="H921">
        <v>12</v>
      </c>
      <c r="I921">
        <v>0</v>
      </c>
      <c r="J921">
        <v>2</v>
      </c>
      <c r="K921">
        <v>0</v>
      </c>
      <c r="L921">
        <v>0</v>
      </c>
    </row>
    <row r="922" spans="2:12" x14ac:dyDescent="0.3">
      <c r="B922" t="s">
        <v>1041</v>
      </c>
      <c r="C922">
        <v>1</v>
      </c>
      <c r="D922">
        <v>8</v>
      </c>
      <c r="E922">
        <v>12</v>
      </c>
      <c r="F922">
        <v>0</v>
      </c>
      <c r="G922">
        <v>0</v>
      </c>
      <c r="H922">
        <v>12</v>
      </c>
      <c r="I922">
        <v>0</v>
      </c>
      <c r="J922">
        <v>0</v>
      </c>
      <c r="K922">
        <v>0</v>
      </c>
      <c r="L922">
        <v>0</v>
      </c>
    </row>
    <row r="923" spans="2:12" x14ac:dyDescent="0.3">
      <c r="B923" t="s">
        <v>1042</v>
      </c>
      <c r="C923">
        <v>1</v>
      </c>
      <c r="D923">
        <v>3</v>
      </c>
      <c r="E923">
        <v>0</v>
      </c>
      <c r="F923">
        <v>0</v>
      </c>
      <c r="G923">
        <v>0</v>
      </c>
      <c r="H923">
        <v>12</v>
      </c>
      <c r="I923">
        <v>0</v>
      </c>
      <c r="J923">
        <v>0</v>
      </c>
      <c r="K923">
        <v>7</v>
      </c>
      <c r="L923">
        <v>0</v>
      </c>
    </row>
    <row r="924" spans="2:12" x14ac:dyDescent="0.3">
      <c r="B924" t="s">
        <v>1043</v>
      </c>
      <c r="C924">
        <v>5</v>
      </c>
      <c r="D924">
        <v>11</v>
      </c>
      <c r="E924">
        <v>0</v>
      </c>
      <c r="F924">
        <v>0</v>
      </c>
      <c r="G924">
        <v>0</v>
      </c>
      <c r="H924">
        <v>12</v>
      </c>
      <c r="I924">
        <v>0</v>
      </c>
      <c r="J924">
        <v>0</v>
      </c>
      <c r="K924">
        <v>0</v>
      </c>
      <c r="L924">
        <v>0</v>
      </c>
    </row>
    <row r="925" spans="2:12" x14ac:dyDescent="0.3">
      <c r="B925" t="s">
        <v>1044</v>
      </c>
      <c r="C925">
        <v>1</v>
      </c>
      <c r="D925">
        <v>8</v>
      </c>
      <c r="E925">
        <v>0</v>
      </c>
      <c r="F925">
        <v>0</v>
      </c>
      <c r="G925">
        <v>0</v>
      </c>
      <c r="H925">
        <v>12</v>
      </c>
      <c r="I925">
        <v>2</v>
      </c>
      <c r="J925">
        <v>0</v>
      </c>
      <c r="K925">
        <v>0</v>
      </c>
      <c r="L925">
        <v>0</v>
      </c>
    </row>
    <row r="926" spans="2:12" x14ac:dyDescent="0.3">
      <c r="B926" t="s">
        <v>1045</v>
      </c>
      <c r="C926">
        <v>5</v>
      </c>
      <c r="D926">
        <v>1</v>
      </c>
      <c r="E926">
        <v>12</v>
      </c>
      <c r="F926">
        <v>0</v>
      </c>
      <c r="G926">
        <v>0</v>
      </c>
      <c r="H926">
        <v>12</v>
      </c>
      <c r="I926">
        <v>0</v>
      </c>
      <c r="J926">
        <v>0</v>
      </c>
      <c r="K926">
        <v>0</v>
      </c>
      <c r="L926">
        <v>0</v>
      </c>
    </row>
    <row r="927" spans="2:12" x14ac:dyDescent="0.3">
      <c r="B927" t="s">
        <v>1046</v>
      </c>
      <c r="C927">
        <v>5</v>
      </c>
      <c r="D927">
        <v>3</v>
      </c>
      <c r="E927">
        <v>0</v>
      </c>
      <c r="F927">
        <v>0</v>
      </c>
      <c r="G927">
        <v>0</v>
      </c>
      <c r="H927">
        <v>12</v>
      </c>
      <c r="I927">
        <v>6</v>
      </c>
      <c r="J927">
        <v>0</v>
      </c>
      <c r="K927">
        <v>0</v>
      </c>
      <c r="L927">
        <v>0</v>
      </c>
    </row>
    <row r="928" spans="2:12" x14ac:dyDescent="0.3">
      <c r="B928" t="s">
        <v>1047</v>
      </c>
      <c r="C928">
        <v>5</v>
      </c>
      <c r="D928">
        <v>10</v>
      </c>
      <c r="E928">
        <v>0</v>
      </c>
      <c r="F928">
        <v>0</v>
      </c>
      <c r="G928">
        <v>0</v>
      </c>
      <c r="H928">
        <v>12</v>
      </c>
      <c r="I928">
        <v>0</v>
      </c>
      <c r="J928">
        <v>0</v>
      </c>
      <c r="K928">
        <v>0</v>
      </c>
      <c r="L928">
        <v>0</v>
      </c>
    </row>
    <row r="929" spans="2:12" x14ac:dyDescent="0.3">
      <c r="B929" t="s">
        <v>1048</v>
      </c>
      <c r="C929">
        <v>1</v>
      </c>
      <c r="D929">
        <v>14</v>
      </c>
      <c r="E929">
        <v>0</v>
      </c>
      <c r="F929">
        <v>0</v>
      </c>
      <c r="G929">
        <v>0</v>
      </c>
      <c r="H929">
        <v>13</v>
      </c>
      <c r="I929">
        <v>0</v>
      </c>
      <c r="J929">
        <v>0</v>
      </c>
      <c r="K929">
        <v>0</v>
      </c>
      <c r="L929">
        <v>0</v>
      </c>
    </row>
    <row r="930" spans="2:12" x14ac:dyDescent="0.3">
      <c r="B930" t="s">
        <v>1049</v>
      </c>
      <c r="C930">
        <v>1</v>
      </c>
      <c r="D930">
        <v>16</v>
      </c>
      <c r="E930">
        <v>0</v>
      </c>
      <c r="F930">
        <v>0</v>
      </c>
      <c r="G930">
        <v>0</v>
      </c>
      <c r="H930">
        <v>13</v>
      </c>
      <c r="I930">
        <v>0</v>
      </c>
      <c r="J930">
        <v>0</v>
      </c>
      <c r="K930">
        <v>0</v>
      </c>
      <c r="L930">
        <v>0</v>
      </c>
    </row>
    <row r="931" spans="2:12" x14ac:dyDescent="0.3">
      <c r="B931" t="s">
        <v>1050</v>
      </c>
      <c r="C931">
        <v>5</v>
      </c>
      <c r="D931">
        <v>10</v>
      </c>
      <c r="E931">
        <v>0</v>
      </c>
      <c r="F931">
        <v>0</v>
      </c>
      <c r="G931">
        <v>0</v>
      </c>
      <c r="H931">
        <v>13</v>
      </c>
      <c r="I931">
        <v>0</v>
      </c>
      <c r="J931">
        <v>0</v>
      </c>
      <c r="K931">
        <v>0</v>
      </c>
      <c r="L931">
        <v>0</v>
      </c>
    </row>
    <row r="932" spans="2:12" x14ac:dyDescent="0.3">
      <c r="B932" t="s">
        <v>1051</v>
      </c>
      <c r="C932">
        <v>1</v>
      </c>
      <c r="D932">
        <v>10</v>
      </c>
      <c r="E932">
        <v>12</v>
      </c>
      <c r="F932">
        <v>0</v>
      </c>
      <c r="G932">
        <v>0</v>
      </c>
      <c r="H932">
        <v>13</v>
      </c>
      <c r="I932">
        <v>0</v>
      </c>
      <c r="J932">
        <v>0</v>
      </c>
      <c r="K932">
        <v>0</v>
      </c>
      <c r="L932">
        <v>0</v>
      </c>
    </row>
    <row r="933" spans="2:12" x14ac:dyDescent="0.3">
      <c r="B933" t="s">
        <v>1052</v>
      </c>
      <c r="C933">
        <v>5</v>
      </c>
      <c r="D933">
        <v>16</v>
      </c>
      <c r="E933">
        <v>0</v>
      </c>
      <c r="F933">
        <v>0</v>
      </c>
      <c r="G933">
        <v>0</v>
      </c>
      <c r="H933">
        <v>13</v>
      </c>
      <c r="I933">
        <v>0</v>
      </c>
      <c r="J933">
        <v>0</v>
      </c>
      <c r="K933">
        <v>0</v>
      </c>
      <c r="L933">
        <v>0</v>
      </c>
    </row>
    <row r="934" spans="2:12" x14ac:dyDescent="0.3">
      <c r="B934" t="s">
        <v>1053</v>
      </c>
      <c r="C934">
        <v>5</v>
      </c>
      <c r="D934">
        <v>10</v>
      </c>
      <c r="E934">
        <v>0</v>
      </c>
      <c r="F934">
        <v>0</v>
      </c>
      <c r="G934">
        <v>0</v>
      </c>
      <c r="H934">
        <v>13</v>
      </c>
      <c r="I934">
        <v>0</v>
      </c>
      <c r="J934">
        <v>0</v>
      </c>
      <c r="K934">
        <v>0</v>
      </c>
      <c r="L934">
        <v>0</v>
      </c>
    </row>
    <row r="935" spans="2:12" x14ac:dyDescent="0.3">
      <c r="B935" t="s">
        <v>1054</v>
      </c>
      <c r="C935">
        <v>1</v>
      </c>
      <c r="D935">
        <v>3</v>
      </c>
      <c r="E935">
        <v>0</v>
      </c>
      <c r="F935">
        <v>0</v>
      </c>
      <c r="G935">
        <v>0</v>
      </c>
      <c r="H935">
        <v>13</v>
      </c>
      <c r="I935">
        <v>0</v>
      </c>
      <c r="J935">
        <v>0</v>
      </c>
      <c r="K935">
        <v>0</v>
      </c>
      <c r="L935">
        <v>0</v>
      </c>
    </row>
    <row r="936" spans="2:12" x14ac:dyDescent="0.3">
      <c r="B936" t="s">
        <v>1055</v>
      </c>
      <c r="C936">
        <v>5</v>
      </c>
      <c r="D936">
        <v>3</v>
      </c>
      <c r="E936">
        <v>0</v>
      </c>
      <c r="F936">
        <v>0</v>
      </c>
      <c r="G936">
        <v>0</v>
      </c>
      <c r="H936">
        <v>13</v>
      </c>
      <c r="I936">
        <v>0</v>
      </c>
      <c r="J936">
        <v>0</v>
      </c>
      <c r="K936">
        <v>0</v>
      </c>
      <c r="L936">
        <v>0</v>
      </c>
    </row>
    <row r="937" spans="2:12" x14ac:dyDescent="0.3">
      <c r="B937" t="s">
        <v>1056</v>
      </c>
      <c r="C937">
        <v>5</v>
      </c>
      <c r="D937">
        <v>16</v>
      </c>
      <c r="E937">
        <v>0</v>
      </c>
      <c r="F937">
        <v>0</v>
      </c>
      <c r="G937">
        <v>0</v>
      </c>
      <c r="H937">
        <v>13</v>
      </c>
      <c r="I937">
        <v>0</v>
      </c>
      <c r="J937">
        <v>0</v>
      </c>
      <c r="K937">
        <v>0</v>
      </c>
      <c r="L937">
        <v>0</v>
      </c>
    </row>
    <row r="938" spans="2:12" x14ac:dyDescent="0.3">
      <c r="B938" t="s">
        <v>1057</v>
      </c>
      <c r="C938">
        <v>1</v>
      </c>
      <c r="D938">
        <v>16</v>
      </c>
      <c r="E938">
        <v>0</v>
      </c>
      <c r="F938">
        <v>0</v>
      </c>
      <c r="G938">
        <v>0</v>
      </c>
      <c r="H938">
        <v>13</v>
      </c>
      <c r="I938">
        <v>0</v>
      </c>
      <c r="J938">
        <v>0</v>
      </c>
      <c r="K938">
        <v>0</v>
      </c>
      <c r="L938">
        <v>0</v>
      </c>
    </row>
    <row r="939" spans="2:12" x14ac:dyDescent="0.3">
      <c r="B939" t="s">
        <v>1058</v>
      </c>
      <c r="C939">
        <v>5</v>
      </c>
      <c r="D939">
        <v>10</v>
      </c>
      <c r="E939">
        <v>0</v>
      </c>
      <c r="F939">
        <v>0</v>
      </c>
      <c r="G939">
        <v>0</v>
      </c>
      <c r="H939">
        <v>13</v>
      </c>
      <c r="I939">
        <v>0</v>
      </c>
      <c r="J939">
        <v>2</v>
      </c>
      <c r="K939">
        <v>0</v>
      </c>
      <c r="L939">
        <v>0</v>
      </c>
    </row>
    <row r="940" spans="2:12" x14ac:dyDescent="0.3">
      <c r="B940" t="s">
        <v>1059</v>
      </c>
      <c r="C940">
        <v>5</v>
      </c>
      <c r="D940">
        <v>12</v>
      </c>
      <c r="E940">
        <v>0</v>
      </c>
      <c r="F940">
        <v>0</v>
      </c>
      <c r="G940">
        <v>0</v>
      </c>
      <c r="H940">
        <v>13</v>
      </c>
      <c r="I940">
        <v>0</v>
      </c>
      <c r="J940">
        <v>0</v>
      </c>
      <c r="K940">
        <v>0</v>
      </c>
      <c r="L940">
        <v>0</v>
      </c>
    </row>
    <row r="941" spans="2:12" x14ac:dyDescent="0.3">
      <c r="B941" t="s">
        <v>1060</v>
      </c>
      <c r="C941">
        <v>5</v>
      </c>
      <c r="D941">
        <v>1</v>
      </c>
      <c r="E941">
        <v>0</v>
      </c>
      <c r="F941">
        <v>0</v>
      </c>
      <c r="G941">
        <v>0</v>
      </c>
      <c r="H941">
        <v>13</v>
      </c>
      <c r="I941">
        <v>0</v>
      </c>
      <c r="J941">
        <v>0</v>
      </c>
      <c r="K941">
        <v>0</v>
      </c>
      <c r="L941">
        <v>0</v>
      </c>
    </row>
    <row r="942" spans="2:12" x14ac:dyDescent="0.3">
      <c r="B942" t="s">
        <v>1061</v>
      </c>
      <c r="C942">
        <v>5</v>
      </c>
      <c r="D942">
        <v>10</v>
      </c>
      <c r="E942">
        <v>0</v>
      </c>
      <c r="F942">
        <v>0</v>
      </c>
      <c r="G942">
        <v>0</v>
      </c>
      <c r="H942">
        <v>13</v>
      </c>
      <c r="I942">
        <v>0</v>
      </c>
      <c r="J942">
        <v>0</v>
      </c>
      <c r="K942">
        <v>0</v>
      </c>
      <c r="L942">
        <v>0</v>
      </c>
    </row>
    <row r="943" spans="2:12" x14ac:dyDescent="0.3">
      <c r="B943" t="s">
        <v>1062</v>
      </c>
      <c r="C943">
        <v>5</v>
      </c>
      <c r="D943">
        <v>8</v>
      </c>
      <c r="E943">
        <v>0</v>
      </c>
      <c r="F943">
        <v>0</v>
      </c>
      <c r="G943">
        <v>0</v>
      </c>
      <c r="H943">
        <v>13</v>
      </c>
      <c r="I943">
        <v>0</v>
      </c>
      <c r="J943">
        <v>0</v>
      </c>
      <c r="K943">
        <v>0</v>
      </c>
      <c r="L943">
        <v>0</v>
      </c>
    </row>
    <row r="944" spans="2:12" x14ac:dyDescent="0.3">
      <c r="B944" t="s">
        <v>1063</v>
      </c>
      <c r="C944">
        <v>5</v>
      </c>
      <c r="D944">
        <v>15</v>
      </c>
      <c r="E944">
        <v>12</v>
      </c>
      <c r="F944">
        <v>0</v>
      </c>
      <c r="G944">
        <v>0</v>
      </c>
      <c r="H944">
        <v>13</v>
      </c>
      <c r="I944">
        <v>0</v>
      </c>
      <c r="J944">
        <v>0</v>
      </c>
      <c r="K944">
        <v>0</v>
      </c>
      <c r="L944">
        <v>0</v>
      </c>
    </row>
    <row r="945" spans="2:12" x14ac:dyDescent="0.3">
      <c r="B945" t="s">
        <v>1064</v>
      </c>
      <c r="C945">
        <v>5</v>
      </c>
      <c r="D945">
        <v>10</v>
      </c>
      <c r="E945">
        <v>0</v>
      </c>
      <c r="F945">
        <v>0</v>
      </c>
      <c r="G945">
        <v>0</v>
      </c>
      <c r="H945">
        <v>13</v>
      </c>
      <c r="I945">
        <v>0</v>
      </c>
      <c r="J945">
        <v>0</v>
      </c>
      <c r="K945">
        <v>0</v>
      </c>
      <c r="L945">
        <v>0</v>
      </c>
    </row>
    <row r="946" spans="2:12" x14ac:dyDescent="0.3">
      <c r="B946" t="s">
        <v>1065</v>
      </c>
      <c r="C946">
        <v>1</v>
      </c>
      <c r="D946">
        <v>8</v>
      </c>
      <c r="E946">
        <v>0</v>
      </c>
      <c r="F946">
        <v>0</v>
      </c>
      <c r="G946">
        <v>0</v>
      </c>
      <c r="H946">
        <v>13</v>
      </c>
      <c r="I946">
        <v>0</v>
      </c>
      <c r="J946">
        <v>0</v>
      </c>
      <c r="K946">
        <v>0</v>
      </c>
      <c r="L946">
        <v>0</v>
      </c>
    </row>
    <row r="947" spans="2:12" x14ac:dyDescent="0.3">
      <c r="B947" t="s">
        <v>1066</v>
      </c>
      <c r="C947">
        <v>1</v>
      </c>
      <c r="D947">
        <v>7</v>
      </c>
      <c r="E947">
        <v>0</v>
      </c>
      <c r="F947">
        <v>0</v>
      </c>
      <c r="G947">
        <v>0</v>
      </c>
      <c r="H947">
        <v>13</v>
      </c>
      <c r="I947">
        <v>0</v>
      </c>
      <c r="J947">
        <v>0</v>
      </c>
      <c r="K947">
        <v>0</v>
      </c>
      <c r="L947">
        <v>0</v>
      </c>
    </row>
    <row r="948" spans="2:12" x14ac:dyDescent="0.3">
      <c r="B948" t="s">
        <v>1067</v>
      </c>
      <c r="C948">
        <v>5</v>
      </c>
      <c r="D948">
        <v>3</v>
      </c>
      <c r="E948">
        <v>0</v>
      </c>
      <c r="F948">
        <v>0</v>
      </c>
      <c r="G948">
        <v>0</v>
      </c>
      <c r="H948">
        <v>13</v>
      </c>
      <c r="I948">
        <v>0</v>
      </c>
      <c r="J948">
        <v>0</v>
      </c>
      <c r="K948">
        <v>0</v>
      </c>
      <c r="L948">
        <v>0</v>
      </c>
    </row>
    <row r="949" spans="2:12" x14ac:dyDescent="0.3">
      <c r="B949" s="4" t="s">
        <v>1068</v>
      </c>
      <c r="C949">
        <v>1</v>
      </c>
      <c r="D949">
        <v>11</v>
      </c>
      <c r="E949">
        <v>9</v>
      </c>
      <c r="F949">
        <v>0</v>
      </c>
      <c r="G949">
        <v>0</v>
      </c>
      <c r="H949">
        <v>14</v>
      </c>
      <c r="I949">
        <v>3</v>
      </c>
      <c r="J949">
        <v>3</v>
      </c>
      <c r="K949">
        <v>5</v>
      </c>
      <c r="L949">
        <v>0</v>
      </c>
    </row>
    <row r="950" spans="2:12" x14ac:dyDescent="0.3">
      <c r="B950" s="4" t="s">
        <v>1069</v>
      </c>
      <c r="C950">
        <v>5</v>
      </c>
      <c r="D950">
        <v>11</v>
      </c>
      <c r="E950">
        <v>9</v>
      </c>
      <c r="F950">
        <v>0</v>
      </c>
      <c r="G950">
        <v>0</v>
      </c>
      <c r="H950">
        <v>14</v>
      </c>
      <c r="I950">
        <v>3</v>
      </c>
      <c r="J950">
        <v>3</v>
      </c>
      <c r="K950">
        <v>5</v>
      </c>
      <c r="L950">
        <v>0</v>
      </c>
    </row>
    <row r="951" spans="2:12" x14ac:dyDescent="0.3">
      <c r="B951" s="4" t="s">
        <v>1070</v>
      </c>
      <c r="C951">
        <v>2</v>
      </c>
      <c r="D951">
        <v>11</v>
      </c>
      <c r="E951">
        <v>9</v>
      </c>
      <c r="F951">
        <v>0</v>
      </c>
      <c r="G951">
        <v>0</v>
      </c>
      <c r="H951">
        <v>14</v>
      </c>
      <c r="I951">
        <v>3</v>
      </c>
      <c r="J951">
        <v>3</v>
      </c>
      <c r="K951">
        <v>5</v>
      </c>
      <c r="L951">
        <v>0</v>
      </c>
    </row>
    <row r="952" spans="2:12" x14ac:dyDescent="0.3">
      <c r="B952" s="4" t="s">
        <v>1071</v>
      </c>
      <c r="C952">
        <v>1</v>
      </c>
      <c r="D952">
        <v>10</v>
      </c>
      <c r="E952">
        <v>9</v>
      </c>
      <c r="F952">
        <v>0</v>
      </c>
      <c r="G952">
        <v>0</v>
      </c>
      <c r="H952">
        <v>14</v>
      </c>
      <c r="I952">
        <v>3</v>
      </c>
      <c r="J952">
        <v>3</v>
      </c>
      <c r="K952">
        <v>5</v>
      </c>
      <c r="L952">
        <v>0</v>
      </c>
    </row>
    <row r="953" spans="2:12" x14ac:dyDescent="0.3">
      <c r="B953" s="4" t="s">
        <v>1072</v>
      </c>
      <c r="C953">
        <v>5</v>
      </c>
      <c r="D953">
        <v>2</v>
      </c>
      <c r="E953">
        <v>9</v>
      </c>
      <c r="F953">
        <v>0</v>
      </c>
      <c r="G953">
        <v>0</v>
      </c>
      <c r="H953">
        <v>14</v>
      </c>
      <c r="I953">
        <v>3</v>
      </c>
      <c r="J953">
        <v>3</v>
      </c>
      <c r="K953">
        <v>5</v>
      </c>
      <c r="L953">
        <v>0</v>
      </c>
    </row>
    <row r="954" spans="2:12" x14ac:dyDescent="0.3">
      <c r="B954" s="4" t="s">
        <v>1073</v>
      </c>
      <c r="C954">
        <v>1</v>
      </c>
      <c r="D954">
        <v>2</v>
      </c>
      <c r="E954">
        <v>9</v>
      </c>
      <c r="F954">
        <v>0</v>
      </c>
      <c r="G954">
        <v>0</v>
      </c>
      <c r="H954">
        <v>14</v>
      </c>
      <c r="I954">
        <v>3</v>
      </c>
      <c r="J954">
        <v>3</v>
      </c>
      <c r="K954">
        <v>5</v>
      </c>
      <c r="L954">
        <v>0</v>
      </c>
    </row>
    <row r="955" spans="2:12" x14ac:dyDescent="0.3">
      <c r="B955" s="4" t="s">
        <v>1074</v>
      </c>
      <c r="C955">
        <v>1</v>
      </c>
      <c r="D955">
        <v>1</v>
      </c>
      <c r="E955">
        <v>9</v>
      </c>
      <c r="F955">
        <v>0</v>
      </c>
      <c r="G955">
        <v>0</v>
      </c>
      <c r="H955">
        <v>14</v>
      </c>
      <c r="I955">
        <v>3</v>
      </c>
      <c r="J955">
        <v>3</v>
      </c>
      <c r="K955">
        <v>5</v>
      </c>
      <c r="L955">
        <v>0</v>
      </c>
    </row>
    <row r="956" spans="2:12" x14ac:dyDescent="0.3">
      <c r="B956" s="4" t="s">
        <v>1075</v>
      </c>
      <c r="C956">
        <v>5</v>
      </c>
      <c r="D956">
        <v>8</v>
      </c>
      <c r="E956">
        <v>9</v>
      </c>
      <c r="F956">
        <v>0</v>
      </c>
      <c r="G956">
        <v>0</v>
      </c>
      <c r="H956">
        <v>14</v>
      </c>
      <c r="I956">
        <v>3</v>
      </c>
      <c r="J956">
        <v>3</v>
      </c>
      <c r="K956">
        <v>5</v>
      </c>
      <c r="L956">
        <v>0</v>
      </c>
    </row>
    <row r="957" spans="2:12" x14ac:dyDescent="0.3">
      <c r="B957" s="4" t="s">
        <v>1076</v>
      </c>
      <c r="C957">
        <v>1</v>
      </c>
      <c r="D957">
        <v>8</v>
      </c>
      <c r="E957">
        <v>9</v>
      </c>
      <c r="F957">
        <v>0</v>
      </c>
      <c r="G957">
        <v>0</v>
      </c>
      <c r="H957">
        <v>14</v>
      </c>
      <c r="I957">
        <v>3</v>
      </c>
      <c r="J957">
        <v>3</v>
      </c>
      <c r="K957">
        <v>5</v>
      </c>
      <c r="L957">
        <v>0</v>
      </c>
    </row>
    <row r="958" spans="2:12" x14ac:dyDescent="0.3">
      <c r="B958" s="4" t="s">
        <v>1077</v>
      </c>
      <c r="C958">
        <v>5</v>
      </c>
      <c r="D958">
        <v>1</v>
      </c>
      <c r="E958">
        <v>9</v>
      </c>
      <c r="F958">
        <v>0</v>
      </c>
      <c r="G958">
        <v>0</v>
      </c>
      <c r="H958">
        <v>14</v>
      </c>
      <c r="I958">
        <v>3</v>
      </c>
      <c r="J958">
        <v>3</v>
      </c>
      <c r="K958">
        <v>5</v>
      </c>
      <c r="L958">
        <v>0</v>
      </c>
    </row>
    <row r="959" spans="2:12" x14ac:dyDescent="0.3">
      <c r="B959" s="4" t="s">
        <v>1078</v>
      </c>
      <c r="C959">
        <v>5</v>
      </c>
      <c r="D959">
        <v>9</v>
      </c>
      <c r="E959">
        <v>9</v>
      </c>
      <c r="F959">
        <v>0</v>
      </c>
      <c r="G959">
        <v>0</v>
      </c>
      <c r="H959">
        <v>14</v>
      </c>
      <c r="I959">
        <v>3</v>
      </c>
      <c r="J959">
        <v>3</v>
      </c>
      <c r="K959">
        <v>5</v>
      </c>
      <c r="L959">
        <v>0</v>
      </c>
    </row>
    <row r="960" spans="2:12" x14ac:dyDescent="0.3">
      <c r="B960" s="4" t="s">
        <v>1079</v>
      </c>
      <c r="C960">
        <v>1</v>
      </c>
      <c r="D960">
        <v>9</v>
      </c>
      <c r="E960">
        <v>0</v>
      </c>
      <c r="F960">
        <v>0</v>
      </c>
      <c r="G960">
        <v>0</v>
      </c>
      <c r="H960">
        <v>14</v>
      </c>
      <c r="I960">
        <v>0</v>
      </c>
      <c r="J960">
        <v>3</v>
      </c>
      <c r="K960">
        <v>5</v>
      </c>
      <c r="L960">
        <v>0</v>
      </c>
    </row>
    <row r="961" spans="2:12" x14ac:dyDescent="0.3">
      <c r="B961" s="4" t="s">
        <v>1080</v>
      </c>
      <c r="C961">
        <v>2</v>
      </c>
      <c r="D961">
        <v>3</v>
      </c>
      <c r="E961">
        <v>9</v>
      </c>
      <c r="F961">
        <v>0</v>
      </c>
      <c r="G961">
        <v>0</v>
      </c>
      <c r="H961">
        <v>14</v>
      </c>
      <c r="I961">
        <v>3</v>
      </c>
      <c r="J961">
        <v>3</v>
      </c>
      <c r="K961">
        <v>0</v>
      </c>
      <c r="L961">
        <v>0</v>
      </c>
    </row>
    <row r="962" spans="2:12" x14ac:dyDescent="0.3">
      <c r="B962" s="4" t="s">
        <v>1081</v>
      </c>
      <c r="C962">
        <v>1</v>
      </c>
      <c r="D962">
        <v>10</v>
      </c>
      <c r="E962">
        <v>9</v>
      </c>
      <c r="F962">
        <v>0</v>
      </c>
      <c r="G962">
        <v>0</v>
      </c>
      <c r="H962">
        <v>14</v>
      </c>
      <c r="I962">
        <v>3</v>
      </c>
      <c r="J962">
        <v>0</v>
      </c>
      <c r="K962">
        <v>0</v>
      </c>
      <c r="L962">
        <v>0</v>
      </c>
    </row>
    <row r="963" spans="2:12" x14ac:dyDescent="0.3">
      <c r="B963" s="4" t="s">
        <v>1082</v>
      </c>
      <c r="C963">
        <v>5</v>
      </c>
      <c r="D963">
        <v>10</v>
      </c>
      <c r="E963">
        <v>9</v>
      </c>
      <c r="F963">
        <v>0</v>
      </c>
      <c r="G963">
        <v>0</v>
      </c>
      <c r="H963">
        <v>14</v>
      </c>
      <c r="I963">
        <v>3</v>
      </c>
      <c r="J963">
        <v>3</v>
      </c>
      <c r="K963">
        <v>0</v>
      </c>
      <c r="L963">
        <v>0</v>
      </c>
    </row>
    <row r="964" spans="2:12" x14ac:dyDescent="0.3">
      <c r="B964" s="4" t="s">
        <v>1083</v>
      </c>
      <c r="C964">
        <v>1</v>
      </c>
      <c r="D964">
        <v>11</v>
      </c>
      <c r="E964">
        <v>9</v>
      </c>
      <c r="F964">
        <v>0</v>
      </c>
      <c r="G964">
        <v>0</v>
      </c>
      <c r="H964">
        <v>14</v>
      </c>
      <c r="I964">
        <v>3</v>
      </c>
      <c r="J964">
        <v>3</v>
      </c>
      <c r="K964">
        <v>0</v>
      </c>
      <c r="L964">
        <v>0</v>
      </c>
    </row>
    <row r="965" spans="2:12" x14ac:dyDescent="0.3">
      <c r="B965" s="4" t="s">
        <v>1084</v>
      </c>
      <c r="C965">
        <v>1</v>
      </c>
      <c r="D965">
        <v>10</v>
      </c>
      <c r="E965">
        <v>9</v>
      </c>
      <c r="F965">
        <v>0</v>
      </c>
      <c r="G965">
        <v>0</v>
      </c>
      <c r="H965">
        <v>14</v>
      </c>
      <c r="I965">
        <v>3</v>
      </c>
      <c r="J965">
        <v>0</v>
      </c>
      <c r="K965">
        <v>0</v>
      </c>
      <c r="L965">
        <v>0</v>
      </c>
    </row>
    <row r="966" spans="2:12" x14ac:dyDescent="0.3">
      <c r="B966" s="4" t="s">
        <v>1085</v>
      </c>
      <c r="C966">
        <v>5</v>
      </c>
      <c r="D966">
        <v>7</v>
      </c>
      <c r="E966">
        <v>9</v>
      </c>
      <c r="F966">
        <v>0</v>
      </c>
      <c r="G966">
        <v>0</v>
      </c>
      <c r="H966">
        <v>14</v>
      </c>
      <c r="I966">
        <v>3</v>
      </c>
      <c r="J966">
        <v>0</v>
      </c>
      <c r="K966">
        <v>0</v>
      </c>
      <c r="L966">
        <v>0</v>
      </c>
    </row>
    <row r="967" spans="2:12" x14ac:dyDescent="0.3">
      <c r="B967" s="4" t="s">
        <v>1086</v>
      </c>
      <c r="C967">
        <v>5</v>
      </c>
      <c r="D967">
        <v>8</v>
      </c>
      <c r="E967">
        <v>9</v>
      </c>
      <c r="F967">
        <v>0</v>
      </c>
      <c r="G967">
        <v>0</v>
      </c>
      <c r="H967">
        <v>14</v>
      </c>
      <c r="I967">
        <v>3</v>
      </c>
      <c r="J967">
        <v>0</v>
      </c>
      <c r="K967">
        <v>0</v>
      </c>
      <c r="L967">
        <v>0</v>
      </c>
    </row>
    <row r="968" spans="2:12" x14ac:dyDescent="0.3">
      <c r="B968" s="4" t="s">
        <v>1087</v>
      </c>
      <c r="C968">
        <v>1</v>
      </c>
      <c r="D968">
        <v>9</v>
      </c>
      <c r="E968">
        <v>9</v>
      </c>
      <c r="F968">
        <v>0</v>
      </c>
      <c r="G968">
        <v>0</v>
      </c>
      <c r="H968">
        <v>14</v>
      </c>
      <c r="I968">
        <v>3</v>
      </c>
      <c r="J968">
        <v>0</v>
      </c>
      <c r="K968">
        <v>0</v>
      </c>
      <c r="L968">
        <v>0</v>
      </c>
    </row>
    <row r="969" spans="2:12" x14ac:dyDescent="0.3">
      <c r="B969" s="4" t="s">
        <v>1088</v>
      </c>
      <c r="C969">
        <v>1</v>
      </c>
      <c r="D969">
        <v>9</v>
      </c>
      <c r="E969">
        <v>9</v>
      </c>
      <c r="F969">
        <v>0</v>
      </c>
      <c r="G969">
        <v>0</v>
      </c>
      <c r="H969">
        <v>15</v>
      </c>
      <c r="I969">
        <v>0</v>
      </c>
      <c r="J969">
        <v>3</v>
      </c>
      <c r="K969">
        <v>2</v>
      </c>
      <c r="L969">
        <v>0</v>
      </c>
    </row>
    <row r="970" spans="2:12" x14ac:dyDescent="0.3">
      <c r="B970" s="4" t="s">
        <v>1089</v>
      </c>
      <c r="C970">
        <v>5</v>
      </c>
      <c r="D970">
        <v>10</v>
      </c>
      <c r="E970">
        <v>9</v>
      </c>
      <c r="F970">
        <v>0</v>
      </c>
      <c r="G970">
        <v>0</v>
      </c>
      <c r="H970">
        <v>15</v>
      </c>
      <c r="I970">
        <v>0</v>
      </c>
      <c r="J970">
        <v>0</v>
      </c>
      <c r="K970">
        <v>2</v>
      </c>
      <c r="L970">
        <v>0</v>
      </c>
    </row>
    <row r="971" spans="2:12" x14ac:dyDescent="0.3">
      <c r="B971" s="4" t="s">
        <v>1090</v>
      </c>
      <c r="C971">
        <v>2</v>
      </c>
      <c r="D971">
        <v>10</v>
      </c>
      <c r="E971">
        <v>9</v>
      </c>
      <c r="F971">
        <v>0</v>
      </c>
      <c r="G971">
        <v>0</v>
      </c>
      <c r="H971">
        <v>15</v>
      </c>
      <c r="I971">
        <v>0</v>
      </c>
      <c r="J971">
        <v>0</v>
      </c>
      <c r="K971">
        <v>2</v>
      </c>
      <c r="L971">
        <v>0</v>
      </c>
    </row>
    <row r="972" spans="2:12" x14ac:dyDescent="0.3">
      <c r="B972" s="4" t="s">
        <v>1091</v>
      </c>
      <c r="C972">
        <v>5</v>
      </c>
      <c r="D972">
        <v>7</v>
      </c>
      <c r="E972">
        <v>9</v>
      </c>
      <c r="F972">
        <v>0</v>
      </c>
      <c r="G972">
        <v>0</v>
      </c>
      <c r="H972">
        <v>15</v>
      </c>
      <c r="I972">
        <v>0</v>
      </c>
      <c r="J972">
        <v>0</v>
      </c>
      <c r="K972">
        <v>2</v>
      </c>
      <c r="L972">
        <v>0</v>
      </c>
    </row>
    <row r="973" spans="2:12" x14ac:dyDescent="0.3">
      <c r="B973" s="4" t="s">
        <v>1092</v>
      </c>
      <c r="C973">
        <v>1</v>
      </c>
      <c r="D973">
        <v>3</v>
      </c>
      <c r="E973">
        <v>9</v>
      </c>
      <c r="F973">
        <v>0</v>
      </c>
      <c r="G973">
        <v>0</v>
      </c>
      <c r="H973">
        <v>15</v>
      </c>
      <c r="I973">
        <v>0</v>
      </c>
      <c r="J973">
        <v>0</v>
      </c>
      <c r="K973">
        <v>2</v>
      </c>
      <c r="L973">
        <v>0</v>
      </c>
    </row>
    <row r="974" spans="2:12" x14ac:dyDescent="0.3">
      <c r="B974" s="4" t="s">
        <v>1093</v>
      </c>
      <c r="C974">
        <v>5</v>
      </c>
      <c r="D974">
        <v>16</v>
      </c>
      <c r="E974">
        <v>9</v>
      </c>
      <c r="F974">
        <v>0</v>
      </c>
      <c r="G974">
        <v>0</v>
      </c>
      <c r="H974">
        <v>15</v>
      </c>
      <c r="I974">
        <v>0</v>
      </c>
      <c r="J974">
        <v>0</v>
      </c>
      <c r="K974">
        <v>2</v>
      </c>
      <c r="L974">
        <v>0</v>
      </c>
    </row>
    <row r="975" spans="2:12" x14ac:dyDescent="0.3">
      <c r="B975" s="4" t="s">
        <v>1094</v>
      </c>
      <c r="C975">
        <v>1</v>
      </c>
      <c r="D975">
        <v>3</v>
      </c>
      <c r="E975">
        <v>9</v>
      </c>
      <c r="F975">
        <v>0</v>
      </c>
      <c r="G975">
        <v>0</v>
      </c>
      <c r="H975">
        <v>15</v>
      </c>
      <c r="I975">
        <v>0</v>
      </c>
      <c r="J975">
        <v>0</v>
      </c>
      <c r="K975">
        <v>2</v>
      </c>
      <c r="L975">
        <v>0</v>
      </c>
    </row>
    <row r="976" spans="2:12" x14ac:dyDescent="0.3">
      <c r="B976" s="4" t="s">
        <v>1095</v>
      </c>
      <c r="C976">
        <v>5</v>
      </c>
      <c r="D976">
        <v>13</v>
      </c>
      <c r="E976">
        <v>9</v>
      </c>
      <c r="F976">
        <v>0</v>
      </c>
      <c r="G976">
        <v>0</v>
      </c>
      <c r="H976">
        <v>15</v>
      </c>
      <c r="I976">
        <v>0</v>
      </c>
      <c r="J976">
        <v>0</v>
      </c>
      <c r="K976">
        <v>2</v>
      </c>
      <c r="L976">
        <v>0</v>
      </c>
    </row>
    <row r="977" spans="2:12" x14ac:dyDescent="0.3">
      <c r="B977" s="4" t="s">
        <v>1096</v>
      </c>
      <c r="C977">
        <v>1</v>
      </c>
      <c r="D977">
        <v>9</v>
      </c>
      <c r="E977">
        <v>9</v>
      </c>
      <c r="F977">
        <v>0</v>
      </c>
      <c r="G977">
        <v>0</v>
      </c>
      <c r="H977">
        <v>15</v>
      </c>
      <c r="I977">
        <v>0</v>
      </c>
      <c r="J977">
        <v>0</v>
      </c>
      <c r="K977">
        <v>2</v>
      </c>
      <c r="L977">
        <v>0</v>
      </c>
    </row>
    <row r="978" spans="2:12" x14ac:dyDescent="0.3">
      <c r="B978" s="4" t="s">
        <v>1097</v>
      </c>
      <c r="C978">
        <v>5</v>
      </c>
      <c r="D978">
        <v>9</v>
      </c>
      <c r="E978">
        <v>9</v>
      </c>
      <c r="F978">
        <v>0</v>
      </c>
      <c r="G978">
        <v>0</v>
      </c>
      <c r="H978">
        <v>15</v>
      </c>
      <c r="I978">
        <v>0</v>
      </c>
      <c r="J978">
        <v>0</v>
      </c>
      <c r="K978">
        <v>2</v>
      </c>
      <c r="L978">
        <v>0</v>
      </c>
    </row>
    <row r="979" spans="2:12" x14ac:dyDescent="0.3">
      <c r="B979" s="4" t="s">
        <v>1098</v>
      </c>
      <c r="C979">
        <v>1</v>
      </c>
      <c r="D979">
        <v>13</v>
      </c>
      <c r="E979">
        <v>9</v>
      </c>
      <c r="F979">
        <v>0</v>
      </c>
      <c r="G979">
        <v>0</v>
      </c>
      <c r="H979">
        <v>15</v>
      </c>
      <c r="I979">
        <v>0</v>
      </c>
      <c r="J979">
        <v>0</v>
      </c>
      <c r="K979">
        <v>2</v>
      </c>
      <c r="L979">
        <v>0</v>
      </c>
    </row>
    <row r="980" spans="2:12" x14ac:dyDescent="0.3">
      <c r="B980" s="4" t="s">
        <v>1099</v>
      </c>
      <c r="C980">
        <v>5</v>
      </c>
      <c r="D980">
        <v>10</v>
      </c>
      <c r="E980">
        <v>9</v>
      </c>
      <c r="F980">
        <v>0</v>
      </c>
      <c r="G980">
        <v>0</v>
      </c>
      <c r="H980">
        <v>15</v>
      </c>
      <c r="I980">
        <v>0</v>
      </c>
      <c r="J980">
        <v>0</v>
      </c>
      <c r="K980">
        <v>2</v>
      </c>
      <c r="L980">
        <v>0</v>
      </c>
    </row>
    <row r="981" spans="2:12" x14ac:dyDescent="0.3">
      <c r="B981" s="4" t="s">
        <v>1100</v>
      </c>
      <c r="C981">
        <v>1</v>
      </c>
      <c r="D981">
        <v>10</v>
      </c>
      <c r="E981">
        <v>9</v>
      </c>
      <c r="F981">
        <v>0</v>
      </c>
      <c r="G981">
        <v>0</v>
      </c>
      <c r="H981">
        <v>15</v>
      </c>
      <c r="I981">
        <v>0</v>
      </c>
      <c r="J981">
        <v>3</v>
      </c>
      <c r="K981">
        <v>2</v>
      </c>
      <c r="L981">
        <v>0</v>
      </c>
    </row>
    <row r="982" spans="2:12" x14ac:dyDescent="0.3">
      <c r="B982" s="4" t="s">
        <v>1101</v>
      </c>
      <c r="C982">
        <v>5</v>
      </c>
      <c r="D982">
        <v>10</v>
      </c>
      <c r="E982">
        <v>9</v>
      </c>
      <c r="F982">
        <v>0</v>
      </c>
      <c r="G982">
        <v>0</v>
      </c>
      <c r="H982">
        <v>15</v>
      </c>
      <c r="I982">
        <v>0</v>
      </c>
      <c r="J982">
        <v>0</v>
      </c>
      <c r="K982">
        <v>2</v>
      </c>
      <c r="L982">
        <v>0</v>
      </c>
    </row>
    <row r="983" spans="2:12" x14ac:dyDescent="0.3">
      <c r="B983" s="4" t="s">
        <v>1102</v>
      </c>
      <c r="C983">
        <v>1</v>
      </c>
      <c r="D983">
        <v>3</v>
      </c>
      <c r="E983">
        <v>9</v>
      </c>
      <c r="F983">
        <v>0</v>
      </c>
      <c r="G983">
        <v>0</v>
      </c>
      <c r="H983">
        <v>15</v>
      </c>
      <c r="I983">
        <v>0</v>
      </c>
      <c r="J983">
        <v>0</v>
      </c>
      <c r="K983">
        <v>2</v>
      </c>
      <c r="L983">
        <v>0</v>
      </c>
    </row>
    <row r="984" spans="2:12" x14ac:dyDescent="0.3">
      <c r="B984" s="4" t="s">
        <v>1103</v>
      </c>
      <c r="C984">
        <v>5</v>
      </c>
      <c r="D984">
        <v>11</v>
      </c>
      <c r="E984">
        <v>9</v>
      </c>
      <c r="F984">
        <v>0</v>
      </c>
      <c r="G984">
        <v>0</v>
      </c>
      <c r="H984">
        <v>15</v>
      </c>
      <c r="I984">
        <v>0</v>
      </c>
      <c r="J984">
        <v>3</v>
      </c>
      <c r="K984">
        <v>2</v>
      </c>
      <c r="L984">
        <v>0</v>
      </c>
    </row>
    <row r="985" spans="2:12" x14ac:dyDescent="0.3">
      <c r="B985" s="4" t="s">
        <v>1104</v>
      </c>
      <c r="C985">
        <v>5</v>
      </c>
      <c r="D985">
        <v>9</v>
      </c>
      <c r="E985">
        <v>9</v>
      </c>
      <c r="F985">
        <v>0</v>
      </c>
      <c r="G985">
        <v>0</v>
      </c>
      <c r="H985">
        <v>15</v>
      </c>
      <c r="I985">
        <v>0</v>
      </c>
      <c r="J985">
        <v>0</v>
      </c>
      <c r="K985">
        <v>2</v>
      </c>
      <c r="L985">
        <v>0</v>
      </c>
    </row>
    <row r="986" spans="2:12" x14ac:dyDescent="0.3">
      <c r="B986" s="4" t="s">
        <v>1105</v>
      </c>
      <c r="C986">
        <v>1</v>
      </c>
      <c r="D986">
        <v>13</v>
      </c>
      <c r="E986">
        <v>9</v>
      </c>
      <c r="F986">
        <v>0</v>
      </c>
      <c r="G986">
        <v>0</v>
      </c>
      <c r="H986">
        <v>15</v>
      </c>
      <c r="I986">
        <v>0</v>
      </c>
      <c r="J986">
        <v>3</v>
      </c>
      <c r="K986">
        <v>2</v>
      </c>
      <c r="L986">
        <v>0</v>
      </c>
    </row>
    <row r="987" spans="2:12" x14ac:dyDescent="0.3">
      <c r="B987" s="4" t="s">
        <v>1106</v>
      </c>
      <c r="C987">
        <v>5</v>
      </c>
      <c r="D987">
        <v>8</v>
      </c>
      <c r="E987">
        <v>9</v>
      </c>
      <c r="F987">
        <v>0</v>
      </c>
      <c r="G987">
        <v>0</v>
      </c>
      <c r="H987">
        <v>15</v>
      </c>
      <c r="I987">
        <v>0</v>
      </c>
      <c r="J987">
        <v>0</v>
      </c>
      <c r="K987">
        <v>2</v>
      </c>
      <c r="L987">
        <v>0</v>
      </c>
    </row>
    <row r="988" spans="2:12" x14ac:dyDescent="0.3">
      <c r="B988" s="4" t="s">
        <v>1107</v>
      </c>
      <c r="C988">
        <v>1</v>
      </c>
      <c r="D988">
        <v>8</v>
      </c>
      <c r="E988">
        <v>9</v>
      </c>
      <c r="F988">
        <v>0</v>
      </c>
      <c r="G988">
        <v>0</v>
      </c>
      <c r="H988">
        <v>15</v>
      </c>
      <c r="I988">
        <v>0</v>
      </c>
      <c r="J988">
        <v>0</v>
      </c>
      <c r="K988">
        <v>2</v>
      </c>
      <c r="L988">
        <v>0</v>
      </c>
    </row>
    <row r="989" spans="2:12" x14ac:dyDescent="0.3">
      <c r="B989" s="4" t="s">
        <v>1108</v>
      </c>
      <c r="C989">
        <v>1</v>
      </c>
      <c r="D989">
        <v>9</v>
      </c>
      <c r="E989">
        <v>9</v>
      </c>
      <c r="F989">
        <v>0</v>
      </c>
      <c r="G989">
        <v>0</v>
      </c>
      <c r="H989">
        <v>16</v>
      </c>
      <c r="I989">
        <v>0</v>
      </c>
      <c r="J989">
        <v>3</v>
      </c>
      <c r="K989">
        <v>0</v>
      </c>
      <c r="L989">
        <v>0</v>
      </c>
    </row>
    <row r="990" spans="2:12" x14ac:dyDescent="0.3">
      <c r="B990" s="4" t="s">
        <v>1109</v>
      </c>
      <c r="C990">
        <v>5</v>
      </c>
      <c r="D990">
        <v>13</v>
      </c>
      <c r="E990">
        <v>9</v>
      </c>
      <c r="F990">
        <v>0</v>
      </c>
      <c r="G990">
        <v>0</v>
      </c>
      <c r="H990">
        <v>16</v>
      </c>
      <c r="I990">
        <v>0</v>
      </c>
      <c r="J990">
        <v>3</v>
      </c>
      <c r="K990">
        <v>0</v>
      </c>
      <c r="L990">
        <v>0</v>
      </c>
    </row>
    <row r="991" spans="2:12" x14ac:dyDescent="0.3">
      <c r="B991" s="4" t="s">
        <v>1110</v>
      </c>
      <c r="C991">
        <v>1</v>
      </c>
      <c r="D991">
        <v>13</v>
      </c>
      <c r="E991">
        <v>9</v>
      </c>
      <c r="F991">
        <v>0</v>
      </c>
      <c r="G991">
        <v>0</v>
      </c>
      <c r="H991">
        <v>16</v>
      </c>
      <c r="I991">
        <v>0</v>
      </c>
      <c r="J991">
        <v>0</v>
      </c>
      <c r="K991">
        <v>0</v>
      </c>
      <c r="L991">
        <v>0</v>
      </c>
    </row>
    <row r="992" spans="2:12" x14ac:dyDescent="0.3">
      <c r="B992" s="4" t="s">
        <v>1111</v>
      </c>
      <c r="C992">
        <v>5</v>
      </c>
      <c r="D992">
        <v>10</v>
      </c>
      <c r="E992">
        <v>9</v>
      </c>
      <c r="F992">
        <v>0</v>
      </c>
      <c r="G992">
        <v>0</v>
      </c>
      <c r="H992">
        <v>16</v>
      </c>
      <c r="I992">
        <v>0</v>
      </c>
      <c r="J992">
        <v>3</v>
      </c>
      <c r="K992">
        <v>0</v>
      </c>
      <c r="L992">
        <v>0</v>
      </c>
    </row>
    <row r="993" spans="2:12" x14ac:dyDescent="0.3">
      <c r="B993" s="4" t="s">
        <v>1112</v>
      </c>
      <c r="C993">
        <v>1</v>
      </c>
      <c r="D993">
        <v>13</v>
      </c>
      <c r="E993">
        <v>9</v>
      </c>
      <c r="F993">
        <v>0</v>
      </c>
      <c r="G993">
        <v>0</v>
      </c>
      <c r="H993">
        <v>16</v>
      </c>
      <c r="I993">
        <v>0</v>
      </c>
      <c r="J993">
        <v>0</v>
      </c>
      <c r="K993">
        <v>0</v>
      </c>
      <c r="L993">
        <v>0</v>
      </c>
    </row>
    <row r="994" spans="2:12" x14ac:dyDescent="0.3">
      <c r="B994" s="4" t="s">
        <v>1113</v>
      </c>
      <c r="C994">
        <v>5</v>
      </c>
      <c r="D994">
        <v>13</v>
      </c>
      <c r="E994">
        <v>9</v>
      </c>
      <c r="F994">
        <v>0</v>
      </c>
      <c r="G994">
        <v>0</v>
      </c>
      <c r="H994">
        <v>16</v>
      </c>
      <c r="I994">
        <v>0</v>
      </c>
      <c r="J994">
        <v>0</v>
      </c>
      <c r="K994">
        <v>0</v>
      </c>
      <c r="L994">
        <v>0</v>
      </c>
    </row>
    <row r="995" spans="2:12" x14ac:dyDescent="0.3">
      <c r="B995" s="4" t="s">
        <v>1114</v>
      </c>
      <c r="C995">
        <v>1</v>
      </c>
      <c r="D995">
        <v>3</v>
      </c>
      <c r="E995">
        <v>9</v>
      </c>
      <c r="F995">
        <v>0</v>
      </c>
      <c r="G995">
        <v>0</v>
      </c>
      <c r="H995">
        <v>16</v>
      </c>
      <c r="I995">
        <v>0</v>
      </c>
      <c r="J995">
        <v>0</v>
      </c>
      <c r="K995">
        <v>0</v>
      </c>
      <c r="L995">
        <v>0</v>
      </c>
    </row>
    <row r="996" spans="2:12" x14ac:dyDescent="0.3">
      <c r="B996" s="4" t="s">
        <v>1115</v>
      </c>
      <c r="C996">
        <v>1</v>
      </c>
      <c r="D996">
        <v>13</v>
      </c>
      <c r="E996">
        <v>9</v>
      </c>
      <c r="F996">
        <v>0</v>
      </c>
      <c r="G996">
        <v>0</v>
      </c>
      <c r="H996">
        <v>16</v>
      </c>
      <c r="I996">
        <v>0</v>
      </c>
      <c r="J996">
        <v>0</v>
      </c>
      <c r="K996">
        <v>0</v>
      </c>
      <c r="L996">
        <v>0</v>
      </c>
    </row>
    <row r="997" spans="2:12" x14ac:dyDescent="0.3">
      <c r="B997" s="4" t="s">
        <v>1116</v>
      </c>
      <c r="C997">
        <v>5</v>
      </c>
      <c r="D997">
        <v>9</v>
      </c>
      <c r="E997">
        <v>9</v>
      </c>
      <c r="F997">
        <v>0</v>
      </c>
      <c r="G997">
        <v>0</v>
      </c>
      <c r="H997">
        <v>16</v>
      </c>
      <c r="I997">
        <v>0</v>
      </c>
      <c r="J997">
        <v>0</v>
      </c>
      <c r="K997">
        <v>0</v>
      </c>
      <c r="L997">
        <v>0</v>
      </c>
    </row>
    <row r="998" spans="2:12" x14ac:dyDescent="0.3">
      <c r="B998" s="4" t="s">
        <v>1117</v>
      </c>
      <c r="C998">
        <v>1</v>
      </c>
      <c r="D998">
        <v>13</v>
      </c>
      <c r="E998">
        <v>9</v>
      </c>
      <c r="F998">
        <v>0</v>
      </c>
      <c r="G998">
        <v>0</v>
      </c>
      <c r="H998">
        <v>16</v>
      </c>
      <c r="I998">
        <v>0</v>
      </c>
      <c r="J998">
        <v>0</v>
      </c>
      <c r="K998">
        <v>0</v>
      </c>
      <c r="L998">
        <v>0</v>
      </c>
    </row>
    <row r="999" spans="2:12" x14ac:dyDescent="0.3">
      <c r="B999" s="4" t="s">
        <v>1118</v>
      </c>
      <c r="C999">
        <v>5</v>
      </c>
      <c r="D999">
        <v>3</v>
      </c>
      <c r="E999">
        <v>9</v>
      </c>
      <c r="F999">
        <v>0</v>
      </c>
      <c r="G999">
        <v>0</v>
      </c>
      <c r="H999">
        <v>16</v>
      </c>
      <c r="I999">
        <v>0</v>
      </c>
      <c r="J999">
        <v>3</v>
      </c>
      <c r="K999">
        <v>0</v>
      </c>
      <c r="L999">
        <v>0</v>
      </c>
    </row>
    <row r="1000" spans="2:12" x14ac:dyDescent="0.3">
      <c r="B1000" s="4" t="s">
        <v>1119</v>
      </c>
      <c r="C1000">
        <v>5</v>
      </c>
      <c r="D1000">
        <v>3</v>
      </c>
      <c r="E1000">
        <v>9</v>
      </c>
      <c r="F1000">
        <v>0</v>
      </c>
      <c r="G1000">
        <v>0</v>
      </c>
      <c r="H1000">
        <v>16</v>
      </c>
      <c r="I1000">
        <v>0</v>
      </c>
      <c r="J1000">
        <v>0</v>
      </c>
      <c r="K1000">
        <v>0</v>
      </c>
      <c r="L1000">
        <v>0</v>
      </c>
    </row>
    <row r="1001" spans="2:12" x14ac:dyDescent="0.3">
      <c r="B1001" s="4" t="s">
        <v>1120</v>
      </c>
      <c r="C1001">
        <v>1</v>
      </c>
      <c r="D1001">
        <v>10</v>
      </c>
      <c r="E1001">
        <v>3</v>
      </c>
      <c r="F1001">
        <v>0</v>
      </c>
      <c r="G1001">
        <v>0</v>
      </c>
      <c r="H1001">
        <v>16</v>
      </c>
      <c r="I1001">
        <v>3</v>
      </c>
      <c r="J1001">
        <v>3</v>
      </c>
      <c r="K1001">
        <v>0</v>
      </c>
      <c r="L1001">
        <v>0</v>
      </c>
    </row>
    <row r="1002" spans="2:12" x14ac:dyDescent="0.3">
      <c r="B1002" s="4" t="s">
        <v>1121</v>
      </c>
      <c r="C1002">
        <v>5</v>
      </c>
      <c r="D1002">
        <v>13</v>
      </c>
      <c r="E1002">
        <v>9</v>
      </c>
      <c r="F1002">
        <v>0</v>
      </c>
      <c r="G1002">
        <v>0</v>
      </c>
      <c r="H1002">
        <v>16</v>
      </c>
      <c r="I1002">
        <v>0</v>
      </c>
      <c r="J1002">
        <v>3</v>
      </c>
      <c r="K1002">
        <v>0</v>
      </c>
      <c r="L1002">
        <v>0</v>
      </c>
    </row>
    <row r="1003" spans="2:12" x14ac:dyDescent="0.3">
      <c r="B1003" s="4" t="s">
        <v>1122</v>
      </c>
      <c r="C1003">
        <v>1</v>
      </c>
      <c r="D1003">
        <v>8</v>
      </c>
      <c r="E1003">
        <v>9</v>
      </c>
      <c r="F1003">
        <v>0</v>
      </c>
      <c r="G1003">
        <v>0</v>
      </c>
      <c r="H1003">
        <v>16</v>
      </c>
      <c r="I1003">
        <v>3</v>
      </c>
      <c r="J1003">
        <v>3</v>
      </c>
      <c r="K1003">
        <v>0</v>
      </c>
      <c r="L1003">
        <v>0</v>
      </c>
    </row>
    <row r="1004" spans="2:12" x14ac:dyDescent="0.3">
      <c r="B1004" s="4" t="s">
        <v>1123</v>
      </c>
      <c r="C1004">
        <v>5</v>
      </c>
      <c r="D1004">
        <v>10</v>
      </c>
      <c r="E1004">
        <v>9</v>
      </c>
      <c r="F1004">
        <v>0</v>
      </c>
      <c r="G1004">
        <v>0</v>
      </c>
      <c r="H1004">
        <v>16</v>
      </c>
      <c r="I1004">
        <v>0</v>
      </c>
      <c r="J1004">
        <v>3</v>
      </c>
      <c r="K1004">
        <v>0</v>
      </c>
      <c r="L1004">
        <v>0</v>
      </c>
    </row>
    <row r="1005" spans="2:12" x14ac:dyDescent="0.3">
      <c r="B1005" s="4" t="s">
        <v>1124</v>
      </c>
      <c r="C1005">
        <v>5</v>
      </c>
      <c r="D1005">
        <v>9</v>
      </c>
      <c r="E1005">
        <v>9</v>
      </c>
      <c r="F1005">
        <v>0</v>
      </c>
      <c r="G1005">
        <v>0</v>
      </c>
      <c r="H1005">
        <v>16</v>
      </c>
      <c r="I1005">
        <v>3</v>
      </c>
      <c r="J1005">
        <v>3</v>
      </c>
      <c r="K1005">
        <v>0</v>
      </c>
      <c r="L1005">
        <v>0</v>
      </c>
    </row>
    <row r="1006" spans="2:12" x14ac:dyDescent="0.3">
      <c r="B1006" s="4" t="s">
        <v>1125</v>
      </c>
      <c r="C1006">
        <v>1</v>
      </c>
      <c r="D1006">
        <v>10</v>
      </c>
      <c r="E1006">
        <v>0</v>
      </c>
      <c r="F1006">
        <v>0</v>
      </c>
      <c r="G1006">
        <v>0</v>
      </c>
      <c r="H1006">
        <v>16</v>
      </c>
      <c r="I1006">
        <v>3</v>
      </c>
      <c r="J1006">
        <v>0</v>
      </c>
      <c r="K1006">
        <v>0</v>
      </c>
      <c r="L1006">
        <v>0</v>
      </c>
    </row>
    <row r="1007" spans="2:12" x14ac:dyDescent="0.3">
      <c r="B1007" s="4" t="s">
        <v>1126</v>
      </c>
      <c r="C1007">
        <v>5</v>
      </c>
      <c r="D1007">
        <v>7</v>
      </c>
      <c r="E1007">
        <v>0</v>
      </c>
      <c r="F1007">
        <v>0</v>
      </c>
      <c r="G1007">
        <v>0</v>
      </c>
      <c r="H1007">
        <v>16</v>
      </c>
      <c r="I1007">
        <v>0</v>
      </c>
      <c r="J1007">
        <v>0</v>
      </c>
      <c r="K1007">
        <v>0</v>
      </c>
      <c r="L1007">
        <v>0</v>
      </c>
    </row>
    <row r="1008" spans="2:12" x14ac:dyDescent="0.3">
      <c r="B1008" s="4" t="s">
        <v>1127</v>
      </c>
      <c r="C1008">
        <v>1</v>
      </c>
      <c r="D1008">
        <v>3</v>
      </c>
      <c r="E1008">
        <v>9</v>
      </c>
      <c r="F1008">
        <v>0</v>
      </c>
      <c r="G1008">
        <v>0</v>
      </c>
      <c r="H1008">
        <v>16</v>
      </c>
      <c r="I1008">
        <v>3</v>
      </c>
      <c r="J1008">
        <v>0</v>
      </c>
      <c r="K1008">
        <v>0</v>
      </c>
      <c r="L1008">
        <v>0</v>
      </c>
    </row>
    <row r="1009" spans="2:12" x14ac:dyDescent="0.3">
      <c r="B1009" s="4" t="s">
        <v>1128</v>
      </c>
      <c r="C1009">
        <v>1</v>
      </c>
      <c r="D1009">
        <v>9</v>
      </c>
      <c r="E1009">
        <v>9</v>
      </c>
      <c r="F1009">
        <v>0</v>
      </c>
      <c r="G1009">
        <v>0</v>
      </c>
      <c r="H1009">
        <v>17</v>
      </c>
      <c r="I1009">
        <v>0</v>
      </c>
      <c r="J1009">
        <v>3</v>
      </c>
      <c r="K1009">
        <v>0</v>
      </c>
      <c r="L1009">
        <v>0</v>
      </c>
    </row>
    <row r="1010" spans="2:12" x14ac:dyDescent="0.3">
      <c r="B1010" s="4" t="s">
        <v>1129</v>
      </c>
      <c r="C1010">
        <v>5</v>
      </c>
      <c r="D1010">
        <v>9</v>
      </c>
      <c r="E1010">
        <v>0</v>
      </c>
      <c r="F1010">
        <v>0</v>
      </c>
      <c r="G1010">
        <v>0</v>
      </c>
      <c r="H1010">
        <v>17</v>
      </c>
      <c r="I1010">
        <v>0</v>
      </c>
      <c r="J1010">
        <v>3</v>
      </c>
      <c r="K1010">
        <v>0</v>
      </c>
      <c r="L1010">
        <v>0</v>
      </c>
    </row>
    <row r="1011" spans="2:12" x14ac:dyDescent="0.3">
      <c r="B1011" s="4" t="s">
        <v>1130</v>
      </c>
      <c r="C1011">
        <v>1</v>
      </c>
      <c r="D1011">
        <v>9</v>
      </c>
      <c r="E1011">
        <v>0</v>
      </c>
      <c r="F1011">
        <v>0</v>
      </c>
      <c r="G1011">
        <v>0</v>
      </c>
      <c r="H1011">
        <v>17</v>
      </c>
      <c r="I1011">
        <v>0</v>
      </c>
      <c r="J1011">
        <v>3</v>
      </c>
      <c r="K1011">
        <v>0</v>
      </c>
      <c r="L1011">
        <v>0</v>
      </c>
    </row>
    <row r="1012" spans="2:12" x14ac:dyDescent="0.3">
      <c r="B1012" s="4" t="s">
        <v>1131</v>
      </c>
      <c r="C1012">
        <v>5</v>
      </c>
      <c r="D1012">
        <v>9</v>
      </c>
      <c r="E1012">
        <v>0</v>
      </c>
      <c r="F1012">
        <v>0</v>
      </c>
      <c r="G1012">
        <v>0</v>
      </c>
      <c r="H1012">
        <v>17</v>
      </c>
      <c r="I1012">
        <v>0</v>
      </c>
      <c r="J1012">
        <v>3</v>
      </c>
      <c r="K1012">
        <v>0</v>
      </c>
      <c r="L1012">
        <v>0</v>
      </c>
    </row>
    <row r="1013" spans="2:12" x14ac:dyDescent="0.3">
      <c r="B1013" s="4" t="s">
        <v>1132</v>
      </c>
      <c r="C1013">
        <v>5</v>
      </c>
      <c r="D1013">
        <v>9</v>
      </c>
      <c r="E1013">
        <v>9</v>
      </c>
      <c r="F1013">
        <v>0</v>
      </c>
      <c r="G1013">
        <v>0</v>
      </c>
      <c r="H1013">
        <v>17</v>
      </c>
      <c r="I1013">
        <v>0</v>
      </c>
      <c r="J1013">
        <v>3</v>
      </c>
      <c r="K1013">
        <v>0</v>
      </c>
      <c r="L1013">
        <v>0</v>
      </c>
    </row>
    <row r="1014" spans="2:12" x14ac:dyDescent="0.3">
      <c r="B1014" s="4" t="s">
        <v>1133</v>
      </c>
      <c r="C1014">
        <v>1</v>
      </c>
      <c r="D1014">
        <v>9</v>
      </c>
      <c r="E1014">
        <v>9</v>
      </c>
      <c r="F1014">
        <v>0</v>
      </c>
      <c r="G1014">
        <v>0</v>
      </c>
      <c r="H1014">
        <v>17</v>
      </c>
      <c r="I1014">
        <v>0</v>
      </c>
      <c r="J1014">
        <v>3</v>
      </c>
      <c r="K1014">
        <v>0</v>
      </c>
      <c r="L1014">
        <v>0</v>
      </c>
    </row>
    <row r="1015" spans="2:12" x14ac:dyDescent="0.3">
      <c r="B1015" s="4" t="s">
        <v>1134</v>
      </c>
      <c r="C1015">
        <v>5</v>
      </c>
      <c r="D1015">
        <v>9</v>
      </c>
      <c r="E1015">
        <v>9</v>
      </c>
      <c r="F1015">
        <v>0</v>
      </c>
      <c r="G1015">
        <v>0</v>
      </c>
      <c r="H1015">
        <v>17</v>
      </c>
      <c r="I1015">
        <v>0</v>
      </c>
      <c r="J1015">
        <v>3</v>
      </c>
      <c r="K1015">
        <v>0</v>
      </c>
      <c r="L1015">
        <v>0</v>
      </c>
    </row>
    <row r="1016" spans="2:12" x14ac:dyDescent="0.3">
      <c r="B1016" s="4" t="s">
        <v>1135</v>
      </c>
      <c r="C1016">
        <v>5</v>
      </c>
      <c r="D1016">
        <v>9</v>
      </c>
      <c r="E1016">
        <v>9</v>
      </c>
      <c r="F1016">
        <v>0</v>
      </c>
      <c r="G1016">
        <v>0</v>
      </c>
      <c r="H1016">
        <v>17</v>
      </c>
      <c r="I1016">
        <v>0</v>
      </c>
      <c r="J1016">
        <v>0</v>
      </c>
      <c r="K1016">
        <v>0</v>
      </c>
      <c r="L1016">
        <v>0</v>
      </c>
    </row>
    <row r="1017" spans="2:12" x14ac:dyDescent="0.3">
      <c r="B1017" s="4" t="s">
        <v>1136</v>
      </c>
      <c r="C1017">
        <v>1</v>
      </c>
      <c r="D1017">
        <v>3</v>
      </c>
      <c r="E1017">
        <v>0</v>
      </c>
      <c r="F1017">
        <v>0</v>
      </c>
      <c r="G1017">
        <v>0</v>
      </c>
      <c r="H1017">
        <v>17</v>
      </c>
      <c r="I1017">
        <v>0</v>
      </c>
      <c r="J1017">
        <v>0</v>
      </c>
      <c r="K1017">
        <v>0</v>
      </c>
      <c r="L1017">
        <v>0</v>
      </c>
    </row>
    <row r="1018" spans="2:12" x14ac:dyDescent="0.3">
      <c r="B1018" s="4" t="s">
        <v>1137</v>
      </c>
      <c r="C1018">
        <v>5</v>
      </c>
      <c r="D1018">
        <v>13</v>
      </c>
      <c r="E1018">
        <v>9</v>
      </c>
      <c r="F1018">
        <v>0</v>
      </c>
      <c r="G1018">
        <v>0</v>
      </c>
      <c r="H1018">
        <v>17</v>
      </c>
      <c r="I1018">
        <v>0</v>
      </c>
      <c r="J1018">
        <v>0</v>
      </c>
      <c r="K1018">
        <v>0</v>
      </c>
      <c r="L1018">
        <v>0</v>
      </c>
    </row>
    <row r="1019" spans="2:12" x14ac:dyDescent="0.3">
      <c r="B1019" s="4" t="s">
        <v>1138</v>
      </c>
      <c r="C1019">
        <v>5</v>
      </c>
      <c r="D1019">
        <v>13</v>
      </c>
      <c r="E1019">
        <v>0</v>
      </c>
      <c r="F1019">
        <v>0</v>
      </c>
      <c r="G1019">
        <v>0</v>
      </c>
      <c r="H1019">
        <v>17</v>
      </c>
      <c r="I1019">
        <v>6</v>
      </c>
      <c r="J1019">
        <v>0</v>
      </c>
      <c r="K1019">
        <v>0</v>
      </c>
      <c r="L1019">
        <v>0</v>
      </c>
    </row>
    <row r="1020" spans="2:12" x14ac:dyDescent="0.3">
      <c r="B1020" s="4" t="s">
        <v>1139</v>
      </c>
      <c r="C1020">
        <v>1</v>
      </c>
      <c r="D1020">
        <v>9</v>
      </c>
      <c r="E1020">
        <v>0</v>
      </c>
      <c r="F1020">
        <v>0</v>
      </c>
      <c r="G1020">
        <v>0</v>
      </c>
      <c r="H1020">
        <v>17</v>
      </c>
      <c r="I1020">
        <v>0</v>
      </c>
      <c r="J1020">
        <v>0</v>
      </c>
      <c r="K1020">
        <v>0</v>
      </c>
      <c r="L1020">
        <v>0</v>
      </c>
    </row>
    <row r="1021" spans="2:12" x14ac:dyDescent="0.3">
      <c r="B1021" s="4" t="s">
        <v>1140</v>
      </c>
      <c r="C1021">
        <v>5</v>
      </c>
      <c r="D1021">
        <v>10</v>
      </c>
      <c r="E1021">
        <v>9</v>
      </c>
      <c r="F1021">
        <v>0</v>
      </c>
      <c r="G1021">
        <v>0</v>
      </c>
      <c r="H1021">
        <v>17</v>
      </c>
      <c r="I1021">
        <v>3</v>
      </c>
      <c r="J1021">
        <v>2</v>
      </c>
      <c r="K1021">
        <v>0</v>
      </c>
      <c r="L1021">
        <v>0</v>
      </c>
    </row>
    <row r="1022" spans="2:12" x14ac:dyDescent="0.3">
      <c r="B1022" s="4" t="s">
        <v>1141</v>
      </c>
      <c r="C1022">
        <v>1</v>
      </c>
      <c r="D1022">
        <v>9</v>
      </c>
      <c r="E1022">
        <v>9</v>
      </c>
      <c r="F1022">
        <v>0</v>
      </c>
      <c r="G1022">
        <v>0</v>
      </c>
      <c r="H1022">
        <v>17</v>
      </c>
      <c r="I1022">
        <v>0</v>
      </c>
      <c r="J1022">
        <v>0</v>
      </c>
      <c r="K1022">
        <v>0</v>
      </c>
      <c r="L1022">
        <v>0</v>
      </c>
    </row>
    <row r="1023" spans="2:12" x14ac:dyDescent="0.3">
      <c r="B1023" s="4" t="s">
        <v>1142</v>
      </c>
      <c r="C1023">
        <v>5</v>
      </c>
      <c r="D1023">
        <v>10</v>
      </c>
      <c r="E1023">
        <v>9</v>
      </c>
      <c r="F1023">
        <v>0</v>
      </c>
      <c r="G1023">
        <v>0</v>
      </c>
      <c r="H1023">
        <v>17</v>
      </c>
      <c r="I1023">
        <v>0</v>
      </c>
      <c r="J1023">
        <v>0</v>
      </c>
      <c r="K1023">
        <v>0</v>
      </c>
      <c r="L1023">
        <v>0</v>
      </c>
    </row>
    <row r="1024" spans="2:12" x14ac:dyDescent="0.3">
      <c r="B1024" s="4" t="s">
        <v>1143</v>
      </c>
      <c r="C1024">
        <v>1</v>
      </c>
      <c r="D1024">
        <v>9</v>
      </c>
      <c r="E1024">
        <v>9</v>
      </c>
      <c r="F1024">
        <v>0</v>
      </c>
      <c r="G1024">
        <v>0</v>
      </c>
      <c r="H1024">
        <v>17</v>
      </c>
      <c r="I1024">
        <v>0</v>
      </c>
      <c r="J1024">
        <v>0</v>
      </c>
      <c r="K1024">
        <v>0</v>
      </c>
      <c r="L1024">
        <v>0</v>
      </c>
    </row>
    <row r="1025" spans="2:12" x14ac:dyDescent="0.3">
      <c r="B1025" s="4" t="s">
        <v>1144</v>
      </c>
      <c r="C1025">
        <v>5</v>
      </c>
      <c r="D1025">
        <v>11</v>
      </c>
      <c r="E1025">
        <v>9</v>
      </c>
      <c r="F1025">
        <v>0</v>
      </c>
      <c r="G1025">
        <v>0</v>
      </c>
      <c r="H1025">
        <v>17</v>
      </c>
      <c r="I1025">
        <v>3</v>
      </c>
      <c r="J1025">
        <v>0</v>
      </c>
      <c r="K1025">
        <v>0</v>
      </c>
      <c r="L1025">
        <v>0</v>
      </c>
    </row>
    <row r="1026" spans="2:12" x14ac:dyDescent="0.3">
      <c r="B1026" s="4" t="s">
        <v>1145</v>
      </c>
      <c r="C1026">
        <v>5</v>
      </c>
      <c r="D1026">
        <v>10</v>
      </c>
      <c r="E1026">
        <v>0</v>
      </c>
      <c r="F1026">
        <v>0</v>
      </c>
      <c r="G1026">
        <v>0</v>
      </c>
      <c r="H1026">
        <v>17</v>
      </c>
      <c r="I1026">
        <v>0</v>
      </c>
      <c r="J1026">
        <v>0</v>
      </c>
      <c r="K1026">
        <v>0</v>
      </c>
      <c r="L1026">
        <v>0</v>
      </c>
    </row>
    <row r="1027" spans="2:12" x14ac:dyDescent="0.3">
      <c r="B1027" s="4" t="s">
        <v>1146</v>
      </c>
      <c r="C1027">
        <v>1</v>
      </c>
      <c r="D1027">
        <v>8</v>
      </c>
      <c r="E1027">
        <v>9</v>
      </c>
      <c r="F1027">
        <v>0</v>
      </c>
      <c r="G1027">
        <v>0</v>
      </c>
      <c r="H1027">
        <v>17</v>
      </c>
      <c r="I1027">
        <v>2</v>
      </c>
      <c r="J1027">
        <v>0</v>
      </c>
      <c r="K1027">
        <v>0</v>
      </c>
      <c r="L1027">
        <v>0</v>
      </c>
    </row>
    <row r="1028" spans="2:12" x14ac:dyDescent="0.3">
      <c r="B1028" s="4" t="s">
        <v>1147</v>
      </c>
      <c r="C1028">
        <v>5</v>
      </c>
      <c r="D1028">
        <v>8</v>
      </c>
      <c r="E1028">
        <v>9</v>
      </c>
      <c r="F1028">
        <v>0</v>
      </c>
      <c r="G1028">
        <v>0</v>
      </c>
      <c r="H1028">
        <v>17</v>
      </c>
      <c r="I1028">
        <v>0</v>
      </c>
      <c r="J1028">
        <v>0</v>
      </c>
      <c r="K1028">
        <v>0</v>
      </c>
      <c r="L1028">
        <v>0</v>
      </c>
    </row>
    <row r="1029" spans="2:12" x14ac:dyDescent="0.3">
      <c r="B1029" s="4" t="s">
        <v>1148</v>
      </c>
      <c r="C1029">
        <v>1</v>
      </c>
      <c r="D1029">
        <v>11</v>
      </c>
      <c r="E1029">
        <v>9</v>
      </c>
      <c r="F1029">
        <v>0</v>
      </c>
      <c r="G1029">
        <v>2</v>
      </c>
      <c r="H1029">
        <v>18</v>
      </c>
      <c r="I1029">
        <v>3</v>
      </c>
      <c r="J1029">
        <v>0</v>
      </c>
      <c r="K1029">
        <v>0</v>
      </c>
      <c r="L1029">
        <v>0</v>
      </c>
    </row>
    <row r="1030" spans="2:12" x14ac:dyDescent="0.3">
      <c r="B1030" s="4" t="s">
        <v>1149</v>
      </c>
      <c r="C1030">
        <v>5</v>
      </c>
      <c r="D1030">
        <v>14</v>
      </c>
      <c r="E1030">
        <v>9</v>
      </c>
      <c r="F1030">
        <v>0</v>
      </c>
      <c r="G1030">
        <v>2</v>
      </c>
      <c r="H1030">
        <v>18</v>
      </c>
      <c r="I1030">
        <v>3</v>
      </c>
      <c r="J1030">
        <v>0</v>
      </c>
      <c r="K1030">
        <v>0</v>
      </c>
      <c r="L1030">
        <v>0</v>
      </c>
    </row>
    <row r="1031" spans="2:12" x14ac:dyDescent="0.3">
      <c r="B1031" s="4" t="s">
        <v>152</v>
      </c>
      <c r="C1031">
        <v>1</v>
      </c>
      <c r="D1031">
        <v>11</v>
      </c>
      <c r="E1031">
        <v>9</v>
      </c>
      <c r="F1031">
        <v>0</v>
      </c>
      <c r="G1031">
        <v>2</v>
      </c>
      <c r="H1031">
        <v>18</v>
      </c>
      <c r="I1031">
        <v>3</v>
      </c>
      <c r="J1031">
        <v>0</v>
      </c>
      <c r="K1031">
        <v>0</v>
      </c>
      <c r="L1031">
        <v>0</v>
      </c>
    </row>
    <row r="1032" spans="2:12" x14ac:dyDescent="0.3">
      <c r="B1032" s="4" t="s">
        <v>1150</v>
      </c>
      <c r="C1032">
        <v>5</v>
      </c>
      <c r="D1032">
        <v>10</v>
      </c>
      <c r="E1032">
        <v>9</v>
      </c>
      <c r="F1032">
        <v>0</v>
      </c>
      <c r="G1032">
        <v>2</v>
      </c>
      <c r="H1032">
        <v>18</v>
      </c>
      <c r="I1032">
        <v>3</v>
      </c>
      <c r="J1032">
        <v>0</v>
      </c>
      <c r="K1032">
        <v>0</v>
      </c>
      <c r="L1032">
        <v>0</v>
      </c>
    </row>
    <row r="1033" spans="2:12" x14ac:dyDescent="0.3">
      <c r="B1033" s="4" t="s">
        <v>1151</v>
      </c>
      <c r="C1033">
        <v>1</v>
      </c>
      <c r="D1033">
        <v>15</v>
      </c>
      <c r="E1033">
        <v>9</v>
      </c>
      <c r="F1033">
        <v>0</v>
      </c>
      <c r="G1033">
        <v>2</v>
      </c>
      <c r="H1033">
        <v>18</v>
      </c>
      <c r="I1033">
        <v>3</v>
      </c>
      <c r="J1033">
        <v>0</v>
      </c>
      <c r="K1033">
        <v>0</v>
      </c>
      <c r="L1033">
        <v>0</v>
      </c>
    </row>
    <row r="1034" spans="2:12" x14ac:dyDescent="0.3">
      <c r="B1034" s="4" t="s">
        <v>1152</v>
      </c>
      <c r="C1034">
        <v>5</v>
      </c>
      <c r="D1034">
        <v>10</v>
      </c>
      <c r="E1034">
        <v>9</v>
      </c>
      <c r="F1034">
        <v>0</v>
      </c>
      <c r="G1034">
        <v>2</v>
      </c>
      <c r="H1034">
        <v>18</v>
      </c>
      <c r="I1034">
        <v>3</v>
      </c>
      <c r="J1034">
        <v>0</v>
      </c>
      <c r="K1034">
        <v>0</v>
      </c>
      <c r="L1034">
        <v>0</v>
      </c>
    </row>
    <row r="1035" spans="2:12" x14ac:dyDescent="0.3">
      <c r="B1035" s="4" t="s">
        <v>1153</v>
      </c>
      <c r="C1035">
        <v>5</v>
      </c>
      <c r="D1035">
        <v>11</v>
      </c>
      <c r="E1035">
        <v>3</v>
      </c>
      <c r="F1035">
        <v>0</v>
      </c>
      <c r="G1035">
        <v>2</v>
      </c>
      <c r="H1035">
        <v>18</v>
      </c>
      <c r="I1035">
        <v>3</v>
      </c>
      <c r="J1035">
        <v>0</v>
      </c>
      <c r="K1035">
        <v>0</v>
      </c>
      <c r="L1035">
        <v>0</v>
      </c>
    </row>
    <row r="1036" spans="2:12" x14ac:dyDescent="0.3">
      <c r="B1036" s="4" t="s">
        <v>1154</v>
      </c>
      <c r="C1036">
        <v>1</v>
      </c>
      <c r="D1036">
        <v>10</v>
      </c>
      <c r="E1036">
        <v>9</v>
      </c>
      <c r="F1036">
        <v>0</v>
      </c>
      <c r="G1036">
        <v>2</v>
      </c>
      <c r="H1036">
        <v>18</v>
      </c>
      <c r="I1036">
        <v>3</v>
      </c>
      <c r="J1036">
        <v>0</v>
      </c>
      <c r="K1036">
        <v>0</v>
      </c>
      <c r="L1036">
        <v>0</v>
      </c>
    </row>
    <row r="1037" spans="2:12" x14ac:dyDescent="0.3">
      <c r="B1037" s="4" t="s">
        <v>1155</v>
      </c>
      <c r="C1037">
        <v>5</v>
      </c>
      <c r="D1037">
        <v>3</v>
      </c>
      <c r="E1037">
        <v>0</v>
      </c>
      <c r="F1037">
        <v>0</v>
      </c>
      <c r="G1037">
        <v>2</v>
      </c>
      <c r="H1037">
        <v>18</v>
      </c>
      <c r="I1037">
        <v>0</v>
      </c>
      <c r="J1037">
        <v>0</v>
      </c>
      <c r="K1037">
        <v>0</v>
      </c>
      <c r="L1037">
        <v>0</v>
      </c>
    </row>
    <row r="1038" spans="2:12" x14ac:dyDescent="0.3">
      <c r="B1038" s="4" t="s">
        <v>1156</v>
      </c>
      <c r="C1038">
        <v>1</v>
      </c>
      <c r="D1038">
        <v>10</v>
      </c>
      <c r="E1038">
        <v>0</v>
      </c>
      <c r="F1038">
        <v>0</v>
      </c>
      <c r="G1038">
        <v>2</v>
      </c>
      <c r="H1038">
        <v>18</v>
      </c>
      <c r="I1038">
        <v>3</v>
      </c>
      <c r="J1038">
        <v>0</v>
      </c>
      <c r="K1038">
        <v>0</v>
      </c>
      <c r="L1038">
        <v>0</v>
      </c>
    </row>
    <row r="1039" spans="2:12" x14ac:dyDescent="0.3">
      <c r="B1039" s="4" t="s">
        <v>1157</v>
      </c>
      <c r="C1039">
        <v>5</v>
      </c>
      <c r="D1039">
        <v>10</v>
      </c>
      <c r="E1039">
        <v>9</v>
      </c>
      <c r="F1039">
        <v>0</v>
      </c>
      <c r="G1039">
        <v>2</v>
      </c>
      <c r="H1039">
        <v>18</v>
      </c>
      <c r="I1039">
        <v>0</v>
      </c>
      <c r="J1039">
        <v>0</v>
      </c>
      <c r="K1039">
        <v>0</v>
      </c>
      <c r="L1039">
        <v>0</v>
      </c>
    </row>
    <row r="1040" spans="2:12" x14ac:dyDescent="0.3">
      <c r="B1040" s="4" t="s">
        <v>1158</v>
      </c>
      <c r="C1040">
        <v>1</v>
      </c>
      <c r="D1040">
        <v>16</v>
      </c>
      <c r="E1040">
        <v>0</v>
      </c>
      <c r="F1040">
        <v>0</v>
      </c>
      <c r="G1040">
        <v>2</v>
      </c>
      <c r="H1040">
        <v>18</v>
      </c>
      <c r="I1040">
        <v>3</v>
      </c>
      <c r="J1040">
        <v>0</v>
      </c>
      <c r="K1040">
        <v>0</v>
      </c>
      <c r="L1040">
        <v>0</v>
      </c>
    </row>
    <row r="1041" spans="2:12" x14ac:dyDescent="0.3">
      <c r="B1041" s="4" t="s">
        <v>1159</v>
      </c>
      <c r="C1041">
        <v>5</v>
      </c>
      <c r="D1041">
        <v>3</v>
      </c>
      <c r="E1041">
        <v>0</v>
      </c>
      <c r="F1041">
        <v>0</v>
      </c>
      <c r="G1041">
        <v>0</v>
      </c>
      <c r="H1041">
        <v>18</v>
      </c>
      <c r="I1041">
        <v>6</v>
      </c>
      <c r="J1041">
        <v>0</v>
      </c>
      <c r="K1041">
        <v>0</v>
      </c>
      <c r="L1041">
        <v>0</v>
      </c>
    </row>
    <row r="1042" spans="2:12" x14ac:dyDescent="0.3">
      <c r="B1042" s="4" t="s">
        <v>1160</v>
      </c>
      <c r="C1042">
        <v>2</v>
      </c>
      <c r="D1042">
        <v>11</v>
      </c>
      <c r="E1042">
        <v>9</v>
      </c>
      <c r="F1042">
        <v>0</v>
      </c>
      <c r="G1042">
        <v>0</v>
      </c>
      <c r="H1042">
        <v>18</v>
      </c>
      <c r="I1042">
        <v>3</v>
      </c>
      <c r="J1042">
        <v>2</v>
      </c>
      <c r="K1042">
        <v>0</v>
      </c>
      <c r="L1042">
        <v>0</v>
      </c>
    </row>
    <row r="1043" spans="2:12" x14ac:dyDescent="0.3">
      <c r="B1043" s="4" t="s">
        <v>1161</v>
      </c>
      <c r="C1043">
        <v>5</v>
      </c>
      <c r="D1043">
        <v>1</v>
      </c>
      <c r="E1043">
        <v>9</v>
      </c>
      <c r="F1043">
        <v>0</v>
      </c>
      <c r="G1043">
        <v>0</v>
      </c>
      <c r="H1043">
        <v>18</v>
      </c>
      <c r="I1043">
        <v>0</v>
      </c>
      <c r="J1043">
        <v>0</v>
      </c>
      <c r="K1043">
        <v>0</v>
      </c>
      <c r="L1043">
        <v>0</v>
      </c>
    </row>
    <row r="1044" spans="2:12" x14ac:dyDescent="0.3">
      <c r="B1044" s="4" t="s">
        <v>1162</v>
      </c>
      <c r="C1044">
        <v>1</v>
      </c>
      <c r="D1044">
        <v>10</v>
      </c>
      <c r="E1044">
        <v>9</v>
      </c>
      <c r="F1044">
        <v>0</v>
      </c>
      <c r="G1044">
        <v>0</v>
      </c>
      <c r="H1044">
        <v>18</v>
      </c>
      <c r="I1044">
        <v>0</v>
      </c>
      <c r="J1044">
        <v>0</v>
      </c>
      <c r="K1044">
        <v>0</v>
      </c>
      <c r="L1044">
        <v>0</v>
      </c>
    </row>
    <row r="1045" spans="2:12" x14ac:dyDescent="0.3">
      <c r="B1045" s="4" t="s">
        <v>1163</v>
      </c>
      <c r="C1045">
        <v>5</v>
      </c>
      <c r="D1045">
        <v>15</v>
      </c>
      <c r="E1045">
        <v>9</v>
      </c>
      <c r="F1045">
        <v>0</v>
      </c>
      <c r="G1045">
        <v>0</v>
      </c>
      <c r="H1045">
        <v>18</v>
      </c>
      <c r="I1045">
        <v>3</v>
      </c>
      <c r="J1045">
        <v>0</v>
      </c>
      <c r="K1045">
        <v>0</v>
      </c>
      <c r="L1045">
        <v>0</v>
      </c>
    </row>
    <row r="1046" spans="2:12" x14ac:dyDescent="0.3">
      <c r="B1046" s="4" t="s">
        <v>1164</v>
      </c>
      <c r="C1046">
        <v>1</v>
      </c>
      <c r="D1046">
        <v>3</v>
      </c>
      <c r="E1046">
        <v>9</v>
      </c>
      <c r="F1046">
        <v>0</v>
      </c>
      <c r="G1046">
        <v>0</v>
      </c>
      <c r="H1046">
        <v>18</v>
      </c>
      <c r="I1046">
        <v>3</v>
      </c>
      <c r="J1046">
        <v>0</v>
      </c>
      <c r="K1046">
        <v>0</v>
      </c>
      <c r="L1046">
        <v>0</v>
      </c>
    </row>
    <row r="1047" spans="2:12" x14ac:dyDescent="0.3">
      <c r="B1047" s="4" t="s">
        <v>1165</v>
      </c>
      <c r="C1047">
        <v>5</v>
      </c>
      <c r="D1047">
        <v>8</v>
      </c>
      <c r="E1047">
        <v>9</v>
      </c>
      <c r="F1047">
        <v>0</v>
      </c>
      <c r="G1047">
        <v>0</v>
      </c>
      <c r="H1047">
        <v>18</v>
      </c>
      <c r="I1047">
        <v>2</v>
      </c>
      <c r="J1047">
        <v>0</v>
      </c>
      <c r="K1047">
        <v>0</v>
      </c>
      <c r="L1047">
        <v>0</v>
      </c>
    </row>
    <row r="1048" spans="2:12" x14ac:dyDescent="0.3">
      <c r="B1048" s="4" t="s">
        <v>1166</v>
      </c>
      <c r="C1048">
        <v>1</v>
      </c>
      <c r="D1048">
        <v>10</v>
      </c>
      <c r="E1048">
        <v>9</v>
      </c>
      <c r="F1048">
        <v>0</v>
      </c>
      <c r="G1048">
        <v>0</v>
      </c>
      <c r="H1048">
        <v>18</v>
      </c>
      <c r="I1048">
        <v>3</v>
      </c>
      <c r="J1048">
        <v>2</v>
      </c>
      <c r="K1048">
        <v>0</v>
      </c>
      <c r="L1048">
        <v>0</v>
      </c>
    </row>
    <row r="1049" spans="2:12" x14ac:dyDescent="0.3">
      <c r="B1049" s="4" t="s">
        <v>1167</v>
      </c>
      <c r="C1049">
        <v>5</v>
      </c>
      <c r="D1049">
        <v>9</v>
      </c>
      <c r="E1049">
        <v>12</v>
      </c>
      <c r="F1049">
        <v>0</v>
      </c>
      <c r="G1049">
        <v>0</v>
      </c>
      <c r="H1049">
        <v>19</v>
      </c>
      <c r="I1049">
        <v>0</v>
      </c>
      <c r="J1049">
        <v>0</v>
      </c>
      <c r="K1049">
        <v>0</v>
      </c>
      <c r="L1049">
        <v>0</v>
      </c>
    </row>
    <row r="1050" spans="2:12" x14ac:dyDescent="0.3">
      <c r="B1050" s="4" t="s">
        <v>1168</v>
      </c>
      <c r="C1050">
        <v>1</v>
      </c>
      <c r="D1050">
        <v>9</v>
      </c>
      <c r="E1050">
        <v>12</v>
      </c>
      <c r="F1050">
        <v>0</v>
      </c>
      <c r="G1050">
        <v>0</v>
      </c>
      <c r="H1050">
        <v>19</v>
      </c>
      <c r="I1050">
        <v>0</v>
      </c>
      <c r="J1050">
        <v>0</v>
      </c>
      <c r="K1050">
        <v>0</v>
      </c>
      <c r="L1050">
        <v>0</v>
      </c>
    </row>
    <row r="1051" spans="2:12" x14ac:dyDescent="0.3">
      <c r="B1051" s="4" t="s">
        <v>1169</v>
      </c>
      <c r="C1051">
        <v>5</v>
      </c>
      <c r="D1051">
        <v>10</v>
      </c>
      <c r="E1051">
        <v>12</v>
      </c>
      <c r="F1051">
        <v>0</v>
      </c>
      <c r="G1051">
        <v>0</v>
      </c>
      <c r="H1051">
        <v>19</v>
      </c>
      <c r="I1051">
        <v>0</v>
      </c>
      <c r="J1051">
        <v>0</v>
      </c>
      <c r="K1051">
        <v>0</v>
      </c>
      <c r="L1051">
        <v>0</v>
      </c>
    </row>
    <row r="1052" spans="2:12" x14ac:dyDescent="0.3">
      <c r="B1052" s="4" t="s">
        <v>1170</v>
      </c>
      <c r="C1052">
        <v>1</v>
      </c>
      <c r="D1052">
        <v>3</v>
      </c>
      <c r="E1052">
        <v>9</v>
      </c>
      <c r="F1052">
        <v>0</v>
      </c>
      <c r="G1052">
        <v>0</v>
      </c>
      <c r="H1052">
        <v>19</v>
      </c>
      <c r="I1052">
        <v>3</v>
      </c>
      <c r="J1052">
        <v>0</v>
      </c>
      <c r="K1052">
        <v>0</v>
      </c>
      <c r="L1052">
        <v>0</v>
      </c>
    </row>
    <row r="1053" spans="2:12" x14ac:dyDescent="0.3">
      <c r="B1053" s="4" t="s">
        <v>1171</v>
      </c>
      <c r="C1053">
        <v>5</v>
      </c>
      <c r="D1053">
        <v>3</v>
      </c>
      <c r="E1053">
        <v>9</v>
      </c>
      <c r="F1053">
        <v>0</v>
      </c>
      <c r="G1053">
        <v>0</v>
      </c>
      <c r="H1053">
        <v>19</v>
      </c>
      <c r="I1053">
        <v>0</v>
      </c>
      <c r="J1053">
        <v>0</v>
      </c>
      <c r="K1053">
        <v>0</v>
      </c>
      <c r="L1053">
        <v>0</v>
      </c>
    </row>
    <row r="1054" spans="2:12" x14ac:dyDescent="0.3">
      <c r="B1054" s="4" t="s">
        <v>1172</v>
      </c>
      <c r="C1054">
        <v>1</v>
      </c>
      <c r="D1054">
        <v>13</v>
      </c>
      <c r="E1054">
        <v>9</v>
      </c>
      <c r="F1054">
        <v>0</v>
      </c>
      <c r="G1054">
        <v>0</v>
      </c>
      <c r="H1054">
        <v>19</v>
      </c>
      <c r="I1054">
        <v>0</v>
      </c>
      <c r="J1054">
        <v>0</v>
      </c>
      <c r="K1054">
        <v>0</v>
      </c>
      <c r="L1054">
        <v>0</v>
      </c>
    </row>
    <row r="1055" spans="2:12" x14ac:dyDescent="0.3">
      <c r="B1055" s="4" t="s">
        <v>1173</v>
      </c>
      <c r="C1055">
        <v>5</v>
      </c>
      <c r="D1055">
        <v>10</v>
      </c>
      <c r="E1055">
        <v>9</v>
      </c>
      <c r="F1055">
        <v>0</v>
      </c>
      <c r="G1055">
        <v>0</v>
      </c>
      <c r="H1055">
        <v>19</v>
      </c>
      <c r="I1055">
        <v>0</v>
      </c>
      <c r="J1055">
        <v>0</v>
      </c>
      <c r="K1055">
        <v>0</v>
      </c>
      <c r="L1055">
        <v>0</v>
      </c>
    </row>
    <row r="1056" spans="2:12" x14ac:dyDescent="0.3">
      <c r="B1056" s="4" t="s">
        <v>1174</v>
      </c>
      <c r="C1056">
        <v>5</v>
      </c>
      <c r="D1056">
        <v>15</v>
      </c>
      <c r="E1056">
        <v>9</v>
      </c>
      <c r="F1056">
        <v>0</v>
      </c>
      <c r="G1056">
        <v>0</v>
      </c>
      <c r="H1056">
        <v>19</v>
      </c>
      <c r="I1056">
        <v>3</v>
      </c>
      <c r="J1056">
        <v>0</v>
      </c>
      <c r="K1056">
        <v>0</v>
      </c>
      <c r="L1056">
        <v>0</v>
      </c>
    </row>
    <row r="1057" spans="2:12" x14ac:dyDescent="0.3">
      <c r="B1057" s="4" t="s">
        <v>1175</v>
      </c>
      <c r="C1057">
        <v>1</v>
      </c>
      <c r="D1057">
        <v>10</v>
      </c>
      <c r="E1057">
        <v>9</v>
      </c>
      <c r="F1057">
        <v>0</v>
      </c>
      <c r="G1057">
        <v>0</v>
      </c>
      <c r="H1057">
        <v>19</v>
      </c>
      <c r="I1057">
        <v>0</v>
      </c>
      <c r="J1057">
        <v>0</v>
      </c>
      <c r="K1057">
        <v>0</v>
      </c>
      <c r="L1057">
        <v>0</v>
      </c>
    </row>
    <row r="1058" spans="2:12" x14ac:dyDescent="0.3">
      <c r="B1058" s="4" t="s">
        <v>1176</v>
      </c>
      <c r="C1058">
        <v>5</v>
      </c>
      <c r="D1058">
        <v>10</v>
      </c>
      <c r="E1058">
        <v>9</v>
      </c>
      <c r="F1058">
        <v>0</v>
      </c>
      <c r="G1058">
        <v>0</v>
      </c>
      <c r="H1058">
        <v>19</v>
      </c>
      <c r="I1058">
        <v>0</v>
      </c>
      <c r="J1058">
        <v>0</v>
      </c>
      <c r="K1058">
        <v>2</v>
      </c>
      <c r="L1058">
        <v>0</v>
      </c>
    </row>
    <row r="1059" spans="2:12" x14ac:dyDescent="0.3">
      <c r="B1059" s="4" t="s">
        <v>1177</v>
      </c>
      <c r="C1059">
        <v>5</v>
      </c>
      <c r="D1059">
        <v>10</v>
      </c>
      <c r="E1059">
        <v>9</v>
      </c>
      <c r="F1059">
        <v>0</v>
      </c>
      <c r="G1059">
        <v>0</v>
      </c>
      <c r="H1059">
        <v>19</v>
      </c>
      <c r="I1059">
        <v>0</v>
      </c>
      <c r="J1059">
        <v>0</v>
      </c>
      <c r="K1059">
        <v>0</v>
      </c>
      <c r="L1059">
        <v>0</v>
      </c>
    </row>
    <row r="1060" spans="2:12" x14ac:dyDescent="0.3">
      <c r="B1060" s="4" t="s">
        <v>1178</v>
      </c>
      <c r="C1060">
        <v>1</v>
      </c>
      <c r="D1060">
        <v>9</v>
      </c>
      <c r="E1060">
        <v>9</v>
      </c>
      <c r="F1060">
        <v>0</v>
      </c>
      <c r="G1060">
        <v>0</v>
      </c>
      <c r="H1060">
        <v>19</v>
      </c>
      <c r="I1060">
        <v>0</v>
      </c>
      <c r="J1060">
        <v>6</v>
      </c>
      <c r="K1060">
        <v>0</v>
      </c>
      <c r="L1060">
        <v>0</v>
      </c>
    </row>
    <row r="1061" spans="2:12" x14ac:dyDescent="0.3">
      <c r="B1061" s="4" t="s">
        <v>1179</v>
      </c>
      <c r="C1061">
        <v>5</v>
      </c>
      <c r="D1061">
        <v>3</v>
      </c>
      <c r="E1061">
        <v>12</v>
      </c>
      <c r="F1061">
        <v>0</v>
      </c>
      <c r="G1061">
        <v>0</v>
      </c>
      <c r="H1061">
        <v>19</v>
      </c>
      <c r="I1061">
        <v>0</v>
      </c>
      <c r="J1061">
        <v>6</v>
      </c>
      <c r="K1061">
        <v>0</v>
      </c>
      <c r="L1061">
        <v>0</v>
      </c>
    </row>
    <row r="1062" spans="2:12" x14ac:dyDescent="0.3">
      <c r="B1062" s="4" t="s">
        <v>1180</v>
      </c>
      <c r="C1062">
        <v>5</v>
      </c>
      <c r="D1062">
        <v>13</v>
      </c>
      <c r="E1062">
        <v>12</v>
      </c>
      <c r="F1062">
        <v>0</v>
      </c>
      <c r="G1062">
        <v>0</v>
      </c>
      <c r="H1062">
        <v>19</v>
      </c>
      <c r="I1062">
        <v>0</v>
      </c>
      <c r="J1062">
        <v>0</v>
      </c>
      <c r="K1062">
        <v>0</v>
      </c>
      <c r="L1062">
        <v>0</v>
      </c>
    </row>
    <row r="1063" spans="2:12" x14ac:dyDescent="0.3">
      <c r="B1063" s="4" t="s">
        <v>1181</v>
      </c>
      <c r="C1063">
        <v>5</v>
      </c>
      <c r="D1063">
        <v>1</v>
      </c>
      <c r="E1063">
        <v>12</v>
      </c>
      <c r="F1063">
        <v>0</v>
      </c>
      <c r="G1063">
        <v>0</v>
      </c>
      <c r="H1063">
        <v>19</v>
      </c>
      <c r="I1063">
        <v>0</v>
      </c>
      <c r="J1063">
        <v>0</v>
      </c>
      <c r="K1063">
        <v>0</v>
      </c>
      <c r="L1063">
        <v>0</v>
      </c>
    </row>
    <row r="1064" spans="2:12" x14ac:dyDescent="0.3">
      <c r="B1064" s="4" t="s">
        <v>1182</v>
      </c>
      <c r="C1064">
        <v>1</v>
      </c>
      <c r="D1064">
        <v>3</v>
      </c>
      <c r="E1064">
        <v>12</v>
      </c>
      <c r="F1064">
        <v>0</v>
      </c>
      <c r="G1064">
        <v>0</v>
      </c>
      <c r="H1064">
        <v>19</v>
      </c>
      <c r="I1064">
        <v>0</v>
      </c>
      <c r="J1064">
        <v>0</v>
      </c>
      <c r="K1064">
        <v>0</v>
      </c>
      <c r="L1064">
        <v>0</v>
      </c>
    </row>
    <row r="1065" spans="2:12" x14ac:dyDescent="0.3">
      <c r="B1065" s="4" t="s">
        <v>1183</v>
      </c>
      <c r="C1065">
        <v>5</v>
      </c>
      <c r="D1065">
        <v>3</v>
      </c>
      <c r="E1065">
        <v>12</v>
      </c>
      <c r="F1065">
        <v>0</v>
      </c>
      <c r="G1065">
        <v>0</v>
      </c>
      <c r="H1065">
        <v>19</v>
      </c>
      <c r="I1065">
        <v>0</v>
      </c>
      <c r="J1065">
        <v>0</v>
      </c>
      <c r="K1065">
        <v>0</v>
      </c>
      <c r="L1065">
        <v>0</v>
      </c>
    </row>
    <row r="1066" spans="2:12" x14ac:dyDescent="0.3">
      <c r="B1066" s="4" t="s">
        <v>1184</v>
      </c>
      <c r="C1066">
        <v>1</v>
      </c>
      <c r="D1066">
        <v>11</v>
      </c>
      <c r="E1066">
        <v>12</v>
      </c>
      <c r="F1066">
        <v>0</v>
      </c>
      <c r="G1066">
        <v>0</v>
      </c>
      <c r="H1066">
        <v>19</v>
      </c>
      <c r="I1066">
        <v>0</v>
      </c>
      <c r="J1066">
        <v>0</v>
      </c>
      <c r="K1066">
        <v>0</v>
      </c>
      <c r="L1066">
        <v>0</v>
      </c>
    </row>
    <row r="1067" spans="2:12" x14ac:dyDescent="0.3">
      <c r="B1067" s="4" t="s">
        <v>1185</v>
      </c>
      <c r="C1067">
        <v>1</v>
      </c>
      <c r="D1067">
        <v>9</v>
      </c>
      <c r="E1067">
        <v>0</v>
      </c>
      <c r="F1067">
        <v>0</v>
      </c>
      <c r="G1067">
        <v>0</v>
      </c>
      <c r="H1067">
        <v>19</v>
      </c>
      <c r="I1067">
        <v>0</v>
      </c>
      <c r="J1067">
        <v>0</v>
      </c>
      <c r="K1067">
        <v>0</v>
      </c>
      <c r="L1067">
        <v>0</v>
      </c>
    </row>
    <row r="1068" spans="2:12" x14ac:dyDescent="0.3">
      <c r="B1068" s="4" t="s">
        <v>1186</v>
      </c>
      <c r="C1068">
        <v>1</v>
      </c>
      <c r="D1068">
        <v>8</v>
      </c>
      <c r="E1068">
        <v>9</v>
      </c>
      <c r="F1068">
        <v>0</v>
      </c>
      <c r="G1068">
        <v>0</v>
      </c>
      <c r="H1068">
        <v>19</v>
      </c>
      <c r="I1068">
        <v>0</v>
      </c>
      <c r="J1068">
        <v>0</v>
      </c>
      <c r="K1068">
        <v>0</v>
      </c>
      <c r="L1068">
        <v>0</v>
      </c>
    </row>
    <row r="1069" spans="2:12" x14ac:dyDescent="0.3">
      <c r="B1069" s="4" t="s">
        <v>1187</v>
      </c>
      <c r="C1069">
        <v>1</v>
      </c>
      <c r="D1069">
        <v>11</v>
      </c>
      <c r="E1069">
        <v>3</v>
      </c>
      <c r="F1069">
        <v>0</v>
      </c>
      <c r="G1069">
        <v>2</v>
      </c>
      <c r="H1069">
        <v>21</v>
      </c>
      <c r="I1069">
        <v>3</v>
      </c>
      <c r="J1069">
        <v>3</v>
      </c>
      <c r="K1069">
        <v>5</v>
      </c>
      <c r="L1069">
        <v>0</v>
      </c>
    </row>
    <row r="1070" spans="2:12" x14ac:dyDescent="0.3">
      <c r="B1070" s="4" t="s">
        <v>1188</v>
      </c>
      <c r="C1070">
        <v>5</v>
      </c>
      <c r="D1070">
        <v>11</v>
      </c>
      <c r="E1070">
        <v>3</v>
      </c>
      <c r="F1070">
        <v>0</v>
      </c>
      <c r="G1070">
        <v>2</v>
      </c>
      <c r="H1070">
        <v>21</v>
      </c>
      <c r="I1070">
        <v>3</v>
      </c>
      <c r="J1070">
        <v>3</v>
      </c>
      <c r="K1070">
        <v>5</v>
      </c>
      <c r="L1070">
        <v>0</v>
      </c>
    </row>
    <row r="1071" spans="2:12" x14ac:dyDescent="0.3">
      <c r="B1071" s="4" t="s">
        <v>1189</v>
      </c>
      <c r="C1071">
        <v>2</v>
      </c>
      <c r="D1071">
        <v>9</v>
      </c>
      <c r="E1071">
        <v>3</v>
      </c>
      <c r="F1071">
        <v>0</v>
      </c>
      <c r="G1071">
        <v>2</v>
      </c>
      <c r="H1071">
        <v>21</v>
      </c>
      <c r="I1071">
        <v>3</v>
      </c>
      <c r="J1071">
        <v>3</v>
      </c>
      <c r="K1071">
        <v>5</v>
      </c>
      <c r="L1071">
        <v>0</v>
      </c>
    </row>
    <row r="1072" spans="2:12" x14ac:dyDescent="0.3">
      <c r="B1072" s="4" t="s">
        <v>1190</v>
      </c>
      <c r="C1072">
        <v>5</v>
      </c>
      <c r="D1072">
        <v>10</v>
      </c>
      <c r="E1072">
        <v>3</v>
      </c>
      <c r="F1072">
        <v>0</v>
      </c>
      <c r="G1072">
        <v>2</v>
      </c>
      <c r="H1072">
        <v>21</v>
      </c>
      <c r="I1072">
        <v>3</v>
      </c>
      <c r="J1072">
        <v>3</v>
      </c>
      <c r="K1072">
        <v>5</v>
      </c>
      <c r="L1072">
        <v>0</v>
      </c>
    </row>
    <row r="1073" spans="2:12" x14ac:dyDescent="0.3">
      <c r="B1073" s="4" t="s">
        <v>1191</v>
      </c>
      <c r="C1073">
        <v>1</v>
      </c>
      <c r="D1073">
        <v>10</v>
      </c>
      <c r="E1073">
        <v>3</v>
      </c>
      <c r="F1073">
        <v>0</v>
      </c>
      <c r="G1073">
        <v>2</v>
      </c>
      <c r="H1073">
        <v>21</v>
      </c>
      <c r="I1073">
        <v>3</v>
      </c>
      <c r="J1073">
        <v>3</v>
      </c>
      <c r="K1073">
        <v>5</v>
      </c>
      <c r="L1073">
        <v>0</v>
      </c>
    </row>
    <row r="1074" spans="2:12" x14ac:dyDescent="0.3">
      <c r="B1074" s="4" t="s">
        <v>1192</v>
      </c>
      <c r="C1074">
        <v>5</v>
      </c>
      <c r="D1074">
        <v>11</v>
      </c>
      <c r="E1074">
        <v>3</v>
      </c>
      <c r="F1074">
        <v>0</v>
      </c>
      <c r="G1074">
        <v>2</v>
      </c>
      <c r="H1074">
        <v>21</v>
      </c>
      <c r="I1074">
        <v>3</v>
      </c>
      <c r="J1074">
        <v>3</v>
      </c>
      <c r="K1074">
        <v>5</v>
      </c>
      <c r="L1074">
        <v>0</v>
      </c>
    </row>
    <row r="1075" spans="2:12" x14ac:dyDescent="0.3">
      <c r="B1075" s="4" t="s">
        <v>1193</v>
      </c>
      <c r="C1075">
        <v>1</v>
      </c>
      <c r="D1075">
        <v>10</v>
      </c>
      <c r="E1075">
        <v>3</v>
      </c>
      <c r="F1075">
        <v>0</v>
      </c>
      <c r="G1075">
        <v>2</v>
      </c>
      <c r="H1075">
        <v>21</v>
      </c>
      <c r="I1075">
        <v>3</v>
      </c>
      <c r="J1075">
        <v>3</v>
      </c>
      <c r="K1075">
        <v>5</v>
      </c>
      <c r="L1075">
        <v>0</v>
      </c>
    </row>
    <row r="1076" spans="2:12" x14ac:dyDescent="0.3">
      <c r="B1076" s="4" t="s">
        <v>1194</v>
      </c>
      <c r="C1076">
        <v>5</v>
      </c>
      <c r="D1076">
        <v>11</v>
      </c>
      <c r="E1076">
        <v>9</v>
      </c>
      <c r="F1076">
        <v>0</v>
      </c>
      <c r="G1076">
        <v>2</v>
      </c>
      <c r="H1076">
        <v>21</v>
      </c>
      <c r="I1076">
        <v>3</v>
      </c>
      <c r="J1076">
        <v>3</v>
      </c>
      <c r="K1076">
        <v>5</v>
      </c>
      <c r="L1076">
        <v>0</v>
      </c>
    </row>
    <row r="1077" spans="2:12" x14ac:dyDescent="0.3">
      <c r="B1077" s="4" t="s">
        <v>1195</v>
      </c>
      <c r="C1077">
        <v>1</v>
      </c>
      <c r="D1077">
        <v>8</v>
      </c>
      <c r="E1077">
        <v>3</v>
      </c>
      <c r="F1077">
        <v>0</v>
      </c>
      <c r="G1077">
        <v>2</v>
      </c>
      <c r="H1077">
        <v>21</v>
      </c>
      <c r="I1077">
        <v>3</v>
      </c>
      <c r="J1077">
        <v>0</v>
      </c>
      <c r="K1077">
        <v>5</v>
      </c>
      <c r="L1077">
        <v>0</v>
      </c>
    </row>
    <row r="1078" spans="2:12" x14ac:dyDescent="0.3">
      <c r="B1078" s="4" t="s">
        <v>1196</v>
      </c>
      <c r="C1078">
        <v>5</v>
      </c>
      <c r="D1078">
        <v>8</v>
      </c>
      <c r="E1078">
        <v>9</v>
      </c>
      <c r="F1078">
        <v>0</v>
      </c>
      <c r="G1078">
        <v>2</v>
      </c>
      <c r="H1078">
        <v>21</v>
      </c>
      <c r="I1078">
        <v>3</v>
      </c>
      <c r="J1078">
        <v>3</v>
      </c>
      <c r="K1078">
        <v>5</v>
      </c>
      <c r="L1078">
        <v>0</v>
      </c>
    </row>
    <row r="1079" spans="2:12" x14ac:dyDescent="0.3">
      <c r="B1079" s="4" t="s">
        <v>1197</v>
      </c>
      <c r="C1079">
        <v>1</v>
      </c>
      <c r="D1079">
        <v>11</v>
      </c>
      <c r="E1079">
        <v>3</v>
      </c>
      <c r="F1079">
        <v>0</v>
      </c>
      <c r="G1079">
        <v>2</v>
      </c>
      <c r="H1079">
        <v>21</v>
      </c>
      <c r="I1079">
        <v>3</v>
      </c>
      <c r="J1079">
        <v>3</v>
      </c>
      <c r="K1079">
        <v>5</v>
      </c>
      <c r="L1079">
        <v>0</v>
      </c>
    </row>
    <row r="1080" spans="2:12" x14ac:dyDescent="0.3">
      <c r="B1080" s="4" t="s">
        <v>1198</v>
      </c>
      <c r="C1080">
        <v>5</v>
      </c>
      <c r="D1080">
        <v>9</v>
      </c>
      <c r="E1080">
        <v>3</v>
      </c>
      <c r="F1080">
        <v>0</v>
      </c>
      <c r="G1080">
        <v>2</v>
      </c>
      <c r="H1080">
        <v>21</v>
      </c>
      <c r="I1080">
        <v>3</v>
      </c>
      <c r="J1080">
        <v>0</v>
      </c>
      <c r="K1080">
        <v>5</v>
      </c>
      <c r="L1080">
        <v>0</v>
      </c>
    </row>
    <row r="1081" spans="2:12" x14ac:dyDescent="0.3">
      <c r="B1081" s="4" t="s">
        <v>1199</v>
      </c>
      <c r="C1081">
        <v>5</v>
      </c>
      <c r="D1081">
        <v>11</v>
      </c>
      <c r="E1081">
        <v>3</v>
      </c>
      <c r="F1081">
        <v>0</v>
      </c>
      <c r="G1081">
        <v>2</v>
      </c>
      <c r="H1081">
        <v>21</v>
      </c>
      <c r="I1081">
        <v>3</v>
      </c>
      <c r="J1081">
        <v>3</v>
      </c>
      <c r="K1081">
        <v>5</v>
      </c>
      <c r="L1081">
        <v>0</v>
      </c>
    </row>
    <row r="1082" spans="2:12" x14ac:dyDescent="0.3">
      <c r="B1082" s="4" t="s">
        <v>1200</v>
      </c>
      <c r="C1082">
        <v>5</v>
      </c>
      <c r="D1082">
        <v>9</v>
      </c>
      <c r="E1082">
        <v>12</v>
      </c>
      <c r="F1082">
        <v>0</v>
      </c>
      <c r="G1082">
        <v>2</v>
      </c>
      <c r="H1082">
        <v>21</v>
      </c>
      <c r="I1082">
        <v>0</v>
      </c>
      <c r="J1082">
        <v>6</v>
      </c>
      <c r="K1082">
        <v>5</v>
      </c>
      <c r="L1082">
        <v>0</v>
      </c>
    </row>
    <row r="1083" spans="2:12" x14ac:dyDescent="0.3">
      <c r="B1083" s="4" t="s">
        <v>1201</v>
      </c>
      <c r="C1083">
        <v>1</v>
      </c>
      <c r="D1083">
        <v>10</v>
      </c>
      <c r="E1083">
        <v>0</v>
      </c>
      <c r="F1083">
        <v>0</v>
      </c>
      <c r="G1083">
        <v>2</v>
      </c>
      <c r="H1083">
        <v>21</v>
      </c>
      <c r="I1083">
        <v>0</v>
      </c>
      <c r="J1083">
        <v>0</v>
      </c>
      <c r="K1083">
        <v>5</v>
      </c>
      <c r="L1083">
        <v>0</v>
      </c>
    </row>
    <row r="1084" spans="2:12" x14ac:dyDescent="0.3">
      <c r="B1084" s="4" t="s">
        <v>1202</v>
      </c>
      <c r="C1084">
        <v>5</v>
      </c>
      <c r="D1084">
        <v>11</v>
      </c>
      <c r="E1084">
        <v>9</v>
      </c>
      <c r="F1084">
        <v>0</v>
      </c>
      <c r="G1084">
        <v>2</v>
      </c>
      <c r="H1084">
        <v>21</v>
      </c>
      <c r="I1084">
        <v>3</v>
      </c>
      <c r="J1084">
        <v>1</v>
      </c>
      <c r="K1084">
        <v>5</v>
      </c>
      <c r="L1084">
        <v>0</v>
      </c>
    </row>
    <row r="1085" spans="2:12" x14ac:dyDescent="0.3">
      <c r="B1085" s="4" t="s">
        <v>1203</v>
      </c>
      <c r="C1085">
        <v>5</v>
      </c>
      <c r="D1085">
        <v>10</v>
      </c>
      <c r="E1085">
        <v>3</v>
      </c>
      <c r="F1085">
        <v>0</v>
      </c>
      <c r="G1085">
        <v>2</v>
      </c>
      <c r="H1085">
        <v>21</v>
      </c>
      <c r="I1085">
        <v>3</v>
      </c>
      <c r="J1085">
        <v>3</v>
      </c>
      <c r="K1085">
        <v>5</v>
      </c>
      <c r="L1085">
        <v>0</v>
      </c>
    </row>
    <row r="1086" spans="2:12" x14ac:dyDescent="0.3">
      <c r="B1086" s="4" t="s">
        <v>1204</v>
      </c>
      <c r="C1086">
        <v>1</v>
      </c>
      <c r="D1086">
        <v>8</v>
      </c>
      <c r="E1086">
        <v>3</v>
      </c>
      <c r="F1086">
        <v>0</v>
      </c>
      <c r="G1086">
        <v>2</v>
      </c>
      <c r="H1086">
        <v>21</v>
      </c>
      <c r="I1086">
        <v>3</v>
      </c>
      <c r="J1086">
        <v>3</v>
      </c>
      <c r="K1086">
        <v>5</v>
      </c>
      <c r="L1086">
        <v>0</v>
      </c>
    </row>
    <row r="1087" spans="2:12" x14ac:dyDescent="0.3">
      <c r="B1087" s="4" t="s">
        <v>1205</v>
      </c>
      <c r="C1087">
        <v>5</v>
      </c>
      <c r="D1087">
        <v>10</v>
      </c>
      <c r="E1087">
        <v>0</v>
      </c>
      <c r="F1087">
        <v>0</v>
      </c>
      <c r="G1087">
        <v>2</v>
      </c>
      <c r="H1087">
        <v>21</v>
      </c>
      <c r="I1087">
        <v>0</v>
      </c>
      <c r="J1087">
        <v>0</v>
      </c>
      <c r="K1087">
        <v>5</v>
      </c>
      <c r="L1087">
        <v>0</v>
      </c>
    </row>
    <row r="1088" spans="2:12" x14ac:dyDescent="0.3">
      <c r="B1088" s="4" t="s">
        <v>1206</v>
      </c>
      <c r="C1088">
        <v>1</v>
      </c>
      <c r="D1088">
        <v>8</v>
      </c>
      <c r="E1088">
        <v>9</v>
      </c>
      <c r="F1088">
        <v>0</v>
      </c>
      <c r="G1088">
        <v>2</v>
      </c>
      <c r="H1088">
        <v>21</v>
      </c>
      <c r="I1088">
        <v>3</v>
      </c>
      <c r="J1088">
        <v>3</v>
      </c>
      <c r="K1088">
        <v>5</v>
      </c>
      <c r="L1088">
        <v>0</v>
      </c>
    </row>
    <row r="1089" spans="2:12" x14ac:dyDescent="0.3">
      <c r="B1089" s="4" t="s">
        <v>1207</v>
      </c>
      <c r="C1089">
        <v>1</v>
      </c>
      <c r="D1089">
        <v>16</v>
      </c>
      <c r="E1089">
        <v>9</v>
      </c>
      <c r="F1089">
        <v>0</v>
      </c>
      <c r="G1089">
        <v>7</v>
      </c>
      <c r="H1089">
        <v>22</v>
      </c>
      <c r="I1089">
        <v>0</v>
      </c>
      <c r="J1089">
        <v>0</v>
      </c>
      <c r="K1089">
        <v>0</v>
      </c>
      <c r="L1089">
        <v>0</v>
      </c>
    </row>
    <row r="1090" spans="2:12" x14ac:dyDescent="0.3">
      <c r="B1090" s="4" t="s">
        <v>1208</v>
      </c>
      <c r="C1090">
        <v>5</v>
      </c>
      <c r="D1090">
        <v>16</v>
      </c>
      <c r="E1090">
        <v>9</v>
      </c>
      <c r="F1090">
        <v>0</v>
      </c>
      <c r="G1090">
        <v>7</v>
      </c>
      <c r="H1090">
        <v>22</v>
      </c>
      <c r="I1090">
        <v>0</v>
      </c>
      <c r="J1090">
        <v>0</v>
      </c>
      <c r="K1090">
        <v>0</v>
      </c>
      <c r="L1090">
        <v>0</v>
      </c>
    </row>
    <row r="1091" spans="2:12" x14ac:dyDescent="0.3">
      <c r="B1091" s="4" t="s">
        <v>1209</v>
      </c>
      <c r="C1091">
        <v>1</v>
      </c>
      <c r="D1091">
        <v>16</v>
      </c>
      <c r="E1091">
        <v>9</v>
      </c>
      <c r="F1091">
        <v>0</v>
      </c>
      <c r="G1091">
        <v>7</v>
      </c>
      <c r="H1091">
        <v>22</v>
      </c>
      <c r="I1091">
        <v>0</v>
      </c>
      <c r="J1091">
        <v>0</v>
      </c>
      <c r="K1091">
        <v>0</v>
      </c>
      <c r="L1091">
        <v>0</v>
      </c>
    </row>
    <row r="1092" spans="2:12" x14ac:dyDescent="0.3">
      <c r="B1092" s="4" t="s">
        <v>1210</v>
      </c>
      <c r="C1092">
        <v>5</v>
      </c>
      <c r="D1092">
        <v>16</v>
      </c>
      <c r="E1092">
        <v>9</v>
      </c>
      <c r="F1092">
        <v>0</v>
      </c>
      <c r="G1092">
        <v>7</v>
      </c>
      <c r="H1092">
        <v>22</v>
      </c>
      <c r="I1092">
        <v>0</v>
      </c>
      <c r="J1092">
        <v>0</v>
      </c>
      <c r="K1092">
        <v>0</v>
      </c>
      <c r="L1092">
        <v>0</v>
      </c>
    </row>
    <row r="1093" spans="2:12" x14ac:dyDescent="0.3">
      <c r="B1093" s="4" t="s">
        <v>1211</v>
      </c>
      <c r="C1093">
        <v>1</v>
      </c>
      <c r="D1093">
        <v>16</v>
      </c>
      <c r="E1093">
        <v>9</v>
      </c>
      <c r="F1093">
        <v>0</v>
      </c>
      <c r="G1093">
        <v>7</v>
      </c>
      <c r="H1093">
        <v>22</v>
      </c>
      <c r="I1093">
        <v>0</v>
      </c>
      <c r="J1093">
        <v>0</v>
      </c>
      <c r="K1093">
        <v>0</v>
      </c>
      <c r="L1093">
        <v>0</v>
      </c>
    </row>
    <row r="1094" spans="2:12" x14ac:dyDescent="0.3">
      <c r="B1094" s="4" t="s">
        <v>1212</v>
      </c>
      <c r="C1094">
        <v>5</v>
      </c>
      <c r="D1094">
        <v>16</v>
      </c>
      <c r="E1094">
        <v>9</v>
      </c>
      <c r="F1094">
        <v>0</v>
      </c>
      <c r="G1094">
        <v>7</v>
      </c>
      <c r="H1094">
        <v>22</v>
      </c>
      <c r="I1094">
        <v>0</v>
      </c>
      <c r="J1094">
        <v>0</v>
      </c>
      <c r="K1094">
        <v>0</v>
      </c>
      <c r="L1094">
        <v>0</v>
      </c>
    </row>
    <row r="1095" spans="2:12" x14ac:dyDescent="0.3">
      <c r="B1095" s="4" t="s">
        <v>1213</v>
      </c>
      <c r="C1095">
        <v>1</v>
      </c>
      <c r="D1095">
        <v>16</v>
      </c>
      <c r="E1095">
        <v>9</v>
      </c>
      <c r="F1095">
        <v>0</v>
      </c>
      <c r="G1095">
        <v>7</v>
      </c>
      <c r="H1095">
        <v>22</v>
      </c>
      <c r="I1095">
        <v>0</v>
      </c>
      <c r="J1095">
        <v>2</v>
      </c>
      <c r="K1095">
        <v>0</v>
      </c>
      <c r="L1095">
        <v>0</v>
      </c>
    </row>
    <row r="1096" spans="2:12" x14ac:dyDescent="0.3">
      <c r="B1096" s="4" t="s">
        <v>1214</v>
      </c>
      <c r="C1096">
        <v>5</v>
      </c>
      <c r="D1096">
        <v>16</v>
      </c>
      <c r="E1096">
        <v>9</v>
      </c>
      <c r="F1096">
        <v>0</v>
      </c>
      <c r="G1096">
        <v>7</v>
      </c>
      <c r="H1096">
        <v>22</v>
      </c>
      <c r="I1096">
        <v>0</v>
      </c>
      <c r="J1096">
        <v>2</v>
      </c>
      <c r="K1096">
        <v>0</v>
      </c>
      <c r="L1096">
        <v>0</v>
      </c>
    </row>
    <row r="1097" spans="2:12" x14ac:dyDescent="0.3">
      <c r="B1097" s="4" t="s">
        <v>1215</v>
      </c>
      <c r="C1097">
        <v>1</v>
      </c>
      <c r="D1097">
        <v>16</v>
      </c>
      <c r="E1097">
        <v>9</v>
      </c>
      <c r="F1097">
        <v>0</v>
      </c>
      <c r="G1097">
        <v>7</v>
      </c>
      <c r="H1097">
        <v>22</v>
      </c>
      <c r="I1097">
        <v>3</v>
      </c>
      <c r="J1097">
        <v>0</v>
      </c>
      <c r="K1097">
        <v>0</v>
      </c>
      <c r="L1097">
        <v>0</v>
      </c>
    </row>
    <row r="1098" spans="2:12" x14ac:dyDescent="0.3">
      <c r="B1098" s="4" t="s">
        <v>1216</v>
      </c>
      <c r="C1098">
        <v>1</v>
      </c>
      <c r="D1098">
        <v>16</v>
      </c>
      <c r="E1098">
        <v>9</v>
      </c>
      <c r="F1098">
        <v>0</v>
      </c>
      <c r="G1098">
        <v>7</v>
      </c>
      <c r="H1098">
        <v>22</v>
      </c>
      <c r="I1098">
        <v>0</v>
      </c>
      <c r="J1098">
        <v>0</v>
      </c>
      <c r="K1098">
        <v>0</v>
      </c>
      <c r="L1098">
        <v>0</v>
      </c>
    </row>
    <row r="1099" spans="2:12" x14ac:dyDescent="0.3">
      <c r="B1099" s="4" t="s">
        <v>1217</v>
      </c>
      <c r="C1099">
        <v>5</v>
      </c>
      <c r="D1099">
        <v>10</v>
      </c>
      <c r="E1099">
        <v>9</v>
      </c>
      <c r="F1099">
        <v>0</v>
      </c>
      <c r="G1099">
        <v>7</v>
      </c>
      <c r="H1099">
        <v>22</v>
      </c>
      <c r="I1099">
        <v>0</v>
      </c>
      <c r="J1099">
        <v>0</v>
      </c>
      <c r="K1099">
        <v>0</v>
      </c>
      <c r="L1099">
        <v>0</v>
      </c>
    </row>
    <row r="1100" spans="2:12" x14ac:dyDescent="0.3">
      <c r="B1100" s="4" t="s">
        <v>1218</v>
      </c>
      <c r="C1100">
        <v>5</v>
      </c>
      <c r="D1100">
        <v>16</v>
      </c>
      <c r="E1100">
        <v>9</v>
      </c>
      <c r="F1100">
        <v>0</v>
      </c>
      <c r="G1100">
        <v>7</v>
      </c>
      <c r="H1100">
        <v>22</v>
      </c>
      <c r="I1100">
        <v>0</v>
      </c>
      <c r="J1100">
        <v>0</v>
      </c>
      <c r="K1100">
        <v>0</v>
      </c>
      <c r="L1100">
        <v>0</v>
      </c>
    </row>
    <row r="1101" spans="2:12" x14ac:dyDescent="0.3">
      <c r="B1101" s="4" t="s">
        <v>1219</v>
      </c>
      <c r="C1101">
        <v>5</v>
      </c>
      <c r="D1101">
        <v>2</v>
      </c>
      <c r="E1101">
        <v>9</v>
      </c>
      <c r="F1101">
        <v>0</v>
      </c>
      <c r="G1101">
        <v>2</v>
      </c>
      <c r="H1101">
        <v>22</v>
      </c>
      <c r="I1101">
        <v>0</v>
      </c>
      <c r="J1101">
        <v>2</v>
      </c>
      <c r="K1101">
        <v>0</v>
      </c>
      <c r="L1101">
        <v>0</v>
      </c>
    </row>
    <row r="1102" spans="2:12" x14ac:dyDescent="0.3">
      <c r="B1102" s="4" t="s">
        <v>1220</v>
      </c>
      <c r="C1102">
        <v>1</v>
      </c>
      <c r="D1102">
        <v>2</v>
      </c>
      <c r="E1102">
        <v>9</v>
      </c>
      <c r="F1102">
        <v>0</v>
      </c>
      <c r="G1102">
        <v>2</v>
      </c>
      <c r="H1102">
        <v>22</v>
      </c>
      <c r="I1102">
        <v>0</v>
      </c>
      <c r="J1102">
        <v>2</v>
      </c>
      <c r="K1102">
        <v>0</v>
      </c>
      <c r="L1102">
        <v>0</v>
      </c>
    </row>
    <row r="1103" spans="2:12" x14ac:dyDescent="0.3">
      <c r="B1103" s="4" t="s">
        <v>1221</v>
      </c>
      <c r="C1103">
        <v>5</v>
      </c>
      <c r="D1103">
        <v>2</v>
      </c>
      <c r="E1103">
        <v>3</v>
      </c>
      <c r="F1103">
        <v>0</v>
      </c>
      <c r="G1103">
        <v>2</v>
      </c>
      <c r="H1103">
        <v>22</v>
      </c>
      <c r="I1103">
        <v>3</v>
      </c>
      <c r="J1103">
        <v>3</v>
      </c>
      <c r="K1103">
        <v>0</v>
      </c>
      <c r="L1103">
        <v>0</v>
      </c>
    </row>
    <row r="1104" spans="2:12" x14ac:dyDescent="0.3">
      <c r="B1104" s="4" t="s">
        <v>1222</v>
      </c>
      <c r="C1104">
        <v>1</v>
      </c>
      <c r="D1104">
        <v>8</v>
      </c>
      <c r="E1104">
        <v>9</v>
      </c>
      <c r="F1104">
        <v>0</v>
      </c>
      <c r="G1104">
        <v>5</v>
      </c>
      <c r="H1104">
        <v>22</v>
      </c>
      <c r="I1104">
        <v>0</v>
      </c>
      <c r="J1104">
        <v>2</v>
      </c>
      <c r="K1104">
        <v>0</v>
      </c>
      <c r="L1104">
        <v>0</v>
      </c>
    </row>
    <row r="1105" spans="2:12" x14ac:dyDescent="0.3">
      <c r="B1105" s="4" t="s">
        <v>1223</v>
      </c>
      <c r="C1105">
        <v>1</v>
      </c>
      <c r="D1105">
        <v>2</v>
      </c>
      <c r="E1105">
        <v>9</v>
      </c>
      <c r="F1105">
        <v>0</v>
      </c>
      <c r="G1105">
        <v>5</v>
      </c>
      <c r="H1105">
        <v>22</v>
      </c>
      <c r="I1105">
        <v>3</v>
      </c>
      <c r="J1105">
        <v>2</v>
      </c>
      <c r="K1105">
        <v>0</v>
      </c>
      <c r="L1105">
        <v>0</v>
      </c>
    </row>
    <row r="1106" spans="2:12" x14ac:dyDescent="0.3">
      <c r="B1106" s="4" t="s">
        <v>1224</v>
      </c>
      <c r="C1106">
        <v>5</v>
      </c>
      <c r="D1106">
        <v>2</v>
      </c>
      <c r="E1106">
        <v>0</v>
      </c>
      <c r="F1106">
        <v>0</v>
      </c>
      <c r="G1106">
        <v>2</v>
      </c>
      <c r="H1106">
        <v>22</v>
      </c>
      <c r="I1106">
        <v>3</v>
      </c>
      <c r="J1106">
        <v>0</v>
      </c>
      <c r="K1106">
        <v>6</v>
      </c>
      <c r="L1106">
        <v>0</v>
      </c>
    </row>
    <row r="1107" spans="2:12" x14ac:dyDescent="0.3">
      <c r="B1107" s="4" t="s">
        <v>1225</v>
      </c>
      <c r="C1107">
        <v>5</v>
      </c>
      <c r="D1107">
        <v>10</v>
      </c>
      <c r="E1107">
        <v>9</v>
      </c>
      <c r="F1107">
        <v>0</v>
      </c>
      <c r="G1107">
        <v>2</v>
      </c>
      <c r="H1107">
        <v>22</v>
      </c>
      <c r="I1107">
        <v>3</v>
      </c>
      <c r="J1107">
        <v>0</v>
      </c>
      <c r="K1107">
        <v>0</v>
      </c>
      <c r="L1107">
        <v>0</v>
      </c>
    </row>
    <row r="1108" spans="2:12" x14ac:dyDescent="0.3">
      <c r="B1108" s="4" t="s">
        <v>1226</v>
      </c>
      <c r="C1108">
        <v>5</v>
      </c>
      <c r="D1108">
        <v>10</v>
      </c>
      <c r="E1108">
        <v>9</v>
      </c>
      <c r="F1108">
        <v>0</v>
      </c>
      <c r="G1108">
        <v>5</v>
      </c>
      <c r="H1108">
        <v>22</v>
      </c>
      <c r="I1108">
        <v>3</v>
      </c>
      <c r="J1108">
        <v>2</v>
      </c>
      <c r="K1108">
        <v>0</v>
      </c>
      <c r="L1108">
        <v>0</v>
      </c>
    </row>
    <row r="1109" spans="2:12" x14ac:dyDescent="0.3">
      <c r="B1109" s="4" t="s">
        <v>1227</v>
      </c>
      <c r="C1109">
        <v>1</v>
      </c>
      <c r="D1109">
        <v>8</v>
      </c>
      <c r="E1109">
        <v>0</v>
      </c>
      <c r="F1109">
        <v>0</v>
      </c>
      <c r="G1109">
        <v>1</v>
      </c>
      <c r="H1109">
        <v>23</v>
      </c>
      <c r="I1109">
        <v>6</v>
      </c>
      <c r="J1109">
        <v>0</v>
      </c>
      <c r="K1109">
        <v>6</v>
      </c>
      <c r="L1109">
        <v>0</v>
      </c>
    </row>
    <row r="1110" spans="2:12" x14ac:dyDescent="0.3">
      <c r="B1110" s="4" t="s">
        <v>1228</v>
      </c>
      <c r="C1110">
        <v>5</v>
      </c>
      <c r="D1110">
        <v>2</v>
      </c>
      <c r="E1110">
        <v>0</v>
      </c>
      <c r="F1110">
        <v>0</v>
      </c>
      <c r="G1110">
        <v>2</v>
      </c>
      <c r="H1110">
        <v>23</v>
      </c>
      <c r="I1110">
        <v>3</v>
      </c>
      <c r="J1110">
        <v>0</v>
      </c>
      <c r="K1110">
        <v>6</v>
      </c>
      <c r="L1110">
        <v>0</v>
      </c>
    </row>
    <row r="1111" spans="2:12" x14ac:dyDescent="0.3">
      <c r="B1111" s="4" t="s">
        <v>1229</v>
      </c>
      <c r="C1111">
        <v>1</v>
      </c>
      <c r="D1111">
        <v>2</v>
      </c>
      <c r="E1111">
        <v>0</v>
      </c>
      <c r="F1111">
        <v>0</v>
      </c>
      <c r="G1111">
        <v>2</v>
      </c>
      <c r="H1111">
        <v>23</v>
      </c>
      <c r="I1111">
        <v>3</v>
      </c>
      <c r="J1111">
        <v>0</v>
      </c>
      <c r="K1111">
        <v>6</v>
      </c>
      <c r="L1111">
        <v>0</v>
      </c>
    </row>
    <row r="1112" spans="2:12" x14ac:dyDescent="0.3">
      <c r="B1112" s="4" t="s">
        <v>1230</v>
      </c>
      <c r="C1112">
        <v>5</v>
      </c>
      <c r="D1112">
        <v>2</v>
      </c>
      <c r="E1112">
        <v>9</v>
      </c>
      <c r="F1112">
        <v>0</v>
      </c>
      <c r="G1112">
        <v>2</v>
      </c>
      <c r="H1112">
        <v>23</v>
      </c>
      <c r="I1112">
        <v>3</v>
      </c>
      <c r="J1112">
        <v>2</v>
      </c>
      <c r="K1112">
        <v>6</v>
      </c>
      <c r="L1112">
        <v>0</v>
      </c>
    </row>
    <row r="1113" spans="2:12" x14ac:dyDescent="0.3">
      <c r="B1113" s="4" t="s">
        <v>1231</v>
      </c>
      <c r="C1113">
        <v>5</v>
      </c>
      <c r="D1113">
        <v>10</v>
      </c>
      <c r="E1113">
        <v>0</v>
      </c>
      <c r="F1113">
        <v>0</v>
      </c>
      <c r="G1113">
        <v>2</v>
      </c>
      <c r="H1113">
        <v>23</v>
      </c>
      <c r="I1113">
        <v>3</v>
      </c>
      <c r="J1113">
        <v>0</v>
      </c>
      <c r="K1113">
        <v>6</v>
      </c>
      <c r="L1113">
        <v>0</v>
      </c>
    </row>
    <row r="1114" spans="2:12" x14ac:dyDescent="0.3">
      <c r="B1114" s="4" t="s">
        <v>1232</v>
      </c>
      <c r="C1114">
        <v>1</v>
      </c>
      <c r="D1114">
        <v>2</v>
      </c>
      <c r="E1114">
        <v>0</v>
      </c>
      <c r="F1114">
        <v>0</v>
      </c>
      <c r="G1114">
        <v>5</v>
      </c>
      <c r="H1114">
        <v>23</v>
      </c>
      <c r="I1114">
        <v>3</v>
      </c>
      <c r="J1114">
        <v>0</v>
      </c>
      <c r="K1114">
        <v>6</v>
      </c>
      <c r="L1114">
        <v>0</v>
      </c>
    </row>
    <row r="1115" spans="2:12" x14ac:dyDescent="0.3">
      <c r="B1115" s="4" t="s">
        <v>1233</v>
      </c>
      <c r="C1115">
        <v>5</v>
      </c>
      <c r="D1115">
        <v>2</v>
      </c>
      <c r="E1115">
        <v>0</v>
      </c>
      <c r="F1115">
        <v>0</v>
      </c>
      <c r="G1115">
        <v>2</v>
      </c>
      <c r="H1115">
        <v>23</v>
      </c>
      <c r="I1115">
        <v>3</v>
      </c>
      <c r="J1115">
        <v>0</v>
      </c>
      <c r="K1115">
        <v>6</v>
      </c>
      <c r="L1115">
        <v>0</v>
      </c>
    </row>
    <row r="1116" spans="2:12" x14ac:dyDescent="0.3">
      <c r="B1116" s="4" t="s">
        <v>1234</v>
      </c>
      <c r="C1116">
        <v>5</v>
      </c>
      <c r="D1116">
        <v>2</v>
      </c>
      <c r="E1116">
        <v>0</v>
      </c>
      <c r="F1116">
        <v>0</v>
      </c>
      <c r="G1116">
        <v>2</v>
      </c>
      <c r="H1116">
        <v>23</v>
      </c>
      <c r="I1116">
        <v>3</v>
      </c>
      <c r="J1116">
        <v>0</v>
      </c>
      <c r="K1116">
        <v>6</v>
      </c>
      <c r="L1116">
        <v>0</v>
      </c>
    </row>
    <row r="1117" spans="2:12" x14ac:dyDescent="0.3">
      <c r="B1117" s="4" t="s">
        <v>1235</v>
      </c>
      <c r="C1117">
        <v>1</v>
      </c>
      <c r="D1117">
        <v>10</v>
      </c>
      <c r="E1117">
        <v>0</v>
      </c>
      <c r="F1117">
        <v>0</v>
      </c>
      <c r="G1117">
        <v>2</v>
      </c>
      <c r="H1117">
        <v>23</v>
      </c>
      <c r="I1117">
        <v>3</v>
      </c>
      <c r="J1117">
        <v>0</v>
      </c>
      <c r="K1117">
        <v>6</v>
      </c>
      <c r="L1117">
        <v>0</v>
      </c>
    </row>
    <row r="1118" spans="2:12" x14ac:dyDescent="0.3">
      <c r="B1118" s="4" t="s">
        <v>1236</v>
      </c>
      <c r="C1118">
        <v>5</v>
      </c>
      <c r="D1118">
        <v>2</v>
      </c>
      <c r="E1118">
        <v>0</v>
      </c>
      <c r="F1118">
        <v>0</v>
      </c>
      <c r="G1118">
        <v>2</v>
      </c>
      <c r="H1118">
        <v>23</v>
      </c>
      <c r="I1118">
        <v>0</v>
      </c>
      <c r="J1118">
        <v>0</v>
      </c>
      <c r="K1118">
        <v>6</v>
      </c>
      <c r="L1118">
        <v>0</v>
      </c>
    </row>
    <row r="1119" spans="2:12" x14ac:dyDescent="0.3">
      <c r="B1119" s="4" t="s">
        <v>1237</v>
      </c>
      <c r="C1119">
        <v>5</v>
      </c>
      <c r="D1119">
        <v>2</v>
      </c>
      <c r="E1119">
        <v>0</v>
      </c>
      <c r="F1119">
        <v>0</v>
      </c>
      <c r="G1119">
        <v>2</v>
      </c>
      <c r="H1119">
        <v>23</v>
      </c>
      <c r="I1119">
        <v>3</v>
      </c>
      <c r="J1119">
        <v>0</v>
      </c>
      <c r="K1119">
        <v>6</v>
      </c>
      <c r="L1119">
        <v>0</v>
      </c>
    </row>
    <row r="1120" spans="2:12" x14ac:dyDescent="0.3">
      <c r="B1120" s="4" t="s">
        <v>1238</v>
      </c>
      <c r="C1120">
        <v>5</v>
      </c>
      <c r="D1120">
        <v>2</v>
      </c>
      <c r="E1120">
        <v>0</v>
      </c>
      <c r="F1120">
        <v>0</v>
      </c>
      <c r="G1120">
        <v>5</v>
      </c>
      <c r="H1120">
        <v>23</v>
      </c>
      <c r="I1120">
        <v>3</v>
      </c>
      <c r="J1120">
        <v>0</v>
      </c>
      <c r="K1120">
        <v>6</v>
      </c>
      <c r="L1120">
        <v>0</v>
      </c>
    </row>
    <row r="1121" spans="2:12" x14ac:dyDescent="0.3">
      <c r="B1121" s="4" t="s">
        <v>1239</v>
      </c>
      <c r="C1121">
        <v>1</v>
      </c>
      <c r="D1121">
        <v>10</v>
      </c>
      <c r="E1121">
        <v>0</v>
      </c>
      <c r="F1121">
        <v>0</v>
      </c>
      <c r="G1121">
        <v>2</v>
      </c>
      <c r="H1121">
        <v>23</v>
      </c>
      <c r="I1121">
        <v>0</v>
      </c>
      <c r="J1121">
        <v>2</v>
      </c>
      <c r="K1121">
        <v>6</v>
      </c>
      <c r="L1121">
        <v>0</v>
      </c>
    </row>
    <row r="1122" spans="2:12" x14ac:dyDescent="0.3">
      <c r="B1122" s="4" t="s">
        <v>1240</v>
      </c>
      <c r="C1122">
        <v>5</v>
      </c>
      <c r="D1122">
        <v>9</v>
      </c>
      <c r="E1122">
        <v>0</v>
      </c>
      <c r="F1122">
        <v>0</v>
      </c>
      <c r="G1122">
        <v>2</v>
      </c>
      <c r="H1122">
        <v>23</v>
      </c>
      <c r="I1122">
        <v>0</v>
      </c>
      <c r="J1122">
        <v>0</v>
      </c>
      <c r="K1122">
        <v>6</v>
      </c>
      <c r="L1122">
        <v>0</v>
      </c>
    </row>
    <row r="1123" spans="2:12" x14ac:dyDescent="0.3">
      <c r="B1123" s="4" t="s">
        <v>1241</v>
      </c>
      <c r="C1123">
        <v>0</v>
      </c>
      <c r="D1123">
        <v>10</v>
      </c>
      <c r="E1123">
        <v>9</v>
      </c>
      <c r="F1123">
        <v>0</v>
      </c>
      <c r="G1123">
        <v>5</v>
      </c>
      <c r="H1123">
        <v>23</v>
      </c>
      <c r="I1123">
        <v>0</v>
      </c>
      <c r="J1123">
        <v>0</v>
      </c>
      <c r="K1123">
        <v>6</v>
      </c>
      <c r="L1123">
        <v>0</v>
      </c>
    </row>
    <row r="1124" spans="2:12" x14ac:dyDescent="0.3">
      <c r="B1124" s="4" t="s">
        <v>1242</v>
      </c>
      <c r="C1124">
        <v>5</v>
      </c>
      <c r="D1124">
        <v>10</v>
      </c>
      <c r="E1124">
        <v>9</v>
      </c>
      <c r="F1124">
        <v>0</v>
      </c>
      <c r="G1124">
        <v>2</v>
      </c>
      <c r="H1124">
        <v>23</v>
      </c>
      <c r="I1124">
        <v>3</v>
      </c>
      <c r="J1124">
        <v>0</v>
      </c>
      <c r="K1124">
        <v>6</v>
      </c>
      <c r="L1124">
        <v>0</v>
      </c>
    </row>
    <row r="1125" spans="2:12" x14ac:dyDescent="0.3">
      <c r="B1125" s="4" t="s">
        <v>1243</v>
      </c>
      <c r="C1125">
        <v>1</v>
      </c>
      <c r="D1125">
        <v>8</v>
      </c>
      <c r="E1125">
        <v>9</v>
      </c>
      <c r="F1125">
        <v>0</v>
      </c>
      <c r="G1125">
        <v>1</v>
      </c>
      <c r="H1125">
        <v>23</v>
      </c>
      <c r="I1125">
        <v>3</v>
      </c>
      <c r="J1125">
        <v>0</v>
      </c>
      <c r="K1125">
        <v>6</v>
      </c>
      <c r="L1125">
        <v>0</v>
      </c>
    </row>
    <row r="1126" spans="2:12" x14ac:dyDescent="0.3">
      <c r="B1126" s="4" t="s">
        <v>1244</v>
      </c>
      <c r="C1126">
        <v>5</v>
      </c>
      <c r="D1126">
        <v>3</v>
      </c>
      <c r="E1126">
        <v>9</v>
      </c>
      <c r="F1126">
        <v>0</v>
      </c>
      <c r="G1126">
        <v>2</v>
      </c>
      <c r="H1126">
        <v>23</v>
      </c>
      <c r="I1126">
        <v>0</v>
      </c>
      <c r="J1126">
        <v>0</v>
      </c>
      <c r="K1126">
        <v>6</v>
      </c>
      <c r="L1126">
        <v>0</v>
      </c>
    </row>
    <row r="1127" spans="2:12" x14ac:dyDescent="0.3">
      <c r="B1127" s="4" t="s">
        <v>1245</v>
      </c>
      <c r="C1127">
        <v>5</v>
      </c>
      <c r="D1127">
        <v>10</v>
      </c>
      <c r="E1127">
        <v>9</v>
      </c>
      <c r="F1127">
        <v>0</v>
      </c>
      <c r="G1127">
        <v>2</v>
      </c>
      <c r="H1127">
        <v>23</v>
      </c>
      <c r="I1127">
        <v>6</v>
      </c>
      <c r="J1127">
        <v>0</v>
      </c>
      <c r="K1127">
        <v>6</v>
      </c>
      <c r="L1127">
        <v>0</v>
      </c>
    </row>
    <row r="1128" spans="2:12" x14ac:dyDescent="0.3">
      <c r="B1128" s="4" t="s">
        <v>1246</v>
      </c>
      <c r="C1128">
        <v>5</v>
      </c>
      <c r="D1128">
        <v>2</v>
      </c>
      <c r="E1128">
        <v>9</v>
      </c>
      <c r="F1128">
        <v>0</v>
      </c>
      <c r="G1128">
        <v>2</v>
      </c>
      <c r="H1128">
        <v>23</v>
      </c>
      <c r="I1128">
        <v>3</v>
      </c>
      <c r="J1128">
        <v>0</v>
      </c>
      <c r="K1128">
        <v>6</v>
      </c>
      <c r="L1128">
        <v>0</v>
      </c>
    </row>
    <row r="1129" spans="2:12" x14ac:dyDescent="0.3">
      <c r="B1129" s="4" t="s">
        <v>1247</v>
      </c>
      <c r="C1129">
        <v>1</v>
      </c>
      <c r="D1129">
        <v>15</v>
      </c>
      <c r="E1129">
        <v>0</v>
      </c>
      <c r="F1129">
        <v>0</v>
      </c>
      <c r="G1129">
        <v>3</v>
      </c>
      <c r="H1129">
        <v>24</v>
      </c>
      <c r="I1129">
        <v>3</v>
      </c>
      <c r="J1129">
        <v>0</v>
      </c>
      <c r="K1129">
        <v>0</v>
      </c>
      <c r="L1129">
        <v>0</v>
      </c>
    </row>
    <row r="1130" spans="2:12" x14ac:dyDescent="0.3">
      <c r="B1130" s="4" t="s">
        <v>1248</v>
      </c>
      <c r="C1130">
        <v>5</v>
      </c>
      <c r="D1130">
        <v>2</v>
      </c>
      <c r="E1130">
        <v>9</v>
      </c>
      <c r="F1130">
        <v>0</v>
      </c>
      <c r="G1130">
        <v>2</v>
      </c>
      <c r="H1130">
        <v>24</v>
      </c>
      <c r="I1130">
        <v>0</v>
      </c>
      <c r="J1130">
        <v>0</v>
      </c>
      <c r="K1130">
        <v>0</v>
      </c>
      <c r="L1130">
        <v>0</v>
      </c>
    </row>
    <row r="1131" spans="2:12" x14ac:dyDescent="0.3">
      <c r="B1131" s="4" t="s">
        <v>1249</v>
      </c>
      <c r="C1131">
        <v>2</v>
      </c>
      <c r="D1131">
        <v>2</v>
      </c>
      <c r="E1131">
        <v>9</v>
      </c>
      <c r="F1131">
        <v>0</v>
      </c>
      <c r="G1131">
        <v>2</v>
      </c>
      <c r="H1131">
        <v>24</v>
      </c>
      <c r="I1131">
        <v>0</v>
      </c>
      <c r="J1131">
        <v>0</v>
      </c>
      <c r="K1131">
        <v>0</v>
      </c>
      <c r="L1131">
        <v>0</v>
      </c>
    </row>
    <row r="1132" spans="2:12" x14ac:dyDescent="0.3">
      <c r="B1132" s="4" t="s">
        <v>1250</v>
      </c>
      <c r="C1132">
        <v>5</v>
      </c>
      <c r="D1132">
        <v>2</v>
      </c>
      <c r="E1132">
        <v>3</v>
      </c>
      <c r="F1132">
        <v>0</v>
      </c>
      <c r="G1132">
        <v>2</v>
      </c>
      <c r="H1132">
        <v>24</v>
      </c>
      <c r="I1132">
        <v>0</v>
      </c>
      <c r="J1132">
        <v>0</v>
      </c>
      <c r="K1132">
        <v>0</v>
      </c>
      <c r="L1132">
        <v>0</v>
      </c>
    </row>
    <row r="1133" spans="2:12" x14ac:dyDescent="0.3">
      <c r="B1133" s="4" t="s">
        <v>1251</v>
      </c>
      <c r="C1133">
        <v>1</v>
      </c>
      <c r="D1133">
        <v>2</v>
      </c>
      <c r="E1133">
        <v>3</v>
      </c>
      <c r="F1133">
        <v>0</v>
      </c>
      <c r="G1133">
        <v>2</v>
      </c>
      <c r="H1133">
        <v>24</v>
      </c>
      <c r="I1133">
        <v>3</v>
      </c>
      <c r="J1133">
        <v>3</v>
      </c>
      <c r="K1133">
        <v>5</v>
      </c>
      <c r="L1133">
        <v>0</v>
      </c>
    </row>
    <row r="1134" spans="2:12" x14ac:dyDescent="0.3">
      <c r="B1134" s="4" t="s">
        <v>1252</v>
      </c>
      <c r="C1134">
        <v>5</v>
      </c>
      <c r="D1134">
        <v>2</v>
      </c>
      <c r="E1134">
        <v>3</v>
      </c>
      <c r="F1134">
        <v>0</v>
      </c>
      <c r="G1134">
        <v>2</v>
      </c>
      <c r="H1134">
        <v>24</v>
      </c>
      <c r="I1134">
        <v>0</v>
      </c>
      <c r="J1134">
        <v>0</v>
      </c>
      <c r="K1134">
        <v>0</v>
      </c>
      <c r="L1134">
        <v>0</v>
      </c>
    </row>
    <row r="1135" spans="2:12" x14ac:dyDescent="0.3">
      <c r="B1135" s="4" t="s">
        <v>1253</v>
      </c>
      <c r="C1135">
        <v>5</v>
      </c>
      <c r="D1135">
        <v>2</v>
      </c>
      <c r="E1135">
        <v>3</v>
      </c>
      <c r="F1135">
        <v>0</v>
      </c>
      <c r="G1135">
        <v>2</v>
      </c>
      <c r="H1135">
        <v>24</v>
      </c>
      <c r="I1135">
        <v>0</v>
      </c>
      <c r="J1135">
        <v>0</v>
      </c>
      <c r="K1135">
        <v>0</v>
      </c>
      <c r="L1135">
        <v>0</v>
      </c>
    </row>
    <row r="1136" spans="2:12" x14ac:dyDescent="0.3">
      <c r="B1136" s="4" t="s">
        <v>1254</v>
      </c>
      <c r="C1136">
        <v>1</v>
      </c>
      <c r="D1136">
        <v>9</v>
      </c>
      <c r="E1136">
        <v>9</v>
      </c>
      <c r="F1136">
        <v>0</v>
      </c>
      <c r="G1136">
        <v>2</v>
      </c>
      <c r="H1136">
        <v>24</v>
      </c>
      <c r="I1136">
        <v>0</v>
      </c>
      <c r="J1136">
        <v>6</v>
      </c>
      <c r="K1136">
        <v>0</v>
      </c>
      <c r="L1136">
        <v>0</v>
      </c>
    </row>
    <row r="1137" spans="2:12" x14ac:dyDescent="0.3">
      <c r="B1137" s="4" t="s">
        <v>1255</v>
      </c>
      <c r="C1137">
        <v>5</v>
      </c>
      <c r="D1137">
        <v>9</v>
      </c>
      <c r="E1137">
        <v>9</v>
      </c>
      <c r="F1137">
        <v>0</v>
      </c>
      <c r="G1137">
        <v>2</v>
      </c>
      <c r="H1137">
        <v>24</v>
      </c>
      <c r="I1137">
        <v>3</v>
      </c>
      <c r="J1137">
        <v>0</v>
      </c>
      <c r="K1137">
        <v>0</v>
      </c>
      <c r="L1137">
        <v>0</v>
      </c>
    </row>
    <row r="1138" spans="2:12" x14ac:dyDescent="0.3">
      <c r="B1138" s="4" t="s">
        <v>1256</v>
      </c>
      <c r="C1138">
        <v>1</v>
      </c>
      <c r="D1138">
        <v>10</v>
      </c>
      <c r="E1138">
        <v>9</v>
      </c>
      <c r="F1138">
        <v>0</v>
      </c>
      <c r="G1138">
        <v>2</v>
      </c>
      <c r="H1138">
        <v>24</v>
      </c>
      <c r="I1138">
        <v>0</v>
      </c>
      <c r="J1138">
        <v>8</v>
      </c>
      <c r="K1138">
        <v>0</v>
      </c>
      <c r="L1138">
        <v>0</v>
      </c>
    </row>
    <row r="1139" spans="2:12" x14ac:dyDescent="0.3">
      <c r="B1139" s="4" t="s">
        <v>1257</v>
      </c>
      <c r="C1139">
        <v>5</v>
      </c>
      <c r="D1139">
        <v>10</v>
      </c>
      <c r="E1139">
        <v>12</v>
      </c>
      <c r="F1139">
        <v>0</v>
      </c>
      <c r="G1139">
        <v>2</v>
      </c>
      <c r="H1139">
        <v>24</v>
      </c>
      <c r="I1139">
        <v>0</v>
      </c>
      <c r="J1139">
        <v>0</v>
      </c>
      <c r="K1139">
        <v>0</v>
      </c>
      <c r="L1139">
        <v>0</v>
      </c>
    </row>
    <row r="1140" spans="2:12" x14ac:dyDescent="0.3">
      <c r="B1140" s="4" t="s">
        <v>1258</v>
      </c>
      <c r="C1140">
        <v>5</v>
      </c>
      <c r="D1140">
        <v>10</v>
      </c>
      <c r="E1140">
        <v>9</v>
      </c>
      <c r="F1140">
        <v>0</v>
      </c>
      <c r="G1140">
        <v>2</v>
      </c>
      <c r="H1140">
        <v>24</v>
      </c>
      <c r="I1140">
        <v>0</v>
      </c>
      <c r="J1140">
        <v>0</v>
      </c>
      <c r="K1140">
        <v>0</v>
      </c>
      <c r="L1140">
        <v>0</v>
      </c>
    </row>
    <row r="1141" spans="2:12" x14ac:dyDescent="0.3">
      <c r="B1141" s="4" t="s">
        <v>1259</v>
      </c>
      <c r="C1141">
        <v>5</v>
      </c>
      <c r="D1141">
        <v>2</v>
      </c>
      <c r="E1141">
        <v>8</v>
      </c>
      <c r="F1141">
        <v>0</v>
      </c>
      <c r="G1141">
        <v>2</v>
      </c>
      <c r="H1141">
        <v>24</v>
      </c>
      <c r="I1141">
        <v>3</v>
      </c>
      <c r="J1141">
        <v>2</v>
      </c>
      <c r="K1141">
        <v>0</v>
      </c>
      <c r="L1141">
        <v>0</v>
      </c>
    </row>
    <row r="1142" spans="2:12" x14ac:dyDescent="0.3">
      <c r="B1142" s="4" t="s">
        <v>1260</v>
      </c>
      <c r="C1142">
        <v>1</v>
      </c>
      <c r="D1142">
        <v>10</v>
      </c>
      <c r="E1142">
        <v>9</v>
      </c>
      <c r="F1142">
        <v>0</v>
      </c>
      <c r="G1142">
        <v>2</v>
      </c>
      <c r="H1142">
        <v>24</v>
      </c>
      <c r="I1142">
        <v>3</v>
      </c>
      <c r="J1142">
        <v>0</v>
      </c>
      <c r="K1142">
        <v>0</v>
      </c>
      <c r="L1142">
        <v>0</v>
      </c>
    </row>
    <row r="1143" spans="2:12" x14ac:dyDescent="0.3">
      <c r="B1143" s="4" t="s">
        <v>1261</v>
      </c>
      <c r="C1143">
        <v>1</v>
      </c>
      <c r="D1143">
        <v>3</v>
      </c>
      <c r="E1143">
        <v>8</v>
      </c>
      <c r="F1143">
        <v>0</v>
      </c>
      <c r="G1143">
        <v>2</v>
      </c>
      <c r="H1143">
        <v>24</v>
      </c>
      <c r="I1143">
        <v>3</v>
      </c>
      <c r="J1143">
        <v>0</v>
      </c>
      <c r="K1143">
        <v>0</v>
      </c>
      <c r="L1143">
        <v>0</v>
      </c>
    </row>
    <row r="1144" spans="2:12" x14ac:dyDescent="0.3">
      <c r="B1144" s="4" t="s">
        <v>1262</v>
      </c>
      <c r="C1144">
        <v>5</v>
      </c>
      <c r="D1144">
        <v>2</v>
      </c>
      <c r="E1144">
        <v>8</v>
      </c>
      <c r="F1144">
        <v>0</v>
      </c>
      <c r="G1144">
        <v>2</v>
      </c>
      <c r="H1144">
        <v>24</v>
      </c>
      <c r="I1144">
        <v>6</v>
      </c>
      <c r="J1144">
        <v>0</v>
      </c>
      <c r="K1144">
        <v>6</v>
      </c>
      <c r="L1144">
        <v>0</v>
      </c>
    </row>
    <row r="1145" spans="2:12" x14ac:dyDescent="0.3">
      <c r="B1145" s="4" t="s">
        <v>1263</v>
      </c>
      <c r="C1145">
        <v>1</v>
      </c>
      <c r="D1145">
        <v>10</v>
      </c>
      <c r="E1145">
        <v>8</v>
      </c>
      <c r="F1145">
        <v>0</v>
      </c>
      <c r="G1145">
        <v>2</v>
      </c>
      <c r="H1145">
        <v>24</v>
      </c>
      <c r="I1145">
        <v>3</v>
      </c>
      <c r="J1145">
        <v>0</v>
      </c>
      <c r="K1145">
        <v>6</v>
      </c>
      <c r="L1145">
        <v>0</v>
      </c>
    </row>
    <row r="1146" spans="2:12" x14ac:dyDescent="0.3">
      <c r="B1146" s="4" t="s">
        <v>1264</v>
      </c>
      <c r="C1146">
        <v>5</v>
      </c>
      <c r="D1146">
        <v>10</v>
      </c>
      <c r="E1146">
        <v>8</v>
      </c>
      <c r="F1146">
        <v>0</v>
      </c>
      <c r="G1146">
        <v>2</v>
      </c>
      <c r="H1146">
        <v>24</v>
      </c>
      <c r="I1146">
        <v>3</v>
      </c>
      <c r="J1146">
        <v>0</v>
      </c>
      <c r="K1146">
        <v>0</v>
      </c>
      <c r="L1146">
        <v>0</v>
      </c>
    </row>
    <row r="1147" spans="2:12" x14ac:dyDescent="0.3">
      <c r="B1147" s="4" t="s">
        <v>1265</v>
      </c>
      <c r="C1147">
        <v>1</v>
      </c>
      <c r="D1147">
        <v>2</v>
      </c>
      <c r="E1147">
        <v>8</v>
      </c>
      <c r="F1147">
        <v>0</v>
      </c>
      <c r="G1147">
        <v>1</v>
      </c>
      <c r="H1147">
        <v>24</v>
      </c>
      <c r="I1147">
        <v>3</v>
      </c>
      <c r="J1147">
        <v>0</v>
      </c>
      <c r="K1147">
        <v>5</v>
      </c>
      <c r="L1147">
        <v>0</v>
      </c>
    </row>
    <row r="1148" spans="2:12" x14ac:dyDescent="0.3">
      <c r="B1148" s="4" t="s">
        <v>1266</v>
      </c>
      <c r="C1148">
        <v>5</v>
      </c>
      <c r="D1148">
        <v>9</v>
      </c>
      <c r="E1148">
        <v>8</v>
      </c>
      <c r="F1148">
        <v>0</v>
      </c>
      <c r="G1148">
        <v>7</v>
      </c>
      <c r="H1148">
        <v>24</v>
      </c>
      <c r="I1148">
        <v>3</v>
      </c>
      <c r="J1148">
        <v>6</v>
      </c>
      <c r="K1148">
        <v>5</v>
      </c>
      <c r="L1148">
        <v>0</v>
      </c>
    </row>
    <row r="1149" spans="2:12" x14ac:dyDescent="0.3">
      <c r="B1149" s="4" t="s">
        <v>1267</v>
      </c>
      <c r="C1149">
        <v>1</v>
      </c>
      <c r="D1149">
        <v>11</v>
      </c>
      <c r="E1149">
        <v>8</v>
      </c>
      <c r="F1149">
        <v>0</v>
      </c>
      <c r="G1149">
        <v>2</v>
      </c>
      <c r="H1149">
        <v>25</v>
      </c>
      <c r="I1149">
        <v>0</v>
      </c>
      <c r="J1149">
        <v>0</v>
      </c>
      <c r="K1149">
        <v>0</v>
      </c>
      <c r="L1149">
        <v>0</v>
      </c>
    </row>
    <row r="1150" spans="2:12" x14ac:dyDescent="0.3">
      <c r="B1150" s="4" t="s">
        <v>1268</v>
      </c>
      <c r="C1150">
        <v>5</v>
      </c>
      <c r="D1150">
        <v>11</v>
      </c>
      <c r="E1150">
        <v>8</v>
      </c>
      <c r="F1150">
        <v>0</v>
      </c>
      <c r="G1150">
        <v>2</v>
      </c>
      <c r="H1150">
        <v>25</v>
      </c>
      <c r="I1150">
        <v>3</v>
      </c>
      <c r="J1150">
        <v>0</v>
      </c>
      <c r="K1150">
        <v>0</v>
      </c>
      <c r="L1150">
        <v>0</v>
      </c>
    </row>
    <row r="1151" spans="2:12" x14ac:dyDescent="0.3">
      <c r="B1151" s="4" t="s">
        <v>1269</v>
      </c>
      <c r="C1151">
        <v>5</v>
      </c>
      <c r="D1151">
        <v>10</v>
      </c>
      <c r="E1151">
        <v>8</v>
      </c>
      <c r="F1151">
        <v>0</v>
      </c>
      <c r="G1151">
        <v>2</v>
      </c>
      <c r="H1151">
        <v>25</v>
      </c>
      <c r="I1151">
        <v>3</v>
      </c>
      <c r="J1151">
        <v>0</v>
      </c>
      <c r="K1151">
        <v>0</v>
      </c>
      <c r="L1151">
        <v>0</v>
      </c>
    </row>
    <row r="1152" spans="2:12" x14ac:dyDescent="0.3">
      <c r="B1152" s="4" t="s">
        <v>1270</v>
      </c>
      <c r="C1152">
        <v>1</v>
      </c>
      <c r="D1152">
        <v>10</v>
      </c>
      <c r="E1152">
        <v>8</v>
      </c>
      <c r="F1152">
        <v>0</v>
      </c>
      <c r="G1152">
        <v>2</v>
      </c>
      <c r="H1152">
        <v>25</v>
      </c>
      <c r="I1152">
        <v>3</v>
      </c>
      <c r="J1152">
        <v>0</v>
      </c>
      <c r="K1152">
        <v>0</v>
      </c>
      <c r="L1152">
        <v>0</v>
      </c>
    </row>
    <row r="1153" spans="2:12" x14ac:dyDescent="0.3">
      <c r="B1153" s="4" t="s">
        <v>1271</v>
      </c>
      <c r="C1153">
        <v>5</v>
      </c>
      <c r="D1153">
        <v>10</v>
      </c>
      <c r="E1153">
        <v>8</v>
      </c>
      <c r="F1153">
        <v>0</v>
      </c>
      <c r="G1153">
        <v>2</v>
      </c>
      <c r="H1153">
        <v>25</v>
      </c>
      <c r="I1153">
        <v>3</v>
      </c>
      <c r="J1153">
        <v>0</v>
      </c>
      <c r="K1153">
        <v>0</v>
      </c>
      <c r="L1153">
        <v>0</v>
      </c>
    </row>
    <row r="1154" spans="2:12" x14ac:dyDescent="0.3">
      <c r="B1154" s="4" t="s">
        <v>1272</v>
      </c>
      <c r="C1154">
        <v>1</v>
      </c>
      <c r="D1154">
        <v>2</v>
      </c>
      <c r="E1154">
        <v>8</v>
      </c>
      <c r="F1154">
        <v>0</v>
      </c>
      <c r="G1154">
        <v>5</v>
      </c>
      <c r="H1154">
        <v>25</v>
      </c>
      <c r="I1154">
        <v>0</v>
      </c>
      <c r="J1154">
        <v>0</v>
      </c>
      <c r="K1154">
        <v>0</v>
      </c>
      <c r="L1154">
        <v>0</v>
      </c>
    </row>
    <row r="1155" spans="2:12" x14ac:dyDescent="0.3">
      <c r="B1155" s="4" t="s">
        <v>1273</v>
      </c>
      <c r="C1155">
        <v>5</v>
      </c>
      <c r="D1155">
        <v>13</v>
      </c>
      <c r="E1155">
        <v>8</v>
      </c>
      <c r="F1155">
        <v>0</v>
      </c>
      <c r="G1155">
        <v>2</v>
      </c>
      <c r="H1155">
        <v>25</v>
      </c>
      <c r="I1155">
        <v>3</v>
      </c>
      <c r="J1155">
        <v>0</v>
      </c>
      <c r="K1155">
        <v>0</v>
      </c>
      <c r="L1155">
        <v>0</v>
      </c>
    </row>
    <row r="1156" spans="2:12" x14ac:dyDescent="0.3">
      <c r="B1156" s="4" t="s">
        <v>1274</v>
      </c>
      <c r="C1156">
        <v>1</v>
      </c>
      <c r="D1156">
        <v>11</v>
      </c>
      <c r="E1156">
        <v>8</v>
      </c>
      <c r="F1156">
        <v>0</v>
      </c>
      <c r="G1156">
        <v>2</v>
      </c>
      <c r="H1156">
        <v>25</v>
      </c>
      <c r="I1156">
        <v>3</v>
      </c>
      <c r="J1156">
        <v>0</v>
      </c>
      <c r="K1156">
        <v>0</v>
      </c>
      <c r="L1156">
        <v>0</v>
      </c>
    </row>
    <row r="1157" spans="2:12" x14ac:dyDescent="0.3">
      <c r="B1157" s="4" t="s">
        <v>1275</v>
      </c>
      <c r="C1157">
        <v>5</v>
      </c>
      <c r="D1157">
        <v>9</v>
      </c>
      <c r="E1157">
        <v>8</v>
      </c>
      <c r="F1157">
        <v>0</v>
      </c>
      <c r="G1157">
        <v>2</v>
      </c>
      <c r="H1157">
        <v>25</v>
      </c>
      <c r="I1157">
        <v>0</v>
      </c>
      <c r="J1157">
        <v>0</v>
      </c>
      <c r="K1157">
        <v>0</v>
      </c>
      <c r="L1157">
        <v>0</v>
      </c>
    </row>
    <row r="1158" spans="2:12" x14ac:dyDescent="0.3">
      <c r="B1158" s="4" t="s">
        <v>1276</v>
      </c>
      <c r="C1158">
        <v>5</v>
      </c>
      <c r="D1158">
        <v>9</v>
      </c>
      <c r="E1158">
        <v>3</v>
      </c>
      <c r="F1158">
        <v>0</v>
      </c>
      <c r="G1158">
        <v>4</v>
      </c>
      <c r="H1158">
        <v>25</v>
      </c>
      <c r="I1158">
        <v>3</v>
      </c>
      <c r="J1158">
        <v>0</v>
      </c>
      <c r="K1158">
        <v>0</v>
      </c>
      <c r="L1158">
        <v>0</v>
      </c>
    </row>
    <row r="1159" spans="2:12" x14ac:dyDescent="0.3">
      <c r="B1159" s="4" t="s">
        <v>1277</v>
      </c>
      <c r="C1159">
        <v>1</v>
      </c>
      <c r="D1159">
        <v>10</v>
      </c>
      <c r="E1159">
        <v>8</v>
      </c>
      <c r="F1159">
        <v>0</v>
      </c>
      <c r="G1159">
        <v>7</v>
      </c>
      <c r="H1159">
        <v>25</v>
      </c>
      <c r="I1159">
        <v>3</v>
      </c>
      <c r="J1159">
        <v>0</v>
      </c>
      <c r="K1159">
        <v>0</v>
      </c>
      <c r="L1159">
        <v>0</v>
      </c>
    </row>
    <row r="1160" spans="2:12" x14ac:dyDescent="0.3">
      <c r="B1160" s="4" t="s">
        <v>1278</v>
      </c>
      <c r="C1160">
        <v>1</v>
      </c>
      <c r="D1160">
        <v>11</v>
      </c>
      <c r="E1160">
        <v>8</v>
      </c>
      <c r="F1160">
        <v>0</v>
      </c>
      <c r="G1160">
        <v>2</v>
      </c>
      <c r="H1160">
        <v>25</v>
      </c>
      <c r="I1160">
        <v>0</v>
      </c>
      <c r="J1160">
        <v>3</v>
      </c>
      <c r="K1160">
        <v>0</v>
      </c>
      <c r="L1160">
        <v>0</v>
      </c>
    </row>
    <row r="1161" spans="2:12" x14ac:dyDescent="0.3">
      <c r="B1161" s="4" t="s">
        <v>1279</v>
      </c>
      <c r="C1161">
        <v>5</v>
      </c>
      <c r="D1161">
        <v>8</v>
      </c>
      <c r="E1161">
        <v>8</v>
      </c>
      <c r="F1161">
        <v>0</v>
      </c>
      <c r="G1161">
        <v>2</v>
      </c>
      <c r="H1161">
        <v>25</v>
      </c>
      <c r="I1161">
        <v>3</v>
      </c>
      <c r="J1161">
        <v>0</v>
      </c>
      <c r="K1161">
        <v>0</v>
      </c>
      <c r="L1161">
        <v>0</v>
      </c>
    </row>
    <row r="1162" spans="2:12" x14ac:dyDescent="0.3">
      <c r="B1162" s="4" t="s">
        <v>1280</v>
      </c>
      <c r="C1162">
        <v>5</v>
      </c>
      <c r="D1162">
        <v>10</v>
      </c>
      <c r="E1162">
        <v>8</v>
      </c>
      <c r="F1162">
        <v>0</v>
      </c>
      <c r="G1162">
        <v>2</v>
      </c>
      <c r="H1162">
        <v>25</v>
      </c>
      <c r="I1162">
        <v>3</v>
      </c>
      <c r="J1162">
        <v>2</v>
      </c>
      <c r="K1162">
        <v>0</v>
      </c>
      <c r="L1162">
        <v>0</v>
      </c>
    </row>
    <row r="1163" spans="2:12" x14ac:dyDescent="0.3">
      <c r="B1163" s="4" t="s">
        <v>1281</v>
      </c>
      <c r="C1163">
        <v>1</v>
      </c>
      <c r="D1163">
        <v>10</v>
      </c>
      <c r="E1163">
        <v>8</v>
      </c>
      <c r="F1163">
        <v>0</v>
      </c>
      <c r="G1163">
        <v>2</v>
      </c>
      <c r="H1163">
        <v>25</v>
      </c>
      <c r="I1163">
        <v>3</v>
      </c>
      <c r="J1163">
        <v>2</v>
      </c>
      <c r="K1163">
        <v>0</v>
      </c>
      <c r="L1163">
        <v>0</v>
      </c>
    </row>
    <row r="1164" spans="2:12" x14ac:dyDescent="0.3">
      <c r="B1164" s="4" t="s">
        <v>1282</v>
      </c>
      <c r="C1164">
        <v>5</v>
      </c>
      <c r="D1164">
        <v>2</v>
      </c>
      <c r="E1164">
        <v>8</v>
      </c>
      <c r="F1164">
        <v>0</v>
      </c>
      <c r="G1164">
        <v>2</v>
      </c>
      <c r="H1164">
        <v>25</v>
      </c>
      <c r="I1164">
        <v>5</v>
      </c>
      <c r="J1164">
        <v>0</v>
      </c>
      <c r="K1164">
        <v>0</v>
      </c>
      <c r="L1164">
        <v>0</v>
      </c>
    </row>
    <row r="1165" spans="2:12" x14ac:dyDescent="0.3">
      <c r="B1165" s="4" t="s">
        <v>1283</v>
      </c>
      <c r="C1165">
        <v>1</v>
      </c>
      <c r="D1165">
        <v>3</v>
      </c>
      <c r="E1165">
        <v>8</v>
      </c>
      <c r="F1165">
        <v>0</v>
      </c>
      <c r="G1165">
        <v>7</v>
      </c>
      <c r="H1165">
        <v>25</v>
      </c>
      <c r="I1165">
        <v>2</v>
      </c>
      <c r="J1165">
        <v>0</v>
      </c>
      <c r="K1165">
        <v>0</v>
      </c>
      <c r="L1165">
        <v>0</v>
      </c>
    </row>
    <row r="1166" spans="2:12" x14ac:dyDescent="0.3">
      <c r="B1166" s="4" t="s">
        <v>1284</v>
      </c>
      <c r="C1166">
        <v>3</v>
      </c>
      <c r="D1166">
        <v>11</v>
      </c>
      <c r="E1166">
        <v>8</v>
      </c>
      <c r="F1166">
        <v>0</v>
      </c>
      <c r="G1166">
        <v>1</v>
      </c>
      <c r="H1166">
        <v>25</v>
      </c>
      <c r="I1166">
        <v>5</v>
      </c>
      <c r="J1166">
        <v>0</v>
      </c>
      <c r="K1166">
        <v>0</v>
      </c>
      <c r="L1166">
        <v>0</v>
      </c>
    </row>
    <row r="1167" spans="2:12" x14ac:dyDescent="0.3">
      <c r="B1167" s="4" t="s">
        <v>1285</v>
      </c>
      <c r="C1167">
        <v>5</v>
      </c>
      <c r="D1167">
        <v>10</v>
      </c>
      <c r="E1167">
        <v>8</v>
      </c>
      <c r="F1167">
        <v>0</v>
      </c>
      <c r="G1167">
        <v>2</v>
      </c>
      <c r="H1167">
        <v>25</v>
      </c>
      <c r="I1167">
        <v>3</v>
      </c>
      <c r="J1167">
        <v>1</v>
      </c>
      <c r="K1167">
        <v>0</v>
      </c>
      <c r="L1167">
        <v>0</v>
      </c>
    </row>
    <row r="1168" spans="2:12" x14ac:dyDescent="0.3">
      <c r="B1168" s="4" t="s">
        <v>1286</v>
      </c>
      <c r="C1168">
        <v>1</v>
      </c>
      <c r="D1168">
        <v>3</v>
      </c>
      <c r="E1168">
        <v>8</v>
      </c>
      <c r="F1168">
        <v>0</v>
      </c>
      <c r="G1168">
        <v>2</v>
      </c>
      <c r="H1168">
        <v>25</v>
      </c>
      <c r="I1168">
        <v>2</v>
      </c>
      <c r="J1168">
        <v>0</v>
      </c>
      <c r="K1168">
        <v>0</v>
      </c>
      <c r="L1168">
        <v>0</v>
      </c>
    </row>
    <row r="1169" spans="2:12" x14ac:dyDescent="0.3">
      <c r="B1169" s="4" t="s">
        <v>1287</v>
      </c>
      <c r="C1169">
        <v>1</v>
      </c>
      <c r="D1169">
        <v>11</v>
      </c>
      <c r="E1169">
        <v>8</v>
      </c>
      <c r="F1169">
        <v>0</v>
      </c>
      <c r="G1169">
        <v>7</v>
      </c>
      <c r="H1169">
        <v>26</v>
      </c>
      <c r="I1169">
        <v>3</v>
      </c>
      <c r="J1169">
        <v>0</v>
      </c>
      <c r="K1169">
        <v>0</v>
      </c>
      <c r="L1169">
        <v>0</v>
      </c>
    </row>
    <row r="1170" spans="2:12" x14ac:dyDescent="0.3">
      <c r="B1170" s="4" t="s">
        <v>1288</v>
      </c>
      <c r="C1170">
        <v>5</v>
      </c>
      <c r="D1170">
        <v>11</v>
      </c>
      <c r="E1170">
        <v>8</v>
      </c>
      <c r="F1170">
        <v>0</v>
      </c>
      <c r="G1170">
        <v>2</v>
      </c>
      <c r="H1170">
        <v>26</v>
      </c>
      <c r="I1170">
        <v>3</v>
      </c>
      <c r="J1170">
        <v>2</v>
      </c>
      <c r="K1170">
        <v>0</v>
      </c>
      <c r="L1170">
        <v>0</v>
      </c>
    </row>
    <row r="1171" spans="2:12" x14ac:dyDescent="0.3">
      <c r="B1171" s="4" t="s">
        <v>1289</v>
      </c>
      <c r="C1171">
        <v>5</v>
      </c>
      <c r="D1171">
        <v>11</v>
      </c>
      <c r="E1171">
        <v>8</v>
      </c>
      <c r="F1171">
        <v>0</v>
      </c>
      <c r="G1171">
        <v>2</v>
      </c>
      <c r="H1171">
        <v>26</v>
      </c>
      <c r="I1171">
        <v>3</v>
      </c>
      <c r="J1171">
        <v>2</v>
      </c>
      <c r="K1171">
        <v>0</v>
      </c>
      <c r="L1171">
        <v>0</v>
      </c>
    </row>
    <row r="1172" spans="2:12" x14ac:dyDescent="0.3">
      <c r="B1172" s="4" t="s">
        <v>1290</v>
      </c>
      <c r="C1172">
        <v>5</v>
      </c>
      <c r="D1172">
        <v>10</v>
      </c>
      <c r="E1172">
        <v>8</v>
      </c>
      <c r="F1172">
        <v>0</v>
      </c>
      <c r="G1172">
        <v>2</v>
      </c>
      <c r="H1172">
        <v>26</v>
      </c>
      <c r="I1172">
        <v>3</v>
      </c>
      <c r="J1172">
        <v>2</v>
      </c>
      <c r="K1172">
        <v>0</v>
      </c>
      <c r="L1172">
        <v>0</v>
      </c>
    </row>
    <row r="1173" spans="2:12" x14ac:dyDescent="0.3">
      <c r="B1173" s="4" t="s">
        <v>1291</v>
      </c>
      <c r="C1173">
        <v>1</v>
      </c>
      <c r="D1173">
        <v>10</v>
      </c>
      <c r="E1173">
        <v>8</v>
      </c>
      <c r="F1173">
        <v>0</v>
      </c>
      <c r="G1173">
        <v>2</v>
      </c>
      <c r="H1173">
        <v>26</v>
      </c>
      <c r="I1173">
        <v>3</v>
      </c>
      <c r="J1173">
        <v>0</v>
      </c>
      <c r="K1173">
        <v>0</v>
      </c>
      <c r="L1173">
        <v>0</v>
      </c>
    </row>
    <row r="1174" spans="2:12" x14ac:dyDescent="0.3">
      <c r="B1174" s="4" t="s">
        <v>1292</v>
      </c>
      <c r="C1174">
        <v>5</v>
      </c>
      <c r="D1174">
        <v>2</v>
      </c>
      <c r="E1174">
        <v>8</v>
      </c>
      <c r="F1174">
        <v>0</v>
      </c>
      <c r="G1174">
        <v>2</v>
      </c>
      <c r="H1174">
        <v>26</v>
      </c>
      <c r="I1174">
        <v>2</v>
      </c>
      <c r="J1174">
        <v>2</v>
      </c>
      <c r="K1174">
        <v>0</v>
      </c>
      <c r="L1174">
        <v>0</v>
      </c>
    </row>
    <row r="1175" spans="2:12" x14ac:dyDescent="0.3">
      <c r="B1175" s="4" t="s">
        <v>1293</v>
      </c>
      <c r="C1175">
        <v>1</v>
      </c>
      <c r="D1175">
        <v>10</v>
      </c>
      <c r="E1175">
        <v>8</v>
      </c>
      <c r="F1175">
        <v>0</v>
      </c>
      <c r="G1175">
        <v>2</v>
      </c>
      <c r="H1175">
        <v>26</v>
      </c>
      <c r="I1175">
        <v>5</v>
      </c>
      <c r="J1175">
        <v>2</v>
      </c>
      <c r="K1175">
        <v>0</v>
      </c>
      <c r="L1175">
        <v>0</v>
      </c>
    </row>
    <row r="1176" spans="2:12" x14ac:dyDescent="0.3">
      <c r="B1176" s="4" t="s">
        <v>1294</v>
      </c>
      <c r="C1176">
        <v>5</v>
      </c>
      <c r="D1176">
        <v>2</v>
      </c>
      <c r="E1176">
        <v>8</v>
      </c>
      <c r="F1176">
        <v>0</v>
      </c>
      <c r="G1176">
        <v>2</v>
      </c>
      <c r="H1176">
        <v>26</v>
      </c>
      <c r="I1176">
        <v>3</v>
      </c>
      <c r="J1176">
        <v>0</v>
      </c>
      <c r="K1176">
        <v>0</v>
      </c>
      <c r="L1176">
        <v>0</v>
      </c>
    </row>
    <row r="1177" spans="2:12" x14ac:dyDescent="0.3">
      <c r="B1177" s="4" t="s">
        <v>1295</v>
      </c>
      <c r="C1177">
        <v>5</v>
      </c>
      <c r="D1177">
        <v>10</v>
      </c>
      <c r="E1177">
        <v>8</v>
      </c>
      <c r="F1177">
        <v>0</v>
      </c>
      <c r="G1177">
        <v>2</v>
      </c>
      <c r="H1177">
        <v>26</v>
      </c>
      <c r="I1177">
        <v>3</v>
      </c>
      <c r="J1177">
        <v>0</v>
      </c>
      <c r="K1177">
        <v>0</v>
      </c>
      <c r="L1177">
        <v>0</v>
      </c>
    </row>
    <row r="1178" spans="2:12" x14ac:dyDescent="0.3">
      <c r="B1178" s="4" t="s">
        <v>1296</v>
      </c>
      <c r="C1178">
        <v>1</v>
      </c>
      <c r="D1178">
        <v>11</v>
      </c>
      <c r="E1178">
        <v>8</v>
      </c>
      <c r="F1178">
        <v>0</v>
      </c>
      <c r="G1178">
        <v>2</v>
      </c>
      <c r="H1178">
        <v>26</v>
      </c>
      <c r="I1178">
        <v>2</v>
      </c>
      <c r="J1178">
        <v>2</v>
      </c>
      <c r="K1178">
        <v>0</v>
      </c>
      <c r="L1178">
        <v>0</v>
      </c>
    </row>
    <row r="1179" spans="2:12" x14ac:dyDescent="0.3">
      <c r="B1179" s="4" t="s">
        <v>1297</v>
      </c>
      <c r="C1179">
        <v>5</v>
      </c>
      <c r="D1179">
        <v>10</v>
      </c>
      <c r="E1179">
        <v>3</v>
      </c>
      <c r="F1179">
        <v>0</v>
      </c>
      <c r="G1179">
        <v>2</v>
      </c>
      <c r="H1179">
        <v>26</v>
      </c>
      <c r="I1179">
        <v>3</v>
      </c>
      <c r="J1179">
        <v>0</v>
      </c>
      <c r="K1179">
        <v>5</v>
      </c>
      <c r="L1179">
        <v>0</v>
      </c>
    </row>
    <row r="1180" spans="2:12" x14ac:dyDescent="0.3">
      <c r="B1180" s="4" t="s">
        <v>1298</v>
      </c>
      <c r="C1180">
        <v>1</v>
      </c>
      <c r="D1180">
        <v>2</v>
      </c>
      <c r="E1180">
        <v>8</v>
      </c>
      <c r="F1180">
        <v>0</v>
      </c>
      <c r="G1180">
        <v>2</v>
      </c>
      <c r="H1180">
        <v>26</v>
      </c>
      <c r="I1180">
        <v>5</v>
      </c>
      <c r="J1180">
        <v>0</v>
      </c>
      <c r="K1180">
        <v>6</v>
      </c>
      <c r="L1180">
        <v>0</v>
      </c>
    </row>
    <row r="1181" spans="2:12" x14ac:dyDescent="0.3">
      <c r="B1181" s="4" t="s">
        <v>1299</v>
      </c>
      <c r="C1181">
        <v>5</v>
      </c>
      <c r="D1181">
        <v>10</v>
      </c>
      <c r="E1181">
        <v>8</v>
      </c>
      <c r="F1181">
        <v>0</v>
      </c>
      <c r="G1181">
        <v>2</v>
      </c>
      <c r="H1181">
        <v>26</v>
      </c>
      <c r="I1181">
        <v>3</v>
      </c>
      <c r="J1181">
        <v>2</v>
      </c>
      <c r="K1181">
        <v>0</v>
      </c>
      <c r="L1181">
        <v>0</v>
      </c>
    </row>
    <row r="1182" spans="2:12" x14ac:dyDescent="0.3">
      <c r="B1182" s="4" t="s">
        <v>1300</v>
      </c>
      <c r="C1182">
        <v>1</v>
      </c>
      <c r="D1182">
        <v>10</v>
      </c>
      <c r="E1182">
        <v>8</v>
      </c>
      <c r="F1182">
        <v>0</v>
      </c>
      <c r="G1182">
        <v>2</v>
      </c>
      <c r="H1182">
        <v>26</v>
      </c>
      <c r="I1182">
        <v>2</v>
      </c>
      <c r="J1182">
        <v>2</v>
      </c>
      <c r="K1182">
        <v>0</v>
      </c>
      <c r="L1182">
        <v>0</v>
      </c>
    </row>
    <row r="1183" spans="2:12" x14ac:dyDescent="0.3">
      <c r="B1183" s="4" t="s">
        <v>1301</v>
      </c>
      <c r="C1183">
        <v>5</v>
      </c>
      <c r="D1183">
        <v>8</v>
      </c>
      <c r="E1183">
        <v>8</v>
      </c>
      <c r="F1183">
        <v>0</v>
      </c>
      <c r="G1183">
        <v>1</v>
      </c>
      <c r="H1183">
        <v>26</v>
      </c>
      <c r="I1183">
        <v>3</v>
      </c>
      <c r="J1183">
        <v>0</v>
      </c>
      <c r="K1183">
        <v>0</v>
      </c>
      <c r="L1183">
        <v>0</v>
      </c>
    </row>
    <row r="1184" spans="2:12" x14ac:dyDescent="0.3">
      <c r="B1184" s="4" t="s">
        <v>1302</v>
      </c>
      <c r="C1184">
        <v>3</v>
      </c>
      <c r="D1184">
        <v>10</v>
      </c>
      <c r="E1184">
        <v>9</v>
      </c>
      <c r="F1184">
        <v>0</v>
      </c>
      <c r="G1184">
        <v>2</v>
      </c>
      <c r="H1184">
        <v>26</v>
      </c>
      <c r="I1184">
        <v>3</v>
      </c>
      <c r="J1184">
        <v>2</v>
      </c>
      <c r="K1184">
        <v>0</v>
      </c>
      <c r="L1184">
        <v>0</v>
      </c>
    </row>
    <row r="1185" spans="2:12" x14ac:dyDescent="0.3">
      <c r="B1185" s="4" t="s">
        <v>1303</v>
      </c>
      <c r="C1185">
        <v>5</v>
      </c>
      <c r="D1185">
        <v>3</v>
      </c>
      <c r="E1185">
        <v>9</v>
      </c>
      <c r="F1185">
        <v>0</v>
      </c>
      <c r="G1185">
        <v>2</v>
      </c>
      <c r="H1185">
        <v>26</v>
      </c>
      <c r="I1185">
        <v>3</v>
      </c>
      <c r="J1185">
        <v>2</v>
      </c>
      <c r="K1185">
        <v>0</v>
      </c>
      <c r="L1185">
        <v>0</v>
      </c>
    </row>
    <row r="1186" spans="2:12" x14ac:dyDescent="0.3">
      <c r="B1186" s="4" t="s">
        <v>1304</v>
      </c>
      <c r="C1186">
        <v>5</v>
      </c>
      <c r="D1186">
        <v>10</v>
      </c>
      <c r="E1186">
        <v>8</v>
      </c>
      <c r="F1186">
        <v>0</v>
      </c>
      <c r="G1186">
        <v>2</v>
      </c>
      <c r="H1186">
        <v>26</v>
      </c>
      <c r="I1186">
        <v>3</v>
      </c>
      <c r="J1186">
        <v>2</v>
      </c>
      <c r="K1186">
        <v>0</v>
      </c>
      <c r="L1186">
        <v>0</v>
      </c>
    </row>
    <row r="1187" spans="2:12" x14ac:dyDescent="0.3">
      <c r="B1187" s="4" t="s">
        <v>1305</v>
      </c>
      <c r="C1187">
        <v>1</v>
      </c>
      <c r="D1187">
        <v>3</v>
      </c>
      <c r="E1187">
        <v>8</v>
      </c>
      <c r="F1187">
        <v>0</v>
      </c>
      <c r="G1187">
        <v>2</v>
      </c>
      <c r="H1187">
        <v>26</v>
      </c>
      <c r="I1187">
        <v>2</v>
      </c>
      <c r="J1187">
        <v>3</v>
      </c>
      <c r="K1187">
        <v>0</v>
      </c>
      <c r="L1187">
        <v>0</v>
      </c>
    </row>
    <row r="1188" spans="2:12" x14ac:dyDescent="0.3">
      <c r="B1188" s="4" t="s">
        <v>1306</v>
      </c>
      <c r="C1188">
        <v>5</v>
      </c>
      <c r="D1188">
        <v>10</v>
      </c>
      <c r="E1188">
        <v>8</v>
      </c>
      <c r="F1188">
        <v>0</v>
      </c>
      <c r="G1188">
        <v>2</v>
      </c>
      <c r="H1188">
        <v>26</v>
      </c>
      <c r="I1188">
        <v>3</v>
      </c>
      <c r="J1188">
        <v>2</v>
      </c>
      <c r="K1188">
        <v>0</v>
      </c>
      <c r="L1188">
        <v>0</v>
      </c>
    </row>
    <row r="1189" spans="2:12" x14ac:dyDescent="0.3">
      <c r="B1189" s="4" t="s">
        <v>1307</v>
      </c>
      <c r="C1189">
        <v>1</v>
      </c>
      <c r="D1189">
        <v>11</v>
      </c>
      <c r="E1189">
        <v>8</v>
      </c>
      <c r="F1189">
        <v>0</v>
      </c>
      <c r="G1189">
        <v>5</v>
      </c>
      <c r="H1189">
        <v>27</v>
      </c>
      <c r="I1189">
        <v>6</v>
      </c>
      <c r="J1189">
        <v>0</v>
      </c>
      <c r="K1189">
        <v>0</v>
      </c>
      <c r="L1189">
        <v>0</v>
      </c>
    </row>
    <row r="1190" spans="2:12" x14ac:dyDescent="0.3">
      <c r="B1190" s="4" t="s">
        <v>1308</v>
      </c>
      <c r="C1190">
        <v>5</v>
      </c>
      <c r="D1190">
        <v>11</v>
      </c>
      <c r="E1190">
        <v>8</v>
      </c>
      <c r="F1190">
        <v>0</v>
      </c>
      <c r="G1190">
        <v>1</v>
      </c>
      <c r="H1190">
        <v>27</v>
      </c>
      <c r="I1190">
        <v>6</v>
      </c>
      <c r="J1190">
        <v>0</v>
      </c>
      <c r="K1190">
        <v>0</v>
      </c>
      <c r="L1190">
        <v>0</v>
      </c>
    </row>
    <row r="1191" spans="2:12" x14ac:dyDescent="0.3">
      <c r="B1191" s="4" t="s">
        <v>1309</v>
      </c>
      <c r="C1191">
        <v>1</v>
      </c>
      <c r="D1191">
        <v>2</v>
      </c>
      <c r="E1191">
        <v>8</v>
      </c>
      <c r="F1191">
        <v>0</v>
      </c>
      <c r="G1191">
        <v>1</v>
      </c>
      <c r="H1191">
        <v>27</v>
      </c>
      <c r="I1191">
        <v>6</v>
      </c>
      <c r="J1191">
        <v>0</v>
      </c>
      <c r="K1191">
        <v>0</v>
      </c>
      <c r="L1191">
        <v>0</v>
      </c>
    </row>
    <row r="1192" spans="2:12" x14ac:dyDescent="0.3">
      <c r="B1192" s="4" t="s">
        <v>1310</v>
      </c>
      <c r="C1192">
        <v>5</v>
      </c>
      <c r="D1192">
        <v>11</v>
      </c>
      <c r="E1192">
        <v>8</v>
      </c>
      <c r="F1192">
        <v>0</v>
      </c>
      <c r="G1192">
        <v>5</v>
      </c>
      <c r="H1192">
        <v>27</v>
      </c>
      <c r="I1192">
        <v>6</v>
      </c>
      <c r="J1192">
        <v>0</v>
      </c>
      <c r="K1192">
        <v>0</v>
      </c>
      <c r="L1192">
        <v>0</v>
      </c>
    </row>
    <row r="1193" spans="2:12" x14ac:dyDescent="0.3">
      <c r="B1193" s="4" t="s">
        <v>1311</v>
      </c>
      <c r="C1193">
        <v>3</v>
      </c>
      <c r="D1193">
        <v>10</v>
      </c>
      <c r="E1193">
        <v>8</v>
      </c>
      <c r="F1193">
        <v>0</v>
      </c>
      <c r="G1193">
        <v>5</v>
      </c>
      <c r="H1193">
        <v>27</v>
      </c>
      <c r="I1193">
        <v>6</v>
      </c>
      <c r="J1193">
        <v>0</v>
      </c>
      <c r="K1193">
        <v>0</v>
      </c>
      <c r="L1193">
        <v>0</v>
      </c>
    </row>
    <row r="1194" spans="2:12" x14ac:dyDescent="0.3">
      <c r="B1194" s="4" t="s">
        <v>1312</v>
      </c>
      <c r="C1194">
        <v>1</v>
      </c>
      <c r="D1194">
        <v>9</v>
      </c>
      <c r="E1194">
        <v>8</v>
      </c>
      <c r="F1194">
        <v>0</v>
      </c>
      <c r="G1194">
        <v>2</v>
      </c>
      <c r="H1194">
        <v>27</v>
      </c>
      <c r="I1194">
        <v>6</v>
      </c>
      <c r="J1194">
        <v>0</v>
      </c>
      <c r="K1194">
        <v>0</v>
      </c>
      <c r="L1194">
        <v>0</v>
      </c>
    </row>
    <row r="1195" spans="2:12" x14ac:dyDescent="0.3">
      <c r="B1195" s="4" t="s">
        <v>1313</v>
      </c>
      <c r="C1195">
        <v>5</v>
      </c>
      <c r="D1195">
        <v>9</v>
      </c>
      <c r="E1195">
        <v>8</v>
      </c>
      <c r="F1195">
        <v>0</v>
      </c>
      <c r="G1195">
        <v>2</v>
      </c>
      <c r="H1195">
        <v>27</v>
      </c>
      <c r="I1195">
        <v>6</v>
      </c>
      <c r="J1195">
        <v>6</v>
      </c>
      <c r="K1195">
        <v>0</v>
      </c>
      <c r="L1195">
        <v>0</v>
      </c>
    </row>
    <row r="1196" spans="2:12" x14ac:dyDescent="0.3">
      <c r="B1196" s="4" t="s">
        <v>1314</v>
      </c>
      <c r="C1196">
        <v>1</v>
      </c>
      <c r="D1196">
        <v>9</v>
      </c>
      <c r="E1196">
        <v>8</v>
      </c>
      <c r="F1196">
        <v>0</v>
      </c>
      <c r="G1196">
        <v>2</v>
      </c>
      <c r="H1196">
        <v>27</v>
      </c>
      <c r="I1196">
        <v>6</v>
      </c>
      <c r="J1196">
        <v>0</v>
      </c>
      <c r="K1196">
        <v>0</v>
      </c>
      <c r="L1196">
        <v>0</v>
      </c>
    </row>
    <row r="1197" spans="2:12" x14ac:dyDescent="0.3">
      <c r="B1197" s="4" t="s">
        <v>1315</v>
      </c>
      <c r="C1197">
        <v>5</v>
      </c>
      <c r="D1197">
        <v>9</v>
      </c>
      <c r="E1197">
        <v>8</v>
      </c>
      <c r="F1197">
        <v>0</v>
      </c>
      <c r="G1197">
        <v>2</v>
      </c>
      <c r="H1197">
        <v>27</v>
      </c>
      <c r="I1197">
        <v>6</v>
      </c>
      <c r="J1197">
        <v>2</v>
      </c>
      <c r="K1197">
        <v>0</v>
      </c>
      <c r="L1197">
        <v>0</v>
      </c>
    </row>
    <row r="1198" spans="2:12" x14ac:dyDescent="0.3">
      <c r="B1198" s="4" t="s">
        <v>1316</v>
      </c>
      <c r="C1198">
        <v>1</v>
      </c>
      <c r="D1198">
        <v>10</v>
      </c>
      <c r="E1198">
        <v>8</v>
      </c>
      <c r="F1198">
        <v>0</v>
      </c>
      <c r="G1198">
        <v>5</v>
      </c>
      <c r="H1198">
        <v>27</v>
      </c>
      <c r="I1198">
        <v>6</v>
      </c>
      <c r="J1198">
        <v>2</v>
      </c>
      <c r="K1198">
        <v>0</v>
      </c>
      <c r="L1198">
        <v>0</v>
      </c>
    </row>
    <row r="1199" spans="2:12" x14ac:dyDescent="0.3">
      <c r="B1199" s="4" t="s">
        <v>1317</v>
      </c>
      <c r="C1199">
        <v>5</v>
      </c>
      <c r="D1199">
        <v>10</v>
      </c>
      <c r="E1199">
        <v>8</v>
      </c>
      <c r="F1199">
        <v>0</v>
      </c>
      <c r="G1199">
        <v>2</v>
      </c>
      <c r="H1199">
        <v>27</v>
      </c>
      <c r="I1199">
        <v>6</v>
      </c>
      <c r="J1199">
        <v>2</v>
      </c>
      <c r="K1199">
        <v>0</v>
      </c>
      <c r="L1199">
        <v>0</v>
      </c>
    </row>
    <row r="1200" spans="2:12" x14ac:dyDescent="0.3">
      <c r="B1200" s="4" t="s">
        <v>1318</v>
      </c>
      <c r="C1200">
        <v>1</v>
      </c>
      <c r="D1200">
        <v>8</v>
      </c>
      <c r="E1200">
        <v>8</v>
      </c>
      <c r="F1200">
        <v>0</v>
      </c>
      <c r="G1200">
        <v>5</v>
      </c>
      <c r="H1200">
        <v>27</v>
      </c>
      <c r="I1200">
        <v>6</v>
      </c>
      <c r="J1200">
        <v>2</v>
      </c>
      <c r="K1200">
        <v>0</v>
      </c>
      <c r="L1200">
        <v>0</v>
      </c>
    </row>
    <row r="1201" spans="2:12" x14ac:dyDescent="0.3">
      <c r="B1201" s="4" t="s">
        <v>1319</v>
      </c>
      <c r="C1201">
        <v>5</v>
      </c>
      <c r="D1201">
        <v>10</v>
      </c>
      <c r="E1201">
        <v>8</v>
      </c>
      <c r="F1201">
        <v>0</v>
      </c>
      <c r="G1201">
        <v>2</v>
      </c>
      <c r="H1201">
        <v>27</v>
      </c>
      <c r="I1201">
        <v>6</v>
      </c>
      <c r="J1201">
        <v>2</v>
      </c>
      <c r="K1201">
        <v>0</v>
      </c>
      <c r="L1201">
        <v>0</v>
      </c>
    </row>
    <row r="1202" spans="2:12" x14ac:dyDescent="0.3">
      <c r="B1202" s="4" t="s">
        <v>1320</v>
      </c>
      <c r="C1202">
        <v>5</v>
      </c>
      <c r="D1202">
        <v>13</v>
      </c>
      <c r="E1202">
        <v>3</v>
      </c>
      <c r="F1202">
        <v>0</v>
      </c>
      <c r="G1202">
        <v>2</v>
      </c>
      <c r="H1202">
        <v>27</v>
      </c>
      <c r="I1202">
        <v>6</v>
      </c>
      <c r="J1202">
        <v>3</v>
      </c>
      <c r="K1202">
        <v>0</v>
      </c>
      <c r="L1202">
        <v>0</v>
      </c>
    </row>
    <row r="1203" spans="2:12" x14ac:dyDescent="0.3">
      <c r="B1203" s="4" t="s">
        <v>1321</v>
      </c>
      <c r="C1203">
        <v>5</v>
      </c>
      <c r="D1203">
        <v>10</v>
      </c>
      <c r="E1203">
        <v>8</v>
      </c>
      <c r="F1203">
        <v>0</v>
      </c>
      <c r="G1203">
        <v>2</v>
      </c>
      <c r="H1203">
        <v>27</v>
      </c>
      <c r="I1203">
        <v>3</v>
      </c>
      <c r="J1203">
        <v>0</v>
      </c>
      <c r="K1203">
        <v>0</v>
      </c>
      <c r="L1203">
        <v>0</v>
      </c>
    </row>
    <row r="1204" spans="2:12" x14ac:dyDescent="0.3">
      <c r="B1204" s="4" t="s">
        <v>1322</v>
      </c>
      <c r="C1204">
        <v>1</v>
      </c>
      <c r="D1204">
        <v>11</v>
      </c>
      <c r="E1204">
        <v>8</v>
      </c>
      <c r="F1204">
        <v>0</v>
      </c>
      <c r="G1204">
        <v>2</v>
      </c>
      <c r="H1204">
        <v>27</v>
      </c>
      <c r="I1204">
        <v>6</v>
      </c>
      <c r="J1204">
        <v>0</v>
      </c>
      <c r="K1204">
        <v>0</v>
      </c>
      <c r="L1204">
        <v>0</v>
      </c>
    </row>
    <row r="1205" spans="2:12" x14ac:dyDescent="0.3">
      <c r="B1205" s="4" t="s">
        <v>1323</v>
      </c>
      <c r="C1205">
        <v>5</v>
      </c>
      <c r="D1205">
        <v>10</v>
      </c>
      <c r="E1205">
        <v>8</v>
      </c>
      <c r="F1205">
        <v>0</v>
      </c>
      <c r="G1205">
        <v>2</v>
      </c>
      <c r="H1205">
        <v>27</v>
      </c>
      <c r="I1205">
        <v>6</v>
      </c>
      <c r="J1205">
        <v>0</v>
      </c>
      <c r="K1205">
        <v>0</v>
      </c>
      <c r="L1205">
        <v>0</v>
      </c>
    </row>
    <row r="1206" spans="2:12" x14ac:dyDescent="0.3">
      <c r="B1206" s="4" t="s">
        <v>1324</v>
      </c>
      <c r="C1206">
        <v>5</v>
      </c>
      <c r="D1206">
        <v>8</v>
      </c>
      <c r="E1206">
        <v>8</v>
      </c>
      <c r="F1206">
        <v>0</v>
      </c>
      <c r="G1206">
        <v>5</v>
      </c>
      <c r="H1206">
        <v>27</v>
      </c>
      <c r="I1206">
        <v>6</v>
      </c>
      <c r="J1206">
        <v>2</v>
      </c>
      <c r="K1206">
        <v>0</v>
      </c>
      <c r="L1206">
        <v>0</v>
      </c>
    </row>
    <row r="1207" spans="2:12" x14ac:dyDescent="0.3">
      <c r="B1207" s="4" t="s">
        <v>1325</v>
      </c>
      <c r="C1207">
        <v>1</v>
      </c>
      <c r="D1207">
        <v>3</v>
      </c>
      <c r="E1207">
        <v>8</v>
      </c>
      <c r="F1207">
        <v>0</v>
      </c>
      <c r="G1207">
        <v>2</v>
      </c>
      <c r="H1207">
        <v>27</v>
      </c>
      <c r="I1207">
        <v>6</v>
      </c>
      <c r="J1207">
        <v>3</v>
      </c>
      <c r="K1207">
        <v>0</v>
      </c>
      <c r="L1207">
        <v>0</v>
      </c>
    </row>
    <row r="1208" spans="2:12" x14ac:dyDescent="0.3">
      <c r="B1208" s="4" t="s">
        <v>1326</v>
      </c>
      <c r="C1208">
        <v>5</v>
      </c>
      <c r="D1208">
        <v>10</v>
      </c>
      <c r="E1208">
        <v>8</v>
      </c>
      <c r="F1208">
        <v>0</v>
      </c>
      <c r="G1208">
        <v>2</v>
      </c>
      <c r="H1208">
        <v>27</v>
      </c>
      <c r="I1208">
        <v>3</v>
      </c>
      <c r="J1208">
        <v>0</v>
      </c>
      <c r="K1208">
        <v>0</v>
      </c>
      <c r="L1208">
        <v>0</v>
      </c>
    </row>
    <row r="1209" spans="2:12" x14ac:dyDescent="0.3">
      <c r="B1209" s="4" t="s">
        <v>1327</v>
      </c>
      <c r="C1209">
        <v>1</v>
      </c>
      <c r="D1209">
        <v>11</v>
      </c>
      <c r="E1209">
        <v>8</v>
      </c>
      <c r="F1209">
        <v>0</v>
      </c>
      <c r="G1209">
        <v>1</v>
      </c>
      <c r="H1209">
        <v>27</v>
      </c>
      <c r="I1209">
        <v>3</v>
      </c>
      <c r="J1209">
        <v>0</v>
      </c>
      <c r="K1209">
        <v>2</v>
      </c>
      <c r="L1209">
        <v>0</v>
      </c>
    </row>
    <row r="1210" spans="2:12" x14ac:dyDescent="0.3">
      <c r="B1210" s="4" t="s">
        <v>1328</v>
      </c>
      <c r="C1210">
        <v>5</v>
      </c>
      <c r="D1210">
        <v>10</v>
      </c>
      <c r="E1210">
        <v>8</v>
      </c>
      <c r="F1210">
        <v>0</v>
      </c>
      <c r="G1210">
        <v>2</v>
      </c>
      <c r="H1210">
        <v>27</v>
      </c>
      <c r="I1210">
        <v>3</v>
      </c>
      <c r="J1210">
        <v>2</v>
      </c>
      <c r="K1210">
        <v>2</v>
      </c>
      <c r="L1210">
        <v>0</v>
      </c>
    </row>
    <row r="1211" spans="2:12" x14ac:dyDescent="0.3">
      <c r="B1211" s="4" t="s">
        <v>1329</v>
      </c>
      <c r="C1211">
        <v>1</v>
      </c>
      <c r="D1211">
        <v>11</v>
      </c>
      <c r="E1211">
        <v>8</v>
      </c>
      <c r="F1211">
        <v>0</v>
      </c>
      <c r="G1211">
        <v>2</v>
      </c>
      <c r="H1211">
        <v>27</v>
      </c>
      <c r="I1211">
        <v>3</v>
      </c>
      <c r="J1211">
        <v>2</v>
      </c>
      <c r="K1211">
        <v>2</v>
      </c>
      <c r="L1211">
        <v>0</v>
      </c>
    </row>
    <row r="1212" spans="2:12" x14ac:dyDescent="0.3">
      <c r="B1212" s="4" t="s">
        <v>1330</v>
      </c>
      <c r="C1212">
        <v>5</v>
      </c>
      <c r="D1212">
        <v>11</v>
      </c>
      <c r="E1212">
        <v>8</v>
      </c>
      <c r="F1212">
        <v>0</v>
      </c>
      <c r="G1212">
        <v>2</v>
      </c>
      <c r="H1212">
        <v>27</v>
      </c>
      <c r="I1212">
        <v>3</v>
      </c>
      <c r="J1212">
        <v>2</v>
      </c>
      <c r="K1212">
        <v>2</v>
      </c>
      <c r="L1212">
        <v>0</v>
      </c>
    </row>
    <row r="1213" spans="2:12" x14ac:dyDescent="0.3">
      <c r="B1213" s="4" t="s">
        <v>1331</v>
      </c>
      <c r="C1213">
        <v>1</v>
      </c>
      <c r="D1213">
        <v>15</v>
      </c>
      <c r="E1213">
        <v>8</v>
      </c>
      <c r="F1213">
        <v>0</v>
      </c>
      <c r="G1213">
        <v>2</v>
      </c>
      <c r="H1213">
        <v>27</v>
      </c>
      <c r="I1213">
        <v>3</v>
      </c>
      <c r="J1213">
        <v>0</v>
      </c>
      <c r="K1213">
        <v>2</v>
      </c>
      <c r="L1213">
        <v>0</v>
      </c>
    </row>
    <row r="1214" spans="2:12" x14ac:dyDescent="0.3">
      <c r="B1214" s="4" t="s">
        <v>1332</v>
      </c>
      <c r="C1214">
        <v>5</v>
      </c>
      <c r="D1214">
        <v>15</v>
      </c>
      <c r="E1214">
        <v>8</v>
      </c>
      <c r="F1214">
        <v>0</v>
      </c>
      <c r="G1214">
        <v>2</v>
      </c>
      <c r="H1214">
        <v>27</v>
      </c>
      <c r="I1214">
        <v>3</v>
      </c>
      <c r="J1214">
        <v>2</v>
      </c>
      <c r="K1214">
        <v>2</v>
      </c>
      <c r="L1214">
        <v>0</v>
      </c>
    </row>
    <row r="1215" spans="2:12" x14ac:dyDescent="0.3">
      <c r="B1215" s="4" t="s">
        <v>1333</v>
      </c>
      <c r="C1215">
        <v>5</v>
      </c>
      <c r="D1215">
        <v>15</v>
      </c>
      <c r="E1215">
        <v>8</v>
      </c>
      <c r="F1215">
        <v>0</v>
      </c>
      <c r="G1215">
        <v>2</v>
      </c>
      <c r="H1215">
        <v>27</v>
      </c>
      <c r="I1215">
        <v>3</v>
      </c>
      <c r="J1215">
        <v>2</v>
      </c>
      <c r="K1215">
        <v>2</v>
      </c>
      <c r="L1215">
        <v>0</v>
      </c>
    </row>
    <row r="1216" spans="2:12" x14ac:dyDescent="0.3">
      <c r="B1216" s="4" t="s">
        <v>1334</v>
      </c>
      <c r="C1216">
        <v>5</v>
      </c>
      <c r="D1216">
        <v>10</v>
      </c>
      <c r="E1216">
        <v>8</v>
      </c>
      <c r="F1216">
        <v>0</v>
      </c>
      <c r="G1216">
        <v>2</v>
      </c>
      <c r="H1216">
        <v>27</v>
      </c>
      <c r="I1216">
        <v>3</v>
      </c>
      <c r="J1216">
        <v>2</v>
      </c>
      <c r="K1216">
        <v>2</v>
      </c>
      <c r="L1216">
        <v>0</v>
      </c>
    </row>
    <row r="1217" spans="2:12" x14ac:dyDescent="0.3">
      <c r="B1217" s="4" t="s">
        <v>1335</v>
      </c>
      <c r="C1217">
        <v>1</v>
      </c>
      <c r="D1217">
        <v>10</v>
      </c>
      <c r="E1217">
        <v>8</v>
      </c>
      <c r="F1217">
        <v>0</v>
      </c>
      <c r="G1217">
        <v>2</v>
      </c>
      <c r="H1217">
        <v>27</v>
      </c>
      <c r="I1217">
        <v>3</v>
      </c>
      <c r="J1217">
        <v>2</v>
      </c>
      <c r="K1217">
        <v>2</v>
      </c>
      <c r="L1217">
        <v>0</v>
      </c>
    </row>
    <row r="1218" spans="2:12" x14ac:dyDescent="0.3">
      <c r="B1218" s="4" t="s">
        <v>1336</v>
      </c>
      <c r="C1218">
        <v>5</v>
      </c>
      <c r="D1218">
        <v>10</v>
      </c>
      <c r="E1218">
        <v>8</v>
      </c>
      <c r="F1218">
        <v>0</v>
      </c>
      <c r="G1218">
        <v>2</v>
      </c>
      <c r="H1218">
        <v>27</v>
      </c>
      <c r="I1218">
        <v>3</v>
      </c>
      <c r="J1218">
        <v>0</v>
      </c>
      <c r="K1218">
        <v>2</v>
      </c>
      <c r="L1218">
        <v>0</v>
      </c>
    </row>
    <row r="1219" spans="2:12" x14ac:dyDescent="0.3">
      <c r="B1219" s="4" t="s">
        <v>1337</v>
      </c>
      <c r="C1219">
        <v>5</v>
      </c>
      <c r="D1219">
        <v>10</v>
      </c>
      <c r="E1219">
        <v>8</v>
      </c>
      <c r="F1219">
        <v>0</v>
      </c>
      <c r="G1219">
        <v>2</v>
      </c>
      <c r="H1219">
        <v>27</v>
      </c>
      <c r="I1219">
        <v>3</v>
      </c>
      <c r="J1219">
        <v>2</v>
      </c>
      <c r="K1219">
        <v>2</v>
      </c>
      <c r="L1219">
        <v>0</v>
      </c>
    </row>
    <row r="1220" spans="2:12" x14ac:dyDescent="0.3">
      <c r="B1220" s="4" t="s">
        <v>1338</v>
      </c>
      <c r="C1220">
        <v>1</v>
      </c>
      <c r="D1220">
        <v>2</v>
      </c>
      <c r="E1220">
        <v>8</v>
      </c>
      <c r="F1220">
        <v>0</v>
      </c>
      <c r="G1220">
        <v>2</v>
      </c>
      <c r="H1220">
        <v>27</v>
      </c>
      <c r="I1220">
        <v>3</v>
      </c>
      <c r="J1220">
        <v>0</v>
      </c>
      <c r="K1220">
        <v>2</v>
      </c>
      <c r="L1220">
        <v>0</v>
      </c>
    </row>
    <row r="1221" spans="2:12" x14ac:dyDescent="0.3">
      <c r="B1221" s="4" t="s">
        <v>1339</v>
      </c>
      <c r="C1221">
        <v>5</v>
      </c>
      <c r="D1221">
        <v>15</v>
      </c>
      <c r="E1221">
        <v>8</v>
      </c>
      <c r="F1221">
        <v>0</v>
      </c>
      <c r="G1221">
        <v>2</v>
      </c>
      <c r="H1221">
        <v>27</v>
      </c>
      <c r="I1221">
        <v>3</v>
      </c>
      <c r="J1221">
        <v>2</v>
      </c>
      <c r="K1221">
        <v>2</v>
      </c>
      <c r="L1221">
        <v>0</v>
      </c>
    </row>
    <row r="1222" spans="2:12" x14ac:dyDescent="0.3">
      <c r="B1222" s="4" t="s">
        <v>1340</v>
      </c>
      <c r="C1222">
        <v>5</v>
      </c>
      <c r="D1222">
        <v>8</v>
      </c>
      <c r="E1222">
        <v>8</v>
      </c>
      <c r="F1222">
        <v>0</v>
      </c>
      <c r="G1222">
        <v>1</v>
      </c>
      <c r="H1222">
        <v>27</v>
      </c>
      <c r="I1222">
        <v>3</v>
      </c>
      <c r="J1222">
        <v>0</v>
      </c>
      <c r="K1222">
        <v>2</v>
      </c>
      <c r="L1222">
        <v>0</v>
      </c>
    </row>
    <row r="1223" spans="2:12" x14ac:dyDescent="0.3">
      <c r="B1223" s="4" t="s">
        <v>1341</v>
      </c>
      <c r="C1223">
        <v>1</v>
      </c>
      <c r="D1223">
        <v>10</v>
      </c>
      <c r="E1223">
        <v>8</v>
      </c>
      <c r="F1223">
        <v>0</v>
      </c>
      <c r="G1223">
        <v>2</v>
      </c>
      <c r="H1223">
        <v>27</v>
      </c>
      <c r="I1223">
        <v>3</v>
      </c>
      <c r="J1223">
        <v>0</v>
      </c>
      <c r="K1223">
        <v>2</v>
      </c>
      <c r="L1223">
        <v>0</v>
      </c>
    </row>
    <row r="1224" spans="2:12" x14ac:dyDescent="0.3">
      <c r="B1224" s="4" t="s">
        <v>1342</v>
      </c>
      <c r="C1224">
        <v>5</v>
      </c>
      <c r="D1224">
        <v>10</v>
      </c>
      <c r="E1224">
        <v>8</v>
      </c>
      <c r="F1224">
        <v>0</v>
      </c>
      <c r="G1224">
        <v>1</v>
      </c>
      <c r="H1224">
        <v>27</v>
      </c>
      <c r="I1224">
        <v>3</v>
      </c>
      <c r="J1224">
        <v>0</v>
      </c>
      <c r="K1224">
        <v>2</v>
      </c>
      <c r="L1224">
        <v>0</v>
      </c>
    </row>
    <row r="1225" spans="2:12" x14ac:dyDescent="0.3">
      <c r="B1225" s="4" t="s">
        <v>1343</v>
      </c>
      <c r="C1225">
        <v>1</v>
      </c>
      <c r="D1225">
        <v>2</v>
      </c>
      <c r="E1225">
        <v>8</v>
      </c>
      <c r="F1225">
        <v>0</v>
      </c>
      <c r="G1225">
        <v>1</v>
      </c>
      <c r="H1225">
        <v>27</v>
      </c>
      <c r="I1225">
        <v>6</v>
      </c>
      <c r="J1225">
        <v>0</v>
      </c>
      <c r="K1225">
        <v>0</v>
      </c>
      <c r="L1225">
        <v>0</v>
      </c>
    </row>
    <row r="1226" spans="2:12" x14ac:dyDescent="0.3">
      <c r="B1226" s="4" t="s">
        <v>1344</v>
      </c>
      <c r="C1226">
        <v>5</v>
      </c>
      <c r="D1226">
        <v>9</v>
      </c>
      <c r="E1226">
        <v>8</v>
      </c>
      <c r="F1226">
        <v>0</v>
      </c>
      <c r="G1226">
        <v>7</v>
      </c>
      <c r="H1226">
        <v>27</v>
      </c>
      <c r="I1226">
        <v>6</v>
      </c>
      <c r="J1226">
        <v>6</v>
      </c>
      <c r="K1226">
        <v>2</v>
      </c>
      <c r="L1226">
        <v>0</v>
      </c>
    </row>
    <row r="1227" spans="2:12" x14ac:dyDescent="0.3">
      <c r="B1227" s="4" t="s">
        <v>1345</v>
      </c>
      <c r="C1227">
        <v>1</v>
      </c>
      <c r="D1227">
        <v>3</v>
      </c>
      <c r="E1227">
        <v>8</v>
      </c>
      <c r="F1227">
        <v>0</v>
      </c>
      <c r="G1227">
        <v>2</v>
      </c>
      <c r="H1227">
        <v>27</v>
      </c>
      <c r="I1227">
        <v>3</v>
      </c>
      <c r="J1227">
        <v>0</v>
      </c>
      <c r="K1227">
        <v>2</v>
      </c>
      <c r="L1227">
        <v>0</v>
      </c>
    </row>
    <row r="1228" spans="2:12" x14ac:dyDescent="0.3">
      <c r="B1228" s="4" t="s">
        <v>1346</v>
      </c>
      <c r="C1228">
        <v>5</v>
      </c>
      <c r="D1228">
        <v>3</v>
      </c>
      <c r="E1228">
        <v>8</v>
      </c>
      <c r="F1228">
        <v>0</v>
      </c>
      <c r="G1228">
        <v>2</v>
      </c>
      <c r="H1228">
        <v>27</v>
      </c>
      <c r="I1228">
        <v>6</v>
      </c>
      <c r="J1228">
        <v>0</v>
      </c>
      <c r="K1228">
        <v>2</v>
      </c>
      <c r="L1228">
        <v>0</v>
      </c>
    </row>
    <row r="1229" spans="2:12" x14ac:dyDescent="0.3">
      <c r="B1229" s="4" t="s">
        <v>1347</v>
      </c>
      <c r="C1229">
        <v>1</v>
      </c>
      <c r="D1229">
        <v>2</v>
      </c>
      <c r="E1229">
        <v>8</v>
      </c>
      <c r="F1229">
        <v>0</v>
      </c>
      <c r="G1229">
        <v>2</v>
      </c>
      <c r="H1229">
        <v>28</v>
      </c>
      <c r="I1229">
        <v>3</v>
      </c>
      <c r="J1229">
        <v>0</v>
      </c>
      <c r="K1229">
        <v>0</v>
      </c>
      <c r="L1229">
        <v>0</v>
      </c>
    </row>
    <row r="1230" spans="2:12" x14ac:dyDescent="0.3">
      <c r="B1230" s="4" t="s">
        <v>1348</v>
      </c>
      <c r="C1230">
        <v>5</v>
      </c>
      <c r="D1230">
        <v>10</v>
      </c>
      <c r="E1230">
        <v>8</v>
      </c>
      <c r="F1230">
        <v>0</v>
      </c>
      <c r="G1230">
        <v>2</v>
      </c>
      <c r="H1230">
        <v>28</v>
      </c>
      <c r="I1230">
        <v>3</v>
      </c>
      <c r="J1230">
        <v>0</v>
      </c>
      <c r="K1230">
        <v>0</v>
      </c>
      <c r="L1230">
        <v>0</v>
      </c>
    </row>
    <row r="1231" spans="2:12" x14ac:dyDescent="0.3">
      <c r="B1231" s="4" t="s">
        <v>1349</v>
      </c>
      <c r="C1231">
        <v>1</v>
      </c>
      <c r="D1231">
        <v>2</v>
      </c>
      <c r="E1231">
        <v>8</v>
      </c>
      <c r="F1231">
        <v>0</v>
      </c>
      <c r="G1231">
        <v>2</v>
      </c>
      <c r="H1231">
        <v>28</v>
      </c>
      <c r="I1231">
        <v>3</v>
      </c>
      <c r="J1231">
        <v>0</v>
      </c>
      <c r="K1231">
        <v>0</v>
      </c>
      <c r="L1231">
        <v>0</v>
      </c>
    </row>
    <row r="1232" spans="2:12" x14ac:dyDescent="0.3">
      <c r="B1232" s="4" t="s">
        <v>1350</v>
      </c>
      <c r="C1232">
        <v>5</v>
      </c>
      <c r="D1232">
        <v>10</v>
      </c>
      <c r="E1232">
        <v>8</v>
      </c>
      <c r="F1232">
        <v>0</v>
      </c>
      <c r="G1232">
        <v>2</v>
      </c>
      <c r="H1232">
        <v>28</v>
      </c>
      <c r="I1232">
        <v>3</v>
      </c>
      <c r="J1232">
        <v>0</v>
      </c>
      <c r="K1232">
        <v>0</v>
      </c>
      <c r="L1232">
        <v>0</v>
      </c>
    </row>
    <row r="1233" spans="2:12" x14ac:dyDescent="0.3">
      <c r="B1233" s="4" t="s">
        <v>1351</v>
      </c>
      <c r="C1233">
        <v>1</v>
      </c>
      <c r="D1233">
        <v>2</v>
      </c>
      <c r="E1233">
        <v>8</v>
      </c>
      <c r="F1233">
        <v>0</v>
      </c>
      <c r="G1233">
        <v>2</v>
      </c>
      <c r="H1233">
        <v>28</v>
      </c>
      <c r="I1233">
        <v>3</v>
      </c>
      <c r="J1233">
        <v>0</v>
      </c>
      <c r="K1233">
        <v>0</v>
      </c>
      <c r="L1233">
        <v>0</v>
      </c>
    </row>
    <row r="1234" spans="2:12" x14ac:dyDescent="0.3">
      <c r="B1234" s="4" t="s">
        <v>1352</v>
      </c>
      <c r="C1234">
        <v>5</v>
      </c>
      <c r="D1234">
        <v>2</v>
      </c>
      <c r="E1234">
        <v>8</v>
      </c>
      <c r="F1234">
        <v>0</v>
      </c>
      <c r="G1234">
        <v>2</v>
      </c>
      <c r="H1234">
        <v>28</v>
      </c>
      <c r="I1234">
        <v>3</v>
      </c>
      <c r="J1234">
        <v>0</v>
      </c>
      <c r="K1234">
        <v>0</v>
      </c>
      <c r="L1234">
        <v>0</v>
      </c>
    </row>
    <row r="1235" spans="2:12" x14ac:dyDescent="0.3">
      <c r="B1235" s="4" t="s">
        <v>1353</v>
      </c>
      <c r="C1235">
        <v>5</v>
      </c>
      <c r="D1235">
        <v>2</v>
      </c>
      <c r="E1235">
        <v>8</v>
      </c>
      <c r="F1235">
        <v>0</v>
      </c>
      <c r="G1235">
        <v>1</v>
      </c>
      <c r="H1235">
        <v>28</v>
      </c>
      <c r="I1235">
        <v>3</v>
      </c>
      <c r="J1235">
        <v>0</v>
      </c>
      <c r="K1235">
        <v>0</v>
      </c>
      <c r="L1235">
        <v>0</v>
      </c>
    </row>
    <row r="1236" spans="2:12" x14ac:dyDescent="0.3">
      <c r="B1236" s="4" t="s">
        <v>1354</v>
      </c>
      <c r="C1236">
        <v>1</v>
      </c>
      <c r="D1236">
        <v>10</v>
      </c>
      <c r="E1236">
        <v>8</v>
      </c>
      <c r="F1236">
        <v>0</v>
      </c>
      <c r="G1236">
        <v>2</v>
      </c>
      <c r="H1236">
        <v>28</v>
      </c>
      <c r="I1236">
        <v>3</v>
      </c>
      <c r="J1236">
        <v>0</v>
      </c>
      <c r="K1236">
        <v>0</v>
      </c>
      <c r="L1236">
        <v>0</v>
      </c>
    </row>
    <row r="1237" spans="2:12" x14ac:dyDescent="0.3">
      <c r="B1237" s="4" t="s">
        <v>1355</v>
      </c>
      <c r="C1237">
        <v>5</v>
      </c>
      <c r="D1237">
        <v>10</v>
      </c>
      <c r="E1237">
        <v>8</v>
      </c>
      <c r="F1237">
        <v>0</v>
      </c>
      <c r="G1237">
        <v>2</v>
      </c>
      <c r="H1237">
        <v>28</v>
      </c>
      <c r="I1237">
        <v>3</v>
      </c>
      <c r="J1237">
        <v>0</v>
      </c>
      <c r="K1237">
        <v>0</v>
      </c>
      <c r="L1237">
        <v>0</v>
      </c>
    </row>
    <row r="1238" spans="2:12" x14ac:dyDescent="0.3">
      <c r="B1238" s="4" t="s">
        <v>1356</v>
      </c>
      <c r="C1238">
        <v>5</v>
      </c>
      <c r="D1238">
        <v>10</v>
      </c>
      <c r="E1238">
        <v>8</v>
      </c>
      <c r="F1238">
        <v>0</v>
      </c>
      <c r="G1238">
        <v>1</v>
      </c>
      <c r="H1238">
        <v>28</v>
      </c>
      <c r="I1238">
        <v>3</v>
      </c>
      <c r="J1238">
        <v>0</v>
      </c>
      <c r="K1238">
        <v>0</v>
      </c>
      <c r="L1238">
        <v>0</v>
      </c>
    </row>
    <row r="1239" spans="2:12" x14ac:dyDescent="0.3">
      <c r="B1239" s="4" t="s">
        <v>1357</v>
      </c>
      <c r="C1239">
        <v>5</v>
      </c>
      <c r="D1239">
        <v>10</v>
      </c>
      <c r="E1239">
        <v>8</v>
      </c>
      <c r="F1239">
        <v>0</v>
      </c>
      <c r="G1239">
        <v>2</v>
      </c>
      <c r="H1239">
        <v>28</v>
      </c>
      <c r="I1239">
        <v>3</v>
      </c>
      <c r="J1239">
        <v>0</v>
      </c>
      <c r="K1239">
        <v>0</v>
      </c>
      <c r="L1239">
        <v>0</v>
      </c>
    </row>
    <row r="1240" spans="2:12" x14ac:dyDescent="0.3">
      <c r="B1240" s="4" t="s">
        <v>1358</v>
      </c>
      <c r="C1240">
        <v>1</v>
      </c>
      <c r="D1240">
        <v>10</v>
      </c>
      <c r="E1240">
        <v>8</v>
      </c>
      <c r="F1240">
        <v>0</v>
      </c>
      <c r="G1240">
        <v>2</v>
      </c>
      <c r="H1240">
        <v>28</v>
      </c>
      <c r="I1240">
        <v>3</v>
      </c>
      <c r="J1240">
        <v>2</v>
      </c>
      <c r="K1240">
        <v>0</v>
      </c>
      <c r="L1240">
        <v>0</v>
      </c>
    </row>
    <row r="1241" spans="2:12" x14ac:dyDescent="0.3">
      <c r="B1241" s="4" t="s">
        <v>1359</v>
      </c>
      <c r="C1241">
        <v>5</v>
      </c>
      <c r="D1241">
        <v>2</v>
      </c>
      <c r="E1241">
        <v>8</v>
      </c>
      <c r="F1241">
        <v>0</v>
      </c>
      <c r="G1241">
        <v>2</v>
      </c>
      <c r="H1241">
        <v>28</v>
      </c>
      <c r="I1241">
        <v>3</v>
      </c>
      <c r="J1241">
        <v>0</v>
      </c>
      <c r="K1241">
        <v>5</v>
      </c>
      <c r="L1241">
        <v>0</v>
      </c>
    </row>
    <row r="1242" spans="2:12" x14ac:dyDescent="0.3">
      <c r="B1242" s="4" t="s">
        <v>1360</v>
      </c>
      <c r="C1242">
        <v>5</v>
      </c>
      <c r="D1242">
        <v>2</v>
      </c>
      <c r="E1242">
        <v>8</v>
      </c>
      <c r="F1242">
        <v>0</v>
      </c>
      <c r="G1242">
        <v>2</v>
      </c>
      <c r="H1242">
        <v>28</v>
      </c>
      <c r="I1242">
        <v>6</v>
      </c>
      <c r="J1242">
        <v>0</v>
      </c>
      <c r="K1242">
        <v>6</v>
      </c>
      <c r="L1242">
        <v>0</v>
      </c>
    </row>
    <row r="1243" spans="2:12" x14ac:dyDescent="0.3">
      <c r="B1243" s="4" t="s">
        <v>1361</v>
      </c>
      <c r="C1243">
        <v>5</v>
      </c>
      <c r="D1243">
        <v>11</v>
      </c>
      <c r="E1243">
        <v>8</v>
      </c>
      <c r="F1243">
        <v>0</v>
      </c>
      <c r="G1243">
        <v>2</v>
      </c>
      <c r="H1243">
        <v>28</v>
      </c>
      <c r="I1243">
        <v>6</v>
      </c>
      <c r="J1243">
        <v>0</v>
      </c>
      <c r="K1243">
        <v>5</v>
      </c>
      <c r="L1243">
        <v>0</v>
      </c>
    </row>
    <row r="1244" spans="2:12" x14ac:dyDescent="0.3">
      <c r="B1244" s="4" t="s">
        <v>1362</v>
      </c>
      <c r="C1244">
        <v>5</v>
      </c>
      <c r="D1244">
        <v>10</v>
      </c>
      <c r="E1244">
        <v>8</v>
      </c>
      <c r="F1244">
        <v>0</v>
      </c>
      <c r="G1244">
        <v>2</v>
      </c>
      <c r="H1244">
        <v>28</v>
      </c>
      <c r="I1244">
        <v>3</v>
      </c>
      <c r="J1244">
        <v>0</v>
      </c>
      <c r="K1244">
        <v>5</v>
      </c>
      <c r="L1244">
        <v>0</v>
      </c>
    </row>
    <row r="1245" spans="2:12" x14ac:dyDescent="0.3">
      <c r="B1245" s="4" t="s">
        <v>1363</v>
      </c>
      <c r="C1245">
        <v>1</v>
      </c>
      <c r="D1245">
        <v>8</v>
      </c>
      <c r="E1245">
        <v>8</v>
      </c>
      <c r="F1245">
        <v>0</v>
      </c>
      <c r="G1245">
        <v>2</v>
      </c>
      <c r="H1245">
        <v>28</v>
      </c>
      <c r="I1245">
        <v>6</v>
      </c>
      <c r="J1245">
        <v>0</v>
      </c>
      <c r="K1245">
        <v>5</v>
      </c>
      <c r="L1245">
        <v>0</v>
      </c>
    </row>
    <row r="1246" spans="2:12" x14ac:dyDescent="0.3">
      <c r="B1246" s="4" t="s">
        <v>1364</v>
      </c>
      <c r="C1246">
        <v>1</v>
      </c>
      <c r="D1246">
        <v>3</v>
      </c>
      <c r="E1246">
        <v>8</v>
      </c>
      <c r="F1246">
        <v>0</v>
      </c>
      <c r="G1246">
        <v>2</v>
      </c>
      <c r="H1246">
        <v>28</v>
      </c>
      <c r="I1246">
        <v>3</v>
      </c>
      <c r="J1246">
        <v>0</v>
      </c>
      <c r="K1246">
        <v>5</v>
      </c>
      <c r="L1246">
        <v>0</v>
      </c>
    </row>
    <row r="1247" spans="2:12" x14ac:dyDescent="0.3">
      <c r="B1247" s="4" t="s">
        <v>1365</v>
      </c>
      <c r="C1247">
        <v>5</v>
      </c>
      <c r="D1247">
        <v>13</v>
      </c>
      <c r="E1247">
        <v>3</v>
      </c>
      <c r="F1247">
        <v>0</v>
      </c>
      <c r="G1247">
        <v>2</v>
      </c>
      <c r="H1247">
        <v>28</v>
      </c>
      <c r="I1247">
        <v>3</v>
      </c>
      <c r="J1247">
        <v>3</v>
      </c>
      <c r="K1247">
        <v>5</v>
      </c>
      <c r="L1247">
        <v>0</v>
      </c>
    </row>
    <row r="1248" spans="2:12" x14ac:dyDescent="0.3">
      <c r="B1248" s="4" t="s">
        <v>1366</v>
      </c>
      <c r="C1248">
        <v>5</v>
      </c>
      <c r="D1248">
        <v>9</v>
      </c>
      <c r="E1248">
        <v>8</v>
      </c>
      <c r="F1248">
        <v>0</v>
      </c>
      <c r="G1248">
        <v>2</v>
      </c>
      <c r="H1248">
        <v>28</v>
      </c>
      <c r="I1248">
        <v>3</v>
      </c>
      <c r="J1248">
        <v>0</v>
      </c>
      <c r="K1248">
        <v>5</v>
      </c>
      <c r="L1248">
        <v>0</v>
      </c>
    </row>
    <row r="1249" spans="2:12" x14ac:dyDescent="0.3">
      <c r="B1249" s="4" t="s">
        <v>1367</v>
      </c>
      <c r="C1249">
        <v>1</v>
      </c>
      <c r="D1249">
        <v>10</v>
      </c>
      <c r="E1249">
        <v>8</v>
      </c>
      <c r="F1249">
        <v>0</v>
      </c>
      <c r="G1249">
        <v>3</v>
      </c>
      <c r="H1249">
        <v>29</v>
      </c>
      <c r="I1249">
        <v>3</v>
      </c>
      <c r="J1249">
        <v>0</v>
      </c>
      <c r="K1249">
        <v>0</v>
      </c>
      <c r="L1249">
        <v>0</v>
      </c>
    </row>
    <row r="1250" spans="2:12" x14ac:dyDescent="0.3">
      <c r="B1250" s="4" t="s">
        <v>1368</v>
      </c>
      <c r="C1250">
        <v>5</v>
      </c>
      <c r="D1250">
        <v>10</v>
      </c>
      <c r="E1250">
        <v>8</v>
      </c>
      <c r="F1250">
        <v>0</v>
      </c>
      <c r="G1250">
        <v>2</v>
      </c>
      <c r="H1250">
        <v>29</v>
      </c>
      <c r="I1250">
        <v>3</v>
      </c>
      <c r="J1250">
        <v>0</v>
      </c>
      <c r="K1250">
        <v>0</v>
      </c>
      <c r="L1250">
        <v>0</v>
      </c>
    </row>
    <row r="1251" spans="2:12" x14ac:dyDescent="0.3">
      <c r="B1251" s="4" t="s">
        <v>1369</v>
      </c>
      <c r="C1251">
        <v>1</v>
      </c>
      <c r="D1251">
        <v>10</v>
      </c>
      <c r="E1251">
        <v>8</v>
      </c>
      <c r="F1251">
        <v>0</v>
      </c>
      <c r="G1251">
        <v>2</v>
      </c>
      <c r="H1251">
        <v>29</v>
      </c>
      <c r="I1251">
        <v>3</v>
      </c>
      <c r="J1251">
        <v>0</v>
      </c>
      <c r="K1251">
        <v>0</v>
      </c>
      <c r="L1251">
        <v>0</v>
      </c>
    </row>
    <row r="1252" spans="2:12" x14ac:dyDescent="0.3">
      <c r="B1252" s="4" t="s">
        <v>1370</v>
      </c>
      <c r="C1252">
        <v>5</v>
      </c>
      <c r="D1252">
        <v>10</v>
      </c>
      <c r="E1252">
        <v>8</v>
      </c>
      <c r="F1252">
        <v>0</v>
      </c>
      <c r="G1252">
        <v>2</v>
      </c>
      <c r="H1252">
        <v>29</v>
      </c>
      <c r="I1252">
        <v>3</v>
      </c>
      <c r="J1252">
        <v>0</v>
      </c>
      <c r="K1252">
        <v>0</v>
      </c>
      <c r="L1252">
        <v>0</v>
      </c>
    </row>
    <row r="1253" spans="2:12" x14ac:dyDescent="0.3">
      <c r="B1253" s="4" t="s">
        <v>1371</v>
      </c>
      <c r="C1253">
        <v>5</v>
      </c>
      <c r="D1253">
        <v>3</v>
      </c>
      <c r="E1253">
        <v>8</v>
      </c>
      <c r="F1253">
        <v>0</v>
      </c>
      <c r="G1253">
        <v>2</v>
      </c>
      <c r="H1253">
        <v>29</v>
      </c>
      <c r="I1253">
        <v>3</v>
      </c>
      <c r="J1253">
        <v>2</v>
      </c>
      <c r="K1253">
        <v>0</v>
      </c>
      <c r="L1253">
        <v>0</v>
      </c>
    </row>
    <row r="1254" spans="2:12" x14ac:dyDescent="0.3">
      <c r="B1254" s="4" t="s">
        <v>1372</v>
      </c>
      <c r="C1254">
        <v>1</v>
      </c>
      <c r="D1254">
        <v>9</v>
      </c>
      <c r="E1254">
        <v>8</v>
      </c>
      <c r="F1254">
        <v>0</v>
      </c>
      <c r="G1254">
        <v>2</v>
      </c>
      <c r="H1254">
        <v>29</v>
      </c>
      <c r="I1254">
        <v>3</v>
      </c>
      <c r="J1254">
        <v>0</v>
      </c>
      <c r="K1254">
        <v>0</v>
      </c>
      <c r="L1254">
        <v>0</v>
      </c>
    </row>
    <row r="1255" spans="2:12" x14ac:dyDescent="0.3">
      <c r="B1255" s="4" t="s">
        <v>1373</v>
      </c>
      <c r="C1255">
        <v>5</v>
      </c>
      <c r="D1255">
        <v>9</v>
      </c>
      <c r="E1255">
        <v>8</v>
      </c>
      <c r="F1255">
        <v>0</v>
      </c>
      <c r="G1255">
        <v>2</v>
      </c>
      <c r="H1255">
        <v>29</v>
      </c>
      <c r="I1255">
        <v>3</v>
      </c>
      <c r="J1255">
        <v>0</v>
      </c>
      <c r="K1255">
        <v>0</v>
      </c>
      <c r="L1255">
        <v>0</v>
      </c>
    </row>
    <row r="1256" spans="2:12" x14ac:dyDescent="0.3">
      <c r="B1256" s="4" t="s">
        <v>1374</v>
      </c>
      <c r="C1256">
        <v>5</v>
      </c>
      <c r="D1256">
        <v>2</v>
      </c>
      <c r="E1256">
        <v>8</v>
      </c>
      <c r="F1256">
        <v>0</v>
      </c>
      <c r="G1256">
        <v>2</v>
      </c>
      <c r="H1256">
        <v>29</v>
      </c>
      <c r="I1256">
        <v>3</v>
      </c>
      <c r="J1256">
        <v>0</v>
      </c>
      <c r="K1256">
        <v>0</v>
      </c>
      <c r="L1256">
        <v>0</v>
      </c>
    </row>
    <row r="1257" spans="2:12" x14ac:dyDescent="0.3">
      <c r="B1257" s="4" t="s">
        <v>1375</v>
      </c>
      <c r="C1257">
        <v>1</v>
      </c>
      <c r="D1257">
        <v>2</v>
      </c>
      <c r="E1257">
        <v>8</v>
      </c>
      <c r="F1257">
        <v>0</v>
      </c>
      <c r="G1257">
        <v>2</v>
      </c>
      <c r="H1257">
        <v>29</v>
      </c>
      <c r="I1257">
        <v>3</v>
      </c>
      <c r="J1257">
        <v>0</v>
      </c>
      <c r="K1257">
        <v>0</v>
      </c>
      <c r="L1257">
        <v>0</v>
      </c>
    </row>
    <row r="1258" spans="2:12" x14ac:dyDescent="0.3">
      <c r="B1258" s="4" t="s">
        <v>1376</v>
      </c>
      <c r="C1258">
        <v>5</v>
      </c>
      <c r="D1258">
        <v>2</v>
      </c>
      <c r="E1258">
        <v>8</v>
      </c>
      <c r="F1258">
        <v>0</v>
      </c>
      <c r="G1258">
        <v>2</v>
      </c>
      <c r="H1258">
        <v>29</v>
      </c>
      <c r="I1258">
        <v>3</v>
      </c>
      <c r="J1258">
        <v>0</v>
      </c>
      <c r="K1258">
        <v>0</v>
      </c>
      <c r="L1258">
        <v>0</v>
      </c>
    </row>
    <row r="1259" spans="2:12" x14ac:dyDescent="0.3">
      <c r="B1259" s="4" t="s">
        <v>1377</v>
      </c>
      <c r="C1259">
        <v>1</v>
      </c>
      <c r="D1259">
        <v>10</v>
      </c>
      <c r="E1259">
        <v>8</v>
      </c>
      <c r="F1259">
        <v>0</v>
      </c>
      <c r="G1259">
        <v>2</v>
      </c>
      <c r="H1259">
        <v>29</v>
      </c>
      <c r="I1259">
        <v>6</v>
      </c>
      <c r="J1259">
        <v>0</v>
      </c>
      <c r="K1259">
        <v>0</v>
      </c>
      <c r="L1259">
        <v>0</v>
      </c>
    </row>
    <row r="1260" spans="2:12" x14ac:dyDescent="0.3">
      <c r="B1260" s="4" t="s">
        <v>1378</v>
      </c>
      <c r="C1260">
        <v>5</v>
      </c>
      <c r="D1260">
        <v>10</v>
      </c>
      <c r="E1260">
        <v>8</v>
      </c>
      <c r="F1260">
        <v>0</v>
      </c>
      <c r="G1260">
        <v>2</v>
      </c>
      <c r="H1260">
        <v>29</v>
      </c>
      <c r="I1260">
        <v>3</v>
      </c>
      <c r="J1260">
        <v>2</v>
      </c>
      <c r="K1260">
        <v>0</v>
      </c>
      <c r="L1260">
        <v>0</v>
      </c>
    </row>
    <row r="1261" spans="2:12" x14ac:dyDescent="0.3">
      <c r="B1261" s="4" t="s">
        <v>1379</v>
      </c>
      <c r="C1261">
        <v>1</v>
      </c>
      <c r="D1261">
        <v>9</v>
      </c>
      <c r="E1261">
        <v>8</v>
      </c>
      <c r="F1261">
        <v>0</v>
      </c>
      <c r="G1261">
        <v>3</v>
      </c>
      <c r="H1261">
        <v>29</v>
      </c>
      <c r="I1261">
        <v>3</v>
      </c>
      <c r="J1261">
        <v>6</v>
      </c>
      <c r="K1261">
        <v>0</v>
      </c>
      <c r="L1261">
        <v>0</v>
      </c>
    </row>
    <row r="1262" spans="2:12" x14ac:dyDescent="0.3">
      <c r="B1262" s="4" t="s">
        <v>1380</v>
      </c>
      <c r="C1262">
        <v>5</v>
      </c>
      <c r="D1262">
        <v>13</v>
      </c>
      <c r="E1262">
        <v>3</v>
      </c>
      <c r="F1262">
        <v>0</v>
      </c>
      <c r="G1262">
        <v>2</v>
      </c>
      <c r="H1262">
        <v>29</v>
      </c>
      <c r="I1262">
        <v>3</v>
      </c>
      <c r="J1262">
        <v>3</v>
      </c>
      <c r="K1262">
        <v>0</v>
      </c>
      <c r="L1262">
        <v>0</v>
      </c>
    </row>
    <row r="1263" spans="2:12" x14ac:dyDescent="0.3">
      <c r="B1263" s="4" t="s">
        <v>1381</v>
      </c>
      <c r="C1263">
        <v>1</v>
      </c>
      <c r="D1263">
        <v>10</v>
      </c>
      <c r="E1263">
        <v>8</v>
      </c>
      <c r="F1263">
        <v>0</v>
      </c>
      <c r="G1263">
        <v>2</v>
      </c>
      <c r="H1263">
        <v>29</v>
      </c>
      <c r="I1263">
        <v>3</v>
      </c>
      <c r="J1263">
        <v>0</v>
      </c>
      <c r="K1263">
        <v>0</v>
      </c>
      <c r="L1263">
        <v>0</v>
      </c>
    </row>
    <row r="1264" spans="2:12" x14ac:dyDescent="0.3">
      <c r="B1264" s="4" t="s">
        <v>1382</v>
      </c>
      <c r="C1264">
        <v>5</v>
      </c>
      <c r="D1264">
        <v>15</v>
      </c>
      <c r="E1264">
        <v>8</v>
      </c>
      <c r="F1264">
        <v>0</v>
      </c>
      <c r="G1264">
        <v>2</v>
      </c>
      <c r="H1264">
        <v>29</v>
      </c>
      <c r="I1264">
        <v>6</v>
      </c>
      <c r="J1264">
        <v>0</v>
      </c>
      <c r="K1264">
        <v>0</v>
      </c>
      <c r="L1264">
        <v>0</v>
      </c>
    </row>
    <row r="1265" spans="2:12" x14ac:dyDescent="0.3">
      <c r="B1265" s="4" t="s">
        <v>1383</v>
      </c>
      <c r="C1265">
        <v>1</v>
      </c>
      <c r="D1265">
        <v>9</v>
      </c>
      <c r="E1265">
        <v>8</v>
      </c>
      <c r="F1265">
        <v>0</v>
      </c>
      <c r="G1265">
        <v>2</v>
      </c>
      <c r="H1265">
        <v>29</v>
      </c>
      <c r="I1265">
        <v>3</v>
      </c>
      <c r="J1265">
        <v>0</v>
      </c>
      <c r="K1265">
        <v>0</v>
      </c>
      <c r="L1265">
        <v>0</v>
      </c>
    </row>
    <row r="1266" spans="2:12" x14ac:dyDescent="0.3">
      <c r="B1266" s="4" t="s">
        <v>1384</v>
      </c>
      <c r="C1266">
        <v>5</v>
      </c>
      <c r="D1266">
        <v>9</v>
      </c>
      <c r="E1266">
        <v>9</v>
      </c>
      <c r="F1266">
        <v>0</v>
      </c>
      <c r="G1266">
        <v>2</v>
      </c>
      <c r="H1266">
        <v>29</v>
      </c>
      <c r="I1266">
        <v>3</v>
      </c>
      <c r="J1266">
        <v>2</v>
      </c>
      <c r="K1266">
        <v>0</v>
      </c>
      <c r="L1266">
        <v>0</v>
      </c>
    </row>
    <row r="1267" spans="2:12" x14ac:dyDescent="0.3">
      <c r="B1267" s="4" t="s">
        <v>1385</v>
      </c>
      <c r="C1267">
        <v>5</v>
      </c>
      <c r="D1267">
        <v>9</v>
      </c>
      <c r="E1267">
        <v>8</v>
      </c>
      <c r="F1267">
        <v>0</v>
      </c>
      <c r="G1267">
        <v>2</v>
      </c>
      <c r="H1267">
        <v>29</v>
      </c>
      <c r="I1267">
        <v>3</v>
      </c>
      <c r="J1267">
        <v>0</v>
      </c>
      <c r="K1267">
        <v>0</v>
      </c>
      <c r="L1267">
        <v>0</v>
      </c>
    </row>
    <row r="1268" spans="2:12" x14ac:dyDescent="0.3">
      <c r="B1268" s="4" t="s">
        <v>1386</v>
      </c>
      <c r="C1268">
        <v>1</v>
      </c>
      <c r="D1268">
        <v>10</v>
      </c>
      <c r="E1268">
        <v>9</v>
      </c>
      <c r="F1268">
        <v>0</v>
      </c>
      <c r="G1268">
        <v>2</v>
      </c>
      <c r="H1268">
        <v>29</v>
      </c>
      <c r="I1268">
        <v>3</v>
      </c>
      <c r="J1268">
        <v>2</v>
      </c>
      <c r="K1268">
        <v>0</v>
      </c>
      <c r="L1268">
        <v>0</v>
      </c>
    </row>
    <row r="1269" spans="2:12" x14ac:dyDescent="0.3">
      <c r="B1269" s="4" t="s">
        <v>1387</v>
      </c>
      <c r="C1269">
        <v>1</v>
      </c>
      <c r="D1269">
        <v>8</v>
      </c>
      <c r="E1269">
        <v>8</v>
      </c>
      <c r="F1269">
        <v>0</v>
      </c>
      <c r="G1269">
        <v>1</v>
      </c>
      <c r="H1269">
        <v>30</v>
      </c>
      <c r="I1269">
        <v>6</v>
      </c>
      <c r="J1269">
        <v>0</v>
      </c>
      <c r="K1269">
        <v>1</v>
      </c>
      <c r="L1269">
        <v>0</v>
      </c>
    </row>
    <row r="1270" spans="2:12" x14ac:dyDescent="0.3">
      <c r="B1270" s="4" t="s">
        <v>1388</v>
      </c>
      <c r="C1270">
        <v>5</v>
      </c>
      <c r="D1270">
        <v>2</v>
      </c>
      <c r="E1270">
        <v>8</v>
      </c>
      <c r="F1270">
        <v>0</v>
      </c>
      <c r="G1270">
        <v>7</v>
      </c>
      <c r="H1270">
        <v>30</v>
      </c>
      <c r="I1270">
        <v>3</v>
      </c>
      <c r="J1270">
        <v>0</v>
      </c>
      <c r="K1270">
        <v>1</v>
      </c>
      <c r="L1270">
        <v>0</v>
      </c>
    </row>
    <row r="1271" spans="2:12" x14ac:dyDescent="0.3">
      <c r="B1271" s="4" t="s">
        <v>1389</v>
      </c>
      <c r="C1271">
        <v>1</v>
      </c>
      <c r="D1271">
        <v>10</v>
      </c>
      <c r="E1271">
        <v>8</v>
      </c>
      <c r="F1271">
        <v>0</v>
      </c>
      <c r="G1271">
        <v>2</v>
      </c>
      <c r="H1271">
        <v>30</v>
      </c>
      <c r="I1271">
        <v>3</v>
      </c>
      <c r="J1271">
        <v>0</v>
      </c>
      <c r="K1271">
        <v>1</v>
      </c>
      <c r="L1271">
        <v>0</v>
      </c>
    </row>
    <row r="1272" spans="2:12" x14ac:dyDescent="0.3">
      <c r="B1272" s="4" t="s">
        <v>1390</v>
      </c>
      <c r="C1272">
        <v>5</v>
      </c>
      <c r="D1272">
        <v>13</v>
      </c>
      <c r="E1272">
        <v>3</v>
      </c>
      <c r="F1272">
        <v>0</v>
      </c>
      <c r="G1272">
        <v>2</v>
      </c>
      <c r="H1272">
        <v>30</v>
      </c>
      <c r="I1272">
        <v>3</v>
      </c>
      <c r="J1272">
        <v>3</v>
      </c>
      <c r="K1272">
        <v>1</v>
      </c>
      <c r="L1272">
        <v>0</v>
      </c>
    </row>
    <row r="1273" spans="2:12" x14ac:dyDescent="0.3">
      <c r="B1273" s="4" t="s">
        <v>1391</v>
      </c>
      <c r="C1273">
        <v>5</v>
      </c>
      <c r="D1273">
        <v>8</v>
      </c>
      <c r="E1273">
        <v>8</v>
      </c>
      <c r="F1273">
        <v>0</v>
      </c>
      <c r="G1273">
        <v>2</v>
      </c>
      <c r="H1273">
        <v>30</v>
      </c>
      <c r="I1273">
        <v>6</v>
      </c>
      <c r="J1273">
        <v>2</v>
      </c>
      <c r="K1273">
        <v>1</v>
      </c>
      <c r="L1273">
        <v>0</v>
      </c>
    </row>
    <row r="1274" spans="2:12" x14ac:dyDescent="0.3">
      <c r="B1274" s="4" t="s">
        <v>1392</v>
      </c>
      <c r="C1274">
        <v>2</v>
      </c>
      <c r="D1274">
        <v>11</v>
      </c>
      <c r="E1274">
        <v>8</v>
      </c>
      <c r="F1274">
        <v>0</v>
      </c>
      <c r="G1274">
        <v>2</v>
      </c>
      <c r="H1274">
        <v>30</v>
      </c>
      <c r="I1274">
        <v>6</v>
      </c>
      <c r="J1274">
        <v>0</v>
      </c>
      <c r="K1274">
        <v>1</v>
      </c>
      <c r="L1274">
        <v>0</v>
      </c>
    </row>
    <row r="1275" spans="2:12" x14ac:dyDescent="0.3">
      <c r="B1275" s="4" t="s">
        <v>1393</v>
      </c>
      <c r="C1275">
        <v>5</v>
      </c>
      <c r="D1275">
        <v>2</v>
      </c>
      <c r="E1275">
        <v>8</v>
      </c>
      <c r="F1275">
        <v>0</v>
      </c>
      <c r="G1275">
        <v>2</v>
      </c>
      <c r="H1275">
        <v>30</v>
      </c>
      <c r="I1275">
        <v>5</v>
      </c>
      <c r="J1275">
        <v>2</v>
      </c>
      <c r="K1275">
        <v>1</v>
      </c>
      <c r="L1275">
        <v>0</v>
      </c>
    </row>
    <row r="1276" spans="2:12" x14ac:dyDescent="0.3">
      <c r="B1276" s="4" t="s">
        <v>1394</v>
      </c>
      <c r="C1276">
        <v>1</v>
      </c>
      <c r="D1276">
        <v>8</v>
      </c>
      <c r="E1276">
        <v>8</v>
      </c>
      <c r="F1276">
        <v>0</v>
      </c>
      <c r="G1276">
        <v>5</v>
      </c>
      <c r="H1276">
        <v>30</v>
      </c>
      <c r="I1276">
        <v>3</v>
      </c>
      <c r="J1276">
        <v>0</v>
      </c>
      <c r="K1276">
        <v>1</v>
      </c>
      <c r="L1276">
        <v>0</v>
      </c>
    </row>
    <row r="1277" spans="2:12" x14ac:dyDescent="0.3">
      <c r="B1277" s="4" t="s">
        <v>1395</v>
      </c>
      <c r="C1277">
        <v>5</v>
      </c>
      <c r="D1277">
        <v>3</v>
      </c>
      <c r="E1277">
        <v>9</v>
      </c>
      <c r="F1277">
        <v>0</v>
      </c>
      <c r="G1277">
        <v>2</v>
      </c>
      <c r="H1277">
        <v>30</v>
      </c>
      <c r="I1277">
        <v>3</v>
      </c>
      <c r="J1277">
        <v>2</v>
      </c>
      <c r="K1277">
        <v>1</v>
      </c>
      <c r="L1277">
        <v>0</v>
      </c>
    </row>
    <row r="1278" spans="2:12" x14ac:dyDescent="0.3">
      <c r="B1278" s="4" t="s">
        <v>1396</v>
      </c>
      <c r="C1278">
        <v>5</v>
      </c>
      <c r="D1278">
        <v>10</v>
      </c>
      <c r="E1278">
        <v>9</v>
      </c>
      <c r="F1278">
        <v>0</v>
      </c>
      <c r="G1278">
        <v>2</v>
      </c>
      <c r="H1278">
        <v>30</v>
      </c>
      <c r="I1278">
        <v>6</v>
      </c>
      <c r="J1278">
        <v>2</v>
      </c>
      <c r="K1278">
        <v>1</v>
      </c>
      <c r="L1278">
        <v>0</v>
      </c>
    </row>
    <row r="1279" spans="2:12" x14ac:dyDescent="0.3">
      <c r="B1279" s="4" t="s">
        <v>1397</v>
      </c>
      <c r="C1279">
        <v>1</v>
      </c>
      <c r="D1279">
        <v>8</v>
      </c>
      <c r="E1279">
        <v>8</v>
      </c>
      <c r="F1279">
        <v>0</v>
      </c>
      <c r="G1279">
        <v>2</v>
      </c>
      <c r="H1279">
        <v>30</v>
      </c>
      <c r="I1279">
        <v>6</v>
      </c>
      <c r="J1279">
        <v>0</v>
      </c>
      <c r="K1279">
        <v>1</v>
      </c>
      <c r="L1279">
        <v>0</v>
      </c>
    </row>
    <row r="1280" spans="2:12" x14ac:dyDescent="0.3">
      <c r="B1280" s="4" t="s">
        <v>1398</v>
      </c>
      <c r="C1280">
        <v>5</v>
      </c>
      <c r="D1280">
        <v>9</v>
      </c>
      <c r="E1280">
        <v>8</v>
      </c>
      <c r="F1280">
        <v>0</v>
      </c>
      <c r="G1280">
        <v>2</v>
      </c>
      <c r="H1280">
        <v>30</v>
      </c>
      <c r="I1280">
        <v>3</v>
      </c>
      <c r="J1280">
        <v>0</v>
      </c>
      <c r="K1280">
        <v>1</v>
      </c>
      <c r="L1280">
        <v>0</v>
      </c>
    </row>
    <row r="1281" spans="2:12" x14ac:dyDescent="0.3">
      <c r="B1281" s="4" t="s">
        <v>1399</v>
      </c>
      <c r="C1281">
        <v>5</v>
      </c>
      <c r="D1281">
        <v>1</v>
      </c>
      <c r="E1281">
        <v>8</v>
      </c>
      <c r="F1281">
        <v>0</v>
      </c>
      <c r="G1281">
        <v>7</v>
      </c>
      <c r="H1281">
        <v>30</v>
      </c>
      <c r="I1281">
        <v>6</v>
      </c>
      <c r="J1281">
        <v>0</v>
      </c>
      <c r="K1281">
        <v>6</v>
      </c>
      <c r="L1281">
        <v>0</v>
      </c>
    </row>
    <row r="1282" spans="2:12" x14ac:dyDescent="0.3">
      <c r="B1282" s="4" t="s">
        <v>1400</v>
      </c>
      <c r="C1282">
        <v>1</v>
      </c>
      <c r="D1282">
        <v>2</v>
      </c>
      <c r="E1282">
        <v>8</v>
      </c>
      <c r="F1282">
        <v>0</v>
      </c>
      <c r="G1282">
        <v>7</v>
      </c>
      <c r="H1282">
        <v>30</v>
      </c>
      <c r="I1282">
        <v>5</v>
      </c>
      <c r="J1282">
        <v>0</v>
      </c>
      <c r="K1282">
        <v>0</v>
      </c>
      <c r="L1282">
        <v>0</v>
      </c>
    </row>
    <row r="1283" spans="2:12" x14ac:dyDescent="0.3">
      <c r="B1283" s="4" t="s">
        <v>1401</v>
      </c>
      <c r="C1283">
        <v>5</v>
      </c>
      <c r="D1283">
        <v>9</v>
      </c>
      <c r="E1283">
        <v>8</v>
      </c>
      <c r="F1283">
        <v>0</v>
      </c>
      <c r="G1283">
        <v>2</v>
      </c>
      <c r="H1283">
        <v>30</v>
      </c>
      <c r="I1283">
        <v>3</v>
      </c>
      <c r="J1283">
        <v>6</v>
      </c>
      <c r="K1283">
        <v>1</v>
      </c>
      <c r="L1283">
        <v>0</v>
      </c>
    </row>
    <row r="1284" spans="2:12" x14ac:dyDescent="0.3">
      <c r="B1284" s="4" t="s">
        <v>1402</v>
      </c>
      <c r="C1284">
        <v>1</v>
      </c>
      <c r="D1284">
        <v>2</v>
      </c>
      <c r="E1284">
        <v>8</v>
      </c>
      <c r="F1284">
        <v>0</v>
      </c>
      <c r="G1284">
        <v>2</v>
      </c>
      <c r="H1284">
        <v>30</v>
      </c>
      <c r="I1284">
        <v>3</v>
      </c>
      <c r="J1284">
        <v>0</v>
      </c>
      <c r="K1284">
        <v>1</v>
      </c>
      <c r="L1284">
        <v>0</v>
      </c>
    </row>
    <row r="1285" spans="2:12" x14ac:dyDescent="0.3">
      <c r="B1285" s="4" t="s">
        <v>1403</v>
      </c>
      <c r="C1285">
        <v>5</v>
      </c>
      <c r="D1285">
        <v>3</v>
      </c>
      <c r="E1285">
        <v>8</v>
      </c>
      <c r="F1285">
        <v>0</v>
      </c>
      <c r="G1285">
        <v>2</v>
      </c>
      <c r="H1285">
        <v>30</v>
      </c>
      <c r="I1285">
        <v>3</v>
      </c>
      <c r="J1285">
        <v>2</v>
      </c>
      <c r="K1285">
        <v>0</v>
      </c>
      <c r="L1285">
        <v>0</v>
      </c>
    </row>
    <row r="1286" spans="2:12" x14ac:dyDescent="0.3">
      <c r="B1286" s="4" t="s">
        <v>1404</v>
      </c>
      <c r="C1286">
        <v>5</v>
      </c>
      <c r="D1286">
        <v>10</v>
      </c>
      <c r="E1286">
        <v>8</v>
      </c>
      <c r="F1286">
        <v>0</v>
      </c>
      <c r="G1286">
        <v>2</v>
      </c>
      <c r="H1286">
        <v>30</v>
      </c>
      <c r="I1286">
        <v>6</v>
      </c>
      <c r="J1286">
        <v>0</v>
      </c>
      <c r="K1286">
        <v>0</v>
      </c>
      <c r="L1286">
        <v>0</v>
      </c>
    </row>
    <row r="1287" spans="2:12" x14ac:dyDescent="0.3">
      <c r="B1287" s="4" t="s">
        <v>1405</v>
      </c>
      <c r="C1287">
        <v>5</v>
      </c>
      <c r="D1287">
        <v>3</v>
      </c>
      <c r="E1287">
        <v>8</v>
      </c>
      <c r="F1287">
        <v>0</v>
      </c>
      <c r="G1287">
        <v>2</v>
      </c>
      <c r="H1287">
        <v>30</v>
      </c>
      <c r="I1287">
        <v>3</v>
      </c>
      <c r="J1287">
        <v>0</v>
      </c>
      <c r="K1287">
        <v>0</v>
      </c>
      <c r="L1287">
        <v>0</v>
      </c>
    </row>
    <row r="1288" spans="2:12" x14ac:dyDescent="0.3">
      <c r="B1288" s="4" t="s">
        <v>1406</v>
      </c>
      <c r="C1288">
        <v>1</v>
      </c>
      <c r="D1288">
        <v>10</v>
      </c>
      <c r="E1288">
        <v>8</v>
      </c>
      <c r="F1288">
        <v>0</v>
      </c>
      <c r="G1288">
        <v>2</v>
      </c>
      <c r="H1288">
        <v>30</v>
      </c>
      <c r="I1288">
        <v>3</v>
      </c>
      <c r="J1288">
        <v>0</v>
      </c>
      <c r="K1288">
        <v>0</v>
      </c>
      <c r="L1288">
        <v>0</v>
      </c>
    </row>
    <row r="1289" spans="2:12" x14ac:dyDescent="0.3">
      <c r="B1289" s="4" t="s">
        <v>1407</v>
      </c>
      <c r="C1289">
        <v>1</v>
      </c>
      <c r="D1289">
        <v>14</v>
      </c>
      <c r="E1289">
        <v>8</v>
      </c>
      <c r="F1289">
        <v>0</v>
      </c>
      <c r="G1289">
        <v>7</v>
      </c>
      <c r="H1289">
        <v>32</v>
      </c>
      <c r="I1289">
        <v>3</v>
      </c>
      <c r="J1289">
        <v>0</v>
      </c>
      <c r="K1289">
        <v>5</v>
      </c>
      <c r="L1289">
        <v>0</v>
      </c>
    </row>
    <row r="1290" spans="2:12" x14ac:dyDescent="0.3">
      <c r="B1290" s="4" t="s">
        <v>1408</v>
      </c>
      <c r="C1290">
        <v>5</v>
      </c>
      <c r="D1290">
        <v>14</v>
      </c>
      <c r="E1290">
        <v>8</v>
      </c>
      <c r="F1290">
        <v>0</v>
      </c>
      <c r="G1290">
        <v>2</v>
      </c>
      <c r="H1290">
        <v>32</v>
      </c>
      <c r="I1290">
        <v>3</v>
      </c>
      <c r="J1290">
        <v>0</v>
      </c>
      <c r="K1290">
        <v>5</v>
      </c>
      <c r="L1290">
        <v>0</v>
      </c>
    </row>
    <row r="1291" spans="2:12" x14ac:dyDescent="0.3">
      <c r="B1291" s="4" t="s">
        <v>1409</v>
      </c>
      <c r="C1291">
        <v>5</v>
      </c>
      <c r="D1291">
        <v>14</v>
      </c>
      <c r="E1291">
        <v>8</v>
      </c>
      <c r="F1291">
        <v>0</v>
      </c>
      <c r="G1291">
        <v>2</v>
      </c>
      <c r="H1291">
        <v>32</v>
      </c>
      <c r="I1291">
        <v>3</v>
      </c>
      <c r="J1291">
        <v>0</v>
      </c>
      <c r="K1291">
        <v>5</v>
      </c>
      <c r="L1291">
        <v>0</v>
      </c>
    </row>
    <row r="1292" spans="2:12" x14ac:dyDescent="0.3">
      <c r="B1292" s="4" t="s">
        <v>1410</v>
      </c>
      <c r="C1292">
        <v>1</v>
      </c>
      <c r="D1292">
        <v>9</v>
      </c>
      <c r="E1292">
        <v>8</v>
      </c>
      <c r="F1292">
        <v>0</v>
      </c>
      <c r="G1292">
        <v>2</v>
      </c>
      <c r="H1292">
        <v>32</v>
      </c>
      <c r="I1292">
        <v>3</v>
      </c>
      <c r="J1292">
        <v>2</v>
      </c>
      <c r="K1292">
        <v>5</v>
      </c>
      <c r="L1292">
        <v>0</v>
      </c>
    </row>
    <row r="1293" spans="2:12" x14ac:dyDescent="0.3">
      <c r="B1293" s="4" t="s">
        <v>1411</v>
      </c>
      <c r="C1293">
        <v>5</v>
      </c>
      <c r="D1293">
        <v>9</v>
      </c>
      <c r="E1293">
        <v>8</v>
      </c>
      <c r="F1293">
        <v>0</v>
      </c>
      <c r="G1293">
        <v>2</v>
      </c>
      <c r="H1293">
        <v>32</v>
      </c>
      <c r="I1293">
        <v>3</v>
      </c>
      <c r="J1293">
        <v>6</v>
      </c>
      <c r="K1293">
        <v>5</v>
      </c>
      <c r="L1293">
        <v>0</v>
      </c>
    </row>
    <row r="1294" spans="2:12" x14ac:dyDescent="0.3">
      <c r="B1294" s="4" t="s">
        <v>1412</v>
      </c>
      <c r="C1294">
        <v>5</v>
      </c>
      <c r="D1294">
        <v>5</v>
      </c>
      <c r="E1294">
        <v>3</v>
      </c>
      <c r="F1294">
        <v>0</v>
      </c>
      <c r="G1294">
        <v>2</v>
      </c>
      <c r="H1294">
        <v>32</v>
      </c>
      <c r="I1294">
        <v>3</v>
      </c>
      <c r="J1294">
        <v>3</v>
      </c>
      <c r="K1294">
        <v>5</v>
      </c>
      <c r="L1294">
        <v>0</v>
      </c>
    </row>
    <row r="1295" spans="2:12" x14ac:dyDescent="0.3">
      <c r="B1295" s="4" t="s">
        <v>1413</v>
      </c>
      <c r="C1295">
        <v>1</v>
      </c>
      <c r="D1295">
        <v>9</v>
      </c>
      <c r="E1295">
        <v>8</v>
      </c>
      <c r="F1295">
        <v>0</v>
      </c>
      <c r="G1295">
        <v>2</v>
      </c>
      <c r="H1295">
        <v>32</v>
      </c>
      <c r="I1295">
        <v>3</v>
      </c>
      <c r="J1295">
        <v>3</v>
      </c>
      <c r="K1295">
        <v>5</v>
      </c>
      <c r="L1295">
        <v>0</v>
      </c>
    </row>
    <row r="1296" spans="2:12" x14ac:dyDescent="0.3">
      <c r="B1296" s="4" t="s">
        <v>1414</v>
      </c>
      <c r="C1296">
        <v>5</v>
      </c>
      <c r="D1296">
        <v>9</v>
      </c>
      <c r="E1296">
        <v>8</v>
      </c>
      <c r="F1296">
        <v>0</v>
      </c>
      <c r="G1296">
        <v>2</v>
      </c>
      <c r="H1296">
        <v>32</v>
      </c>
      <c r="I1296">
        <v>3</v>
      </c>
      <c r="J1296">
        <v>0</v>
      </c>
      <c r="K1296">
        <v>5</v>
      </c>
      <c r="L1296">
        <v>0</v>
      </c>
    </row>
    <row r="1297" spans="2:12" x14ac:dyDescent="0.3">
      <c r="B1297" s="4" t="s">
        <v>1415</v>
      </c>
      <c r="C1297">
        <v>5</v>
      </c>
      <c r="D1297">
        <v>10</v>
      </c>
      <c r="E1297">
        <v>8</v>
      </c>
      <c r="F1297">
        <v>0</v>
      </c>
      <c r="G1297">
        <v>2</v>
      </c>
      <c r="H1297">
        <v>32</v>
      </c>
      <c r="I1297">
        <v>3</v>
      </c>
      <c r="J1297">
        <v>2</v>
      </c>
      <c r="K1297">
        <v>5</v>
      </c>
      <c r="L1297">
        <v>0</v>
      </c>
    </row>
    <row r="1298" spans="2:12" x14ac:dyDescent="0.3">
      <c r="B1298" s="4" t="s">
        <v>1416</v>
      </c>
      <c r="C1298">
        <v>5</v>
      </c>
      <c r="D1298">
        <v>9</v>
      </c>
      <c r="E1298">
        <v>8</v>
      </c>
      <c r="F1298">
        <v>0</v>
      </c>
      <c r="G1298">
        <v>2</v>
      </c>
      <c r="H1298">
        <v>32</v>
      </c>
      <c r="I1298">
        <v>3</v>
      </c>
      <c r="J1298">
        <v>0</v>
      </c>
      <c r="K1298">
        <v>5</v>
      </c>
      <c r="L1298">
        <v>0</v>
      </c>
    </row>
    <row r="1299" spans="2:12" x14ac:dyDescent="0.3">
      <c r="B1299" s="4" t="s">
        <v>1417</v>
      </c>
      <c r="C1299">
        <v>1</v>
      </c>
      <c r="D1299">
        <v>0</v>
      </c>
      <c r="E1299">
        <v>8</v>
      </c>
      <c r="F1299">
        <v>0</v>
      </c>
      <c r="G1299">
        <v>2</v>
      </c>
      <c r="H1299">
        <v>32</v>
      </c>
      <c r="I1299">
        <v>3</v>
      </c>
      <c r="J1299">
        <v>2</v>
      </c>
      <c r="K1299">
        <v>5</v>
      </c>
      <c r="L1299">
        <v>0</v>
      </c>
    </row>
    <row r="1300" spans="2:12" x14ac:dyDescent="0.3">
      <c r="B1300" s="4" t="s">
        <v>1418</v>
      </c>
      <c r="C1300">
        <v>5</v>
      </c>
      <c r="D1300">
        <v>0</v>
      </c>
      <c r="E1300">
        <v>8</v>
      </c>
      <c r="F1300">
        <v>0</v>
      </c>
      <c r="G1300">
        <v>2</v>
      </c>
      <c r="H1300">
        <v>32</v>
      </c>
      <c r="I1300">
        <v>6</v>
      </c>
      <c r="J1300">
        <v>0</v>
      </c>
      <c r="K1300">
        <v>6</v>
      </c>
      <c r="L1300">
        <v>0</v>
      </c>
    </row>
    <row r="1301" spans="2:12" x14ac:dyDescent="0.3">
      <c r="B1301" s="4" t="s">
        <v>1419</v>
      </c>
      <c r="C1301">
        <v>5</v>
      </c>
      <c r="D1301">
        <v>1</v>
      </c>
      <c r="E1301">
        <v>8</v>
      </c>
      <c r="F1301">
        <v>0</v>
      </c>
      <c r="G1301">
        <v>2</v>
      </c>
      <c r="H1301">
        <v>32</v>
      </c>
      <c r="I1301">
        <v>6</v>
      </c>
      <c r="J1301">
        <v>0</v>
      </c>
      <c r="K1301">
        <v>6</v>
      </c>
      <c r="L1301">
        <v>0</v>
      </c>
    </row>
    <row r="1302" spans="2:12" x14ac:dyDescent="0.3">
      <c r="B1302" s="4" t="s">
        <v>1420</v>
      </c>
      <c r="C1302">
        <v>1</v>
      </c>
      <c r="D1302">
        <v>2</v>
      </c>
      <c r="E1302">
        <v>8</v>
      </c>
      <c r="F1302">
        <v>0</v>
      </c>
      <c r="G1302">
        <v>2</v>
      </c>
      <c r="H1302">
        <v>32</v>
      </c>
      <c r="I1302">
        <v>3</v>
      </c>
      <c r="J1302">
        <v>0</v>
      </c>
      <c r="K1302">
        <v>1</v>
      </c>
      <c r="L1302">
        <v>0</v>
      </c>
    </row>
    <row r="1303" spans="2:12" x14ac:dyDescent="0.3">
      <c r="B1303" s="4" t="s">
        <v>1421</v>
      </c>
      <c r="C1303">
        <v>5</v>
      </c>
      <c r="D1303">
        <v>14</v>
      </c>
      <c r="E1303">
        <v>8</v>
      </c>
      <c r="F1303">
        <v>0</v>
      </c>
      <c r="G1303">
        <v>2</v>
      </c>
      <c r="H1303">
        <v>32</v>
      </c>
      <c r="I1303">
        <v>3</v>
      </c>
      <c r="J1303">
        <v>0</v>
      </c>
      <c r="K1303">
        <v>5</v>
      </c>
      <c r="L1303">
        <v>0</v>
      </c>
    </row>
    <row r="1304" spans="2:12" x14ac:dyDescent="0.3">
      <c r="B1304" s="4" t="s">
        <v>1422</v>
      </c>
      <c r="C1304">
        <v>5</v>
      </c>
      <c r="D1304">
        <v>3</v>
      </c>
      <c r="E1304">
        <v>8</v>
      </c>
      <c r="F1304">
        <v>0</v>
      </c>
      <c r="G1304">
        <v>2</v>
      </c>
      <c r="H1304">
        <v>32</v>
      </c>
      <c r="I1304">
        <v>6</v>
      </c>
      <c r="J1304">
        <v>0</v>
      </c>
      <c r="K1304">
        <v>0</v>
      </c>
      <c r="L1304">
        <v>0</v>
      </c>
    </row>
    <row r="1305" spans="2:12" x14ac:dyDescent="0.3">
      <c r="B1305" s="4" t="s">
        <v>1423</v>
      </c>
      <c r="C1305">
        <v>5</v>
      </c>
      <c r="D1305">
        <v>9</v>
      </c>
      <c r="E1305">
        <v>8</v>
      </c>
      <c r="F1305">
        <v>0</v>
      </c>
      <c r="G1305">
        <v>2</v>
      </c>
      <c r="H1305">
        <v>32</v>
      </c>
      <c r="I1305">
        <v>5</v>
      </c>
      <c r="J1305">
        <v>0</v>
      </c>
      <c r="K1305">
        <v>5</v>
      </c>
      <c r="L1305">
        <v>0</v>
      </c>
    </row>
    <row r="1306" spans="2:12" x14ac:dyDescent="0.3">
      <c r="B1306" s="4" t="s">
        <v>1424</v>
      </c>
      <c r="C1306">
        <v>1</v>
      </c>
      <c r="D1306">
        <v>9</v>
      </c>
      <c r="E1306">
        <v>8</v>
      </c>
      <c r="F1306">
        <v>0</v>
      </c>
      <c r="G1306">
        <v>5</v>
      </c>
      <c r="H1306">
        <v>32</v>
      </c>
      <c r="I1306">
        <v>3</v>
      </c>
      <c r="J1306">
        <v>0</v>
      </c>
      <c r="K1306">
        <v>5</v>
      </c>
      <c r="L1306">
        <v>0</v>
      </c>
    </row>
    <row r="1307" spans="2:12" x14ac:dyDescent="0.3">
      <c r="B1307" s="4" t="s">
        <v>1425</v>
      </c>
      <c r="C1307">
        <v>1</v>
      </c>
      <c r="D1307">
        <v>2</v>
      </c>
      <c r="E1307">
        <v>8</v>
      </c>
      <c r="F1307">
        <v>0</v>
      </c>
      <c r="G1307">
        <v>2</v>
      </c>
      <c r="H1307">
        <v>32</v>
      </c>
      <c r="I1307">
        <v>5</v>
      </c>
      <c r="J1307">
        <v>0</v>
      </c>
      <c r="K1307">
        <v>1</v>
      </c>
      <c r="L1307">
        <v>0</v>
      </c>
    </row>
    <row r="1308" spans="2:12" x14ac:dyDescent="0.3">
      <c r="B1308" s="4" t="s">
        <v>1426</v>
      </c>
      <c r="C1308">
        <v>5</v>
      </c>
      <c r="D1308">
        <v>10</v>
      </c>
      <c r="E1308">
        <v>8</v>
      </c>
      <c r="F1308">
        <v>0</v>
      </c>
      <c r="G1308">
        <v>2</v>
      </c>
      <c r="H1308">
        <v>32</v>
      </c>
      <c r="I1308">
        <v>6</v>
      </c>
      <c r="J1308">
        <v>0</v>
      </c>
      <c r="K1308">
        <v>0</v>
      </c>
      <c r="L1308">
        <v>0</v>
      </c>
    </row>
    <row r="1309" spans="2:12" x14ac:dyDescent="0.3">
      <c r="B1309" s="4" t="s">
        <v>1367</v>
      </c>
      <c r="C1309">
        <v>1</v>
      </c>
      <c r="D1309">
        <v>10</v>
      </c>
      <c r="E1309">
        <v>9</v>
      </c>
      <c r="F1309">
        <v>0</v>
      </c>
      <c r="G1309">
        <v>2</v>
      </c>
      <c r="H1309">
        <v>31</v>
      </c>
      <c r="I1309">
        <v>3</v>
      </c>
      <c r="J1309">
        <v>0</v>
      </c>
      <c r="K1309">
        <v>0</v>
      </c>
      <c r="L1309">
        <v>0</v>
      </c>
    </row>
    <row r="1310" spans="2:12" x14ac:dyDescent="0.3">
      <c r="B1310" s="4" t="s">
        <v>1368</v>
      </c>
      <c r="C1310">
        <v>5</v>
      </c>
      <c r="D1310">
        <v>10</v>
      </c>
      <c r="E1310">
        <v>9</v>
      </c>
      <c r="F1310">
        <v>0</v>
      </c>
      <c r="G1310">
        <v>2</v>
      </c>
      <c r="H1310">
        <v>31</v>
      </c>
      <c r="I1310">
        <v>3</v>
      </c>
      <c r="J1310">
        <v>0</v>
      </c>
      <c r="K1310">
        <v>0</v>
      </c>
      <c r="L1310">
        <v>0</v>
      </c>
    </row>
    <row r="1311" spans="2:12" x14ac:dyDescent="0.3">
      <c r="B1311" s="4" t="s">
        <v>1369</v>
      </c>
      <c r="C1311">
        <v>1</v>
      </c>
      <c r="D1311">
        <v>10</v>
      </c>
      <c r="E1311">
        <v>9</v>
      </c>
      <c r="F1311">
        <v>0</v>
      </c>
      <c r="G1311">
        <v>2</v>
      </c>
      <c r="H1311">
        <v>31</v>
      </c>
      <c r="I1311">
        <v>3</v>
      </c>
      <c r="J1311">
        <v>0</v>
      </c>
      <c r="K1311">
        <v>0</v>
      </c>
      <c r="L1311">
        <v>0</v>
      </c>
    </row>
    <row r="1312" spans="2:12" x14ac:dyDescent="0.3">
      <c r="B1312" s="4" t="s">
        <v>1370</v>
      </c>
      <c r="C1312">
        <v>5</v>
      </c>
      <c r="D1312">
        <v>3</v>
      </c>
      <c r="E1312">
        <v>9</v>
      </c>
      <c r="F1312">
        <v>0</v>
      </c>
      <c r="G1312">
        <v>3</v>
      </c>
      <c r="H1312">
        <v>31</v>
      </c>
      <c r="I1312">
        <v>3</v>
      </c>
      <c r="J1312">
        <v>0</v>
      </c>
      <c r="K1312">
        <v>0</v>
      </c>
      <c r="L1312">
        <v>0</v>
      </c>
    </row>
    <row r="1313" spans="2:12" x14ac:dyDescent="0.3">
      <c r="B1313" s="4" t="s">
        <v>1371</v>
      </c>
      <c r="C1313">
        <v>5</v>
      </c>
      <c r="D1313">
        <v>3</v>
      </c>
      <c r="E1313">
        <v>9</v>
      </c>
      <c r="F1313">
        <v>0</v>
      </c>
      <c r="G1313">
        <v>2</v>
      </c>
      <c r="H1313">
        <v>31</v>
      </c>
      <c r="I1313">
        <v>3</v>
      </c>
      <c r="J1313">
        <v>0</v>
      </c>
      <c r="K1313">
        <v>0</v>
      </c>
      <c r="L1313">
        <v>0</v>
      </c>
    </row>
    <row r="1314" spans="2:12" x14ac:dyDescent="0.3">
      <c r="B1314" s="4" t="s">
        <v>1372</v>
      </c>
      <c r="C1314">
        <v>1</v>
      </c>
      <c r="D1314">
        <v>10</v>
      </c>
      <c r="E1314">
        <v>9</v>
      </c>
      <c r="F1314">
        <v>0</v>
      </c>
      <c r="G1314">
        <v>2</v>
      </c>
      <c r="H1314">
        <v>31</v>
      </c>
      <c r="I1314">
        <v>3</v>
      </c>
      <c r="J1314">
        <v>0</v>
      </c>
      <c r="K1314">
        <v>0</v>
      </c>
      <c r="L1314">
        <v>0</v>
      </c>
    </row>
    <row r="1315" spans="2:12" x14ac:dyDescent="0.3">
      <c r="B1315" s="4" t="s">
        <v>1373</v>
      </c>
      <c r="C1315">
        <v>5</v>
      </c>
      <c r="D1315">
        <v>10</v>
      </c>
      <c r="E1315">
        <v>9</v>
      </c>
      <c r="F1315">
        <v>0</v>
      </c>
      <c r="G1315">
        <v>2</v>
      </c>
      <c r="H1315">
        <v>31</v>
      </c>
      <c r="I1315">
        <v>3</v>
      </c>
      <c r="J1315">
        <v>0</v>
      </c>
      <c r="K1315">
        <v>0</v>
      </c>
      <c r="L1315">
        <v>0</v>
      </c>
    </row>
    <row r="1316" spans="2:12" x14ac:dyDescent="0.3">
      <c r="B1316" s="4" t="s">
        <v>1374</v>
      </c>
      <c r="C1316">
        <v>5</v>
      </c>
      <c r="D1316">
        <v>3</v>
      </c>
      <c r="E1316">
        <v>9</v>
      </c>
      <c r="F1316">
        <v>0</v>
      </c>
      <c r="G1316">
        <v>2</v>
      </c>
      <c r="H1316">
        <v>31</v>
      </c>
      <c r="I1316">
        <v>3</v>
      </c>
      <c r="J1316">
        <v>0</v>
      </c>
      <c r="K1316">
        <v>0</v>
      </c>
      <c r="L1316">
        <v>0</v>
      </c>
    </row>
    <row r="1317" spans="2:12" x14ac:dyDescent="0.3">
      <c r="B1317" s="4" t="s">
        <v>1375</v>
      </c>
      <c r="C1317">
        <v>1</v>
      </c>
      <c r="D1317">
        <v>14</v>
      </c>
      <c r="E1317">
        <v>9</v>
      </c>
      <c r="F1317">
        <v>0</v>
      </c>
      <c r="G1317">
        <v>2</v>
      </c>
      <c r="H1317">
        <v>31</v>
      </c>
      <c r="I1317">
        <v>3</v>
      </c>
      <c r="J1317">
        <v>0</v>
      </c>
      <c r="K1317">
        <v>0</v>
      </c>
      <c r="L1317">
        <v>0</v>
      </c>
    </row>
    <row r="1318" spans="2:12" x14ac:dyDescent="0.3">
      <c r="B1318" s="4" t="s">
        <v>1376</v>
      </c>
      <c r="C1318">
        <v>5</v>
      </c>
      <c r="D1318">
        <v>10</v>
      </c>
      <c r="E1318">
        <v>9</v>
      </c>
      <c r="F1318">
        <v>0</v>
      </c>
      <c r="G1318">
        <v>2</v>
      </c>
      <c r="H1318">
        <v>31</v>
      </c>
      <c r="I1318">
        <v>3</v>
      </c>
      <c r="J1318">
        <v>0</v>
      </c>
      <c r="K1318">
        <v>0</v>
      </c>
      <c r="L1318">
        <v>0</v>
      </c>
    </row>
    <row r="1319" spans="2:12" x14ac:dyDescent="0.3">
      <c r="B1319" s="4" t="s">
        <v>1377</v>
      </c>
      <c r="C1319">
        <v>1</v>
      </c>
      <c r="D1319">
        <v>14</v>
      </c>
      <c r="E1319">
        <v>9</v>
      </c>
      <c r="F1319">
        <v>0</v>
      </c>
      <c r="G1319">
        <v>2</v>
      </c>
      <c r="H1319">
        <v>31</v>
      </c>
      <c r="I1319">
        <v>3</v>
      </c>
      <c r="J1319">
        <v>2</v>
      </c>
      <c r="K1319">
        <v>0</v>
      </c>
      <c r="L1319">
        <v>0</v>
      </c>
    </row>
    <row r="1320" spans="2:12" x14ac:dyDescent="0.3">
      <c r="B1320" s="4" t="s">
        <v>1378</v>
      </c>
      <c r="C1320">
        <v>5</v>
      </c>
      <c r="D1320">
        <v>10</v>
      </c>
      <c r="E1320">
        <v>9</v>
      </c>
      <c r="F1320">
        <v>0</v>
      </c>
      <c r="G1320">
        <v>2</v>
      </c>
      <c r="H1320">
        <v>31</v>
      </c>
      <c r="I1320">
        <v>6</v>
      </c>
      <c r="J1320">
        <v>2</v>
      </c>
      <c r="K1320">
        <v>0</v>
      </c>
      <c r="L1320">
        <v>0</v>
      </c>
    </row>
    <row r="1321" spans="2:12" x14ac:dyDescent="0.3">
      <c r="B1321" s="4" t="s">
        <v>1379</v>
      </c>
      <c r="C1321">
        <v>1</v>
      </c>
      <c r="D1321">
        <v>9</v>
      </c>
      <c r="E1321">
        <v>8</v>
      </c>
      <c r="F1321">
        <v>0</v>
      </c>
      <c r="G1321">
        <v>2</v>
      </c>
      <c r="H1321">
        <v>31</v>
      </c>
      <c r="I1321">
        <v>3</v>
      </c>
      <c r="J1321">
        <v>0</v>
      </c>
      <c r="K1321">
        <v>0</v>
      </c>
      <c r="L1321">
        <v>0</v>
      </c>
    </row>
    <row r="1322" spans="2:12" x14ac:dyDescent="0.3">
      <c r="B1322" s="4" t="s">
        <v>1380</v>
      </c>
      <c r="C1322">
        <v>5</v>
      </c>
      <c r="D1322">
        <v>5</v>
      </c>
      <c r="E1322">
        <v>3</v>
      </c>
      <c r="F1322">
        <v>0</v>
      </c>
      <c r="G1322">
        <v>2</v>
      </c>
      <c r="H1322">
        <v>31</v>
      </c>
      <c r="I1322">
        <v>3</v>
      </c>
      <c r="J1322">
        <v>0</v>
      </c>
      <c r="K1322">
        <v>0</v>
      </c>
      <c r="L1322">
        <v>0</v>
      </c>
    </row>
    <row r="1323" spans="2:12" x14ac:dyDescent="0.3">
      <c r="B1323" s="4" t="s">
        <v>1381</v>
      </c>
      <c r="C1323">
        <v>1</v>
      </c>
      <c r="D1323">
        <v>10</v>
      </c>
      <c r="E1323">
        <v>8</v>
      </c>
      <c r="F1323">
        <v>0</v>
      </c>
      <c r="G1323">
        <v>3</v>
      </c>
      <c r="H1323">
        <v>31</v>
      </c>
      <c r="I1323">
        <v>3</v>
      </c>
      <c r="J1323">
        <v>0</v>
      </c>
      <c r="K1323">
        <v>0</v>
      </c>
      <c r="L1323">
        <v>0</v>
      </c>
    </row>
    <row r="1324" spans="2:12" x14ac:dyDescent="0.3">
      <c r="B1324" s="4" t="s">
        <v>1382</v>
      </c>
      <c r="C1324">
        <v>5</v>
      </c>
      <c r="D1324">
        <v>10</v>
      </c>
      <c r="E1324">
        <v>8</v>
      </c>
      <c r="F1324">
        <v>0</v>
      </c>
      <c r="G1324">
        <v>2</v>
      </c>
      <c r="H1324">
        <v>31</v>
      </c>
      <c r="I1324">
        <v>6</v>
      </c>
      <c r="J1324">
        <v>0</v>
      </c>
      <c r="K1324">
        <v>0</v>
      </c>
      <c r="L1324">
        <v>0</v>
      </c>
    </row>
    <row r="1325" spans="2:12" x14ac:dyDescent="0.3">
      <c r="B1325" s="4" t="s">
        <v>1383</v>
      </c>
      <c r="C1325">
        <v>1</v>
      </c>
      <c r="D1325">
        <v>9</v>
      </c>
      <c r="E1325">
        <v>8</v>
      </c>
      <c r="F1325">
        <v>0</v>
      </c>
      <c r="G1325">
        <v>2</v>
      </c>
      <c r="H1325">
        <v>31</v>
      </c>
      <c r="I1325">
        <v>3</v>
      </c>
      <c r="J1325">
        <v>0</v>
      </c>
      <c r="K1325">
        <v>0</v>
      </c>
      <c r="L1325">
        <v>0</v>
      </c>
    </row>
    <row r="1326" spans="2:12" x14ac:dyDescent="0.3">
      <c r="B1326" s="4" t="s">
        <v>1384</v>
      </c>
      <c r="C1326">
        <v>5</v>
      </c>
      <c r="D1326">
        <v>10</v>
      </c>
      <c r="E1326">
        <v>9</v>
      </c>
      <c r="F1326">
        <v>0</v>
      </c>
      <c r="G1326">
        <v>2</v>
      </c>
      <c r="H1326">
        <v>31</v>
      </c>
      <c r="I1326">
        <v>3</v>
      </c>
      <c r="J1326">
        <v>0</v>
      </c>
      <c r="K1326">
        <v>0</v>
      </c>
      <c r="L1326">
        <v>0</v>
      </c>
    </row>
    <row r="1327" spans="2:12" x14ac:dyDescent="0.3">
      <c r="B1327" s="4" t="s">
        <v>1385</v>
      </c>
      <c r="C1327">
        <v>5</v>
      </c>
      <c r="D1327">
        <v>10</v>
      </c>
      <c r="E1327">
        <v>8</v>
      </c>
      <c r="F1327">
        <v>0</v>
      </c>
      <c r="G1327">
        <v>2</v>
      </c>
      <c r="H1327">
        <v>31</v>
      </c>
      <c r="I1327">
        <v>3</v>
      </c>
      <c r="J1327">
        <v>0</v>
      </c>
      <c r="K1327">
        <v>0</v>
      </c>
      <c r="L1327">
        <v>0</v>
      </c>
    </row>
    <row r="1328" spans="2:12" x14ac:dyDescent="0.3">
      <c r="B1328" s="4" t="s">
        <v>1386</v>
      </c>
      <c r="C1328">
        <v>1</v>
      </c>
      <c r="D1328">
        <v>3</v>
      </c>
      <c r="E1328">
        <v>9</v>
      </c>
      <c r="F1328">
        <v>0</v>
      </c>
      <c r="G1328">
        <v>2</v>
      </c>
      <c r="H1328">
        <v>31</v>
      </c>
      <c r="I1328">
        <v>3</v>
      </c>
      <c r="J1328">
        <v>0</v>
      </c>
      <c r="K1328">
        <v>0</v>
      </c>
      <c r="L1328">
        <v>0</v>
      </c>
    </row>
    <row r="1329" spans="2:12" x14ac:dyDescent="0.3">
      <c r="B1329" s="4" t="s">
        <v>1427</v>
      </c>
      <c r="C1329">
        <v>1</v>
      </c>
      <c r="D1329">
        <v>14</v>
      </c>
      <c r="E1329">
        <v>8</v>
      </c>
      <c r="F1329">
        <v>0</v>
      </c>
      <c r="G1329">
        <v>1</v>
      </c>
      <c r="H1329">
        <v>0</v>
      </c>
      <c r="I1329">
        <v>4</v>
      </c>
      <c r="J1329">
        <v>0</v>
      </c>
      <c r="K1329">
        <v>4</v>
      </c>
      <c r="L1329">
        <v>0</v>
      </c>
    </row>
    <row r="1330" spans="2:12" x14ac:dyDescent="0.3">
      <c r="B1330" s="4" t="s">
        <v>1428</v>
      </c>
      <c r="C1330">
        <v>5</v>
      </c>
      <c r="D1330">
        <v>14</v>
      </c>
      <c r="E1330">
        <v>8</v>
      </c>
      <c r="F1330">
        <v>0</v>
      </c>
      <c r="G1330">
        <v>2</v>
      </c>
      <c r="H1330">
        <v>1</v>
      </c>
      <c r="I1330">
        <v>4</v>
      </c>
      <c r="J1330">
        <v>0</v>
      </c>
      <c r="K1330">
        <v>4</v>
      </c>
      <c r="L1330">
        <v>0</v>
      </c>
    </row>
    <row r="1331" spans="2:12" x14ac:dyDescent="0.3">
      <c r="B1331" s="4" t="s">
        <v>1429</v>
      </c>
      <c r="C1331">
        <v>5</v>
      </c>
      <c r="D1331">
        <v>14</v>
      </c>
      <c r="E1331">
        <v>8</v>
      </c>
      <c r="F1331">
        <v>0</v>
      </c>
      <c r="G1331">
        <v>2</v>
      </c>
      <c r="H1331">
        <v>25</v>
      </c>
      <c r="I1331">
        <v>4</v>
      </c>
      <c r="J1331">
        <v>0</v>
      </c>
      <c r="K1331">
        <v>4</v>
      </c>
      <c r="L1331">
        <v>0</v>
      </c>
    </row>
    <row r="1332" spans="2:12" x14ac:dyDescent="0.3">
      <c r="B1332" s="4" t="s">
        <v>1430</v>
      </c>
      <c r="C1332">
        <v>1</v>
      </c>
      <c r="D1332">
        <v>10</v>
      </c>
      <c r="E1332">
        <v>9</v>
      </c>
      <c r="F1332">
        <v>0</v>
      </c>
      <c r="G1332">
        <v>2</v>
      </c>
      <c r="H1332">
        <v>18</v>
      </c>
      <c r="I1332">
        <v>4</v>
      </c>
      <c r="J1332">
        <v>0</v>
      </c>
      <c r="K1332">
        <v>4</v>
      </c>
      <c r="L1332">
        <v>0</v>
      </c>
    </row>
    <row r="1333" spans="2:12" x14ac:dyDescent="0.3">
      <c r="B1333" s="4" t="s">
        <v>1431</v>
      </c>
      <c r="C1333">
        <v>5</v>
      </c>
      <c r="D1333">
        <v>10</v>
      </c>
      <c r="E1333">
        <v>8</v>
      </c>
      <c r="F1333">
        <v>0</v>
      </c>
      <c r="G1333">
        <v>2</v>
      </c>
      <c r="H1333">
        <v>10</v>
      </c>
      <c r="I1333">
        <v>4</v>
      </c>
      <c r="J1333">
        <v>0</v>
      </c>
      <c r="K1333">
        <v>4</v>
      </c>
      <c r="L1333">
        <v>0</v>
      </c>
    </row>
    <row r="1334" spans="2:12" x14ac:dyDescent="0.3">
      <c r="B1334" s="4" t="s">
        <v>1432</v>
      </c>
      <c r="C1334">
        <v>1</v>
      </c>
      <c r="D1334">
        <v>14</v>
      </c>
      <c r="E1334">
        <v>8</v>
      </c>
      <c r="F1334">
        <v>0</v>
      </c>
      <c r="G1334">
        <v>2</v>
      </c>
      <c r="H1334">
        <v>7</v>
      </c>
      <c r="I1334">
        <v>4</v>
      </c>
      <c r="J1334">
        <v>0</v>
      </c>
      <c r="K1334">
        <v>4</v>
      </c>
      <c r="L1334">
        <v>0</v>
      </c>
    </row>
    <row r="1335" spans="2:12" x14ac:dyDescent="0.3">
      <c r="B1335" s="4" t="s">
        <v>1433</v>
      </c>
      <c r="C1335">
        <v>5</v>
      </c>
      <c r="D1335">
        <v>3</v>
      </c>
      <c r="E1335">
        <v>8</v>
      </c>
      <c r="F1335">
        <v>0</v>
      </c>
      <c r="G1335">
        <v>2</v>
      </c>
      <c r="H1335">
        <v>20</v>
      </c>
      <c r="I1335">
        <v>4</v>
      </c>
      <c r="J1335">
        <v>0</v>
      </c>
      <c r="K1335">
        <v>4</v>
      </c>
      <c r="L1335">
        <v>0</v>
      </c>
    </row>
    <row r="1336" spans="2:12" x14ac:dyDescent="0.3">
      <c r="B1336" s="4" t="s">
        <v>1434</v>
      </c>
      <c r="C1336">
        <v>1</v>
      </c>
      <c r="D1336">
        <v>10</v>
      </c>
      <c r="E1336">
        <v>8</v>
      </c>
      <c r="F1336">
        <v>0</v>
      </c>
      <c r="G1336">
        <v>2</v>
      </c>
      <c r="H1336">
        <v>17</v>
      </c>
      <c r="I1336">
        <v>4</v>
      </c>
      <c r="J1336">
        <v>0</v>
      </c>
      <c r="K1336">
        <v>4</v>
      </c>
      <c r="L1336">
        <v>0</v>
      </c>
    </row>
    <row r="1337" spans="2:12" x14ac:dyDescent="0.3">
      <c r="B1337" s="4" t="s">
        <v>1435</v>
      </c>
      <c r="C1337">
        <v>5</v>
      </c>
      <c r="D1337">
        <v>10</v>
      </c>
      <c r="E1337">
        <v>8</v>
      </c>
      <c r="F1337">
        <v>0</v>
      </c>
      <c r="G1337">
        <v>2</v>
      </c>
      <c r="H1337">
        <v>8</v>
      </c>
      <c r="I1337">
        <v>4</v>
      </c>
      <c r="J1337">
        <v>0</v>
      </c>
      <c r="K1337">
        <v>4</v>
      </c>
      <c r="L1337">
        <v>0</v>
      </c>
    </row>
    <row r="1338" spans="2:12" x14ac:dyDescent="0.3">
      <c r="B1338" s="4" t="s">
        <v>1436</v>
      </c>
      <c r="C1338">
        <v>5</v>
      </c>
      <c r="D1338">
        <v>9</v>
      </c>
      <c r="E1338">
        <v>8</v>
      </c>
      <c r="F1338">
        <v>0</v>
      </c>
      <c r="G1338">
        <v>2</v>
      </c>
      <c r="H1338">
        <v>19</v>
      </c>
      <c r="I1338">
        <v>4</v>
      </c>
      <c r="J1338">
        <v>0</v>
      </c>
      <c r="K1338">
        <v>4</v>
      </c>
      <c r="L1338">
        <v>0</v>
      </c>
    </row>
    <row r="1339" spans="2:12" x14ac:dyDescent="0.3">
      <c r="B1339" s="4" t="s">
        <v>1437</v>
      </c>
      <c r="C1339">
        <v>5</v>
      </c>
      <c r="D1339">
        <v>9</v>
      </c>
      <c r="E1339">
        <v>8</v>
      </c>
      <c r="F1339">
        <v>0</v>
      </c>
      <c r="G1339">
        <v>2</v>
      </c>
      <c r="H1339">
        <v>14</v>
      </c>
      <c r="I1339">
        <v>4</v>
      </c>
      <c r="J1339">
        <v>0</v>
      </c>
      <c r="K1339">
        <v>4</v>
      </c>
      <c r="L1339">
        <v>0</v>
      </c>
    </row>
    <row r="1340" spans="2:12" x14ac:dyDescent="0.3">
      <c r="B1340" s="4" t="s">
        <v>1438</v>
      </c>
      <c r="C1340">
        <v>1</v>
      </c>
      <c r="D1340">
        <v>3</v>
      </c>
      <c r="E1340">
        <v>9</v>
      </c>
      <c r="F1340">
        <v>0</v>
      </c>
      <c r="G1340">
        <v>2</v>
      </c>
      <c r="H1340">
        <v>1</v>
      </c>
      <c r="I1340">
        <v>4</v>
      </c>
      <c r="J1340">
        <v>0</v>
      </c>
      <c r="K1340">
        <v>0</v>
      </c>
      <c r="L1340">
        <v>0</v>
      </c>
    </row>
    <row r="1341" spans="2:12" x14ac:dyDescent="0.3">
      <c r="B1341" s="4" t="s">
        <v>1439</v>
      </c>
      <c r="C1341">
        <v>5</v>
      </c>
      <c r="D1341">
        <v>14</v>
      </c>
      <c r="E1341">
        <v>8</v>
      </c>
      <c r="F1341">
        <v>0</v>
      </c>
      <c r="G1341">
        <v>2</v>
      </c>
      <c r="H1341">
        <v>29</v>
      </c>
      <c r="I1341">
        <v>4</v>
      </c>
      <c r="J1341">
        <v>0</v>
      </c>
      <c r="K1341">
        <v>4</v>
      </c>
      <c r="L1341">
        <v>0</v>
      </c>
    </row>
    <row r="1342" spans="2:12" x14ac:dyDescent="0.3">
      <c r="B1342" s="4" t="s">
        <v>1440</v>
      </c>
      <c r="C1342">
        <v>1</v>
      </c>
      <c r="D1342">
        <v>9</v>
      </c>
      <c r="E1342">
        <v>8</v>
      </c>
      <c r="F1342">
        <v>0</v>
      </c>
      <c r="G1342">
        <v>2</v>
      </c>
      <c r="H1342">
        <v>20</v>
      </c>
      <c r="I1342">
        <v>4</v>
      </c>
      <c r="J1342">
        <v>0</v>
      </c>
      <c r="K1342">
        <v>4</v>
      </c>
      <c r="L1342">
        <v>0</v>
      </c>
    </row>
    <row r="1343" spans="2:12" x14ac:dyDescent="0.3">
      <c r="B1343" s="4" t="s">
        <v>1441</v>
      </c>
      <c r="C1343">
        <v>5</v>
      </c>
      <c r="D1343">
        <v>9</v>
      </c>
      <c r="E1343">
        <v>8</v>
      </c>
      <c r="F1343">
        <v>0</v>
      </c>
      <c r="G1343">
        <v>2</v>
      </c>
      <c r="H1343">
        <v>28</v>
      </c>
      <c r="I1343">
        <v>4</v>
      </c>
      <c r="J1343">
        <v>0</v>
      </c>
      <c r="K1343">
        <v>4</v>
      </c>
      <c r="L1343">
        <v>0</v>
      </c>
    </row>
    <row r="1344" spans="2:12" x14ac:dyDescent="0.3">
      <c r="B1344" s="4" t="s">
        <v>1442</v>
      </c>
      <c r="C1344">
        <v>1</v>
      </c>
      <c r="D1344">
        <v>10</v>
      </c>
      <c r="E1344">
        <v>8</v>
      </c>
      <c r="F1344">
        <v>0</v>
      </c>
      <c r="G1344">
        <v>2</v>
      </c>
      <c r="H1344">
        <v>10</v>
      </c>
      <c r="I1344">
        <v>4</v>
      </c>
      <c r="J1344">
        <v>0</v>
      </c>
      <c r="K1344">
        <v>4</v>
      </c>
      <c r="L1344">
        <v>0</v>
      </c>
    </row>
    <row r="1345" spans="2:12" x14ac:dyDescent="0.3">
      <c r="B1345" s="4" t="s">
        <v>1443</v>
      </c>
      <c r="C1345">
        <v>5</v>
      </c>
      <c r="D1345">
        <v>5</v>
      </c>
      <c r="E1345">
        <v>8</v>
      </c>
      <c r="F1345">
        <v>0</v>
      </c>
      <c r="G1345">
        <v>2</v>
      </c>
      <c r="H1345">
        <v>5</v>
      </c>
      <c r="I1345">
        <v>4</v>
      </c>
      <c r="J1345">
        <v>0</v>
      </c>
      <c r="K1345">
        <v>4</v>
      </c>
      <c r="L1345">
        <v>0</v>
      </c>
    </row>
    <row r="1346" spans="2:12" x14ac:dyDescent="0.3">
      <c r="B1346" s="4" t="s">
        <v>1444</v>
      </c>
      <c r="C1346">
        <v>5</v>
      </c>
      <c r="D1346">
        <v>3</v>
      </c>
      <c r="E1346">
        <v>8</v>
      </c>
      <c r="F1346">
        <v>0</v>
      </c>
      <c r="G1346">
        <v>2</v>
      </c>
      <c r="H1346">
        <v>25</v>
      </c>
      <c r="I1346">
        <v>4</v>
      </c>
      <c r="J1346">
        <v>0</v>
      </c>
      <c r="K1346">
        <v>4</v>
      </c>
      <c r="L1346">
        <v>0</v>
      </c>
    </row>
    <row r="1347" spans="2:12" x14ac:dyDescent="0.3">
      <c r="B1347" s="4" t="s">
        <v>1445</v>
      </c>
      <c r="C1347">
        <v>1</v>
      </c>
      <c r="D1347">
        <v>9</v>
      </c>
      <c r="E1347">
        <v>9</v>
      </c>
      <c r="F1347">
        <v>0</v>
      </c>
      <c r="G1347">
        <v>2</v>
      </c>
      <c r="H1347">
        <v>20</v>
      </c>
      <c r="I1347">
        <v>4</v>
      </c>
      <c r="J1347">
        <v>0</v>
      </c>
      <c r="K1347">
        <v>4</v>
      </c>
      <c r="L1347">
        <v>0</v>
      </c>
    </row>
    <row r="1348" spans="2:12" x14ac:dyDescent="0.3">
      <c r="B1348" s="4" t="s">
        <v>1446</v>
      </c>
      <c r="C1348">
        <v>5</v>
      </c>
      <c r="D1348">
        <v>8</v>
      </c>
      <c r="E1348">
        <v>8</v>
      </c>
      <c r="F1348">
        <v>0</v>
      </c>
      <c r="G1348">
        <v>2</v>
      </c>
      <c r="H1348">
        <v>31</v>
      </c>
      <c r="I1348">
        <v>4</v>
      </c>
      <c r="J1348">
        <v>0</v>
      </c>
      <c r="K1348">
        <v>4</v>
      </c>
      <c r="L1348">
        <v>0</v>
      </c>
    </row>
    <row r="1349" spans="2:12" x14ac:dyDescent="0.3">
      <c r="B1349" s="4" t="s">
        <v>1447</v>
      </c>
      <c r="C1349">
        <v>1</v>
      </c>
      <c r="D1349">
        <v>11</v>
      </c>
      <c r="E1349">
        <v>8</v>
      </c>
      <c r="F1349">
        <v>0</v>
      </c>
      <c r="G1349">
        <v>5</v>
      </c>
      <c r="H1349">
        <v>0</v>
      </c>
      <c r="I1349">
        <v>5</v>
      </c>
      <c r="J1349">
        <v>4</v>
      </c>
      <c r="K1349">
        <v>5</v>
      </c>
      <c r="L1349">
        <v>0</v>
      </c>
    </row>
    <row r="1350" spans="2:12" x14ac:dyDescent="0.3">
      <c r="B1350" s="4" t="s">
        <v>1448</v>
      </c>
      <c r="C1350">
        <v>1</v>
      </c>
      <c r="D1350">
        <v>6</v>
      </c>
      <c r="E1350">
        <v>8</v>
      </c>
      <c r="F1350">
        <v>0</v>
      </c>
      <c r="G1350">
        <v>5</v>
      </c>
      <c r="H1350">
        <v>0</v>
      </c>
      <c r="I1350">
        <v>5</v>
      </c>
      <c r="J1350">
        <v>4</v>
      </c>
      <c r="K1350">
        <v>5</v>
      </c>
      <c r="L1350">
        <v>0</v>
      </c>
    </row>
    <row r="1351" spans="2:12" x14ac:dyDescent="0.3">
      <c r="B1351" s="4" t="s">
        <v>1449</v>
      </c>
      <c r="C1351">
        <v>5</v>
      </c>
      <c r="D1351">
        <v>6</v>
      </c>
      <c r="E1351">
        <v>8</v>
      </c>
      <c r="F1351">
        <v>0</v>
      </c>
      <c r="G1351">
        <v>2</v>
      </c>
      <c r="H1351">
        <v>0</v>
      </c>
      <c r="I1351">
        <v>5</v>
      </c>
      <c r="J1351">
        <v>4</v>
      </c>
      <c r="K1351">
        <v>5</v>
      </c>
      <c r="L1351">
        <v>0</v>
      </c>
    </row>
    <row r="1352" spans="2:12" x14ac:dyDescent="0.3">
      <c r="B1352" s="4" t="s">
        <v>1450</v>
      </c>
      <c r="C1352">
        <v>1</v>
      </c>
      <c r="D1352">
        <v>6</v>
      </c>
      <c r="E1352">
        <v>8</v>
      </c>
      <c r="F1352">
        <v>0</v>
      </c>
      <c r="G1352">
        <v>2</v>
      </c>
      <c r="H1352">
        <v>0</v>
      </c>
      <c r="I1352">
        <v>5</v>
      </c>
      <c r="J1352">
        <v>4</v>
      </c>
      <c r="K1352">
        <v>5</v>
      </c>
      <c r="L1352">
        <v>0</v>
      </c>
    </row>
    <row r="1353" spans="2:12" x14ac:dyDescent="0.3">
      <c r="B1353" s="4" t="s">
        <v>1451</v>
      </c>
      <c r="C1353">
        <v>5</v>
      </c>
      <c r="D1353">
        <v>6</v>
      </c>
      <c r="E1353">
        <v>8</v>
      </c>
      <c r="F1353">
        <v>0</v>
      </c>
      <c r="G1353">
        <v>2</v>
      </c>
      <c r="H1353">
        <v>0</v>
      </c>
      <c r="I1353">
        <v>5</v>
      </c>
      <c r="J1353">
        <v>4</v>
      </c>
      <c r="K1353">
        <v>5</v>
      </c>
      <c r="L1353">
        <v>0</v>
      </c>
    </row>
    <row r="1354" spans="2:12" x14ac:dyDescent="0.3">
      <c r="B1354" s="4" t="s">
        <v>1452</v>
      </c>
      <c r="C1354">
        <v>1</v>
      </c>
      <c r="D1354">
        <v>6</v>
      </c>
      <c r="E1354">
        <v>8</v>
      </c>
      <c r="F1354">
        <v>0</v>
      </c>
      <c r="G1354">
        <v>5</v>
      </c>
      <c r="H1354">
        <v>0</v>
      </c>
      <c r="I1354">
        <v>5</v>
      </c>
      <c r="J1354">
        <v>4</v>
      </c>
      <c r="K1354">
        <v>5</v>
      </c>
      <c r="L1354">
        <v>0</v>
      </c>
    </row>
    <row r="1355" spans="2:12" x14ac:dyDescent="0.3">
      <c r="B1355" s="4" t="s">
        <v>1453</v>
      </c>
      <c r="C1355">
        <v>5</v>
      </c>
      <c r="D1355">
        <v>6</v>
      </c>
      <c r="E1355">
        <v>8</v>
      </c>
      <c r="F1355">
        <v>0</v>
      </c>
      <c r="G1355">
        <v>5</v>
      </c>
      <c r="H1355">
        <v>0</v>
      </c>
      <c r="I1355">
        <v>5</v>
      </c>
      <c r="J1355">
        <v>4</v>
      </c>
      <c r="K1355">
        <v>5</v>
      </c>
      <c r="L1355">
        <v>0</v>
      </c>
    </row>
    <row r="1356" spans="2:12" x14ac:dyDescent="0.3">
      <c r="B1356" s="4" t="s">
        <v>1454</v>
      </c>
      <c r="C1356">
        <v>5</v>
      </c>
      <c r="D1356">
        <v>6</v>
      </c>
      <c r="E1356">
        <v>8</v>
      </c>
      <c r="F1356">
        <v>0</v>
      </c>
      <c r="G1356">
        <v>2</v>
      </c>
      <c r="H1356">
        <v>0</v>
      </c>
      <c r="I1356">
        <v>5</v>
      </c>
      <c r="J1356">
        <v>4</v>
      </c>
      <c r="K1356">
        <v>5</v>
      </c>
      <c r="L1356">
        <v>0</v>
      </c>
    </row>
    <row r="1357" spans="2:12" x14ac:dyDescent="0.3">
      <c r="B1357" s="4" t="s">
        <v>1455</v>
      </c>
      <c r="C1357">
        <v>1</v>
      </c>
      <c r="D1357">
        <v>6</v>
      </c>
      <c r="E1357">
        <v>8</v>
      </c>
      <c r="F1357">
        <v>0</v>
      </c>
      <c r="G1357">
        <v>5</v>
      </c>
      <c r="H1357">
        <v>0</v>
      </c>
      <c r="I1357">
        <v>5</v>
      </c>
      <c r="J1357">
        <v>4</v>
      </c>
      <c r="K1357">
        <v>5</v>
      </c>
      <c r="L1357">
        <v>0</v>
      </c>
    </row>
    <row r="1358" spans="2:12" x14ac:dyDescent="0.3">
      <c r="B1358" s="4" t="s">
        <v>1456</v>
      </c>
      <c r="C1358">
        <v>5</v>
      </c>
      <c r="D1358">
        <v>6</v>
      </c>
      <c r="E1358">
        <v>8</v>
      </c>
      <c r="F1358">
        <v>0</v>
      </c>
      <c r="G1358">
        <v>5</v>
      </c>
      <c r="H1358">
        <v>0</v>
      </c>
      <c r="I1358">
        <v>5</v>
      </c>
      <c r="J1358">
        <v>4</v>
      </c>
      <c r="K1358">
        <v>5</v>
      </c>
      <c r="L1358">
        <v>0</v>
      </c>
    </row>
    <row r="1359" spans="2:12" x14ac:dyDescent="0.3">
      <c r="B1359" s="4" t="s">
        <v>1457</v>
      </c>
      <c r="C1359">
        <v>5</v>
      </c>
      <c r="D1359">
        <v>6</v>
      </c>
      <c r="E1359">
        <v>8</v>
      </c>
      <c r="F1359">
        <v>0</v>
      </c>
      <c r="G1359">
        <v>5</v>
      </c>
      <c r="H1359">
        <v>0</v>
      </c>
      <c r="I1359">
        <v>5</v>
      </c>
      <c r="J1359">
        <v>4</v>
      </c>
      <c r="K1359">
        <v>5</v>
      </c>
      <c r="L1359">
        <v>0</v>
      </c>
    </row>
    <row r="1360" spans="2:12" x14ac:dyDescent="0.3">
      <c r="B1360" s="4" t="s">
        <v>1458</v>
      </c>
      <c r="C1360">
        <v>1</v>
      </c>
      <c r="D1360">
        <v>6</v>
      </c>
      <c r="E1360">
        <v>8</v>
      </c>
      <c r="F1360">
        <v>0</v>
      </c>
      <c r="G1360">
        <v>5</v>
      </c>
      <c r="H1360">
        <v>0</v>
      </c>
      <c r="I1360">
        <v>5</v>
      </c>
      <c r="J1360">
        <v>4</v>
      </c>
      <c r="K1360">
        <v>5</v>
      </c>
      <c r="L1360">
        <v>0</v>
      </c>
    </row>
    <row r="1361" spans="2:12" x14ac:dyDescent="0.3">
      <c r="B1361" s="4" t="s">
        <v>1459</v>
      </c>
      <c r="C1361">
        <v>5</v>
      </c>
      <c r="D1361">
        <v>9</v>
      </c>
      <c r="E1361">
        <v>8</v>
      </c>
      <c r="F1361">
        <v>0</v>
      </c>
      <c r="G1361">
        <v>5</v>
      </c>
      <c r="H1361">
        <v>0</v>
      </c>
      <c r="I1361">
        <v>5</v>
      </c>
      <c r="J1361">
        <v>4</v>
      </c>
      <c r="K1361">
        <v>5</v>
      </c>
      <c r="L1361">
        <v>0</v>
      </c>
    </row>
    <row r="1362" spans="2:12" x14ac:dyDescent="0.3">
      <c r="B1362" s="4" t="s">
        <v>1460</v>
      </c>
      <c r="C1362">
        <v>1</v>
      </c>
      <c r="D1362">
        <v>6</v>
      </c>
      <c r="E1362">
        <v>8</v>
      </c>
      <c r="F1362">
        <v>0</v>
      </c>
      <c r="G1362">
        <v>2</v>
      </c>
      <c r="H1362">
        <v>0</v>
      </c>
      <c r="I1362">
        <v>5</v>
      </c>
      <c r="J1362">
        <v>4</v>
      </c>
      <c r="K1362">
        <v>5</v>
      </c>
      <c r="L1362">
        <v>0</v>
      </c>
    </row>
    <row r="1363" spans="2:12" x14ac:dyDescent="0.3">
      <c r="B1363" s="4" t="s">
        <v>1461</v>
      </c>
      <c r="C1363">
        <v>5</v>
      </c>
      <c r="D1363">
        <v>10</v>
      </c>
      <c r="E1363">
        <v>8</v>
      </c>
      <c r="F1363">
        <v>0</v>
      </c>
      <c r="G1363">
        <v>2</v>
      </c>
      <c r="H1363">
        <v>0</v>
      </c>
      <c r="I1363">
        <v>5</v>
      </c>
      <c r="J1363">
        <v>4</v>
      </c>
      <c r="K1363">
        <v>5</v>
      </c>
      <c r="L1363">
        <v>0</v>
      </c>
    </row>
    <row r="1364" spans="2:12" x14ac:dyDescent="0.3">
      <c r="B1364" s="4" t="s">
        <v>1462</v>
      </c>
      <c r="C1364">
        <v>1</v>
      </c>
      <c r="D1364">
        <v>9</v>
      </c>
      <c r="E1364">
        <v>8</v>
      </c>
      <c r="F1364">
        <v>0</v>
      </c>
      <c r="G1364">
        <v>2</v>
      </c>
      <c r="H1364">
        <v>17</v>
      </c>
      <c r="I1364">
        <v>5</v>
      </c>
      <c r="J1364">
        <v>4</v>
      </c>
      <c r="K1364">
        <v>5</v>
      </c>
      <c r="L1364">
        <v>0</v>
      </c>
    </row>
    <row r="1365" spans="2:12" x14ac:dyDescent="0.3">
      <c r="B1365" s="4" t="s">
        <v>1463</v>
      </c>
      <c r="C1365">
        <v>5</v>
      </c>
      <c r="D1365">
        <v>5</v>
      </c>
      <c r="E1365">
        <v>8</v>
      </c>
      <c r="F1365">
        <v>0</v>
      </c>
      <c r="G1365">
        <v>4</v>
      </c>
      <c r="H1365">
        <v>23</v>
      </c>
      <c r="I1365">
        <v>5</v>
      </c>
      <c r="J1365">
        <v>4</v>
      </c>
      <c r="K1365">
        <v>5</v>
      </c>
      <c r="L1365">
        <v>0</v>
      </c>
    </row>
    <row r="1366" spans="2:12" x14ac:dyDescent="0.3">
      <c r="B1366" s="4" t="s">
        <v>1464</v>
      </c>
      <c r="C1366">
        <v>5</v>
      </c>
      <c r="D1366">
        <v>6</v>
      </c>
      <c r="E1366">
        <v>8</v>
      </c>
      <c r="F1366">
        <v>0</v>
      </c>
      <c r="G1366">
        <v>4</v>
      </c>
      <c r="H1366">
        <v>0</v>
      </c>
      <c r="I1366">
        <v>5</v>
      </c>
      <c r="J1366">
        <v>4</v>
      </c>
      <c r="K1366">
        <v>5</v>
      </c>
      <c r="L1366">
        <v>0</v>
      </c>
    </row>
    <row r="1367" spans="2:12" x14ac:dyDescent="0.3">
      <c r="B1367" s="4" t="s">
        <v>1465</v>
      </c>
      <c r="C1367">
        <v>5</v>
      </c>
      <c r="D1367">
        <v>9</v>
      </c>
      <c r="E1367">
        <v>8</v>
      </c>
      <c r="F1367">
        <v>0</v>
      </c>
      <c r="G1367">
        <v>4</v>
      </c>
      <c r="H1367">
        <v>0</v>
      </c>
      <c r="I1367">
        <v>5</v>
      </c>
      <c r="J1367">
        <v>4</v>
      </c>
      <c r="K1367">
        <v>5</v>
      </c>
      <c r="L1367">
        <v>0</v>
      </c>
    </row>
    <row r="1368" spans="2:12" x14ac:dyDescent="0.3">
      <c r="B1368" s="4" t="s">
        <v>1466</v>
      </c>
      <c r="C1368">
        <v>1</v>
      </c>
      <c r="D1368">
        <v>10</v>
      </c>
      <c r="E1368">
        <v>8</v>
      </c>
      <c r="F1368">
        <v>0</v>
      </c>
      <c r="G1368">
        <v>2</v>
      </c>
      <c r="H1368">
        <v>0</v>
      </c>
      <c r="I1368">
        <v>5</v>
      </c>
      <c r="J1368">
        <v>4</v>
      </c>
      <c r="K1368">
        <v>5</v>
      </c>
      <c r="L1368">
        <v>0</v>
      </c>
    </row>
    <row r="1369" spans="2:12" x14ac:dyDescent="0.3">
      <c r="B1369" s="4" t="s">
        <v>1467</v>
      </c>
      <c r="C1369">
        <v>1</v>
      </c>
      <c r="D1369">
        <v>11</v>
      </c>
      <c r="E1369">
        <v>8</v>
      </c>
      <c r="F1369">
        <v>0</v>
      </c>
      <c r="G1369">
        <v>0</v>
      </c>
      <c r="H1369">
        <v>0</v>
      </c>
      <c r="I1369">
        <v>6</v>
      </c>
      <c r="J1369">
        <v>5</v>
      </c>
      <c r="K1369">
        <v>6</v>
      </c>
      <c r="L1369">
        <v>0</v>
      </c>
    </row>
    <row r="1370" spans="2:12" x14ac:dyDescent="0.3">
      <c r="B1370" s="4" t="s">
        <v>1468</v>
      </c>
      <c r="C1370">
        <v>5</v>
      </c>
      <c r="D1370">
        <v>11</v>
      </c>
      <c r="E1370">
        <v>8</v>
      </c>
      <c r="F1370">
        <v>0</v>
      </c>
      <c r="G1370">
        <v>0</v>
      </c>
      <c r="H1370">
        <v>0</v>
      </c>
      <c r="I1370">
        <v>5</v>
      </c>
      <c r="J1370">
        <v>5</v>
      </c>
      <c r="K1370">
        <v>6</v>
      </c>
      <c r="L1370">
        <v>0</v>
      </c>
    </row>
    <row r="1371" spans="2:12" x14ac:dyDescent="0.3">
      <c r="B1371" s="4" t="s">
        <v>1469</v>
      </c>
      <c r="C1371">
        <v>1</v>
      </c>
      <c r="D1371">
        <v>11</v>
      </c>
      <c r="E1371">
        <v>8</v>
      </c>
      <c r="F1371">
        <v>0</v>
      </c>
      <c r="G1371">
        <v>0</v>
      </c>
      <c r="H1371">
        <v>0</v>
      </c>
      <c r="I1371">
        <v>6</v>
      </c>
      <c r="J1371">
        <v>5</v>
      </c>
      <c r="K1371">
        <v>6</v>
      </c>
      <c r="L1371">
        <v>0</v>
      </c>
    </row>
    <row r="1372" spans="2:12" x14ac:dyDescent="0.3">
      <c r="B1372" s="4" t="s">
        <v>1470</v>
      </c>
      <c r="C1372">
        <v>3</v>
      </c>
      <c r="D1372">
        <v>11</v>
      </c>
      <c r="E1372">
        <v>8</v>
      </c>
      <c r="F1372">
        <v>0</v>
      </c>
      <c r="G1372">
        <v>0</v>
      </c>
      <c r="H1372">
        <v>0</v>
      </c>
      <c r="I1372">
        <v>5</v>
      </c>
      <c r="J1372">
        <v>5</v>
      </c>
      <c r="K1372">
        <v>6</v>
      </c>
      <c r="L1372">
        <v>0</v>
      </c>
    </row>
    <row r="1373" spans="2:12" x14ac:dyDescent="0.3">
      <c r="B1373" s="4" t="s">
        <v>1471</v>
      </c>
      <c r="C1373">
        <v>5</v>
      </c>
      <c r="D1373">
        <v>13</v>
      </c>
      <c r="E1373">
        <v>8</v>
      </c>
      <c r="F1373">
        <v>0</v>
      </c>
      <c r="G1373">
        <v>0</v>
      </c>
      <c r="H1373">
        <v>0</v>
      </c>
      <c r="I1373">
        <v>5</v>
      </c>
      <c r="J1373">
        <v>5</v>
      </c>
      <c r="K1373">
        <v>6</v>
      </c>
      <c r="L1373">
        <v>0</v>
      </c>
    </row>
    <row r="1374" spans="2:12" x14ac:dyDescent="0.3">
      <c r="B1374" s="4" t="s">
        <v>1472</v>
      </c>
      <c r="C1374">
        <v>1</v>
      </c>
      <c r="D1374">
        <v>12</v>
      </c>
      <c r="E1374">
        <v>8</v>
      </c>
      <c r="F1374">
        <v>0</v>
      </c>
      <c r="G1374">
        <v>0</v>
      </c>
      <c r="H1374">
        <v>0</v>
      </c>
      <c r="I1374">
        <v>5</v>
      </c>
      <c r="J1374">
        <v>5</v>
      </c>
      <c r="K1374">
        <v>6</v>
      </c>
      <c r="L1374">
        <v>0</v>
      </c>
    </row>
    <row r="1375" spans="2:12" x14ac:dyDescent="0.3">
      <c r="B1375" s="4" t="s">
        <v>1473</v>
      </c>
      <c r="C1375">
        <v>1</v>
      </c>
      <c r="D1375">
        <v>12</v>
      </c>
      <c r="E1375">
        <v>8</v>
      </c>
      <c r="F1375">
        <v>0</v>
      </c>
      <c r="G1375">
        <v>0</v>
      </c>
      <c r="H1375">
        <v>31</v>
      </c>
      <c r="I1375">
        <v>5</v>
      </c>
      <c r="J1375">
        <v>5</v>
      </c>
      <c r="K1375">
        <v>6</v>
      </c>
      <c r="L1375">
        <v>0</v>
      </c>
    </row>
    <row r="1376" spans="2:12" x14ac:dyDescent="0.3">
      <c r="B1376" s="4" t="s">
        <v>1474</v>
      </c>
      <c r="C1376">
        <v>5</v>
      </c>
      <c r="D1376">
        <v>16</v>
      </c>
      <c r="E1376">
        <v>8</v>
      </c>
      <c r="F1376">
        <v>0</v>
      </c>
      <c r="G1376">
        <v>0</v>
      </c>
      <c r="H1376">
        <v>9</v>
      </c>
      <c r="I1376">
        <v>5</v>
      </c>
      <c r="J1376">
        <v>5</v>
      </c>
      <c r="K1376">
        <v>6</v>
      </c>
      <c r="L1376">
        <v>0</v>
      </c>
    </row>
    <row r="1377" spans="2:12" x14ac:dyDescent="0.3">
      <c r="B1377" s="4" t="s">
        <v>1475</v>
      </c>
      <c r="C1377">
        <v>1</v>
      </c>
      <c r="D1377">
        <v>12</v>
      </c>
      <c r="E1377">
        <v>8</v>
      </c>
      <c r="F1377">
        <v>0</v>
      </c>
      <c r="G1377">
        <v>0</v>
      </c>
      <c r="H1377">
        <v>9</v>
      </c>
      <c r="I1377">
        <v>5</v>
      </c>
      <c r="J1377">
        <v>5</v>
      </c>
      <c r="K1377">
        <v>6</v>
      </c>
      <c r="L1377">
        <v>0</v>
      </c>
    </row>
    <row r="1378" spans="2:12" x14ac:dyDescent="0.3">
      <c r="B1378" s="4" t="s">
        <v>1476</v>
      </c>
      <c r="C1378">
        <v>3</v>
      </c>
      <c r="D1378">
        <v>12</v>
      </c>
      <c r="E1378">
        <v>8</v>
      </c>
      <c r="F1378">
        <v>0</v>
      </c>
      <c r="G1378">
        <v>0</v>
      </c>
      <c r="H1378">
        <v>12</v>
      </c>
      <c r="I1378">
        <v>5</v>
      </c>
      <c r="J1378">
        <v>5</v>
      </c>
      <c r="K1378">
        <v>6</v>
      </c>
      <c r="L1378">
        <v>0</v>
      </c>
    </row>
    <row r="1379" spans="2:12" x14ac:dyDescent="0.3">
      <c r="B1379" s="4" t="s">
        <v>1477</v>
      </c>
      <c r="C1379">
        <v>5</v>
      </c>
      <c r="D1379">
        <v>12</v>
      </c>
      <c r="E1379">
        <v>8</v>
      </c>
      <c r="F1379">
        <v>0</v>
      </c>
      <c r="G1379">
        <v>0</v>
      </c>
      <c r="H1379">
        <v>21</v>
      </c>
      <c r="I1379">
        <v>6</v>
      </c>
      <c r="J1379">
        <v>5</v>
      </c>
      <c r="K1379">
        <v>6</v>
      </c>
      <c r="L1379">
        <v>0</v>
      </c>
    </row>
    <row r="1380" spans="2:12" x14ac:dyDescent="0.3">
      <c r="B1380" s="4" t="s">
        <v>1478</v>
      </c>
      <c r="C1380">
        <v>5</v>
      </c>
      <c r="D1380">
        <v>16</v>
      </c>
      <c r="E1380">
        <v>8</v>
      </c>
      <c r="F1380">
        <v>0</v>
      </c>
      <c r="G1380">
        <v>0</v>
      </c>
      <c r="H1380">
        <v>15</v>
      </c>
      <c r="I1380">
        <v>6</v>
      </c>
      <c r="J1380">
        <v>5</v>
      </c>
      <c r="K1380">
        <v>6</v>
      </c>
      <c r="L1380">
        <v>0</v>
      </c>
    </row>
    <row r="1381" spans="2:12" x14ac:dyDescent="0.3">
      <c r="B1381" s="4" t="s">
        <v>1479</v>
      </c>
      <c r="C1381">
        <v>1</v>
      </c>
      <c r="D1381">
        <v>9</v>
      </c>
      <c r="E1381">
        <v>8</v>
      </c>
      <c r="F1381">
        <v>0</v>
      </c>
      <c r="G1381">
        <v>0</v>
      </c>
      <c r="H1381">
        <v>19</v>
      </c>
      <c r="I1381">
        <v>5</v>
      </c>
      <c r="J1381">
        <v>5</v>
      </c>
      <c r="K1381">
        <v>0</v>
      </c>
      <c r="L1381">
        <v>0</v>
      </c>
    </row>
    <row r="1382" spans="2:12" x14ac:dyDescent="0.3">
      <c r="B1382" s="4" t="s">
        <v>1480</v>
      </c>
      <c r="C1382">
        <v>5</v>
      </c>
      <c r="D1382">
        <v>6</v>
      </c>
      <c r="E1382">
        <v>8</v>
      </c>
      <c r="F1382">
        <v>0</v>
      </c>
      <c r="G1382">
        <v>0</v>
      </c>
      <c r="H1382">
        <v>0</v>
      </c>
      <c r="I1382">
        <v>5</v>
      </c>
      <c r="J1382">
        <v>5</v>
      </c>
      <c r="K1382">
        <v>6</v>
      </c>
      <c r="L1382">
        <v>0</v>
      </c>
    </row>
    <row r="1383" spans="2:12" x14ac:dyDescent="0.3">
      <c r="B1383" s="4" t="s">
        <v>1481</v>
      </c>
      <c r="C1383">
        <v>1</v>
      </c>
      <c r="D1383">
        <v>10</v>
      </c>
      <c r="E1383">
        <v>8</v>
      </c>
      <c r="F1383">
        <v>0</v>
      </c>
      <c r="G1383">
        <v>0</v>
      </c>
      <c r="H1383">
        <v>0</v>
      </c>
      <c r="I1383">
        <v>3</v>
      </c>
      <c r="J1383">
        <v>5</v>
      </c>
      <c r="K1383">
        <v>0</v>
      </c>
      <c r="L1383">
        <v>0</v>
      </c>
    </row>
    <row r="1384" spans="2:12" x14ac:dyDescent="0.3">
      <c r="B1384" s="4" t="s">
        <v>1482</v>
      </c>
      <c r="C1384">
        <v>5</v>
      </c>
      <c r="D1384">
        <v>11</v>
      </c>
      <c r="E1384">
        <v>8</v>
      </c>
      <c r="F1384">
        <v>0</v>
      </c>
      <c r="G1384">
        <v>0</v>
      </c>
      <c r="H1384">
        <v>2</v>
      </c>
      <c r="I1384">
        <v>6</v>
      </c>
      <c r="J1384">
        <v>5</v>
      </c>
      <c r="K1384">
        <v>0</v>
      </c>
      <c r="L1384">
        <v>0</v>
      </c>
    </row>
    <row r="1385" spans="2:12" x14ac:dyDescent="0.3">
      <c r="B1385" s="4" t="s">
        <v>1483</v>
      </c>
      <c r="C1385">
        <v>1</v>
      </c>
      <c r="D1385">
        <v>10</v>
      </c>
      <c r="E1385">
        <v>8</v>
      </c>
      <c r="F1385">
        <v>0</v>
      </c>
      <c r="G1385">
        <v>0</v>
      </c>
      <c r="H1385">
        <v>10</v>
      </c>
      <c r="I1385">
        <v>6</v>
      </c>
      <c r="J1385">
        <v>5</v>
      </c>
      <c r="K1385">
        <v>6</v>
      </c>
      <c r="L1385">
        <v>0</v>
      </c>
    </row>
    <row r="1386" spans="2:12" x14ac:dyDescent="0.3">
      <c r="B1386" s="4" t="s">
        <v>1484</v>
      </c>
      <c r="C1386">
        <v>5</v>
      </c>
      <c r="D1386">
        <v>7</v>
      </c>
      <c r="E1386">
        <v>8</v>
      </c>
      <c r="F1386">
        <v>0</v>
      </c>
      <c r="G1386">
        <v>0</v>
      </c>
      <c r="H1386">
        <v>14</v>
      </c>
      <c r="I1386">
        <v>5</v>
      </c>
      <c r="J1386">
        <v>5</v>
      </c>
      <c r="K1386">
        <v>6</v>
      </c>
      <c r="L1386">
        <v>0</v>
      </c>
    </row>
    <row r="1387" spans="2:12" x14ac:dyDescent="0.3">
      <c r="B1387" s="4" t="s">
        <v>1485</v>
      </c>
      <c r="C1387">
        <v>1</v>
      </c>
      <c r="D1387">
        <v>9</v>
      </c>
      <c r="E1387">
        <v>8</v>
      </c>
      <c r="F1387">
        <v>0</v>
      </c>
      <c r="G1387">
        <v>0</v>
      </c>
      <c r="H1387">
        <v>0</v>
      </c>
      <c r="I1387">
        <v>3</v>
      </c>
      <c r="J1387">
        <v>5</v>
      </c>
      <c r="K1387">
        <v>0</v>
      </c>
      <c r="L1387">
        <v>0</v>
      </c>
    </row>
    <row r="1388" spans="2:12" x14ac:dyDescent="0.3">
      <c r="B1388" s="4" t="s">
        <v>1486</v>
      </c>
      <c r="C1388">
        <v>5</v>
      </c>
      <c r="D1388">
        <v>9</v>
      </c>
      <c r="E1388">
        <v>8</v>
      </c>
      <c r="F1388">
        <v>0</v>
      </c>
      <c r="G1388">
        <v>4</v>
      </c>
      <c r="H1388">
        <v>17</v>
      </c>
      <c r="I1388">
        <v>3</v>
      </c>
      <c r="J1388">
        <v>5</v>
      </c>
      <c r="K1388">
        <v>0</v>
      </c>
      <c r="L1388">
        <v>0</v>
      </c>
    </row>
    <row r="1389" spans="2:12" x14ac:dyDescent="0.3">
      <c r="B1389" s="4" t="s">
        <v>1487</v>
      </c>
      <c r="C1389">
        <v>5</v>
      </c>
      <c r="D1389">
        <v>11</v>
      </c>
      <c r="E1389">
        <v>12</v>
      </c>
      <c r="F1389">
        <v>0</v>
      </c>
      <c r="G1389">
        <v>2</v>
      </c>
      <c r="H1389">
        <v>0</v>
      </c>
      <c r="I1389">
        <v>3</v>
      </c>
      <c r="J1389">
        <v>6</v>
      </c>
      <c r="K1389">
        <v>2</v>
      </c>
      <c r="L1389">
        <v>0</v>
      </c>
    </row>
    <row r="1390" spans="2:12" x14ac:dyDescent="0.3">
      <c r="B1390" s="4" t="s">
        <v>1488</v>
      </c>
      <c r="C1390">
        <v>1</v>
      </c>
      <c r="D1390">
        <v>15</v>
      </c>
      <c r="E1390">
        <v>12</v>
      </c>
      <c r="F1390">
        <v>0</v>
      </c>
      <c r="G1390">
        <v>2</v>
      </c>
      <c r="H1390">
        <v>5</v>
      </c>
      <c r="I1390">
        <v>3</v>
      </c>
      <c r="J1390">
        <v>6</v>
      </c>
      <c r="K1390">
        <v>2</v>
      </c>
      <c r="L1390">
        <v>0</v>
      </c>
    </row>
    <row r="1391" spans="2:12" x14ac:dyDescent="0.3">
      <c r="B1391" s="4" t="s">
        <v>1489</v>
      </c>
      <c r="C1391">
        <v>5</v>
      </c>
      <c r="D1391">
        <v>11</v>
      </c>
      <c r="E1391">
        <v>12</v>
      </c>
      <c r="F1391">
        <v>0</v>
      </c>
      <c r="G1391">
        <v>2</v>
      </c>
      <c r="H1391">
        <v>0</v>
      </c>
      <c r="I1391">
        <v>3</v>
      </c>
      <c r="J1391">
        <v>6</v>
      </c>
      <c r="K1391">
        <v>2</v>
      </c>
      <c r="L1391">
        <v>0</v>
      </c>
    </row>
    <row r="1392" spans="2:12" x14ac:dyDescent="0.3">
      <c r="B1392" s="4" t="s">
        <v>1490</v>
      </c>
      <c r="C1392">
        <v>5</v>
      </c>
      <c r="D1392">
        <v>5</v>
      </c>
      <c r="E1392">
        <v>3</v>
      </c>
      <c r="F1392">
        <v>0</v>
      </c>
      <c r="G1392">
        <v>2</v>
      </c>
      <c r="H1392">
        <v>0</v>
      </c>
      <c r="I1392">
        <v>5</v>
      </c>
      <c r="J1392">
        <v>6</v>
      </c>
      <c r="K1392">
        <v>2</v>
      </c>
      <c r="L1392">
        <v>0</v>
      </c>
    </row>
    <row r="1393" spans="2:12" x14ac:dyDescent="0.3">
      <c r="B1393" s="4" t="s">
        <v>1491</v>
      </c>
      <c r="C1393">
        <v>3</v>
      </c>
      <c r="D1393">
        <v>15</v>
      </c>
      <c r="E1393">
        <v>12</v>
      </c>
      <c r="F1393">
        <v>0</v>
      </c>
      <c r="G1393">
        <v>0</v>
      </c>
      <c r="H1393">
        <v>7</v>
      </c>
      <c r="I1393">
        <v>3</v>
      </c>
      <c r="J1393">
        <v>6</v>
      </c>
      <c r="K1393">
        <v>2</v>
      </c>
      <c r="L1393">
        <v>0</v>
      </c>
    </row>
    <row r="1394" spans="2:12" x14ac:dyDescent="0.3">
      <c r="B1394" s="4" t="s">
        <v>1492</v>
      </c>
      <c r="C1394">
        <v>1</v>
      </c>
      <c r="D1394">
        <v>11</v>
      </c>
      <c r="E1394">
        <v>12</v>
      </c>
      <c r="F1394">
        <v>0</v>
      </c>
      <c r="G1394">
        <v>0</v>
      </c>
      <c r="H1394">
        <v>0</v>
      </c>
      <c r="I1394">
        <v>3</v>
      </c>
      <c r="J1394">
        <v>6</v>
      </c>
      <c r="K1394">
        <v>2</v>
      </c>
      <c r="L1394">
        <v>0</v>
      </c>
    </row>
    <row r="1395" spans="2:12" x14ac:dyDescent="0.3">
      <c r="B1395" s="4" t="s">
        <v>1493</v>
      </c>
      <c r="C1395">
        <v>5</v>
      </c>
      <c r="D1395">
        <v>5</v>
      </c>
      <c r="E1395">
        <v>12</v>
      </c>
      <c r="F1395">
        <v>0</v>
      </c>
      <c r="G1395">
        <v>0</v>
      </c>
      <c r="H1395">
        <v>0</v>
      </c>
      <c r="I1395">
        <v>3</v>
      </c>
      <c r="J1395">
        <v>6</v>
      </c>
      <c r="K1395">
        <v>2</v>
      </c>
      <c r="L1395">
        <v>0</v>
      </c>
    </row>
    <row r="1396" spans="2:12" x14ac:dyDescent="0.3">
      <c r="B1396" s="4" t="s">
        <v>1494</v>
      </c>
      <c r="C1396">
        <v>1</v>
      </c>
      <c r="D1396">
        <v>15</v>
      </c>
      <c r="E1396">
        <v>3</v>
      </c>
      <c r="F1396">
        <v>0</v>
      </c>
      <c r="G1396">
        <v>0</v>
      </c>
      <c r="H1396">
        <v>0</v>
      </c>
      <c r="I1396">
        <v>3</v>
      </c>
      <c r="J1396">
        <v>6</v>
      </c>
      <c r="K1396">
        <v>2</v>
      </c>
      <c r="L1396">
        <v>0</v>
      </c>
    </row>
    <row r="1397" spans="2:12" x14ac:dyDescent="0.3">
      <c r="B1397" s="4" t="s">
        <v>1495</v>
      </c>
      <c r="C1397">
        <v>5</v>
      </c>
      <c r="D1397">
        <v>14</v>
      </c>
      <c r="E1397">
        <v>3</v>
      </c>
      <c r="F1397">
        <v>0</v>
      </c>
      <c r="G1397">
        <v>0</v>
      </c>
      <c r="H1397">
        <v>8</v>
      </c>
      <c r="I1397">
        <v>3</v>
      </c>
      <c r="J1397">
        <v>6</v>
      </c>
      <c r="K1397">
        <v>2</v>
      </c>
      <c r="L1397">
        <v>0</v>
      </c>
    </row>
    <row r="1398" spans="2:12" x14ac:dyDescent="0.3">
      <c r="B1398" s="4" t="s">
        <v>1496</v>
      </c>
      <c r="C1398">
        <v>5</v>
      </c>
      <c r="D1398">
        <v>11</v>
      </c>
      <c r="E1398">
        <v>3</v>
      </c>
      <c r="F1398">
        <v>0</v>
      </c>
      <c r="G1398">
        <v>0</v>
      </c>
      <c r="H1398">
        <v>0</v>
      </c>
      <c r="I1398">
        <v>3</v>
      </c>
      <c r="J1398">
        <v>6</v>
      </c>
      <c r="K1398">
        <v>2</v>
      </c>
      <c r="L1398">
        <v>0</v>
      </c>
    </row>
    <row r="1399" spans="2:12" x14ac:dyDescent="0.3">
      <c r="B1399" s="4" t="s">
        <v>1497</v>
      </c>
      <c r="C1399">
        <v>5</v>
      </c>
      <c r="D1399">
        <v>5</v>
      </c>
      <c r="E1399">
        <v>3</v>
      </c>
      <c r="F1399">
        <v>0</v>
      </c>
      <c r="G1399">
        <v>4</v>
      </c>
      <c r="H1399">
        <v>0</v>
      </c>
      <c r="I1399">
        <v>5</v>
      </c>
      <c r="J1399">
        <v>6</v>
      </c>
      <c r="K1399">
        <v>2</v>
      </c>
      <c r="L1399">
        <v>0</v>
      </c>
    </row>
    <row r="1400" spans="2:12" x14ac:dyDescent="0.3">
      <c r="B1400" s="4" t="s">
        <v>1498</v>
      </c>
      <c r="C1400">
        <v>1</v>
      </c>
      <c r="D1400">
        <v>12</v>
      </c>
      <c r="E1400">
        <v>12</v>
      </c>
      <c r="F1400">
        <v>0</v>
      </c>
      <c r="G1400">
        <v>0</v>
      </c>
      <c r="H1400">
        <v>31</v>
      </c>
      <c r="I1400">
        <v>5</v>
      </c>
      <c r="J1400">
        <v>6</v>
      </c>
      <c r="K1400">
        <v>2</v>
      </c>
      <c r="L1400">
        <v>0</v>
      </c>
    </row>
    <row r="1401" spans="2:12" x14ac:dyDescent="0.3">
      <c r="B1401" s="4" t="s">
        <v>1499</v>
      </c>
      <c r="C1401">
        <v>5</v>
      </c>
      <c r="D1401">
        <v>11</v>
      </c>
      <c r="E1401">
        <v>8</v>
      </c>
      <c r="F1401">
        <v>0</v>
      </c>
      <c r="G1401">
        <v>2</v>
      </c>
      <c r="H1401">
        <v>19</v>
      </c>
      <c r="I1401">
        <v>5</v>
      </c>
      <c r="J1401">
        <v>6</v>
      </c>
      <c r="K1401">
        <v>2</v>
      </c>
      <c r="L1401">
        <v>0</v>
      </c>
    </row>
    <row r="1402" spans="2:12" x14ac:dyDescent="0.3">
      <c r="B1402" s="4" t="s">
        <v>1500</v>
      </c>
      <c r="C1402">
        <v>1</v>
      </c>
      <c r="D1402">
        <v>11</v>
      </c>
      <c r="E1402">
        <v>8</v>
      </c>
      <c r="F1402">
        <v>0</v>
      </c>
      <c r="G1402">
        <v>4</v>
      </c>
      <c r="H1402">
        <v>19</v>
      </c>
      <c r="I1402">
        <v>5</v>
      </c>
      <c r="J1402">
        <v>6</v>
      </c>
      <c r="K1402">
        <v>2</v>
      </c>
      <c r="L1402">
        <v>0</v>
      </c>
    </row>
    <row r="1403" spans="2:12" x14ac:dyDescent="0.3">
      <c r="B1403" s="4" t="s">
        <v>1501</v>
      </c>
      <c r="C1403">
        <v>5</v>
      </c>
      <c r="D1403">
        <v>11</v>
      </c>
      <c r="E1403">
        <v>8</v>
      </c>
      <c r="F1403">
        <v>0</v>
      </c>
      <c r="G1403">
        <v>0</v>
      </c>
      <c r="H1403">
        <v>19</v>
      </c>
      <c r="I1403">
        <v>5</v>
      </c>
      <c r="J1403">
        <v>6</v>
      </c>
      <c r="K1403">
        <v>2</v>
      </c>
      <c r="L1403">
        <v>0</v>
      </c>
    </row>
    <row r="1404" spans="2:12" x14ac:dyDescent="0.3">
      <c r="B1404" s="4" t="s">
        <v>1502</v>
      </c>
      <c r="C1404">
        <v>1</v>
      </c>
      <c r="D1404">
        <v>11</v>
      </c>
      <c r="E1404">
        <v>8</v>
      </c>
      <c r="F1404">
        <v>0</v>
      </c>
      <c r="G1404">
        <v>0</v>
      </c>
      <c r="H1404">
        <v>19</v>
      </c>
      <c r="I1404">
        <v>5</v>
      </c>
      <c r="J1404">
        <v>6</v>
      </c>
      <c r="K1404">
        <v>2</v>
      </c>
      <c r="L1404">
        <v>0</v>
      </c>
    </row>
    <row r="1405" spans="2:12" x14ac:dyDescent="0.3">
      <c r="B1405" s="4" t="s">
        <v>1503</v>
      </c>
      <c r="C1405">
        <v>5</v>
      </c>
      <c r="D1405">
        <v>11</v>
      </c>
      <c r="E1405">
        <v>8</v>
      </c>
      <c r="F1405">
        <v>0</v>
      </c>
      <c r="G1405">
        <v>4</v>
      </c>
      <c r="H1405">
        <v>18</v>
      </c>
      <c r="I1405">
        <v>5</v>
      </c>
      <c r="J1405">
        <v>6</v>
      </c>
      <c r="K1405">
        <v>2</v>
      </c>
      <c r="L1405">
        <v>0</v>
      </c>
    </row>
    <row r="1406" spans="2:12" x14ac:dyDescent="0.3">
      <c r="B1406" s="4" t="s">
        <v>1504</v>
      </c>
      <c r="C1406">
        <v>5</v>
      </c>
      <c r="D1406">
        <v>11</v>
      </c>
      <c r="E1406">
        <v>8</v>
      </c>
      <c r="F1406">
        <v>0</v>
      </c>
      <c r="G1406">
        <v>4</v>
      </c>
      <c r="H1406">
        <v>19</v>
      </c>
      <c r="I1406">
        <v>5</v>
      </c>
      <c r="J1406">
        <v>6</v>
      </c>
      <c r="K1406">
        <v>2</v>
      </c>
      <c r="L1406">
        <v>0</v>
      </c>
    </row>
    <row r="1407" spans="2:12" x14ac:dyDescent="0.3">
      <c r="B1407" s="4" t="s">
        <v>1505</v>
      </c>
      <c r="C1407">
        <v>1</v>
      </c>
      <c r="D1407">
        <v>9</v>
      </c>
      <c r="E1407">
        <v>12</v>
      </c>
      <c r="F1407">
        <v>0</v>
      </c>
      <c r="G1407">
        <v>4</v>
      </c>
      <c r="H1407">
        <v>17</v>
      </c>
      <c r="I1407">
        <v>3</v>
      </c>
      <c r="J1407">
        <v>6</v>
      </c>
      <c r="K1407">
        <v>0</v>
      </c>
      <c r="L1407">
        <v>0</v>
      </c>
    </row>
    <row r="1408" spans="2:12" x14ac:dyDescent="0.3">
      <c r="B1408" s="4" t="s">
        <v>1506</v>
      </c>
      <c r="C1408">
        <v>5</v>
      </c>
      <c r="D1408">
        <v>8</v>
      </c>
      <c r="E1408">
        <v>8</v>
      </c>
      <c r="F1408">
        <v>0</v>
      </c>
      <c r="G1408">
        <v>5</v>
      </c>
      <c r="H1408">
        <v>31</v>
      </c>
      <c r="I1408">
        <v>6</v>
      </c>
      <c r="J1408">
        <v>6</v>
      </c>
      <c r="K1408">
        <v>2</v>
      </c>
      <c r="L1408">
        <v>0</v>
      </c>
    </row>
    <row r="1409" spans="2:12" x14ac:dyDescent="0.3">
      <c r="B1409" s="4" t="s">
        <v>1507</v>
      </c>
      <c r="C1409">
        <v>5</v>
      </c>
      <c r="D1409">
        <v>10</v>
      </c>
      <c r="E1409">
        <v>8</v>
      </c>
      <c r="F1409">
        <v>0</v>
      </c>
      <c r="G1409">
        <v>2</v>
      </c>
      <c r="H1409">
        <v>9</v>
      </c>
      <c r="I1409">
        <v>5</v>
      </c>
      <c r="J1409">
        <v>7</v>
      </c>
      <c r="K1409">
        <v>5</v>
      </c>
      <c r="L1409">
        <v>0</v>
      </c>
    </row>
    <row r="1410" spans="2:12" x14ac:dyDescent="0.3">
      <c r="B1410" s="4" t="s">
        <v>1508</v>
      </c>
      <c r="C1410">
        <v>1</v>
      </c>
      <c r="D1410">
        <v>10</v>
      </c>
      <c r="E1410">
        <v>12</v>
      </c>
      <c r="F1410">
        <v>0</v>
      </c>
      <c r="G1410">
        <v>2</v>
      </c>
      <c r="H1410">
        <v>9</v>
      </c>
      <c r="I1410">
        <v>5</v>
      </c>
      <c r="J1410">
        <v>7</v>
      </c>
      <c r="K1410">
        <v>5</v>
      </c>
      <c r="L1410">
        <v>0</v>
      </c>
    </row>
    <row r="1411" spans="2:12" x14ac:dyDescent="0.3">
      <c r="B1411" s="4" t="s">
        <v>1509</v>
      </c>
      <c r="C1411">
        <v>5</v>
      </c>
      <c r="D1411">
        <v>11</v>
      </c>
      <c r="E1411">
        <v>8</v>
      </c>
      <c r="F1411">
        <v>0</v>
      </c>
      <c r="G1411">
        <v>2</v>
      </c>
      <c r="H1411">
        <v>19</v>
      </c>
      <c r="I1411">
        <v>5</v>
      </c>
      <c r="J1411">
        <v>7</v>
      </c>
      <c r="K1411">
        <v>2</v>
      </c>
      <c r="L1411">
        <v>0</v>
      </c>
    </row>
    <row r="1412" spans="2:12" x14ac:dyDescent="0.3">
      <c r="B1412" s="4" t="s">
        <v>1510</v>
      </c>
      <c r="C1412">
        <v>1</v>
      </c>
      <c r="D1412">
        <v>10</v>
      </c>
      <c r="E1412">
        <v>12</v>
      </c>
      <c r="F1412">
        <v>0</v>
      </c>
      <c r="G1412">
        <v>2</v>
      </c>
      <c r="H1412">
        <v>9</v>
      </c>
      <c r="I1412">
        <v>5</v>
      </c>
      <c r="J1412">
        <v>7</v>
      </c>
      <c r="K1412">
        <v>2</v>
      </c>
      <c r="L1412">
        <v>0</v>
      </c>
    </row>
    <row r="1413" spans="2:12" x14ac:dyDescent="0.3">
      <c r="B1413" s="4" t="s">
        <v>1511</v>
      </c>
      <c r="C1413">
        <v>5</v>
      </c>
      <c r="D1413">
        <v>10</v>
      </c>
      <c r="E1413">
        <v>8</v>
      </c>
      <c r="F1413">
        <v>0</v>
      </c>
      <c r="G1413">
        <v>2</v>
      </c>
      <c r="H1413">
        <v>9</v>
      </c>
      <c r="I1413">
        <v>5</v>
      </c>
      <c r="J1413">
        <v>7</v>
      </c>
      <c r="K1413">
        <v>5</v>
      </c>
      <c r="L1413">
        <v>0</v>
      </c>
    </row>
    <row r="1414" spans="2:12" x14ac:dyDescent="0.3">
      <c r="B1414" s="4" t="s">
        <v>1512</v>
      </c>
      <c r="C1414">
        <v>5</v>
      </c>
      <c r="D1414">
        <v>12</v>
      </c>
      <c r="E1414">
        <v>12</v>
      </c>
      <c r="F1414">
        <v>0</v>
      </c>
      <c r="G1414">
        <v>2</v>
      </c>
      <c r="H1414">
        <v>0</v>
      </c>
      <c r="I1414">
        <v>5</v>
      </c>
      <c r="J1414">
        <v>7</v>
      </c>
      <c r="K1414">
        <v>5</v>
      </c>
      <c r="L1414">
        <v>0</v>
      </c>
    </row>
    <row r="1415" spans="2:12" x14ac:dyDescent="0.3">
      <c r="B1415" s="4" t="s">
        <v>1513</v>
      </c>
      <c r="C1415">
        <v>1</v>
      </c>
      <c r="D1415">
        <v>11</v>
      </c>
      <c r="E1415">
        <v>8</v>
      </c>
      <c r="F1415">
        <v>0</v>
      </c>
      <c r="G1415">
        <v>2</v>
      </c>
      <c r="H1415">
        <v>8</v>
      </c>
      <c r="I1415">
        <v>5</v>
      </c>
      <c r="J1415">
        <v>7</v>
      </c>
      <c r="K1415">
        <v>5</v>
      </c>
      <c r="L1415">
        <v>0</v>
      </c>
    </row>
    <row r="1416" spans="2:12" x14ac:dyDescent="0.3">
      <c r="B1416" s="4" t="s">
        <v>1514</v>
      </c>
      <c r="C1416">
        <v>5</v>
      </c>
      <c r="D1416">
        <v>9</v>
      </c>
      <c r="E1416">
        <v>12</v>
      </c>
      <c r="F1416">
        <v>0</v>
      </c>
      <c r="G1416">
        <v>2</v>
      </c>
      <c r="H1416">
        <v>17</v>
      </c>
      <c r="I1416">
        <v>5</v>
      </c>
      <c r="J1416">
        <v>7</v>
      </c>
      <c r="K1416">
        <v>5</v>
      </c>
      <c r="L1416">
        <v>0</v>
      </c>
    </row>
    <row r="1417" spans="2:12" x14ac:dyDescent="0.3">
      <c r="B1417" s="4" t="s">
        <v>1515</v>
      </c>
      <c r="C1417">
        <v>1</v>
      </c>
      <c r="D1417">
        <v>10</v>
      </c>
      <c r="E1417">
        <v>12</v>
      </c>
      <c r="F1417">
        <v>0</v>
      </c>
      <c r="G1417">
        <v>2</v>
      </c>
      <c r="H1417">
        <v>9</v>
      </c>
      <c r="I1417">
        <v>5</v>
      </c>
      <c r="J1417">
        <v>7</v>
      </c>
      <c r="K1417">
        <v>5</v>
      </c>
      <c r="L1417">
        <v>0</v>
      </c>
    </row>
    <row r="1418" spans="2:12" x14ac:dyDescent="0.3">
      <c r="B1418" s="4" t="s">
        <v>1516</v>
      </c>
      <c r="C1418">
        <v>5</v>
      </c>
      <c r="D1418">
        <v>10</v>
      </c>
      <c r="E1418">
        <v>12</v>
      </c>
      <c r="F1418">
        <v>0</v>
      </c>
      <c r="G1418">
        <v>2</v>
      </c>
      <c r="H1418">
        <v>9</v>
      </c>
      <c r="I1418">
        <v>5</v>
      </c>
      <c r="J1418">
        <v>7</v>
      </c>
      <c r="K1418">
        <v>5</v>
      </c>
      <c r="L1418">
        <v>0</v>
      </c>
    </row>
    <row r="1419" spans="2:12" x14ac:dyDescent="0.3">
      <c r="B1419" s="4" t="s">
        <v>1517</v>
      </c>
      <c r="C1419">
        <v>5</v>
      </c>
      <c r="D1419">
        <v>10</v>
      </c>
      <c r="E1419">
        <v>8</v>
      </c>
      <c r="F1419">
        <v>0</v>
      </c>
      <c r="G1419">
        <v>2</v>
      </c>
      <c r="H1419">
        <v>9</v>
      </c>
      <c r="I1419">
        <v>6</v>
      </c>
      <c r="J1419">
        <v>7</v>
      </c>
      <c r="K1419">
        <v>5</v>
      </c>
      <c r="L1419">
        <v>0</v>
      </c>
    </row>
    <row r="1420" spans="2:12" x14ac:dyDescent="0.3">
      <c r="B1420" s="4" t="s">
        <v>1518</v>
      </c>
      <c r="C1420">
        <v>5</v>
      </c>
      <c r="D1420">
        <v>10</v>
      </c>
      <c r="E1420">
        <v>12</v>
      </c>
      <c r="F1420">
        <v>0</v>
      </c>
      <c r="G1420">
        <v>2</v>
      </c>
      <c r="H1420">
        <v>9</v>
      </c>
      <c r="I1420">
        <v>5</v>
      </c>
      <c r="J1420">
        <v>7</v>
      </c>
      <c r="K1420">
        <v>5</v>
      </c>
      <c r="L1420">
        <v>0</v>
      </c>
    </row>
    <row r="1421" spans="2:12" x14ac:dyDescent="0.3">
      <c r="B1421" s="4" t="s">
        <v>1519</v>
      </c>
      <c r="C1421">
        <v>5</v>
      </c>
      <c r="D1421">
        <v>5</v>
      </c>
      <c r="E1421">
        <v>8</v>
      </c>
      <c r="F1421">
        <v>0</v>
      </c>
      <c r="G1421">
        <v>2</v>
      </c>
      <c r="H1421">
        <v>9</v>
      </c>
      <c r="I1421">
        <v>5</v>
      </c>
      <c r="J1421">
        <v>7</v>
      </c>
      <c r="K1421">
        <v>2</v>
      </c>
      <c r="L1421">
        <v>0</v>
      </c>
    </row>
    <row r="1422" spans="2:12" x14ac:dyDescent="0.3">
      <c r="B1422" s="4" t="s">
        <v>1520</v>
      </c>
      <c r="C1422">
        <v>5</v>
      </c>
      <c r="D1422">
        <v>10</v>
      </c>
      <c r="E1422">
        <v>8</v>
      </c>
      <c r="F1422">
        <v>0</v>
      </c>
      <c r="G1422">
        <v>2</v>
      </c>
      <c r="H1422">
        <v>9</v>
      </c>
      <c r="I1422">
        <v>5</v>
      </c>
      <c r="J1422">
        <v>7</v>
      </c>
      <c r="K1422">
        <v>2</v>
      </c>
      <c r="L1422">
        <v>0</v>
      </c>
    </row>
    <row r="1423" spans="2:12" x14ac:dyDescent="0.3">
      <c r="B1423" s="4" t="s">
        <v>1521</v>
      </c>
      <c r="C1423">
        <v>1</v>
      </c>
      <c r="D1423">
        <v>9</v>
      </c>
      <c r="E1423">
        <v>8</v>
      </c>
      <c r="F1423">
        <v>0</v>
      </c>
      <c r="G1423">
        <v>2</v>
      </c>
      <c r="H1423">
        <v>9</v>
      </c>
      <c r="I1423">
        <v>5</v>
      </c>
      <c r="J1423">
        <v>7</v>
      </c>
      <c r="K1423">
        <v>2</v>
      </c>
      <c r="L1423">
        <v>0</v>
      </c>
    </row>
    <row r="1424" spans="2:12" x14ac:dyDescent="0.3">
      <c r="B1424" s="4" t="s">
        <v>1522</v>
      </c>
      <c r="C1424">
        <v>5</v>
      </c>
      <c r="D1424">
        <v>10</v>
      </c>
      <c r="E1424">
        <v>8</v>
      </c>
      <c r="F1424">
        <v>0</v>
      </c>
      <c r="G1424">
        <v>2</v>
      </c>
      <c r="H1424">
        <v>9</v>
      </c>
      <c r="I1424">
        <v>5</v>
      </c>
      <c r="J1424">
        <v>7</v>
      </c>
      <c r="K1424">
        <v>2</v>
      </c>
      <c r="L1424">
        <v>0</v>
      </c>
    </row>
    <row r="1425" spans="2:12" x14ac:dyDescent="0.3">
      <c r="B1425" s="4" t="s">
        <v>1523</v>
      </c>
      <c r="C1425">
        <v>5</v>
      </c>
      <c r="D1425">
        <v>6</v>
      </c>
      <c r="E1425">
        <v>8</v>
      </c>
      <c r="F1425">
        <v>0</v>
      </c>
      <c r="G1425">
        <v>2</v>
      </c>
      <c r="H1425">
        <v>9</v>
      </c>
      <c r="I1425">
        <v>5</v>
      </c>
      <c r="J1425">
        <v>7</v>
      </c>
      <c r="K1425">
        <v>5</v>
      </c>
      <c r="L1425">
        <v>0</v>
      </c>
    </row>
    <row r="1426" spans="2:12" x14ac:dyDescent="0.3">
      <c r="B1426" s="4" t="s">
        <v>1524</v>
      </c>
      <c r="C1426">
        <v>5</v>
      </c>
      <c r="D1426">
        <v>11</v>
      </c>
      <c r="E1426">
        <v>8</v>
      </c>
      <c r="F1426">
        <v>0</v>
      </c>
      <c r="G1426">
        <v>2</v>
      </c>
      <c r="H1426">
        <v>19</v>
      </c>
      <c r="I1426">
        <v>5</v>
      </c>
      <c r="J1426">
        <v>7</v>
      </c>
      <c r="K1426">
        <v>2</v>
      </c>
      <c r="L1426">
        <v>0</v>
      </c>
    </row>
    <row r="1427" spans="2:12" x14ac:dyDescent="0.3">
      <c r="B1427" s="4" t="s">
        <v>1525</v>
      </c>
      <c r="C1427">
        <v>5</v>
      </c>
      <c r="D1427">
        <v>7</v>
      </c>
      <c r="E1427">
        <v>8</v>
      </c>
      <c r="F1427">
        <v>0</v>
      </c>
      <c r="G1427">
        <v>2</v>
      </c>
      <c r="H1427">
        <v>9</v>
      </c>
      <c r="I1427">
        <v>5</v>
      </c>
      <c r="J1427">
        <v>7</v>
      </c>
      <c r="K1427">
        <v>2</v>
      </c>
      <c r="L1427">
        <v>0</v>
      </c>
    </row>
    <row r="1428" spans="2:12" x14ac:dyDescent="0.3">
      <c r="B1428" s="4" t="s">
        <v>1526</v>
      </c>
      <c r="C1428">
        <v>5</v>
      </c>
      <c r="D1428">
        <v>5</v>
      </c>
      <c r="E1428">
        <v>8</v>
      </c>
      <c r="F1428">
        <v>0</v>
      </c>
      <c r="G1428">
        <v>2</v>
      </c>
      <c r="H1428">
        <v>9</v>
      </c>
      <c r="I1428">
        <v>5</v>
      </c>
      <c r="J1428">
        <v>7</v>
      </c>
      <c r="K1428">
        <v>2</v>
      </c>
      <c r="L1428">
        <v>0</v>
      </c>
    </row>
    <row r="1429" spans="2:12" x14ac:dyDescent="0.3">
      <c r="B1429" s="4" t="s">
        <v>1527</v>
      </c>
      <c r="C1429">
        <v>1</v>
      </c>
      <c r="D1429">
        <v>15</v>
      </c>
      <c r="E1429">
        <v>12</v>
      </c>
      <c r="F1429">
        <v>0</v>
      </c>
      <c r="G1429">
        <v>3</v>
      </c>
      <c r="H1429">
        <v>31</v>
      </c>
      <c r="I1429">
        <v>3</v>
      </c>
      <c r="J1429">
        <v>10</v>
      </c>
      <c r="K1429">
        <v>1</v>
      </c>
      <c r="L1429">
        <v>0</v>
      </c>
    </row>
    <row r="1430" spans="2:12" x14ac:dyDescent="0.3">
      <c r="B1430" s="4" t="s">
        <v>1528</v>
      </c>
      <c r="C1430">
        <v>5</v>
      </c>
      <c r="D1430">
        <v>15</v>
      </c>
      <c r="E1430">
        <v>12</v>
      </c>
      <c r="F1430">
        <v>0</v>
      </c>
      <c r="G1430">
        <v>3</v>
      </c>
      <c r="H1430">
        <v>31</v>
      </c>
      <c r="I1430">
        <v>3</v>
      </c>
      <c r="J1430">
        <v>10</v>
      </c>
      <c r="K1430">
        <v>1</v>
      </c>
      <c r="L1430">
        <v>0</v>
      </c>
    </row>
    <row r="1431" spans="2:12" x14ac:dyDescent="0.3">
      <c r="B1431" s="4" t="s">
        <v>1529</v>
      </c>
      <c r="C1431">
        <v>5</v>
      </c>
      <c r="D1431">
        <v>15</v>
      </c>
      <c r="E1431">
        <v>12</v>
      </c>
      <c r="F1431">
        <v>0</v>
      </c>
      <c r="G1431">
        <v>3</v>
      </c>
      <c r="H1431">
        <v>31</v>
      </c>
      <c r="I1431">
        <v>3</v>
      </c>
      <c r="J1431">
        <v>10</v>
      </c>
      <c r="K1431">
        <v>1</v>
      </c>
      <c r="L1431">
        <v>0</v>
      </c>
    </row>
    <row r="1432" spans="2:12" x14ac:dyDescent="0.3">
      <c r="B1432" s="4" t="s">
        <v>1530</v>
      </c>
      <c r="C1432">
        <v>5</v>
      </c>
      <c r="D1432">
        <v>15</v>
      </c>
      <c r="E1432">
        <v>12</v>
      </c>
      <c r="F1432">
        <v>0</v>
      </c>
      <c r="G1432">
        <v>3</v>
      </c>
      <c r="H1432">
        <v>23</v>
      </c>
      <c r="I1432">
        <v>3</v>
      </c>
      <c r="J1432">
        <v>10</v>
      </c>
      <c r="K1432">
        <v>1</v>
      </c>
      <c r="L1432">
        <v>0</v>
      </c>
    </row>
    <row r="1433" spans="2:12" x14ac:dyDescent="0.3">
      <c r="B1433" s="4" t="s">
        <v>1531</v>
      </c>
      <c r="C1433">
        <v>5</v>
      </c>
      <c r="D1433">
        <v>15</v>
      </c>
      <c r="E1433">
        <v>12</v>
      </c>
      <c r="F1433">
        <v>0</v>
      </c>
      <c r="G1433">
        <v>3</v>
      </c>
      <c r="H1433">
        <v>23</v>
      </c>
      <c r="I1433">
        <v>3</v>
      </c>
      <c r="J1433">
        <v>10</v>
      </c>
      <c r="K1433">
        <v>1</v>
      </c>
      <c r="L1433">
        <v>0</v>
      </c>
    </row>
    <row r="1434" spans="2:12" x14ac:dyDescent="0.3">
      <c r="B1434" s="4" t="s">
        <v>1532</v>
      </c>
      <c r="C1434">
        <v>5</v>
      </c>
      <c r="D1434">
        <v>15</v>
      </c>
      <c r="E1434">
        <v>12</v>
      </c>
      <c r="F1434">
        <v>0</v>
      </c>
      <c r="G1434">
        <v>3</v>
      </c>
      <c r="H1434">
        <v>31</v>
      </c>
      <c r="I1434">
        <v>3</v>
      </c>
      <c r="J1434">
        <v>10</v>
      </c>
      <c r="K1434">
        <v>1</v>
      </c>
      <c r="L1434">
        <v>0</v>
      </c>
    </row>
    <row r="1435" spans="2:12" x14ac:dyDescent="0.3">
      <c r="B1435" s="4" t="s">
        <v>1533</v>
      </c>
      <c r="C1435">
        <v>1</v>
      </c>
      <c r="D1435">
        <v>15</v>
      </c>
      <c r="E1435">
        <v>12</v>
      </c>
      <c r="F1435">
        <v>0</v>
      </c>
      <c r="G1435">
        <v>3</v>
      </c>
      <c r="H1435">
        <v>5</v>
      </c>
      <c r="I1435">
        <v>3</v>
      </c>
      <c r="J1435">
        <v>10</v>
      </c>
      <c r="K1435">
        <v>1</v>
      </c>
      <c r="L1435">
        <v>0</v>
      </c>
    </row>
    <row r="1436" spans="2:12" x14ac:dyDescent="0.3">
      <c r="B1436" s="4" t="s">
        <v>1534</v>
      </c>
      <c r="C1436">
        <v>5</v>
      </c>
      <c r="D1436">
        <v>16</v>
      </c>
      <c r="E1436">
        <v>12</v>
      </c>
      <c r="F1436">
        <v>0</v>
      </c>
      <c r="G1436">
        <v>3</v>
      </c>
      <c r="H1436">
        <v>23</v>
      </c>
      <c r="I1436">
        <v>5</v>
      </c>
      <c r="J1436">
        <v>10</v>
      </c>
      <c r="K1436">
        <v>1</v>
      </c>
      <c r="L1436">
        <v>0</v>
      </c>
    </row>
    <row r="1437" spans="2:12" x14ac:dyDescent="0.3">
      <c r="B1437" s="4" t="s">
        <v>1535</v>
      </c>
      <c r="C1437">
        <v>5</v>
      </c>
      <c r="D1437">
        <v>15</v>
      </c>
      <c r="E1437">
        <v>12</v>
      </c>
      <c r="F1437">
        <v>0</v>
      </c>
      <c r="G1437">
        <v>3</v>
      </c>
      <c r="H1437">
        <v>9</v>
      </c>
      <c r="I1437">
        <v>5</v>
      </c>
      <c r="J1437">
        <v>10</v>
      </c>
      <c r="K1437">
        <v>1</v>
      </c>
      <c r="L1437">
        <v>0</v>
      </c>
    </row>
    <row r="1438" spans="2:12" x14ac:dyDescent="0.3">
      <c r="B1438" s="4" t="s">
        <v>1536</v>
      </c>
      <c r="C1438">
        <v>5</v>
      </c>
      <c r="D1438">
        <v>10</v>
      </c>
      <c r="E1438">
        <v>12</v>
      </c>
      <c r="F1438">
        <v>0</v>
      </c>
      <c r="G1438">
        <v>3</v>
      </c>
      <c r="H1438">
        <v>31</v>
      </c>
      <c r="I1438">
        <v>5</v>
      </c>
      <c r="J1438">
        <v>10</v>
      </c>
      <c r="K1438">
        <v>1</v>
      </c>
      <c r="L1438">
        <v>0</v>
      </c>
    </row>
    <row r="1439" spans="2:12" x14ac:dyDescent="0.3">
      <c r="B1439" s="4" t="s">
        <v>1537</v>
      </c>
      <c r="C1439">
        <v>5</v>
      </c>
      <c r="D1439">
        <v>13</v>
      </c>
      <c r="E1439">
        <v>12</v>
      </c>
      <c r="F1439">
        <v>0</v>
      </c>
      <c r="G1439">
        <v>3</v>
      </c>
      <c r="H1439">
        <v>31</v>
      </c>
      <c r="I1439">
        <v>5</v>
      </c>
      <c r="J1439">
        <v>10</v>
      </c>
      <c r="K1439">
        <v>1</v>
      </c>
      <c r="L1439">
        <v>0</v>
      </c>
    </row>
    <row r="1440" spans="2:12" x14ac:dyDescent="0.3">
      <c r="B1440" s="4" t="s">
        <v>1538</v>
      </c>
      <c r="C1440">
        <v>1</v>
      </c>
      <c r="D1440">
        <v>13</v>
      </c>
      <c r="E1440">
        <v>12</v>
      </c>
      <c r="F1440">
        <v>0</v>
      </c>
      <c r="G1440">
        <v>3</v>
      </c>
      <c r="H1440">
        <v>31</v>
      </c>
      <c r="I1440">
        <v>5</v>
      </c>
      <c r="J1440">
        <v>10</v>
      </c>
      <c r="K1440">
        <v>1</v>
      </c>
      <c r="L1440">
        <v>0</v>
      </c>
    </row>
    <row r="1441" spans="2:12" x14ac:dyDescent="0.3">
      <c r="B1441" s="4" t="s">
        <v>1539</v>
      </c>
      <c r="C1441">
        <v>5</v>
      </c>
      <c r="D1441">
        <v>9</v>
      </c>
      <c r="E1441">
        <v>8</v>
      </c>
      <c r="F1441">
        <v>0</v>
      </c>
      <c r="G1441">
        <v>3</v>
      </c>
      <c r="H1441">
        <v>9</v>
      </c>
      <c r="I1441">
        <v>5</v>
      </c>
      <c r="J1441">
        <v>10</v>
      </c>
      <c r="K1441">
        <v>2</v>
      </c>
      <c r="L1441">
        <v>0</v>
      </c>
    </row>
    <row r="1442" spans="2:12" x14ac:dyDescent="0.3">
      <c r="B1442" s="4" t="s">
        <v>1540</v>
      </c>
      <c r="C1442">
        <v>1</v>
      </c>
      <c r="D1442">
        <v>10</v>
      </c>
      <c r="E1442">
        <v>9</v>
      </c>
      <c r="F1442">
        <v>0</v>
      </c>
      <c r="G1442">
        <v>3</v>
      </c>
      <c r="H1442">
        <v>3</v>
      </c>
      <c r="I1442">
        <v>5</v>
      </c>
      <c r="J1442">
        <v>10</v>
      </c>
      <c r="K1442">
        <v>0</v>
      </c>
      <c r="L1442">
        <v>0</v>
      </c>
    </row>
    <row r="1443" spans="2:12" x14ac:dyDescent="0.3">
      <c r="B1443" s="4" t="s">
        <v>1541</v>
      </c>
      <c r="C1443">
        <v>5</v>
      </c>
      <c r="D1443">
        <v>10</v>
      </c>
      <c r="E1443">
        <v>8</v>
      </c>
      <c r="F1443">
        <v>0</v>
      </c>
      <c r="G1443">
        <v>3</v>
      </c>
      <c r="H1443">
        <v>3</v>
      </c>
      <c r="I1443">
        <v>5</v>
      </c>
      <c r="J1443">
        <v>10</v>
      </c>
      <c r="K1443">
        <v>1</v>
      </c>
      <c r="L1443">
        <v>0</v>
      </c>
    </row>
    <row r="1444" spans="2:12" x14ac:dyDescent="0.3">
      <c r="B1444" s="4" t="s">
        <v>1542</v>
      </c>
      <c r="C1444">
        <v>1</v>
      </c>
      <c r="D1444">
        <v>10</v>
      </c>
      <c r="E1444">
        <v>8</v>
      </c>
      <c r="F1444">
        <v>0</v>
      </c>
      <c r="G1444">
        <v>3</v>
      </c>
      <c r="H1444">
        <v>23</v>
      </c>
      <c r="I1444">
        <v>5</v>
      </c>
      <c r="J1444">
        <v>10</v>
      </c>
      <c r="K1444">
        <v>1</v>
      </c>
      <c r="L1444">
        <v>0</v>
      </c>
    </row>
    <row r="1445" spans="2:12" x14ac:dyDescent="0.3">
      <c r="B1445" s="4" t="s">
        <v>1543</v>
      </c>
      <c r="C1445">
        <v>5</v>
      </c>
      <c r="D1445">
        <v>10</v>
      </c>
      <c r="E1445">
        <v>8</v>
      </c>
      <c r="F1445">
        <v>0</v>
      </c>
      <c r="G1445">
        <v>3</v>
      </c>
      <c r="H1445">
        <v>23</v>
      </c>
      <c r="I1445">
        <v>5</v>
      </c>
      <c r="J1445">
        <v>10</v>
      </c>
      <c r="K1445">
        <v>1</v>
      </c>
      <c r="L1445">
        <v>0</v>
      </c>
    </row>
    <row r="1446" spans="2:12" x14ac:dyDescent="0.3">
      <c r="B1446" s="4" t="s">
        <v>1544</v>
      </c>
      <c r="C1446">
        <v>1</v>
      </c>
      <c r="D1446">
        <v>9</v>
      </c>
      <c r="E1446">
        <v>8</v>
      </c>
      <c r="F1446">
        <v>0</v>
      </c>
      <c r="G1446">
        <v>3</v>
      </c>
      <c r="H1446">
        <v>17</v>
      </c>
      <c r="I1446">
        <v>5</v>
      </c>
      <c r="J1446">
        <v>10</v>
      </c>
      <c r="K1446">
        <v>1</v>
      </c>
      <c r="L1446">
        <v>0</v>
      </c>
    </row>
    <row r="1447" spans="2:12" x14ac:dyDescent="0.3">
      <c r="B1447" s="4" t="s">
        <v>1545</v>
      </c>
      <c r="C1447">
        <v>5</v>
      </c>
      <c r="D1447">
        <v>6</v>
      </c>
      <c r="E1447">
        <v>8</v>
      </c>
      <c r="F1447">
        <v>0</v>
      </c>
      <c r="G1447">
        <v>3</v>
      </c>
      <c r="H1447">
        <v>9</v>
      </c>
      <c r="I1447">
        <v>5</v>
      </c>
      <c r="J1447">
        <v>10</v>
      </c>
      <c r="K1447">
        <v>2</v>
      </c>
      <c r="L1447">
        <v>0</v>
      </c>
    </row>
    <row r="1448" spans="2:12" x14ac:dyDescent="0.3">
      <c r="B1448" s="4" t="s">
        <v>1546</v>
      </c>
      <c r="C1448">
        <v>1</v>
      </c>
      <c r="D1448">
        <v>10</v>
      </c>
      <c r="E1448">
        <v>9</v>
      </c>
      <c r="F1448">
        <v>0</v>
      </c>
      <c r="G1448">
        <v>3</v>
      </c>
      <c r="H1448">
        <v>17</v>
      </c>
      <c r="I1448">
        <v>5</v>
      </c>
      <c r="J1448">
        <v>10</v>
      </c>
      <c r="K1448">
        <v>0</v>
      </c>
      <c r="L1448">
        <v>0</v>
      </c>
    </row>
    <row r="1449" spans="2:12" x14ac:dyDescent="0.3">
      <c r="B1449" s="4" t="s">
        <v>1547</v>
      </c>
      <c r="C1449">
        <v>1</v>
      </c>
      <c r="D1449">
        <v>11</v>
      </c>
      <c r="E1449">
        <v>0</v>
      </c>
      <c r="F1449">
        <v>0</v>
      </c>
      <c r="G1449">
        <v>3</v>
      </c>
      <c r="H1449">
        <v>1</v>
      </c>
      <c r="I1449">
        <v>3</v>
      </c>
      <c r="J1449">
        <v>0</v>
      </c>
      <c r="K1449">
        <v>2</v>
      </c>
      <c r="L1449">
        <v>0</v>
      </c>
    </row>
    <row r="1450" spans="2:12" x14ac:dyDescent="0.3">
      <c r="B1450" s="4" t="s">
        <v>1548</v>
      </c>
      <c r="C1450">
        <v>5</v>
      </c>
      <c r="D1450">
        <v>11</v>
      </c>
      <c r="E1450">
        <v>0</v>
      </c>
      <c r="F1450">
        <v>0</v>
      </c>
      <c r="G1450">
        <v>1</v>
      </c>
      <c r="H1450">
        <v>2</v>
      </c>
      <c r="I1450">
        <v>3</v>
      </c>
      <c r="J1450">
        <v>0</v>
      </c>
      <c r="K1450">
        <v>2</v>
      </c>
      <c r="L1450">
        <v>0</v>
      </c>
    </row>
    <row r="1451" spans="2:12" x14ac:dyDescent="0.3">
      <c r="B1451" s="4" t="s">
        <v>1549</v>
      </c>
      <c r="C1451">
        <v>1</v>
      </c>
      <c r="D1451">
        <v>11</v>
      </c>
      <c r="E1451">
        <v>0</v>
      </c>
      <c r="F1451">
        <v>0</v>
      </c>
      <c r="G1451">
        <v>1</v>
      </c>
      <c r="H1451">
        <v>7</v>
      </c>
      <c r="I1451">
        <v>3</v>
      </c>
      <c r="J1451">
        <v>0</v>
      </c>
      <c r="K1451">
        <v>2</v>
      </c>
      <c r="L1451">
        <v>0</v>
      </c>
    </row>
    <row r="1452" spans="2:12" x14ac:dyDescent="0.3">
      <c r="B1452" s="4" t="s">
        <v>1550</v>
      </c>
      <c r="C1452">
        <v>5</v>
      </c>
      <c r="D1452">
        <v>11</v>
      </c>
      <c r="E1452">
        <v>0</v>
      </c>
      <c r="F1452">
        <v>0</v>
      </c>
      <c r="G1452">
        <v>1</v>
      </c>
      <c r="H1452">
        <v>28</v>
      </c>
      <c r="I1452">
        <v>3</v>
      </c>
      <c r="J1452">
        <v>0</v>
      </c>
      <c r="K1452">
        <v>2</v>
      </c>
      <c r="L1452">
        <v>0</v>
      </c>
    </row>
    <row r="1453" spans="2:12" x14ac:dyDescent="0.3">
      <c r="B1453" s="4" t="s">
        <v>1551</v>
      </c>
      <c r="C1453">
        <v>5</v>
      </c>
      <c r="D1453">
        <v>14</v>
      </c>
      <c r="E1453">
        <v>0</v>
      </c>
      <c r="F1453">
        <v>0</v>
      </c>
      <c r="G1453">
        <v>1</v>
      </c>
      <c r="H1453">
        <v>15</v>
      </c>
      <c r="I1453">
        <v>3</v>
      </c>
      <c r="J1453">
        <v>0</v>
      </c>
      <c r="K1453">
        <v>2</v>
      </c>
      <c r="L1453">
        <v>0</v>
      </c>
    </row>
    <row r="1454" spans="2:12" x14ac:dyDescent="0.3">
      <c r="B1454" s="4" t="s">
        <v>1552</v>
      </c>
      <c r="C1454">
        <v>1</v>
      </c>
      <c r="D1454">
        <v>14</v>
      </c>
      <c r="E1454">
        <v>0</v>
      </c>
      <c r="F1454">
        <v>0</v>
      </c>
      <c r="G1454">
        <v>1</v>
      </c>
      <c r="H1454">
        <v>29</v>
      </c>
      <c r="I1454">
        <v>3</v>
      </c>
      <c r="J1454">
        <v>0</v>
      </c>
      <c r="K1454">
        <v>2</v>
      </c>
      <c r="L1454">
        <v>0</v>
      </c>
    </row>
    <row r="1455" spans="2:12" x14ac:dyDescent="0.3">
      <c r="B1455" s="4" t="s">
        <v>1553</v>
      </c>
      <c r="C1455">
        <v>5</v>
      </c>
      <c r="D1455">
        <v>14</v>
      </c>
      <c r="E1455">
        <v>0</v>
      </c>
      <c r="F1455">
        <v>0</v>
      </c>
      <c r="G1455">
        <v>1</v>
      </c>
      <c r="H1455">
        <v>2</v>
      </c>
      <c r="I1455">
        <v>3</v>
      </c>
      <c r="J1455">
        <v>0</v>
      </c>
      <c r="K1455">
        <v>2</v>
      </c>
      <c r="L1455">
        <v>0</v>
      </c>
    </row>
    <row r="1456" spans="2:12" x14ac:dyDescent="0.3">
      <c r="B1456" s="4" t="s">
        <v>1554</v>
      </c>
      <c r="C1456">
        <v>5</v>
      </c>
      <c r="D1456">
        <v>14</v>
      </c>
      <c r="E1456">
        <v>0</v>
      </c>
      <c r="F1456">
        <v>0</v>
      </c>
      <c r="G1456">
        <v>1</v>
      </c>
      <c r="H1456">
        <v>31</v>
      </c>
      <c r="I1456">
        <v>3</v>
      </c>
      <c r="J1456">
        <v>0</v>
      </c>
      <c r="K1456">
        <v>2</v>
      </c>
      <c r="L1456">
        <v>0</v>
      </c>
    </row>
    <row r="1457" spans="2:12" x14ac:dyDescent="0.3">
      <c r="B1457" s="4" t="s">
        <v>1555</v>
      </c>
      <c r="C1457">
        <v>1</v>
      </c>
      <c r="D1457">
        <v>14</v>
      </c>
      <c r="E1457">
        <v>0</v>
      </c>
      <c r="F1457">
        <v>0</v>
      </c>
      <c r="G1457">
        <v>1</v>
      </c>
      <c r="H1457">
        <v>13</v>
      </c>
      <c r="I1457">
        <v>3</v>
      </c>
      <c r="J1457">
        <v>0</v>
      </c>
      <c r="K1457">
        <v>2</v>
      </c>
      <c r="L1457">
        <v>0</v>
      </c>
    </row>
    <row r="1458" spans="2:12" x14ac:dyDescent="0.3">
      <c r="B1458" s="4" t="s">
        <v>1556</v>
      </c>
      <c r="C1458">
        <v>5</v>
      </c>
      <c r="D1458">
        <v>11</v>
      </c>
      <c r="E1458">
        <v>0</v>
      </c>
      <c r="F1458">
        <v>0</v>
      </c>
      <c r="G1458">
        <v>1</v>
      </c>
      <c r="H1458">
        <v>3</v>
      </c>
      <c r="I1458">
        <v>3</v>
      </c>
      <c r="J1458">
        <v>0</v>
      </c>
      <c r="K1458">
        <v>2</v>
      </c>
      <c r="L1458">
        <v>0</v>
      </c>
    </row>
    <row r="1459" spans="2:12" x14ac:dyDescent="0.3">
      <c r="B1459" s="4" t="s">
        <v>1557</v>
      </c>
      <c r="C1459">
        <v>1</v>
      </c>
      <c r="D1459">
        <v>14</v>
      </c>
      <c r="E1459">
        <v>3</v>
      </c>
      <c r="F1459">
        <v>0</v>
      </c>
      <c r="G1459">
        <v>1</v>
      </c>
      <c r="H1459">
        <v>7</v>
      </c>
      <c r="I1459">
        <v>3</v>
      </c>
      <c r="J1459">
        <v>0</v>
      </c>
      <c r="K1459">
        <v>2</v>
      </c>
      <c r="L1459">
        <v>0</v>
      </c>
    </row>
    <row r="1460" spans="2:12" x14ac:dyDescent="0.3">
      <c r="B1460" s="4" t="s">
        <v>1558</v>
      </c>
      <c r="C1460">
        <v>5</v>
      </c>
      <c r="D1460">
        <v>14</v>
      </c>
      <c r="E1460">
        <v>3</v>
      </c>
      <c r="F1460">
        <v>0</v>
      </c>
      <c r="G1460">
        <v>1</v>
      </c>
      <c r="H1460">
        <v>7</v>
      </c>
      <c r="I1460">
        <v>3</v>
      </c>
      <c r="J1460">
        <v>0</v>
      </c>
      <c r="K1460">
        <v>2</v>
      </c>
      <c r="L1460">
        <v>0</v>
      </c>
    </row>
    <row r="1461" spans="2:12" x14ac:dyDescent="0.3">
      <c r="B1461" s="4" t="s">
        <v>1559</v>
      </c>
      <c r="C1461">
        <v>5</v>
      </c>
      <c r="D1461">
        <v>9</v>
      </c>
      <c r="E1461">
        <v>0</v>
      </c>
      <c r="F1461">
        <v>0</v>
      </c>
      <c r="G1461">
        <v>1</v>
      </c>
      <c r="H1461">
        <v>9</v>
      </c>
      <c r="I1461">
        <v>2</v>
      </c>
      <c r="J1461">
        <v>0</v>
      </c>
      <c r="K1461">
        <v>2</v>
      </c>
      <c r="L1461">
        <v>0</v>
      </c>
    </row>
    <row r="1462" spans="2:12" x14ac:dyDescent="0.3">
      <c r="B1462" s="4" t="s">
        <v>1560</v>
      </c>
      <c r="C1462">
        <v>5</v>
      </c>
      <c r="D1462">
        <v>9</v>
      </c>
      <c r="E1462">
        <v>3</v>
      </c>
      <c r="F1462">
        <v>0</v>
      </c>
      <c r="G1462">
        <v>1</v>
      </c>
      <c r="H1462">
        <v>17</v>
      </c>
      <c r="I1462">
        <v>2</v>
      </c>
      <c r="J1462">
        <v>0</v>
      </c>
      <c r="K1462">
        <v>2</v>
      </c>
      <c r="L1462">
        <v>0</v>
      </c>
    </row>
    <row r="1463" spans="2:12" x14ac:dyDescent="0.3">
      <c r="B1463" s="4" t="s">
        <v>1561</v>
      </c>
      <c r="C1463">
        <v>5</v>
      </c>
      <c r="D1463">
        <v>11</v>
      </c>
      <c r="E1463">
        <v>0</v>
      </c>
      <c r="F1463">
        <v>0</v>
      </c>
      <c r="G1463">
        <v>1</v>
      </c>
      <c r="H1463">
        <v>2</v>
      </c>
      <c r="I1463">
        <v>6</v>
      </c>
      <c r="J1463">
        <v>0</v>
      </c>
      <c r="K1463">
        <v>2</v>
      </c>
      <c r="L1463">
        <v>0</v>
      </c>
    </row>
    <row r="1464" spans="2:12" x14ac:dyDescent="0.3">
      <c r="B1464" s="4" t="s">
        <v>1562</v>
      </c>
      <c r="C1464">
        <v>1</v>
      </c>
      <c r="D1464">
        <v>3</v>
      </c>
      <c r="E1464">
        <v>0</v>
      </c>
      <c r="F1464">
        <v>0</v>
      </c>
      <c r="G1464">
        <v>1</v>
      </c>
      <c r="H1464">
        <v>20</v>
      </c>
      <c r="I1464">
        <v>0</v>
      </c>
      <c r="J1464">
        <v>0</v>
      </c>
      <c r="K1464">
        <v>2</v>
      </c>
      <c r="L1464">
        <v>0</v>
      </c>
    </row>
    <row r="1465" spans="2:12" x14ac:dyDescent="0.3">
      <c r="B1465" s="4" t="s">
        <v>1563</v>
      </c>
      <c r="C1465">
        <v>5</v>
      </c>
      <c r="D1465">
        <v>3</v>
      </c>
      <c r="E1465">
        <v>9</v>
      </c>
      <c r="F1465">
        <v>0</v>
      </c>
      <c r="G1465">
        <v>1</v>
      </c>
      <c r="H1465">
        <v>14</v>
      </c>
      <c r="I1465">
        <v>3</v>
      </c>
      <c r="J1465">
        <v>0</v>
      </c>
      <c r="K1465">
        <v>2</v>
      </c>
      <c r="L1465">
        <v>0</v>
      </c>
    </row>
    <row r="1466" spans="2:12" x14ac:dyDescent="0.3">
      <c r="B1466" s="4" t="s">
        <v>1564</v>
      </c>
      <c r="C1466">
        <v>1</v>
      </c>
      <c r="D1466">
        <v>9</v>
      </c>
      <c r="E1466">
        <v>0</v>
      </c>
      <c r="F1466">
        <v>0</v>
      </c>
      <c r="G1466">
        <v>1</v>
      </c>
      <c r="H1466">
        <v>19</v>
      </c>
      <c r="I1466">
        <v>0</v>
      </c>
      <c r="J1466">
        <v>0</v>
      </c>
      <c r="K1466">
        <v>2</v>
      </c>
      <c r="L1466">
        <v>0</v>
      </c>
    </row>
    <row r="1467" spans="2:12" x14ac:dyDescent="0.3">
      <c r="B1467" s="4" t="s">
        <v>1565</v>
      </c>
      <c r="C1467">
        <v>5</v>
      </c>
      <c r="D1467">
        <v>10</v>
      </c>
      <c r="E1467">
        <v>0</v>
      </c>
      <c r="F1467">
        <v>0</v>
      </c>
      <c r="G1467">
        <v>1</v>
      </c>
      <c r="H1467">
        <v>23</v>
      </c>
      <c r="I1467">
        <v>0</v>
      </c>
      <c r="J1467">
        <v>0</v>
      </c>
      <c r="K1467">
        <v>2</v>
      </c>
      <c r="L1467">
        <v>0</v>
      </c>
    </row>
    <row r="1468" spans="2:12" x14ac:dyDescent="0.3">
      <c r="B1468" s="4" t="s">
        <v>1566</v>
      </c>
      <c r="C1468">
        <v>5</v>
      </c>
      <c r="D1468">
        <v>10</v>
      </c>
      <c r="E1468">
        <v>0</v>
      </c>
      <c r="F1468">
        <v>0</v>
      </c>
      <c r="G1468">
        <v>1</v>
      </c>
      <c r="H1468">
        <v>23</v>
      </c>
      <c r="I1468">
        <v>6</v>
      </c>
      <c r="J1468">
        <v>0</v>
      </c>
      <c r="K1468">
        <v>2</v>
      </c>
      <c r="L1468">
        <v>0</v>
      </c>
    </row>
    <row r="1469" spans="2:12" x14ac:dyDescent="0.3">
      <c r="B1469" s="4" t="s">
        <v>1567</v>
      </c>
      <c r="C1469">
        <v>1</v>
      </c>
      <c r="D1469">
        <v>8</v>
      </c>
      <c r="E1469">
        <v>12</v>
      </c>
      <c r="F1469">
        <v>0</v>
      </c>
      <c r="G1469">
        <v>1</v>
      </c>
      <c r="H1469">
        <v>31</v>
      </c>
      <c r="I1469">
        <v>0</v>
      </c>
      <c r="J1469">
        <v>0</v>
      </c>
      <c r="K1469">
        <v>3</v>
      </c>
      <c r="L1469">
        <v>0</v>
      </c>
    </row>
    <row r="1470" spans="2:12" x14ac:dyDescent="0.3">
      <c r="B1470" s="4" t="s">
        <v>1568</v>
      </c>
      <c r="C1470">
        <v>1</v>
      </c>
      <c r="D1470">
        <v>8</v>
      </c>
      <c r="E1470">
        <v>12</v>
      </c>
      <c r="F1470">
        <v>0</v>
      </c>
      <c r="G1470">
        <v>1</v>
      </c>
      <c r="H1470">
        <v>7</v>
      </c>
      <c r="I1470">
        <v>0</v>
      </c>
      <c r="J1470">
        <v>0</v>
      </c>
      <c r="K1470">
        <v>3</v>
      </c>
      <c r="L1470">
        <v>0</v>
      </c>
    </row>
    <row r="1471" spans="2:12" x14ac:dyDescent="0.3">
      <c r="B1471" s="4" t="s">
        <v>1569</v>
      </c>
      <c r="C1471">
        <v>5</v>
      </c>
      <c r="D1471">
        <v>8</v>
      </c>
      <c r="E1471">
        <v>12</v>
      </c>
      <c r="F1471">
        <v>0</v>
      </c>
      <c r="G1471">
        <v>7</v>
      </c>
      <c r="H1471">
        <v>19</v>
      </c>
      <c r="I1471">
        <v>0</v>
      </c>
      <c r="J1471">
        <v>0</v>
      </c>
      <c r="K1471">
        <v>3</v>
      </c>
      <c r="L1471">
        <v>0</v>
      </c>
    </row>
    <row r="1472" spans="2:12" x14ac:dyDescent="0.3">
      <c r="B1472" s="4" t="s">
        <v>1570</v>
      </c>
      <c r="C1472">
        <v>1</v>
      </c>
      <c r="D1472">
        <v>8</v>
      </c>
      <c r="E1472">
        <v>12</v>
      </c>
      <c r="F1472">
        <v>0</v>
      </c>
      <c r="G1472">
        <v>7</v>
      </c>
      <c r="H1472">
        <v>31</v>
      </c>
      <c r="I1472">
        <v>0</v>
      </c>
      <c r="J1472">
        <v>0</v>
      </c>
      <c r="K1472">
        <v>3</v>
      </c>
      <c r="L1472">
        <v>0</v>
      </c>
    </row>
    <row r="1473" spans="2:12" x14ac:dyDescent="0.3">
      <c r="B1473" s="4" t="s">
        <v>1571</v>
      </c>
      <c r="C1473">
        <v>5</v>
      </c>
      <c r="D1473">
        <v>8</v>
      </c>
      <c r="E1473">
        <v>12</v>
      </c>
      <c r="F1473">
        <v>0</v>
      </c>
      <c r="G1473">
        <v>7</v>
      </c>
      <c r="H1473">
        <v>14</v>
      </c>
      <c r="I1473">
        <v>0</v>
      </c>
      <c r="J1473">
        <v>0</v>
      </c>
      <c r="K1473">
        <v>3</v>
      </c>
      <c r="L1473">
        <v>0</v>
      </c>
    </row>
    <row r="1474" spans="2:12" x14ac:dyDescent="0.3">
      <c r="B1474" s="4" t="s">
        <v>1572</v>
      </c>
      <c r="C1474">
        <v>1</v>
      </c>
      <c r="D1474">
        <v>9</v>
      </c>
      <c r="E1474">
        <v>12</v>
      </c>
      <c r="F1474">
        <v>0</v>
      </c>
      <c r="G1474">
        <v>7</v>
      </c>
      <c r="H1474">
        <v>4</v>
      </c>
      <c r="I1474">
        <v>0</v>
      </c>
      <c r="J1474">
        <v>0</v>
      </c>
      <c r="K1474">
        <v>3</v>
      </c>
      <c r="L1474">
        <v>0</v>
      </c>
    </row>
    <row r="1475" spans="2:12" x14ac:dyDescent="0.3">
      <c r="B1475" s="4" t="s">
        <v>1573</v>
      </c>
      <c r="C1475">
        <v>5</v>
      </c>
      <c r="D1475">
        <v>9</v>
      </c>
      <c r="E1475">
        <v>12</v>
      </c>
      <c r="F1475">
        <v>0</v>
      </c>
      <c r="G1475">
        <v>7</v>
      </c>
      <c r="H1475">
        <v>4</v>
      </c>
      <c r="I1475">
        <v>0</v>
      </c>
      <c r="J1475">
        <v>0</v>
      </c>
      <c r="K1475">
        <v>3</v>
      </c>
      <c r="L1475">
        <v>0</v>
      </c>
    </row>
    <row r="1476" spans="2:12" x14ac:dyDescent="0.3">
      <c r="B1476" s="4" t="s">
        <v>1574</v>
      </c>
      <c r="C1476">
        <v>5</v>
      </c>
      <c r="D1476">
        <v>8</v>
      </c>
      <c r="E1476">
        <v>12</v>
      </c>
      <c r="F1476">
        <v>0</v>
      </c>
      <c r="G1476">
        <v>7</v>
      </c>
      <c r="H1476">
        <v>23</v>
      </c>
      <c r="I1476">
        <v>0</v>
      </c>
      <c r="J1476">
        <v>0</v>
      </c>
      <c r="K1476">
        <v>3</v>
      </c>
      <c r="L1476">
        <v>0</v>
      </c>
    </row>
    <row r="1477" spans="2:12" x14ac:dyDescent="0.3">
      <c r="B1477" s="4" t="s">
        <v>1575</v>
      </c>
      <c r="C1477">
        <v>5</v>
      </c>
      <c r="D1477">
        <v>8</v>
      </c>
      <c r="E1477">
        <v>12</v>
      </c>
      <c r="F1477">
        <v>0</v>
      </c>
      <c r="G1477">
        <v>7</v>
      </c>
      <c r="H1477">
        <v>5</v>
      </c>
      <c r="I1477">
        <v>0</v>
      </c>
      <c r="J1477">
        <v>0</v>
      </c>
      <c r="K1477">
        <v>3</v>
      </c>
      <c r="L1477">
        <v>0</v>
      </c>
    </row>
    <row r="1478" spans="2:12" x14ac:dyDescent="0.3">
      <c r="B1478" s="4" t="s">
        <v>1576</v>
      </c>
      <c r="C1478">
        <v>1</v>
      </c>
      <c r="D1478">
        <v>8</v>
      </c>
      <c r="E1478">
        <v>12</v>
      </c>
      <c r="F1478">
        <v>0</v>
      </c>
      <c r="G1478">
        <v>7</v>
      </c>
      <c r="H1478">
        <v>8</v>
      </c>
      <c r="I1478">
        <v>0</v>
      </c>
      <c r="J1478">
        <v>0</v>
      </c>
      <c r="K1478">
        <v>3</v>
      </c>
      <c r="L1478">
        <v>0</v>
      </c>
    </row>
    <row r="1479" spans="2:12" x14ac:dyDescent="0.3">
      <c r="B1479" s="4" t="s">
        <v>1577</v>
      </c>
      <c r="C1479">
        <v>5</v>
      </c>
      <c r="D1479">
        <v>8</v>
      </c>
      <c r="E1479">
        <v>12</v>
      </c>
      <c r="F1479">
        <v>0</v>
      </c>
      <c r="G1479">
        <v>7</v>
      </c>
      <c r="H1479">
        <v>4</v>
      </c>
      <c r="I1479">
        <v>0</v>
      </c>
      <c r="J1479">
        <v>0</v>
      </c>
      <c r="K1479">
        <v>3</v>
      </c>
      <c r="L1479">
        <v>0</v>
      </c>
    </row>
    <row r="1480" spans="2:12" x14ac:dyDescent="0.3">
      <c r="B1480" s="4" t="s">
        <v>1578</v>
      </c>
      <c r="C1480">
        <v>1</v>
      </c>
      <c r="D1480">
        <v>8</v>
      </c>
      <c r="E1480">
        <v>12</v>
      </c>
      <c r="F1480">
        <v>0</v>
      </c>
      <c r="G1480">
        <v>7</v>
      </c>
      <c r="H1480">
        <v>19</v>
      </c>
      <c r="I1480">
        <v>0</v>
      </c>
      <c r="J1480">
        <v>0</v>
      </c>
      <c r="K1480">
        <v>3</v>
      </c>
      <c r="L1480">
        <v>0</v>
      </c>
    </row>
    <row r="1481" spans="2:12" x14ac:dyDescent="0.3">
      <c r="B1481" s="4" t="s">
        <v>1579</v>
      </c>
      <c r="C1481">
        <v>5</v>
      </c>
      <c r="D1481">
        <v>8</v>
      </c>
      <c r="E1481">
        <v>12</v>
      </c>
      <c r="F1481">
        <v>0</v>
      </c>
      <c r="G1481">
        <v>7</v>
      </c>
      <c r="H1481">
        <v>3</v>
      </c>
      <c r="I1481">
        <v>0</v>
      </c>
      <c r="J1481">
        <v>0</v>
      </c>
      <c r="K1481">
        <v>3</v>
      </c>
      <c r="L1481">
        <v>0</v>
      </c>
    </row>
    <row r="1482" spans="2:12" x14ac:dyDescent="0.3">
      <c r="B1482" s="4" t="s">
        <v>1580</v>
      </c>
      <c r="C1482">
        <v>1</v>
      </c>
      <c r="D1482">
        <v>8</v>
      </c>
      <c r="E1482">
        <v>12</v>
      </c>
      <c r="F1482">
        <v>0</v>
      </c>
      <c r="G1482">
        <v>7</v>
      </c>
      <c r="H1482">
        <v>0</v>
      </c>
      <c r="I1482">
        <v>0</v>
      </c>
      <c r="J1482">
        <v>0</v>
      </c>
      <c r="K1482">
        <v>3</v>
      </c>
      <c r="L1482">
        <v>0</v>
      </c>
    </row>
    <row r="1483" spans="2:12" x14ac:dyDescent="0.3">
      <c r="B1483" s="4" t="s">
        <v>1581</v>
      </c>
      <c r="C1483">
        <v>1</v>
      </c>
      <c r="D1483">
        <v>8</v>
      </c>
      <c r="E1483">
        <v>12</v>
      </c>
      <c r="F1483">
        <v>0</v>
      </c>
      <c r="G1483">
        <v>7</v>
      </c>
      <c r="H1483">
        <v>23</v>
      </c>
      <c r="I1483">
        <v>6</v>
      </c>
      <c r="J1483">
        <v>0</v>
      </c>
      <c r="K1483">
        <v>3</v>
      </c>
      <c r="L1483">
        <v>0</v>
      </c>
    </row>
    <row r="1484" spans="2:12" x14ac:dyDescent="0.3">
      <c r="B1484" s="4" t="s">
        <v>1582</v>
      </c>
      <c r="C1484">
        <v>5</v>
      </c>
      <c r="D1484">
        <v>8</v>
      </c>
      <c r="E1484">
        <v>12</v>
      </c>
      <c r="F1484">
        <v>0</v>
      </c>
      <c r="G1484">
        <v>7</v>
      </c>
      <c r="H1484">
        <v>28</v>
      </c>
      <c r="I1484">
        <v>3</v>
      </c>
      <c r="J1484">
        <v>0</v>
      </c>
      <c r="K1484">
        <v>3</v>
      </c>
      <c r="L1484">
        <v>0</v>
      </c>
    </row>
    <row r="1485" spans="2:12" x14ac:dyDescent="0.3">
      <c r="B1485" s="4" t="s">
        <v>1583</v>
      </c>
      <c r="C1485">
        <v>1</v>
      </c>
      <c r="D1485">
        <v>9</v>
      </c>
      <c r="E1485">
        <v>12</v>
      </c>
      <c r="F1485">
        <v>0</v>
      </c>
      <c r="G1485">
        <v>7</v>
      </c>
      <c r="H1485">
        <v>31</v>
      </c>
      <c r="I1485">
        <v>3</v>
      </c>
      <c r="J1485">
        <v>0</v>
      </c>
      <c r="K1485">
        <v>3</v>
      </c>
      <c r="L1485">
        <v>0</v>
      </c>
    </row>
    <row r="1486" spans="2:12" x14ac:dyDescent="0.3">
      <c r="B1486" s="4" t="s">
        <v>1584</v>
      </c>
      <c r="C1486">
        <v>5</v>
      </c>
      <c r="D1486">
        <v>10</v>
      </c>
      <c r="E1486">
        <v>12</v>
      </c>
      <c r="F1486">
        <v>0</v>
      </c>
      <c r="G1486">
        <v>7</v>
      </c>
      <c r="H1486">
        <v>6</v>
      </c>
      <c r="I1486">
        <v>1</v>
      </c>
      <c r="J1486">
        <v>0</v>
      </c>
      <c r="K1486">
        <v>3</v>
      </c>
      <c r="L1486">
        <v>0</v>
      </c>
    </row>
    <row r="1487" spans="2:12" x14ac:dyDescent="0.3">
      <c r="B1487" s="4" t="s">
        <v>1585</v>
      </c>
      <c r="C1487">
        <v>5</v>
      </c>
      <c r="D1487">
        <v>0</v>
      </c>
      <c r="E1487">
        <v>12</v>
      </c>
      <c r="F1487">
        <v>0</v>
      </c>
      <c r="G1487">
        <v>7</v>
      </c>
      <c r="H1487">
        <v>19</v>
      </c>
      <c r="I1487">
        <v>0</v>
      </c>
      <c r="J1487">
        <v>0</v>
      </c>
      <c r="K1487">
        <v>3</v>
      </c>
      <c r="L1487">
        <v>0</v>
      </c>
    </row>
    <row r="1488" spans="2:12" x14ac:dyDescent="0.3">
      <c r="B1488" s="4" t="s">
        <v>1586</v>
      </c>
      <c r="C1488">
        <v>5</v>
      </c>
      <c r="D1488">
        <v>1</v>
      </c>
      <c r="E1488">
        <v>12</v>
      </c>
      <c r="F1488">
        <v>0</v>
      </c>
      <c r="G1488">
        <v>7</v>
      </c>
      <c r="H1488">
        <v>10</v>
      </c>
      <c r="I1488">
        <v>6</v>
      </c>
      <c r="J1488">
        <v>0</v>
      </c>
      <c r="K1488">
        <v>3</v>
      </c>
      <c r="L1488">
        <v>0</v>
      </c>
    </row>
    <row r="1489" spans="2:12" x14ac:dyDescent="0.3">
      <c r="B1489" s="4" t="s">
        <v>1587</v>
      </c>
      <c r="C1489">
        <v>1</v>
      </c>
      <c r="D1489">
        <v>1</v>
      </c>
      <c r="E1489">
        <v>0</v>
      </c>
      <c r="F1489">
        <v>0</v>
      </c>
      <c r="G1489">
        <v>7</v>
      </c>
      <c r="H1489">
        <v>0</v>
      </c>
      <c r="I1489">
        <v>0</v>
      </c>
      <c r="J1489">
        <v>0</v>
      </c>
      <c r="K1489">
        <v>4</v>
      </c>
      <c r="L1489">
        <v>0</v>
      </c>
    </row>
    <row r="1490" spans="2:12" x14ac:dyDescent="0.3">
      <c r="B1490" s="4" t="s">
        <v>1588</v>
      </c>
      <c r="C1490">
        <v>1</v>
      </c>
      <c r="D1490">
        <v>1</v>
      </c>
      <c r="E1490">
        <v>0</v>
      </c>
      <c r="F1490">
        <v>0</v>
      </c>
      <c r="G1490">
        <v>7</v>
      </c>
      <c r="H1490">
        <v>0</v>
      </c>
      <c r="I1490">
        <v>0</v>
      </c>
      <c r="J1490">
        <v>0</v>
      </c>
      <c r="K1490">
        <v>4</v>
      </c>
      <c r="L1490">
        <v>0</v>
      </c>
    </row>
    <row r="1491" spans="2:12" x14ac:dyDescent="0.3">
      <c r="B1491" s="4" t="s">
        <v>1589</v>
      </c>
      <c r="C1491">
        <v>1</v>
      </c>
      <c r="D1491">
        <v>1</v>
      </c>
      <c r="E1491">
        <v>0</v>
      </c>
      <c r="F1491">
        <v>0</v>
      </c>
      <c r="G1491">
        <v>7</v>
      </c>
      <c r="H1491">
        <v>0</v>
      </c>
      <c r="I1491">
        <v>0</v>
      </c>
      <c r="J1491">
        <v>0</v>
      </c>
      <c r="K1491">
        <v>4</v>
      </c>
      <c r="L1491">
        <v>0</v>
      </c>
    </row>
    <row r="1492" spans="2:12" x14ac:dyDescent="0.3">
      <c r="B1492" s="4" t="s">
        <v>1590</v>
      </c>
      <c r="C1492">
        <v>1</v>
      </c>
      <c r="D1492">
        <v>1</v>
      </c>
      <c r="E1492">
        <v>0</v>
      </c>
      <c r="F1492">
        <v>0</v>
      </c>
      <c r="G1492">
        <v>7</v>
      </c>
      <c r="H1492">
        <v>0</v>
      </c>
      <c r="I1492">
        <v>0</v>
      </c>
      <c r="J1492">
        <v>0</v>
      </c>
      <c r="K1492">
        <v>4</v>
      </c>
      <c r="L1492">
        <v>0</v>
      </c>
    </row>
    <row r="1493" spans="2:12" x14ac:dyDescent="0.3">
      <c r="B1493" s="4" t="s">
        <v>1591</v>
      </c>
      <c r="C1493">
        <v>5</v>
      </c>
      <c r="D1493">
        <v>1</v>
      </c>
      <c r="E1493">
        <v>0</v>
      </c>
      <c r="F1493">
        <v>0</v>
      </c>
      <c r="G1493">
        <v>7</v>
      </c>
      <c r="H1493">
        <v>0</v>
      </c>
      <c r="I1493">
        <v>0</v>
      </c>
      <c r="J1493">
        <v>0</v>
      </c>
      <c r="K1493">
        <v>4</v>
      </c>
      <c r="L1493">
        <v>0</v>
      </c>
    </row>
    <row r="1494" spans="2:12" x14ac:dyDescent="0.3">
      <c r="B1494" s="4" t="s">
        <v>1592</v>
      </c>
      <c r="C1494">
        <v>5</v>
      </c>
      <c r="D1494">
        <v>0</v>
      </c>
      <c r="E1494">
        <v>0</v>
      </c>
      <c r="F1494">
        <v>0</v>
      </c>
      <c r="G1494">
        <v>7</v>
      </c>
      <c r="H1494">
        <v>0</v>
      </c>
      <c r="I1494">
        <v>0</v>
      </c>
      <c r="J1494">
        <v>0</v>
      </c>
      <c r="K1494">
        <v>4</v>
      </c>
      <c r="L1494">
        <v>0</v>
      </c>
    </row>
    <row r="1495" spans="2:12" x14ac:dyDescent="0.3">
      <c r="B1495" s="4" t="s">
        <v>1593</v>
      </c>
      <c r="C1495">
        <v>1</v>
      </c>
      <c r="D1495">
        <v>0</v>
      </c>
      <c r="E1495">
        <v>0</v>
      </c>
      <c r="F1495">
        <v>0</v>
      </c>
      <c r="G1495">
        <v>7</v>
      </c>
      <c r="H1495">
        <v>0</v>
      </c>
      <c r="I1495">
        <v>0</v>
      </c>
      <c r="J1495">
        <v>0</v>
      </c>
      <c r="K1495">
        <v>4</v>
      </c>
      <c r="L1495">
        <v>0</v>
      </c>
    </row>
    <row r="1496" spans="2:12" x14ac:dyDescent="0.3">
      <c r="B1496" s="4" t="s">
        <v>1594</v>
      </c>
      <c r="C1496">
        <v>5</v>
      </c>
      <c r="D1496">
        <v>3</v>
      </c>
      <c r="E1496">
        <v>0</v>
      </c>
      <c r="F1496">
        <v>0</v>
      </c>
      <c r="G1496">
        <v>7</v>
      </c>
      <c r="H1496">
        <v>0</v>
      </c>
      <c r="I1496">
        <v>0</v>
      </c>
      <c r="J1496">
        <v>0</v>
      </c>
      <c r="K1496">
        <v>4</v>
      </c>
      <c r="L1496">
        <v>0</v>
      </c>
    </row>
    <row r="1497" spans="2:12" x14ac:dyDescent="0.3">
      <c r="B1497" s="4" t="s">
        <v>1595</v>
      </c>
      <c r="C1497">
        <v>1</v>
      </c>
      <c r="D1497">
        <v>3</v>
      </c>
      <c r="E1497">
        <v>0</v>
      </c>
      <c r="F1497">
        <v>0</v>
      </c>
      <c r="G1497">
        <v>7</v>
      </c>
      <c r="H1497">
        <v>0</v>
      </c>
      <c r="I1497">
        <v>0</v>
      </c>
      <c r="J1497">
        <v>0</v>
      </c>
      <c r="K1497">
        <v>4</v>
      </c>
      <c r="L1497">
        <v>0</v>
      </c>
    </row>
    <row r="1498" spans="2:12" x14ac:dyDescent="0.3">
      <c r="B1498" s="4" t="s">
        <v>1596</v>
      </c>
      <c r="C1498">
        <v>1</v>
      </c>
      <c r="D1498">
        <v>3</v>
      </c>
      <c r="E1498">
        <v>0</v>
      </c>
      <c r="F1498">
        <v>0</v>
      </c>
      <c r="G1498">
        <v>7</v>
      </c>
      <c r="H1498">
        <v>0</v>
      </c>
      <c r="I1498">
        <v>0</v>
      </c>
      <c r="J1498">
        <v>0</v>
      </c>
      <c r="K1498">
        <v>4</v>
      </c>
      <c r="L1498">
        <v>0</v>
      </c>
    </row>
    <row r="1499" spans="2:12" x14ac:dyDescent="0.3">
      <c r="B1499" s="4" t="s">
        <v>1597</v>
      </c>
      <c r="C1499">
        <v>5</v>
      </c>
      <c r="D1499">
        <v>3</v>
      </c>
      <c r="E1499">
        <v>0</v>
      </c>
      <c r="F1499">
        <v>0</v>
      </c>
      <c r="G1499">
        <v>7</v>
      </c>
      <c r="H1499">
        <v>0</v>
      </c>
      <c r="I1499">
        <v>0</v>
      </c>
      <c r="J1499">
        <v>0</v>
      </c>
      <c r="K1499">
        <v>4</v>
      </c>
      <c r="L1499">
        <v>0</v>
      </c>
    </row>
    <row r="1500" spans="2:12" x14ac:dyDescent="0.3">
      <c r="B1500" s="4" t="s">
        <v>1598</v>
      </c>
      <c r="C1500">
        <v>1</v>
      </c>
      <c r="D1500">
        <v>8</v>
      </c>
      <c r="E1500">
        <v>0</v>
      </c>
      <c r="F1500">
        <v>0</v>
      </c>
      <c r="G1500">
        <v>7</v>
      </c>
      <c r="H1500">
        <v>0</v>
      </c>
      <c r="I1500">
        <v>5</v>
      </c>
      <c r="J1500">
        <v>0</v>
      </c>
      <c r="K1500">
        <v>4</v>
      </c>
      <c r="L1500">
        <v>0</v>
      </c>
    </row>
    <row r="1501" spans="2:12" x14ac:dyDescent="0.3">
      <c r="B1501" s="4" t="s">
        <v>1599</v>
      </c>
      <c r="C1501">
        <v>5</v>
      </c>
      <c r="D1501">
        <v>11</v>
      </c>
      <c r="E1501">
        <v>14</v>
      </c>
      <c r="F1501">
        <v>0</v>
      </c>
      <c r="G1501">
        <v>7</v>
      </c>
      <c r="H1501">
        <v>20</v>
      </c>
      <c r="I1501">
        <v>5</v>
      </c>
      <c r="J1501">
        <v>0</v>
      </c>
      <c r="K1501">
        <v>4</v>
      </c>
      <c r="L1501">
        <v>0</v>
      </c>
    </row>
    <row r="1502" spans="2:12" x14ac:dyDescent="0.3">
      <c r="B1502" s="4" t="s">
        <v>1600</v>
      </c>
      <c r="C1502">
        <v>1</v>
      </c>
      <c r="D1502">
        <v>6</v>
      </c>
      <c r="E1502">
        <v>8</v>
      </c>
      <c r="F1502">
        <v>0</v>
      </c>
      <c r="G1502">
        <v>7</v>
      </c>
      <c r="H1502">
        <v>31</v>
      </c>
      <c r="I1502">
        <v>0</v>
      </c>
      <c r="J1502">
        <v>0</v>
      </c>
      <c r="K1502">
        <v>4</v>
      </c>
      <c r="L1502">
        <v>0</v>
      </c>
    </row>
    <row r="1503" spans="2:12" x14ac:dyDescent="0.3">
      <c r="B1503" s="4" t="s">
        <v>1601</v>
      </c>
      <c r="C1503">
        <v>5</v>
      </c>
      <c r="D1503">
        <v>2</v>
      </c>
      <c r="E1503">
        <v>0</v>
      </c>
      <c r="F1503">
        <v>0</v>
      </c>
      <c r="G1503">
        <v>7</v>
      </c>
      <c r="H1503">
        <v>15</v>
      </c>
      <c r="I1503">
        <v>3</v>
      </c>
      <c r="J1503">
        <v>0</v>
      </c>
      <c r="K1503">
        <v>4</v>
      </c>
      <c r="L1503">
        <v>0</v>
      </c>
    </row>
    <row r="1504" spans="2:12" x14ac:dyDescent="0.3">
      <c r="B1504" s="4" t="s">
        <v>1602</v>
      </c>
      <c r="C1504">
        <v>5</v>
      </c>
      <c r="D1504">
        <v>8</v>
      </c>
      <c r="E1504">
        <v>8</v>
      </c>
      <c r="F1504">
        <v>0</v>
      </c>
      <c r="G1504">
        <v>7</v>
      </c>
      <c r="H1504">
        <v>22</v>
      </c>
      <c r="I1504">
        <v>4</v>
      </c>
      <c r="J1504">
        <v>0</v>
      </c>
      <c r="K1504">
        <v>4</v>
      </c>
      <c r="L1504">
        <v>0</v>
      </c>
    </row>
    <row r="1505" spans="2:12" x14ac:dyDescent="0.3">
      <c r="B1505" s="4" t="s">
        <v>1603</v>
      </c>
      <c r="C1505">
        <v>1</v>
      </c>
      <c r="D1505">
        <v>15</v>
      </c>
      <c r="E1505">
        <v>0</v>
      </c>
      <c r="F1505">
        <v>0</v>
      </c>
      <c r="G1505">
        <v>7</v>
      </c>
      <c r="H1505">
        <v>28</v>
      </c>
      <c r="I1505">
        <v>0</v>
      </c>
      <c r="J1505">
        <v>0</v>
      </c>
      <c r="K1505">
        <v>4</v>
      </c>
      <c r="L1505">
        <v>0</v>
      </c>
    </row>
    <row r="1506" spans="2:12" x14ac:dyDescent="0.3">
      <c r="B1506" s="4" t="s">
        <v>1604</v>
      </c>
      <c r="C1506">
        <v>1</v>
      </c>
      <c r="D1506">
        <v>8</v>
      </c>
      <c r="E1506">
        <v>8</v>
      </c>
      <c r="F1506">
        <v>0</v>
      </c>
      <c r="G1506">
        <v>7</v>
      </c>
      <c r="H1506">
        <v>22</v>
      </c>
      <c r="I1506">
        <v>4</v>
      </c>
      <c r="J1506">
        <v>0</v>
      </c>
      <c r="K1506">
        <v>4</v>
      </c>
      <c r="L1506">
        <v>0</v>
      </c>
    </row>
    <row r="1507" spans="2:12" x14ac:dyDescent="0.3">
      <c r="B1507" s="4" t="s">
        <v>1605</v>
      </c>
      <c r="C1507">
        <v>1</v>
      </c>
      <c r="D1507">
        <v>2</v>
      </c>
      <c r="E1507">
        <v>0</v>
      </c>
      <c r="F1507">
        <v>0</v>
      </c>
      <c r="G1507">
        <v>7</v>
      </c>
      <c r="H1507">
        <v>19</v>
      </c>
      <c r="I1507">
        <v>0</v>
      </c>
      <c r="J1507">
        <v>0</v>
      </c>
      <c r="K1507">
        <v>4</v>
      </c>
      <c r="L1507">
        <v>0</v>
      </c>
    </row>
    <row r="1508" spans="2:12" x14ac:dyDescent="0.3">
      <c r="B1508" s="4" t="s">
        <v>1606</v>
      </c>
      <c r="C1508">
        <v>1</v>
      </c>
      <c r="D1508">
        <v>8</v>
      </c>
      <c r="E1508">
        <v>8</v>
      </c>
      <c r="F1508">
        <v>0</v>
      </c>
      <c r="G1508">
        <v>7</v>
      </c>
      <c r="H1508">
        <v>31</v>
      </c>
      <c r="I1508">
        <v>1</v>
      </c>
      <c r="J1508">
        <v>0</v>
      </c>
      <c r="K1508">
        <v>4</v>
      </c>
      <c r="L1508">
        <v>0</v>
      </c>
    </row>
    <row r="1509" spans="2:12" x14ac:dyDescent="0.3">
      <c r="B1509" s="4" t="s">
        <v>1607</v>
      </c>
      <c r="C1509">
        <v>1</v>
      </c>
      <c r="D1509">
        <v>2</v>
      </c>
      <c r="E1509">
        <v>0</v>
      </c>
      <c r="F1509">
        <v>0</v>
      </c>
      <c r="G1509">
        <v>7</v>
      </c>
      <c r="H1509">
        <v>23</v>
      </c>
      <c r="I1509">
        <v>0</v>
      </c>
      <c r="J1509">
        <v>0</v>
      </c>
      <c r="K1509">
        <v>6</v>
      </c>
      <c r="L1509">
        <v>0</v>
      </c>
    </row>
    <row r="1510" spans="2:12" x14ac:dyDescent="0.3">
      <c r="B1510" s="4" t="s">
        <v>1608</v>
      </c>
      <c r="C1510">
        <v>5</v>
      </c>
      <c r="D1510">
        <v>2</v>
      </c>
      <c r="E1510">
        <v>0</v>
      </c>
      <c r="F1510">
        <v>0</v>
      </c>
      <c r="G1510">
        <v>7</v>
      </c>
      <c r="H1510">
        <v>23</v>
      </c>
      <c r="I1510">
        <v>6</v>
      </c>
      <c r="J1510">
        <v>0</v>
      </c>
      <c r="K1510">
        <v>6</v>
      </c>
      <c r="L1510">
        <v>0</v>
      </c>
    </row>
    <row r="1511" spans="2:12" x14ac:dyDescent="0.3">
      <c r="B1511" s="4" t="s">
        <v>1609</v>
      </c>
      <c r="C1511">
        <v>1</v>
      </c>
      <c r="D1511">
        <v>13</v>
      </c>
      <c r="E1511">
        <v>0</v>
      </c>
      <c r="F1511">
        <v>0</v>
      </c>
      <c r="G1511">
        <v>7</v>
      </c>
      <c r="H1511">
        <v>23</v>
      </c>
      <c r="I1511">
        <v>0</v>
      </c>
      <c r="J1511">
        <v>0</v>
      </c>
      <c r="K1511">
        <v>6</v>
      </c>
      <c r="L1511">
        <v>0</v>
      </c>
    </row>
    <row r="1512" spans="2:12" x14ac:dyDescent="0.3">
      <c r="B1512" s="4" t="s">
        <v>1610</v>
      </c>
      <c r="C1512">
        <v>5</v>
      </c>
      <c r="D1512">
        <v>2</v>
      </c>
      <c r="E1512">
        <v>0</v>
      </c>
      <c r="F1512">
        <v>0</v>
      </c>
      <c r="G1512">
        <v>7</v>
      </c>
      <c r="H1512">
        <v>23</v>
      </c>
      <c r="I1512">
        <v>0</v>
      </c>
      <c r="J1512">
        <v>0</v>
      </c>
      <c r="K1512">
        <v>6</v>
      </c>
      <c r="L1512">
        <v>0</v>
      </c>
    </row>
    <row r="1513" spans="2:12" x14ac:dyDescent="0.3">
      <c r="B1513" s="4" t="s">
        <v>1611</v>
      </c>
      <c r="C1513">
        <v>1</v>
      </c>
      <c r="D1513">
        <v>2</v>
      </c>
      <c r="E1513">
        <v>0</v>
      </c>
      <c r="F1513">
        <v>0</v>
      </c>
      <c r="G1513">
        <v>7</v>
      </c>
      <c r="H1513">
        <v>23</v>
      </c>
      <c r="I1513">
        <v>0</v>
      </c>
      <c r="J1513">
        <v>0</v>
      </c>
      <c r="K1513">
        <v>6</v>
      </c>
      <c r="L1513">
        <v>0</v>
      </c>
    </row>
    <row r="1514" spans="2:12" x14ac:dyDescent="0.3">
      <c r="B1514" s="4" t="s">
        <v>1612</v>
      </c>
      <c r="C1514">
        <v>5</v>
      </c>
      <c r="D1514">
        <v>2</v>
      </c>
      <c r="E1514">
        <v>0</v>
      </c>
      <c r="F1514">
        <v>0</v>
      </c>
      <c r="G1514">
        <v>7</v>
      </c>
      <c r="H1514">
        <v>14</v>
      </c>
      <c r="I1514">
        <v>0</v>
      </c>
      <c r="J1514">
        <v>0</v>
      </c>
      <c r="K1514">
        <v>6</v>
      </c>
      <c r="L1514">
        <v>0</v>
      </c>
    </row>
    <row r="1515" spans="2:12" x14ac:dyDescent="0.3">
      <c r="B1515" s="4" t="s">
        <v>1613</v>
      </c>
      <c r="C1515">
        <v>1</v>
      </c>
      <c r="D1515">
        <v>2</v>
      </c>
      <c r="E1515">
        <v>0</v>
      </c>
      <c r="F1515">
        <v>0</v>
      </c>
      <c r="G1515">
        <v>7</v>
      </c>
      <c r="H1515">
        <v>23</v>
      </c>
      <c r="I1515">
        <v>6</v>
      </c>
      <c r="J1515">
        <v>0</v>
      </c>
      <c r="K1515">
        <v>6</v>
      </c>
      <c r="L1515">
        <v>0</v>
      </c>
    </row>
    <row r="1516" spans="2:12" x14ac:dyDescent="0.3">
      <c r="B1516" s="4" t="s">
        <v>1614</v>
      </c>
      <c r="C1516">
        <v>5</v>
      </c>
      <c r="D1516">
        <v>2</v>
      </c>
      <c r="E1516">
        <v>0</v>
      </c>
      <c r="F1516">
        <v>0</v>
      </c>
      <c r="G1516">
        <v>7</v>
      </c>
      <c r="H1516">
        <v>23</v>
      </c>
      <c r="I1516">
        <v>0</v>
      </c>
      <c r="J1516">
        <v>0</v>
      </c>
      <c r="K1516">
        <v>6</v>
      </c>
      <c r="L1516">
        <v>0</v>
      </c>
    </row>
    <row r="1517" spans="2:12" x14ac:dyDescent="0.3">
      <c r="B1517" s="4" t="s">
        <v>1615</v>
      </c>
      <c r="C1517">
        <v>1</v>
      </c>
      <c r="D1517">
        <v>2</v>
      </c>
      <c r="E1517">
        <v>0</v>
      </c>
      <c r="F1517">
        <v>0</v>
      </c>
      <c r="G1517">
        <v>7</v>
      </c>
      <c r="H1517">
        <v>23</v>
      </c>
      <c r="I1517">
        <v>0</v>
      </c>
      <c r="J1517">
        <v>0</v>
      </c>
      <c r="K1517">
        <v>6</v>
      </c>
      <c r="L1517">
        <v>0</v>
      </c>
    </row>
    <row r="1518" spans="2:12" x14ac:dyDescent="0.3">
      <c r="B1518" s="4" t="s">
        <v>1616</v>
      </c>
      <c r="C1518">
        <v>5</v>
      </c>
      <c r="D1518">
        <v>2</v>
      </c>
      <c r="E1518">
        <v>0</v>
      </c>
      <c r="F1518">
        <v>0</v>
      </c>
      <c r="G1518">
        <v>5</v>
      </c>
      <c r="H1518">
        <v>23</v>
      </c>
      <c r="I1518">
        <v>6</v>
      </c>
      <c r="J1518">
        <v>0</v>
      </c>
      <c r="K1518">
        <v>6</v>
      </c>
      <c r="L1518">
        <v>0</v>
      </c>
    </row>
    <row r="1519" spans="2:12" x14ac:dyDescent="0.3">
      <c r="B1519" s="4" t="s">
        <v>1617</v>
      </c>
      <c r="C1519">
        <v>5</v>
      </c>
      <c r="D1519">
        <v>2</v>
      </c>
      <c r="E1519">
        <v>0</v>
      </c>
      <c r="F1519">
        <v>0</v>
      </c>
      <c r="G1519">
        <v>5</v>
      </c>
      <c r="H1519">
        <v>23</v>
      </c>
      <c r="I1519">
        <v>0</v>
      </c>
      <c r="J1519">
        <v>0</v>
      </c>
      <c r="K1519">
        <v>6</v>
      </c>
      <c r="L1519">
        <v>0</v>
      </c>
    </row>
    <row r="1520" spans="2:12" x14ac:dyDescent="0.3">
      <c r="B1520" s="4" t="s">
        <v>1618</v>
      </c>
      <c r="C1520">
        <v>1</v>
      </c>
      <c r="D1520">
        <v>2</v>
      </c>
      <c r="E1520">
        <v>0</v>
      </c>
      <c r="F1520">
        <v>0</v>
      </c>
      <c r="G1520">
        <v>5</v>
      </c>
      <c r="H1520">
        <v>23</v>
      </c>
      <c r="I1520">
        <v>0</v>
      </c>
      <c r="J1520">
        <v>0</v>
      </c>
      <c r="K1520">
        <v>6</v>
      </c>
      <c r="L1520">
        <v>0</v>
      </c>
    </row>
    <row r="1521" spans="2:12" x14ac:dyDescent="0.3">
      <c r="B1521" s="4" t="s">
        <v>1619</v>
      </c>
      <c r="C1521">
        <v>5</v>
      </c>
      <c r="D1521">
        <v>2</v>
      </c>
      <c r="E1521">
        <v>0</v>
      </c>
      <c r="F1521">
        <v>0</v>
      </c>
      <c r="G1521">
        <v>5</v>
      </c>
      <c r="H1521">
        <v>14</v>
      </c>
      <c r="I1521">
        <v>6</v>
      </c>
      <c r="J1521">
        <v>0</v>
      </c>
      <c r="K1521">
        <v>6</v>
      </c>
      <c r="L1521">
        <v>0</v>
      </c>
    </row>
    <row r="1522" spans="2:12" x14ac:dyDescent="0.3">
      <c r="B1522" s="4" t="s">
        <v>1620</v>
      </c>
      <c r="C1522">
        <v>1</v>
      </c>
      <c r="D1522">
        <v>8</v>
      </c>
      <c r="E1522">
        <v>12</v>
      </c>
      <c r="F1522">
        <v>0</v>
      </c>
      <c r="G1522">
        <v>5</v>
      </c>
      <c r="H1522">
        <v>23</v>
      </c>
      <c r="I1522">
        <v>0</v>
      </c>
      <c r="J1522">
        <v>0</v>
      </c>
      <c r="K1522">
        <v>6</v>
      </c>
      <c r="L1522">
        <v>0</v>
      </c>
    </row>
    <row r="1523" spans="2:12" x14ac:dyDescent="0.3">
      <c r="B1523" s="4" t="s">
        <v>1621</v>
      </c>
      <c r="C1523">
        <v>5</v>
      </c>
      <c r="D1523">
        <v>10</v>
      </c>
      <c r="E1523">
        <v>0</v>
      </c>
      <c r="F1523">
        <v>0</v>
      </c>
      <c r="G1523">
        <v>5</v>
      </c>
      <c r="H1523">
        <v>20</v>
      </c>
      <c r="I1523">
        <v>5</v>
      </c>
      <c r="J1523">
        <v>0</v>
      </c>
      <c r="K1523">
        <v>6</v>
      </c>
      <c r="L1523">
        <v>0</v>
      </c>
    </row>
    <row r="1524" spans="2:12" x14ac:dyDescent="0.3">
      <c r="B1524" s="4" t="s">
        <v>1622</v>
      </c>
      <c r="C1524">
        <v>1</v>
      </c>
      <c r="D1524">
        <v>10</v>
      </c>
      <c r="E1524">
        <v>0</v>
      </c>
      <c r="F1524">
        <v>0</v>
      </c>
      <c r="G1524">
        <v>5</v>
      </c>
      <c r="H1524">
        <v>23</v>
      </c>
      <c r="I1524">
        <v>0</v>
      </c>
      <c r="J1524">
        <v>0</v>
      </c>
      <c r="K1524">
        <v>6</v>
      </c>
      <c r="L1524">
        <v>0</v>
      </c>
    </row>
    <row r="1525" spans="2:12" x14ac:dyDescent="0.3">
      <c r="B1525" s="4" t="s">
        <v>1623</v>
      </c>
      <c r="C1525">
        <v>5</v>
      </c>
      <c r="D1525">
        <v>8</v>
      </c>
      <c r="E1525">
        <v>0</v>
      </c>
      <c r="F1525">
        <v>0</v>
      </c>
      <c r="G1525">
        <v>5</v>
      </c>
      <c r="H1525">
        <v>30</v>
      </c>
      <c r="I1525">
        <v>5</v>
      </c>
      <c r="J1525">
        <v>0</v>
      </c>
      <c r="K1525">
        <v>6</v>
      </c>
      <c r="L1525">
        <v>0</v>
      </c>
    </row>
    <row r="1526" spans="2:12" x14ac:dyDescent="0.3">
      <c r="B1526" s="4" t="s">
        <v>1624</v>
      </c>
      <c r="C1526">
        <v>1</v>
      </c>
      <c r="D1526">
        <v>9</v>
      </c>
      <c r="E1526">
        <v>0</v>
      </c>
      <c r="F1526">
        <v>0</v>
      </c>
      <c r="G1526">
        <v>5</v>
      </c>
      <c r="H1526">
        <v>17</v>
      </c>
      <c r="I1526">
        <v>0</v>
      </c>
      <c r="J1526">
        <v>0</v>
      </c>
      <c r="K1526">
        <v>6</v>
      </c>
      <c r="L1526">
        <v>0</v>
      </c>
    </row>
    <row r="1527" spans="2:12" x14ac:dyDescent="0.3">
      <c r="B1527" s="4" t="s">
        <v>1625</v>
      </c>
      <c r="C1527">
        <v>5</v>
      </c>
      <c r="D1527">
        <v>10</v>
      </c>
      <c r="E1527">
        <v>0</v>
      </c>
      <c r="F1527">
        <v>0</v>
      </c>
      <c r="G1527">
        <v>5</v>
      </c>
      <c r="H1527">
        <v>30</v>
      </c>
      <c r="I1527">
        <v>0</v>
      </c>
      <c r="J1527">
        <v>0</v>
      </c>
      <c r="K1527">
        <v>6</v>
      </c>
      <c r="L1527">
        <v>0</v>
      </c>
    </row>
    <row r="1528" spans="2:12" x14ac:dyDescent="0.3">
      <c r="B1528" s="4" t="s">
        <v>1626</v>
      </c>
      <c r="C1528">
        <v>1</v>
      </c>
      <c r="D1528">
        <v>8</v>
      </c>
      <c r="E1528">
        <v>0</v>
      </c>
      <c r="F1528">
        <v>0</v>
      </c>
      <c r="G1528">
        <v>5</v>
      </c>
      <c r="H1528">
        <v>23</v>
      </c>
      <c r="I1528">
        <v>3</v>
      </c>
      <c r="J1528">
        <v>0</v>
      </c>
      <c r="K1528">
        <v>6</v>
      </c>
      <c r="L1528">
        <v>0</v>
      </c>
    </row>
    <row r="1529" spans="2:12" x14ac:dyDescent="0.3">
      <c r="B1529" s="4" t="s">
        <v>1627</v>
      </c>
      <c r="C1529">
        <v>1</v>
      </c>
      <c r="D1529">
        <v>14</v>
      </c>
      <c r="E1529">
        <v>0</v>
      </c>
      <c r="F1529">
        <v>0</v>
      </c>
      <c r="G1529">
        <v>7</v>
      </c>
      <c r="H1529">
        <v>0</v>
      </c>
      <c r="I1529">
        <v>0</v>
      </c>
      <c r="J1529">
        <v>0</v>
      </c>
      <c r="K1529">
        <v>7</v>
      </c>
      <c r="L1529">
        <v>0</v>
      </c>
    </row>
    <row r="1530" spans="2:12" x14ac:dyDescent="0.3">
      <c r="B1530" s="4" t="s">
        <v>1628</v>
      </c>
      <c r="C1530">
        <v>5</v>
      </c>
      <c r="D1530">
        <v>14</v>
      </c>
      <c r="E1530">
        <v>0</v>
      </c>
      <c r="F1530">
        <v>0</v>
      </c>
      <c r="G1530">
        <v>7</v>
      </c>
      <c r="H1530">
        <v>0</v>
      </c>
      <c r="I1530">
        <v>6</v>
      </c>
      <c r="J1530">
        <v>0</v>
      </c>
      <c r="K1530">
        <v>7</v>
      </c>
      <c r="L1530">
        <v>0</v>
      </c>
    </row>
    <row r="1531" spans="2:12" x14ac:dyDescent="0.3">
      <c r="B1531" s="4" t="s">
        <v>1629</v>
      </c>
      <c r="C1531">
        <v>1</v>
      </c>
      <c r="D1531">
        <v>14</v>
      </c>
      <c r="E1531">
        <v>0</v>
      </c>
      <c r="F1531">
        <v>0</v>
      </c>
      <c r="G1531">
        <v>7</v>
      </c>
      <c r="H1531">
        <v>0</v>
      </c>
      <c r="I1531">
        <v>0</v>
      </c>
      <c r="J1531">
        <v>0</v>
      </c>
      <c r="K1531">
        <v>7</v>
      </c>
      <c r="L1531">
        <v>0</v>
      </c>
    </row>
    <row r="1532" spans="2:12" x14ac:dyDescent="0.3">
      <c r="B1532" s="4" t="s">
        <v>1630</v>
      </c>
      <c r="C1532">
        <v>5</v>
      </c>
      <c r="D1532">
        <v>14</v>
      </c>
      <c r="E1532">
        <v>0</v>
      </c>
      <c r="F1532">
        <v>0</v>
      </c>
      <c r="G1532">
        <v>7</v>
      </c>
      <c r="H1532">
        <v>0</v>
      </c>
      <c r="I1532">
        <v>0</v>
      </c>
      <c r="J1532">
        <v>0</v>
      </c>
      <c r="K1532">
        <v>7</v>
      </c>
      <c r="L1532">
        <v>0</v>
      </c>
    </row>
    <row r="1533" spans="2:12" x14ac:dyDescent="0.3">
      <c r="B1533" s="4" t="s">
        <v>1631</v>
      </c>
      <c r="C1533">
        <v>1</v>
      </c>
      <c r="D1533">
        <v>16</v>
      </c>
      <c r="E1533">
        <v>0</v>
      </c>
      <c r="F1533">
        <v>0</v>
      </c>
      <c r="G1533">
        <v>7</v>
      </c>
      <c r="H1533">
        <v>0</v>
      </c>
      <c r="I1533">
        <v>0</v>
      </c>
      <c r="J1533">
        <v>0</v>
      </c>
      <c r="K1533">
        <v>7</v>
      </c>
      <c r="L1533">
        <v>0</v>
      </c>
    </row>
    <row r="1534" spans="2:12" x14ac:dyDescent="0.3">
      <c r="B1534" s="4" t="s">
        <v>1632</v>
      </c>
      <c r="C1534">
        <v>5</v>
      </c>
      <c r="D1534">
        <v>2</v>
      </c>
      <c r="E1534">
        <v>0</v>
      </c>
      <c r="F1534">
        <v>0</v>
      </c>
      <c r="G1534">
        <v>7</v>
      </c>
      <c r="H1534">
        <v>14</v>
      </c>
      <c r="I1534">
        <v>6</v>
      </c>
      <c r="J1534">
        <v>0</v>
      </c>
      <c r="K1534">
        <v>7</v>
      </c>
      <c r="L1534">
        <v>0</v>
      </c>
    </row>
    <row r="1535" spans="2:12" x14ac:dyDescent="0.3">
      <c r="B1535" s="4" t="s">
        <v>1633</v>
      </c>
      <c r="C1535">
        <v>1</v>
      </c>
      <c r="D1535">
        <v>15</v>
      </c>
      <c r="E1535">
        <v>8</v>
      </c>
      <c r="F1535">
        <v>0</v>
      </c>
      <c r="G1535">
        <v>7</v>
      </c>
      <c r="H1535">
        <v>14</v>
      </c>
      <c r="I1535">
        <v>6</v>
      </c>
      <c r="J1535">
        <v>0</v>
      </c>
      <c r="K1535">
        <v>7</v>
      </c>
      <c r="L1535">
        <v>0</v>
      </c>
    </row>
    <row r="1536" spans="2:12" x14ac:dyDescent="0.3">
      <c r="B1536" s="4" t="s">
        <v>1634</v>
      </c>
      <c r="C1536">
        <v>5</v>
      </c>
      <c r="D1536">
        <v>15</v>
      </c>
      <c r="E1536">
        <v>0</v>
      </c>
      <c r="F1536">
        <v>0</v>
      </c>
      <c r="G1536">
        <v>7</v>
      </c>
      <c r="H1536">
        <v>14</v>
      </c>
      <c r="I1536">
        <v>6</v>
      </c>
      <c r="J1536">
        <v>0</v>
      </c>
      <c r="K1536">
        <v>7</v>
      </c>
      <c r="L1536">
        <v>0</v>
      </c>
    </row>
    <row r="1537" spans="2:12" x14ac:dyDescent="0.3">
      <c r="B1537" s="4" t="s">
        <v>1635</v>
      </c>
      <c r="C1537">
        <v>1</v>
      </c>
      <c r="D1537">
        <v>2</v>
      </c>
      <c r="E1537">
        <v>0</v>
      </c>
      <c r="F1537">
        <v>0</v>
      </c>
      <c r="G1537">
        <v>7</v>
      </c>
      <c r="H1537">
        <v>14</v>
      </c>
      <c r="I1537">
        <v>0</v>
      </c>
      <c r="J1537">
        <v>0</v>
      </c>
      <c r="K1537">
        <v>7</v>
      </c>
      <c r="L1537">
        <v>0</v>
      </c>
    </row>
    <row r="1538" spans="2:12" x14ac:dyDescent="0.3">
      <c r="B1538" s="4" t="s">
        <v>1636</v>
      </c>
      <c r="C1538">
        <v>5</v>
      </c>
      <c r="D1538">
        <v>2</v>
      </c>
      <c r="E1538">
        <v>0</v>
      </c>
      <c r="F1538">
        <v>0</v>
      </c>
      <c r="G1538">
        <v>7</v>
      </c>
      <c r="H1538">
        <v>14</v>
      </c>
      <c r="I1538">
        <v>6</v>
      </c>
      <c r="J1538">
        <v>0</v>
      </c>
      <c r="K1538">
        <v>7</v>
      </c>
      <c r="L1538">
        <v>0</v>
      </c>
    </row>
    <row r="1539" spans="2:12" x14ac:dyDescent="0.3">
      <c r="B1539" s="4" t="s">
        <v>1637</v>
      </c>
      <c r="C1539">
        <v>1</v>
      </c>
      <c r="D1539">
        <v>2</v>
      </c>
      <c r="E1539">
        <v>0</v>
      </c>
      <c r="F1539">
        <v>0</v>
      </c>
      <c r="G1539">
        <v>7</v>
      </c>
      <c r="H1539">
        <v>14</v>
      </c>
      <c r="I1539">
        <v>0</v>
      </c>
      <c r="J1539">
        <v>0</v>
      </c>
      <c r="K1539">
        <v>7</v>
      </c>
      <c r="L1539">
        <v>0</v>
      </c>
    </row>
    <row r="1540" spans="2:12" x14ac:dyDescent="0.3">
      <c r="B1540" s="4" t="s">
        <v>1638</v>
      </c>
      <c r="C1540">
        <v>5</v>
      </c>
      <c r="D1540">
        <v>2</v>
      </c>
      <c r="E1540">
        <v>0</v>
      </c>
      <c r="F1540">
        <v>0</v>
      </c>
      <c r="G1540">
        <v>7</v>
      </c>
      <c r="H1540">
        <v>14</v>
      </c>
      <c r="I1540">
        <v>6</v>
      </c>
      <c r="J1540">
        <v>0</v>
      </c>
      <c r="K1540">
        <v>7</v>
      </c>
      <c r="L1540">
        <v>0</v>
      </c>
    </row>
    <row r="1541" spans="2:12" x14ac:dyDescent="0.3">
      <c r="B1541" s="4" t="s">
        <v>1639</v>
      </c>
      <c r="C1541">
        <v>5</v>
      </c>
      <c r="D1541">
        <v>16</v>
      </c>
      <c r="E1541">
        <v>0</v>
      </c>
      <c r="F1541">
        <v>0</v>
      </c>
      <c r="G1541">
        <v>7</v>
      </c>
      <c r="H1541">
        <v>14</v>
      </c>
      <c r="I1541">
        <v>6</v>
      </c>
      <c r="J1541">
        <v>0</v>
      </c>
      <c r="K1541">
        <v>7</v>
      </c>
      <c r="L1541">
        <v>0</v>
      </c>
    </row>
    <row r="1542" spans="2:12" x14ac:dyDescent="0.3">
      <c r="B1542" s="4" t="s">
        <v>1640</v>
      </c>
      <c r="C1542">
        <v>1</v>
      </c>
      <c r="D1542">
        <v>8</v>
      </c>
      <c r="E1542">
        <v>0</v>
      </c>
      <c r="F1542">
        <v>0</v>
      </c>
      <c r="G1542">
        <v>7</v>
      </c>
      <c r="H1542">
        <v>14</v>
      </c>
      <c r="I1542">
        <v>3</v>
      </c>
      <c r="J1542">
        <v>0</v>
      </c>
      <c r="K1542">
        <v>7</v>
      </c>
      <c r="L1542">
        <v>0</v>
      </c>
    </row>
    <row r="1543" spans="2:12" x14ac:dyDescent="0.3">
      <c r="B1543" s="4" t="s">
        <v>1641</v>
      </c>
      <c r="C1543">
        <v>5</v>
      </c>
      <c r="D1543">
        <v>2</v>
      </c>
      <c r="E1543">
        <v>0</v>
      </c>
      <c r="F1543">
        <v>0</v>
      </c>
      <c r="G1543">
        <v>7</v>
      </c>
      <c r="H1543">
        <v>14</v>
      </c>
      <c r="I1543">
        <v>5</v>
      </c>
      <c r="J1543">
        <v>0</v>
      </c>
      <c r="K1543">
        <v>7</v>
      </c>
      <c r="L1543">
        <v>0</v>
      </c>
    </row>
    <row r="1544" spans="2:12" x14ac:dyDescent="0.3">
      <c r="B1544" s="4" t="s">
        <v>1642</v>
      </c>
      <c r="C1544">
        <v>1</v>
      </c>
      <c r="D1544">
        <v>8</v>
      </c>
      <c r="E1544">
        <v>0</v>
      </c>
      <c r="F1544">
        <v>0</v>
      </c>
      <c r="G1544">
        <v>7</v>
      </c>
      <c r="H1544">
        <v>14</v>
      </c>
      <c r="I1544">
        <v>3</v>
      </c>
      <c r="J1544">
        <v>0</v>
      </c>
      <c r="K1544">
        <v>7</v>
      </c>
      <c r="L1544">
        <v>0</v>
      </c>
    </row>
    <row r="1545" spans="2:12" x14ac:dyDescent="0.3">
      <c r="B1545" s="4" t="s">
        <v>1643</v>
      </c>
      <c r="C1545">
        <v>1</v>
      </c>
      <c r="D1545">
        <v>2</v>
      </c>
      <c r="E1545">
        <v>0</v>
      </c>
      <c r="F1545">
        <v>0</v>
      </c>
      <c r="G1545">
        <v>7</v>
      </c>
      <c r="H1545">
        <v>14</v>
      </c>
      <c r="I1545">
        <v>6</v>
      </c>
      <c r="J1545">
        <v>0</v>
      </c>
      <c r="K1545">
        <v>7</v>
      </c>
      <c r="L1545">
        <v>0</v>
      </c>
    </row>
    <row r="1546" spans="2:12" x14ac:dyDescent="0.3">
      <c r="B1546" s="4" t="s">
        <v>1644</v>
      </c>
      <c r="C1546">
        <v>1</v>
      </c>
      <c r="D1546">
        <v>9</v>
      </c>
      <c r="E1546">
        <v>0</v>
      </c>
      <c r="F1546">
        <v>0</v>
      </c>
      <c r="G1546">
        <v>7</v>
      </c>
      <c r="H1546">
        <v>19</v>
      </c>
      <c r="I1546">
        <v>0</v>
      </c>
      <c r="J1546">
        <v>0</v>
      </c>
      <c r="K1546">
        <v>7</v>
      </c>
      <c r="L1546">
        <v>0</v>
      </c>
    </row>
    <row r="1547" spans="2:12" x14ac:dyDescent="0.3">
      <c r="B1547" s="4" t="s">
        <v>1645</v>
      </c>
      <c r="C1547">
        <v>5</v>
      </c>
      <c r="D1547">
        <v>9</v>
      </c>
      <c r="E1547">
        <v>0</v>
      </c>
      <c r="F1547">
        <v>0</v>
      </c>
      <c r="G1547">
        <v>7</v>
      </c>
      <c r="H1547">
        <v>15</v>
      </c>
      <c r="I1547">
        <v>2</v>
      </c>
      <c r="J1547">
        <v>0</v>
      </c>
      <c r="K1547">
        <v>7</v>
      </c>
      <c r="L1547">
        <v>0</v>
      </c>
    </row>
    <row r="1548" spans="2:12" x14ac:dyDescent="0.3">
      <c r="B1548" s="4" t="s">
        <v>1646</v>
      </c>
      <c r="C1548">
        <v>1</v>
      </c>
      <c r="D1548">
        <v>8</v>
      </c>
      <c r="E1548">
        <v>0</v>
      </c>
      <c r="F1548">
        <v>0</v>
      </c>
      <c r="G1548">
        <v>7</v>
      </c>
      <c r="H1548">
        <v>14</v>
      </c>
      <c r="I1548">
        <v>0</v>
      </c>
      <c r="J1548">
        <v>0</v>
      </c>
      <c r="K1548">
        <v>7</v>
      </c>
      <c r="L1548">
        <v>0</v>
      </c>
    </row>
    <row r="1549" spans="2:12" x14ac:dyDescent="0.3">
      <c r="B1549" s="4" t="s">
        <v>1647</v>
      </c>
      <c r="C1549">
        <v>1</v>
      </c>
      <c r="D1549">
        <v>14</v>
      </c>
      <c r="E1549">
        <v>0</v>
      </c>
      <c r="F1549">
        <v>0</v>
      </c>
      <c r="G1549">
        <v>7</v>
      </c>
      <c r="H1549">
        <v>0</v>
      </c>
      <c r="I1549">
        <v>1</v>
      </c>
      <c r="J1549">
        <v>0</v>
      </c>
      <c r="K1549">
        <v>9</v>
      </c>
      <c r="L1549">
        <v>0</v>
      </c>
    </row>
    <row r="1550" spans="2:12" x14ac:dyDescent="0.3">
      <c r="B1550" s="4" t="s">
        <v>1648</v>
      </c>
      <c r="C1550">
        <v>5</v>
      </c>
      <c r="D1550">
        <v>14</v>
      </c>
      <c r="E1550">
        <v>12</v>
      </c>
      <c r="F1550">
        <v>0</v>
      </c>
      <c r="G1550">
        <v>7</v>
      </c>
      <c r="H1550">
        <v>22</v>
      </c>
      <c r="I1550">
        <v>1</v>
      </c>
      <c r="J1550">
        <v>0</v>
      </c>
      <c r="K1550">
        <v>9</v>
      </c>
      <c r="L1550">
        <v>0</v>
      </c>
    </row>
    <row r="1551" spans="2:12" x14ac:dyDescent="0.3">
      <c r="B1551" s="4" t="s">
        <v>1649</v>
      </c>
      <c r="C1551">
        <v>1</v>
      </c>
      <c r="D1551">
        <v>14</v>
      </c>
      <c r="E1551">
        <v>12</v>
      </c>
      <c r="F1551">
        <v>0</v>
      </c>
      <c r="G1551">
        <v>7</v>
      </c>
      <c r="H1551">
        <v>22</v>
      </c>
      <c r="I1551">
        <v>1</v>
      </c>
      <c r="J1551">
        <v>0</v>
      </c>
      <c r="K1551">
        <v>9</v>
      </c>
      <c r="L1551">
        <v>0</v>
      </c>
    </row>
    <row r="1552" spans="2:12" x14ac:dyDescent="0.3">
      <c r="B1552" s="4" t="s">
        <v>1650</v>
      </c>
      <c r="C1552">
        <v>1</v>
      </c>
      <c r="D1552">
        <v>14</v>
      </c>
      <c r="E1552">
        <v>12</v>
      </c>
      <c r="F1552">
        <v>0</v>
      </c>
      <c r="G1552">
        <v>7</v>
      </c>
      <c r="H1552">
        <v>22</v>
      </c>
      <c r="I1552">
        <v>1</v>
      </c>
      <c r="J1552">
        <v>0</v>
      </c>
      <c r="K1552">
        <v>9</v>
      </c>
      <c r="L1552">
        <v>0</v>
      </c>
    </row>
    <row r="1553" spans="2:12" x14ac:dyDescent="0.3">
      <c r="B1553" s="4" t="s">
        <v>1651</v>
      </c>
      <c r="C1553">
        <v>5</v>
      </c>
      <c r="D1553">
        <v>14</v>
      </c>
      <c r="E1553">
        <v>12</v>
      </c>
      <c r="F1553">
        <v>0</v>
      </c>
      <c r="G1553">
        <v>7</v>
      </c>
      <c r="H1553">
        <v>22</v>
      </c>
      <c r="I1553">
        <v>1</v>
      </c>
      <c r="J1553">
        <v>0</v>
      </c>
      <c r="K1553">
        <v>9</v>
      </c>
      <c r="L1553">
        <v>0</v>
      </c>
    </row>
    <row r="1554" spans="2:12" x14ac:dyDescent="0.3">
      <c r="B1554" s="4" t="s">
        <v>1652</v>
      </c>
      <c r="C1554">
        <v>5</v>
      </c>
      <c r="D1554">
        <v>14</v>
      </c>
      <c r="E1554">
        <v>12</v>
      </c>
      <c r="F1554">
        <v>0</v>
      </c>
      <c r="G1554">
        <v>7</v>
      </c>
      <c r="H1554">
        <v>22</v>
      </c>
      <c r="I1554">
        <v>1</v>
      </c>
      <c r="J1554">
        <v>0</v>
      </c>
      <c r="K1554">
        <v>9</v>
      </c>
      <c r="L1554">
        <v>0</v>
      </c>
    </row>
    <row r="1555" spans="2:12" x14ac:dyDescent="0.3">
      <c r="B1555" s="4" t="s">
        <v>1653</v>
      </c>
      <c r="C1555">
        <v>1</v>
      </c>
      <c r="D1555">
        <v>14</v>
      </c>
      <c r="E1555">
        <v>12</v>
      </c>
      <c r="F1555">
        <v>0</v>
      </c>
      <c r="G1555">
        <v>7</v>
      </c>
      <c r="H1555">
        <v>22</v>
      </c>
      <c r="I1555">
        <v>1</v>
      </c>
      <c r="J1555">
        <v>0</v>
      </c>
      <c r="K1555">
        <v>9</v>
      </c>
      <c r="L1555">
        <v>0</v>
      </c>
    </row>
    <row r="1556" spans="2:12" x14ac:dyDescent="0.3">
      <c r="B1556" s="4" t="s">
        <v>1654</v>
      </c>
      <c r="C1556">
        <v>5</v>
      </c>
      <c r="D1556">
        <v>14</v>
      </c>
      <c r="E1556">
        <v>12</v>
      </c>
      <c r="F1556">
        <v>0</v>
      </c>
      <c r="G1556">
        <v>7</v>
      </c>
      <c r="H1556">
        <v>22</v>
      </c>
      <c r="I1556">
        <v>0</v>
      </c>
      <c r="J1556">
        <v>0</v>
      </c>
      <c r="K1556">
        <v>9</v>
      </c>
      <c r="L1556">
        <v>0</v>
      </c>
    </row>
    <row r="1557" spans="2:12" x14ac:dyDescent="0.3">
      <c r="B1557" s="4" t="s">
        <v>1655</v>
      </c>
      <c r="C1557">
        <v>1</v>
      </c>
      <c r="D1557">
        <v>14</v>
      </c>
      <c r="E1557">
        <v>12</v>
      </c>
      <c r="F1557">
        <v>0</v>
      </c>
      <c r="G1557">
        <v>7</v>
      </c>
      <c r="H1557">
        <v>22</v>
      </c>
      <c r="I1557">
        <v>1</v>
      </c>
      <c r="J1557">
        <v>0</v>
      </c>
      <c r="K1557">
        <v>9</v>
      </c>
      <c r="L1557">
        <v>0</v>
      </c>
    </row>
    <row r="1558" spans="2:12" x14ac:dyDescent="0.3">
      <c r="B1558" s="4" t="s">
        <v>1656</v>
      </c>
      <c r="C1558">
        <v>5</v>
      </c>
      <c r="D1558">
        <v>14</v>
      </c>
      <c r="E1558">
        <v>12</v>
      </c>
      <c r="F1558">
        <v>0</v>
      </c>
      <c r="G1558">
        <v>7</v>
      </c>
      <c r="H1558">
        <v>22</v>
      </c>
      <c r="I1558">
        <v>1</v>
      </c>
      <c r="J1558">
        <v>0</v>
      </c>
      <c r="K1558">
        <v>9</v>
      </c>
      <c r="L1558">
        <v>0</v>
      </c>
    </row>
    <row r="1559" spans="2:12" x14ac:dyDescent="0.3">
      <c r="B1559" s="4" t="s">
        <v>1657</v>
      </c>
      <c r="C1559">
        <v>5</v>
      </c>
      <c r="D1559">
        <v>14</v>
      </c>
      <c r="E1559">
        <v>12</v>
      </c>
      <c r="F1559">
        <v>0</v>
      </c>
      <c r="G1559">
        <v>7</v>
      </c>
      <c r="H1559">
        <v>22</v>
      </c>
      <c r="I1559">
        <v>1</v>
      </c>
      <c r="J1559">
        <v>0</v>
      </c>
      <c r="K1559">
        <v>9</v>
      </c>
      <c r="L1559">
        <v>0</v>
      </c>
    </row>
    <row r="1560" spans="2:12" x14ac:dyDescent="0.3">
      <c r="B1560" s="4" t="s">
        <v>1658</v>
      </c>
      <c r="C1560">
        <v>1</v>
      </c>
      <c r="D1560">
        <v>14</v>
      </c>
      <c r="E1560">
        <v>12</v>
      </c>
      <c r="F1560">
        <v>0</v>
      </c>
      <c r="G1560">
        <v>7</v>
      </c>
      <c r="H1560">
        <v>22</v>
      </c>
      <c r="I1560">
        <v>1</v>
      </c>
      <c r="J1560">
        <v>0</v>
      </c>
      <c r="K1560">
        <v>9</v>
      </c>
      <c r="L1560">
        <v>0</v>
      </c>
    </row>
    <row r="1561" spans="2:12" x14ac:dyDescent="0.3">
      <c r="B1561" s="4" t="s">
        <v>1659</v>
      </c>
      <c r="C1561">
        <v>5</v>
      </c>
      <c r="D1561">
        <v>13</v>
      </c>
      <c r="E1561">
        <v>9</v>
      </c>
      <c r="F1561">
        <v>0</v>
      </c>
      <c r="G1561">
        <v>7</v>
      </c>
      <c r="H1561">
        <v>22</v>
      </c>
      <c r="I1561">
        <v>1</v>
      </c>
      <c r="J1561">
        <v>0</v>
      </c>
      <c r="K1561">
        <v>9</v>
      </c>
      <c r="L1561">
        <v>0</v>
      </c>
    </row>
    <row r="1562" spans="2:12" x14ac:dyDescent="0.3">
      <c r="B1562" s="4" t="s">
        <v>1660</v>
      </c>
      <c r="C1562">
        <v>1</v>
      </c>
      <c r="D1562">
        <v>13</v>
      </c>
      <c r="E1562">
        <v>0</v>
      </c>
      <c r="F1562">
        <v>0</v>
      </c>
      <c r="G1562">
        <v>7</v>
      </c>
      <c r="H1562">
        <v>22</v>
      </c>
      <c r="I1562">
        <v>3</v>
      </c>
      <c r="J1562">
        <v>0</v>
      </c>
      <c r="K1562">
        <v>9</v>
      </c>
      <c r="L1562">
        <v>0</v>
      </c>
    </row>
    <row r="1563" spans="2:12" x14ac:dyDescent="0.3">
      <c r="B1563" s="4" t="s">
        <v>1661</v>
      </c>
      <c r="C1563">
        <v>1</v>
      </c>
      <c r="D1563">
        <v>13</v>
      </c>
      <c r="E1563">
        <v>9</v>
      </c>
      <c r="F1563">
        <v>0</v>
      </c>
      <c r="G1563">
        <v>7</v>
      </c>
      <c r="H1563">
        <v>19</v>
      </c>
      <c r="I1563">
        <v>1</v>
      </c>
      <c r="J1563">
        <v>0</v>
      </c>
      <c r="K1563">
        <v>9</v>
      </c>
      <c r="L1563">
        <v>0</v>
      </c>
    </row>
    <row r="1564" spans="2:12" x14ac:dyDescent="0.3">
      <c r="B1564" s="4" t="s">
        <v>1662</v>
      </c>
      <c r="C1564">
        <v>1</v>
      </c>
      <c r="D1564">
        <v>10</v>
      </c>
      <c r="E1564">
        <v>0</v>
      </c>
      <c r="F1564">
        <v>0</v>
      </c>
      <c r="G1564">
        <v>7</v>
      </c>
      <c r="H1564">
        <v>30</v>
      </c>
      <c r="I1564">
        <v>5</v>
      </c>
      <c r="J1564">
        <v>0</v>
      </c>
      <c r="K1564">
        <v>9</v>
      </c>
      <c r="L1564">
        <v>0</v>
      </c>
    </row>
    <row r="1565" spans="2:12" x14ac:dyDescent="0.3">
      <c r="B1565" s="4" t="s">
        <v>1663</v>
      </c>
      <c r="C1565">
        <v>1</v>
      </c>
      <c r="D1565">
        <v>10</v>
      </c>
      <c r="E1565">
        <v>12</v>
      </c>
      <c r="F1565">
        <v>0</v>
      </c>
      <c r="G1565">
        <v>7</v>
      </c>
      <c r="H1565">
        <v>22</v>
      </c>
      <c r="I1565">
        <v>2</v>
      </c>
      <c r="J1565">
        <v>0</v>
      </c>
      <c r="K1565">
        <v>9</v>
      </c>
      <c r="L1565">
        <v>0</v>
      </c>
    </row>
    <row r="1566" spans="2:12" x14ac:dyDescent="0.3">
      <c r="B1566" s="4" t="s">
        <v>1664</v>
      </c>
      <c r="C1566">
        <v>1</v>
      </c>
      <c r="D1566">
        <v>13</v>
      </c>
      <c r="E1566">
        <v>12</v>
      </c>
      <c r="F1566">
        <v>0</v>
      </c>
      <c r="G1566">
        <v>1</v>
      </c>
      <c r="H1566">
        <v>22</v>
      </c>
      <c r="I1566">
        <v>3</v>
      </c>
      <c r="J1566">
        <v>0</v>
      </c>
      <c r="K1566">
        <v>9</v>
      </c>
      <c r="L1566">
        <v>0</v>
      </c>
    </row>
    <row r="1567" spans="2:12" x14ac:dyDescent="0.3">
      <c r="B1567" s="4" t="s">
        <v>1665</v>
      </c>
      <c r="C1567">
        <v>5</v>
      </c>
      <c r="D1567">
        <v>10</v>
      </c>
      <c r="E1567">
        <v>12</v>
      </c>
      <c r="F1567">
        <v>0</v>
      </c>
      <c r="G1567">
        <v>1</v>
      </c>
      <c r="H1567">
        <v>15</v>
      </c>
      <c r="I1567">
        <v>2</v>
      </c>
      <c r="J1567">
        <v>0</v>
      </c>
      <c r="K1567">
        <v>9</v>
      </c>
      <c r="L1567">
        <v>0</v>
      </c>
    </row>
    <row r="1568" spans="2:12" x14ac:dyDescent="0.3">
      <c r="B1568" s="4" t="s">
        <v>1666</v>
      </c>
      <c r="C1568">
        <v>1</v>
      </c>
      <c r="D1568">
        <v>10</v>
      </c>
      <c r="E1568">
        <v>9</v>
      </c>
      <c r="F1568">
        <v>0</v>
      </c>
      <c r="G1568">
        <v>3</v>
      </c>
      <c r="H1568">
        <v>20</v>
      </c>
      <c r="I1568">
        <v>5</v>
      </c>
      <c r="J1568">
        <v>0</v>
      </c>
      <c r="K1568">
        <v>9</v>
      </c>
      <c r="L1568">
        <v>0</v>
      </c>
    </row>
    <row r="1569" spans="2:12" x14ac:dyDescent="0.3">
      <c r="B1569" s="4" t="s">
        <v>1667</v>
      </c>
      <c r="C1569">
        <v>1</v>
      </c>
      <c r="D1569">
        <v>4</v>
      </c>
      <c r="E1569">
        <v>0</v>
      </c>
      <c r="F1569">
        <v>0</v>
      </c>
      <c r="G1569">
        <v>7</v>
      </c>
      <c r="H1569">
        <v>0</v>
      </c>
      <c r="I1569">
        <v>0</v>
      </c>
      <c r="J1569">
        <v>0</v>
      </c>
      <c r="K1569">
        <v>0</v>
      </c>
      <c r="L1569">
        <v>4</v>
      </c>
    </row>
    <row r="1570" spans="2:12" x14ac:dyDescent="0.3">
      <c r="B1570" s="4" t="s">
        <v>1668</v>
      </c>
      <c r="C1570">
        <v>1</v>
      </c>
      <c r="D1570">
        <v>4</v>
      </c>
      <c r="E1570">
        <v>0</v>
      </c>
      <c r="F1570">
        <v>0</v>
      </c>
      <c r="G1570">
        <v>7</v>
      </c>
      <c r="H1570">
        <v>0</v>
      </c>
      <c r="I1570">
        <v>0</v>
      </c>
      <c r="J1570">
        <v>0</v>
      </c>
      <c r="K1570">
        <v>0</v>
      </c>
      <c r="L1570">
        <v>4</v>
      </c>
    </row>
    <row r="1571" spans="2:12" x14ac:dyDescent="0.3">
      <c r="B1571" s="4" t="s">
        <v>1669</v>
      </c>
      <c r="C1571">
        <v>1</v>
      </c>
      <c r="D1571">
        <v>4</v>
      </c>
      <c r="E1571">
        <v>0</v>
      </c>
      <c r="F1571">
        <v>0</v>
      </c>
      <c r="G1571">
        <v>7</v>
      </c>
      <c r="H1571">
        <v>0</v>
      </c>
      <c r="I1571">
        <v>0</v>
      </c>
      <c r="J1571">
        <v>0</v>
      </c>
      <c r="K1571">
        <v>0</v>
      </c>
      <c r="L1571">
        <v>4</v>
      </c>
    </row>
    <row r="1572" spans="2:12" x14ac:dyDescent="0.3">
      <c r="B1572" s="4" t="s">
        <v>1670</v>
      </c>
      <c r="C1572">
        <v>5</v>
      </c>
      <c r="D1572">
        <v>4</v>
      </c>
      <c r="E1572">
        <v>0</v>
      </c>
      <c r="F1572">
        <v>0</v>
      </c>
      <c r="G1572">
        <v>7</v>
      </c>
      <c r="H1572">
        <v>0</v>
      </c>
      <c r="I1572">
        <v>0</v>
      </c>
      <c r="J1572">
        <v>0</v>
      </c>
      <c r="K1572">
        <v>0</v>
      </c>
      <c r="L1572">
        <v>4</v>
      </c>
    </row>
    <row r="1573" spans="2:12" x14ac:dyDescent="0.3">
      <c r="B1573" s="4" t="s">
        <v>1671</v>
      </c>
      <c r="C1573">
        <v>1</v>
      </c>
      <c r="D1573">
        <v>4</v>
      </c>
      <c r="E1573">
        <v>0</v>
      </c>
      <c r="F1573">
        <v>0</v>
      </c>
      <c r="G1573">
        <v>7</v>
      </c>
      <c r="H1573">
        <v>0</v>
      </c>
      <c r="I1573">
        <v>0</v>
      </c>
      <c r="J1573">
        <v>0</v>
      </c>
      <c r="K1573">
        <v>0</v>
      </c>
      <c r="L1573">
        <v>4</v>
      </c>
    </row>
    <row r="1574" spans="2:12" x14ac:dyDescent="0.3">
      <c r="B1574" s="4" t="s">
        <v>1672</v>
      </c>
      <c r="C1574">
        <v>5</v>
      </c>
      <c r="D1574">
        <v>4</v>
      </c>
      <c r="E1574">
        <v>0</v>
      </c>
      <c r="F1574">
        <v>0</v>
      </c>
      <c r="G1574">
        <v>7</v>
      </c>
      <c r="H1574">
        <v>0</v>
      </c>
      <c r="I1574">
        <v>0</v>
      </c>
      <c r="J1574">
        <v>0</v>
      </c>
      <c r="K1574">
        <v>0</v>
      </c>
      <c r="L1574">
        <v>4</v>
      </c>
    </row>
    <row r="1575" spans="2:12" x14ac:dyDescent="0.3">
      <c r="B1575" s="4" t="s">
        <v>1673</v>
      </c>
      <c r="C1575">
        <v>2</v>
      </c>
      <c r="D1575">
        <v>4</v>
      </c>
      <c r="E1575">
        <v>0</v>
      </c>
      <c r="F1575">
        <v>0</v>
      </c>
      <c r="G1575">
        <v>7</v>
      </c>
      <c r="H1575">
        <v>19</v>
      </c>
      <c r="I1575">
        <v>0</v>
      </c>
      <c r="J1575">
        <v>0</v>
      </c>
      <c r="K1575">
        <v>0</v>
      </c>
      <c r="L1575">
        <v>4</v>
      </c>
    </row>
    <row r="1576" spans="2:12" x14ac:dyDescent="0.3">
      <c r="B1576" s="4" t="s">
        <v>1674</v>
      </c>
      <c r="C1576">
        <v>1</v>
      </c>
      <c r="D1576">
        <v>4</v>
      </c>
      <c r="E1576">
        <v>0</v>
      </c>
      <c r="F1576">
        <v>0</v>
      </c>
      <c r="G1576">
        <v>2</v>
      </c>
      <c r="H1576">
        <v>0</v>
      </c>
      <c r="I1576">
        <v>0</v>
      </c>
      <c r="J1576">
        <v>0</v>
      </c>
      <c r="K1576">
        <v>0</v>
      </c>
      <c r="L1576">
        <v>4</v>
      </c>
    </row>
    <row r="1577" spans="2:12" x14ac:dyDescent="0.3">
      <c r="B1577" s="4" t="s">
        <v>1675</v>
      </c>
      <c r="C1577">
        <v>1</v>
      </c>
      <c r="D1577">
        <v>4</v>
      </c>
      <c r="E1577">
        <v>0</v>
      </c>
      <c r="F1577">
        <v>0</v>
      </c>
      <c r="G1577">
        <v>7</v>
      </c>
      <c r="H1577">
        <v>0</v>
      </c>
      <c r="I1577">
        <v>0</v>
      </c>
      <c r="J1577">
        <v>0</v>
      </c>
      <c r="K1577">
        <v>0</v>
      </c>
      <c r="L1577">
        <v>4</v>
      </c>
    </row>
    <row r="1578" spans="2:12" x14ac:dyDescent="0.3">
      <c r="B1578" s="4" t="s">
        <v>1676</v>
      </c>
      <c r="C1578">
        <v>5</v>
      </c>
      <c r="D1578">
        <v>4</v>
      </c>
      <c r="E1578">
        <v>0</v>
      </c>
      <c r="F1578">
        <v>0</v>
      </c>
      <c r="G1578">
        <v>2</v>
      </c>
      <c r="H1578">
        <v>0</v>
      </c>
      <c r="I1578">
        <v>0</v>
      </c>
      <c r="J1578">
        <v>0</v>
      </c>
      <c r="K1578">
        <v>4</v>
      </c>
      <c r="L1578">
        <v>4</v>
      </c>
    </row>
    <row r="1579" spans="2:12" x14ac:dyDescent="0.3">
      <c r="B1579" s="4" t="s">
        <v>1677</v>
      </c>
      <c r="C1579">
        <v>1</v>
      </c>
      <c r="D1579">
        <v>4</v>
      </c>
      <c r="E1579">
        <v>0</v>
      </c>
      <c r="F1579">
        <v>0</v>
      </c>
      <c r="G1579">
        <v>7</v>
      </c>
      <c r="H1579">
        <v>0</v>
      </c>
      <c r="I1579">
        <v>0</v>
      </c>
      <c r="J1579">
        <v>0</v>
      </c>
      <c r="K1579">
        <v>4</v>
      </c>
      <c r="L1579">
        <v>4</v>
      </c>
    </row>
    <row r="1580" spans="2:12" x14ac:dyDescent="0.3">
      <c r="B1580" s="4" t="s">
        <v>1678</v>
      </c>
      <c r="C1580">
        <v>1</v>
      </c>
      <c r="D1580">
        <v>4</v>
      </c>
      <c r="E1580">
        <v>12</v>
      </c>
      <c r="F1580">
        <v>0</v>
      </c>
      <c r="G1580">
        <v>2</v>
      </c>
      <c r="H1580">
        <v>3</v>
      </c>
      <c r="I1580">
        <v>6</v>
      </c>
      <c r="J1580">
        <v>0</v>
      </c>
      <c r="K1580">
        <v>4</v>
      </c>
      <c r="L1580">
        <v>4</v>
      </c>
    </row>
    <row r="1581" spans="2:12" x14ac:dyDescent="0.3">
      <c r="B1581" s="4" t="s">
        <v>1679</v>
      </c>
      <c r="C1581">
        <v>1</v>
      </c>
      <c r="D1581">
        <v>14</v>
      </c>
      <c r="E1581">
        <v>0</v>
      </c>
      <c r="F1581">
        <v>0</v>
      </c>
      <c r="G1581">
        <v>7</v>
      </c>
      <c r="H1581">
        <v>14</v>
      </c>
      <c r="I1581">
        <v>6</v>
      </c>
      <c r="J1581">
        <v>0</v>
      </c>
      <c r="K1581">
        <v>7</v>
      </c>
      <c r="L1581">
        <v>4</v>
      </c>
    </row>
    <row r="1582" spans="2:12" x14ac:dyDescent="0.3">
      <c r="B1582" s="4" t="s">
        <v>1680</v>
      </c>
      <c r="C1582">
        <v>5</v>
      </c>
      <c r="D1582">
        <v>8</v>
      </c>
      <c r="E1582">
        <v>12</v>
      </c>
      <c r="F1582">
        <v>0</v>
      </c>
      <c r="G1582">
        <v>7</v>
      </c>
      <c r="H1582">
        <v>19</v>
      </c>
      <c r="I1582">
        <v>5</v>
      </c>
      <c r="J1582">
        <v>0</v>
      </c>
      <c r="K1582">
        <v>2</v>
      </c>
      <c r="L1582">
        <v>4</v>
      </c>
    </row>
    <row r="1583" spans="2:12" x14ac:dyDescent="0.3">
      <c r="B1583" s="4" t="s">
        <v>1681</v>
      </c>
      <c r="C1583">
        <v>1</v>
      </c>
      <c r="D1583">
        <v>9</v>
      </c>
      <c r="E1583">
        <v>0</v>
      </c>
      <c r="F1583">
        <v>0</v>
      </c>
      <c r="G1583">
        <v>7</v>
      </c>
      <c r="H1583">
        <v>15</v>
      </c>
      <c r="I1583">
        <v>2</v>
      </c>
      <c r="J1583">
        <v>0</v>
      </c>
      <c r="K1583">
        <v>0</v>
      </c>
      <c r="L1583">
        <v>4</v>
      </c>
    </row>
    <row r="1584" spans="2:12" x14ac:dyDescent="0.3">
      <c r="B1584" s="4" t="s">
        <v>1682</v>
      </c>
      <c r="C1584">
        <v>1</v>
      </c>
      <c r="D1584">
        <v>8</v>
      </c>
      <c r="E1584">
        <v>12</v>
      </c>
      <c r="F1584">
        <v>0</v>
      </c>
      <c r="G1584">
        <v>7</v>
      </c>
      <c r="H1584">
        <v>7</v>
      </c>
      <c r="I1584">
        <v>2</v>
      </c>
      <c r="J1584">
        <v>0</v>
      </c>
      <c r="K1584">
        <v>2</v>
      </c>
      <c r="L1584">
        <v>4</v>
      </c>
    </row>
    <row r="1585" spans="2:12" x14ac:dyDescent="0.3">
      <c r="B1585" s="4" t="s">
        <v>1683</v>
      </c>
      <c r="C1585">
        <v>1</v>
      </c>
      <c r="D1585">
        <v>10</v>
      </c>
      <c r="E1585">
        <v>9</v>
      </c>
      <c r="F1585">
        <v>0</v>
      </c>
      <c r="G1585">
        <v>7</v>
      </c>
      <c r="H1585">
        <v>13</v>
      </c>
      <c r="I1585">
        <v>2</v>
      </c>
      <c r="J1585">
        <v>0</v>
      </c>
      <c r="K1585">
        <v>0</v>
      </c>
      <c r="L1585">
        <v>4</v>
      </c>
    </row>
    <row r="1586" spans="2:12" x14ac:dyDescent="0.3">
      <c r="B1586" s="4" t="s">
        <v>1684</v>
      </c>
      <c r="C1586">
        <v>5</v>
      </c>
      <c r="D1586">
        <v>9</v>
      </c>
      <c r="E1586">
        <v>0</v>
      </c>
      <c r="F1586">
        <v>0</v>
      </c>
      <c r="G1586">
        <v>7</v>
      </c>
      <c r="H1586">
        <v>31</v>
      </c>
      <c r="I1586">
        <v>0</v>
      </c>
      <c r="J1586">
        <v>0</v>
      </c>
      <c r="K1586">
        <v>0</v>
      </c>
      <c r="L1586">
        <v>4</v>
      </c>
    </row>
    <row r="1587" spans="2:12" x14ac:dyDescent="0.3">
      <c r="B1587" s="4" t="s">
        <v>1685</v>
      </c>
      <c r="C1587">
        <v>1</v>
      </c>
      <c r="D1587">
        <v>9</v>
      </c>
      <c r="E1587">
        <v>0</v>
      </c>
      <c r="F1587">
        <v>0</v>
      </c>
      <c r="G1587">
        <v>7</v>
      </c>
      <c r="H1587">
        <v>15</v>
      </c>
      <c r="I1587">
        <v>2</v>
      </c>
      <c r="J1587">
        <v>0</v>
      </c>
      <c r="K1587">
        <v>2</v>
      </c>
      <c r="L1587">
        <v>4</v>
      </c>
    </row>
    <row r="1588" spans="2:12" x14ac:dyDescent="0.3">
      <c r="B1588" s="4" t="s">
        <v>1686</v>
      </c>
      <c r="C1588">
        <v>5</v>
      </c>
      <c r="D1588">
        <v>14</v>
      </c>
      <c r="E1588">
        <v>0</v>
      </c>
      <c r="F1588">
        <v>0</v>
      </c>
      <c r="G1588">
        <v>7</v>
      </c>
      <c r="H1588">
        <v>31</v>
      </c>
      <c r="I1588">
        <v>0</v>
      </c>
      <c r="J1588">
        <v>0</v>
      </c>
      <c r="K1588">
        <v>0</v>
      </c>
      <c r="L1588">
        <v>4</v>
      </c>
    </row>
    <row r="1589" spans="2:12" x14ac:dyDescent="0.3">
      <c r="B1589" s="4" t="s">
        <v>1687</v>
      </c>
      <c r="C1589">
        <v>1</v>
      </c>
      <c r="D1589">
        <v>7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3</v>
      </c>
    </row>
    <row r="1590" spans="2:12" x14ac:dyDescent="0.3">
      <c r="B1590" s="4" t="s">
        <v>1688</v>
      </c>
      <c r="C1590">
        <v>5</v>
      </c>
      <c r="D1590">
        <v>7</v>
      </c>
      <c r="E1590">
        <v>12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3</v>
      </c>
    </row>
    <row r="1591" spans="2:12" x14ac:dyDescent="0.3">
      <c r="B1591" s="4" t="s">
        <v>1689</v>
      </c>
      <c r="C1591">
        <v>1</v>
      </c>
      <c r="D1591">
        <v>7</v>
      </c>
      <c r="E1591">
        <v>12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3</v>
      </c>
    </row>
    <row r="1592" spans="2:12" x14ac:dyDescent="0.3">
      <c r="B1592" s="4" t="s">
        <v>1690</v>
      </c>
      <c r="C1592">
        <v>1</v>
      </c>
      <c r="D1592">
        <v>7</v>
      </c>
      <c r="E1592">
        <v>12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3</v>
      </c>
    </row>
    <row r="1593" spans="2:12" x14ac:dyDescent="0.3">
      <c r="B1593" s="4" t="s">
        <v>1691</v>
      </c>
      <c r="C1593">
        <v>5</v>
      </c>
      <c r="D1593">
        <v>7</v>
      </c>
      <c r="E1593">
        <v>12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3</v>
      </c>
    </row>
    <row r="1594" spans="2:12" x14ac:dyDescent="0.3">
      <c r="B1594" s="4" t="s">
        <v>1692</v>
      </c>
      <c r="C1594">
        <v>1</v>
      </c>
      <c r="D1594">
        <v>7</v>
      </c>
      <c r="E1594">
        <v>12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3</v>
      </c>
    </row>
    <row r="1595" spans="2:12" x14ac:dyDescent="0.3">
      <c r="B1595" s="4" t="s">
        <v>1693</v>
      </c>
      <c r="C1595">
        <v>1</v>
      </c>
      <c r="D1595">
        <v>7</v>
      </c>
      <c r="E1595">
        <v>9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3</v>
      </c>
    </row>
    <row r="1596" spans="2:12" x14ac:dyDescent="0.3">
      <c r="B1596" s="4" t="s">
        <v>1694</v>
      </c>
      <c r="C1596">
        <v>5</v>
      </c>
      <c r="D1596">
        <v>7</v>
      </c>
      <c r="E1596">
        <v>9</v>
      </c>
      <c r="F1596">
        <v>0</v>
      </c>
      <c r="G1596">
        <v>0</v>
      </c>
      <c r="H1596">
        <v>0</v>
      </c>
      <c r="I1596">
        <v>3</v>
      </c>
      <c r="J1596">
        <v>0</v>
      </c>
      <c r="K1596">
        <v>0</v>
      </c>
      <c r="L1596">
        <v>3</v>
      </c>
    </row>
    <row r="1597" spans="2:12" x14ac:dyDescent="0.3">
      <c r="B1597" s="4" t="s">
        <v>1695</v>
      </c>
      <c r="C1597">
        <v>1</v>
      </c>
      <c r="D1597">
        <v>7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3</v>
      </c>
    </row>
    <row r="1598" spans="2:12" x14ac:dyDescent="0.3">
      <c r="B1598" s="4" t="s">
        <v>1696</v>
      </c>
      <c r="C1598">
        <v>5</v>
      </c>
      <c r="D1598">
        <v>7</v>
      </c>
      <c r="E1598">
        <v>9</v>
      </c>
      <c r="F1598">
        <v>0</v>
      </c>
      <c r="G1598">
        <v>0</v>
      </c>
      <c r="H1598">
        <v>0</v>
      </c>
      <c r="I1598">
        <v>5</v>
      </c>
      <c r="J1598">
        <v>0</v>
      </c>
      <c r="K1598">
        <v>0</v>
      </c>
      <c r="L1598">
        <v>3</v>
      </c>
    </row>
    <row r="1599" spans="2:12" x14ac:dyDescent="0.3">
      <c r="B1599" s="4" t="s">
        <v>1697</v>
      </c>
      <c r="C1599">
        <v>1</v>
      </c>
      <c r="D1599">
        <v>7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3</v>
      </c>
    </row>
    <row r="1600" spans="2:12" x14ac:dyDescent="0.3">
      <c r="B1600" s="4" t="s">
        <v>1698</v>
      </c>
      <c r="C1600">
        <v>1</v>
      </c>
      <c r="D1600">
        <v>7</v>
      </c>
      <c r="E1600">
        <v>0</v>
      </c>
      <c r="F1600">
        <v>0</v>
      </c>
      <c r="G1600">
        <v>0</v>
      </c>
      <c r="H1600">
        <v>0</v>
      </c>
      <c r="I1600">
        <v>6</v>
      </c>
      <c r="J1600">
        <v>0</v>
      </c>
      <c r="K1600">
        <v>0</v>
      </c>
      <c r="L1600">
        <v>3</v>
      </c>
    </row>
    <row r="1601" spans="2:12" x14ac:dyDescent="0.3">
      <c r="B1601" s="4" t="s">
        <v>1699</v>
      </c>
      <c r="C1601">
        <v>5</v>
      </c>
      <c r="D1601">
        <v>7</v>
      </c>
      <c r="E1601">
        <v>1</v>
      </c>
      <c r="F1601">
        <v>0</v>
      </c>
      <c r="G1601">
        <v>1</v>
      </c>
      <c r="H1601">
        <v>0</v>
      </c>
      <c r="I1601">
        <v>2</v>
      </c>
      <c r="J1601">
        <v>0</v>
      </c>
      <c r="K1601">
        <v>0</v>
      </c>
      <c r="L1601">
        <v>3</v>
      </c>
    </row>
    <row r="1602" spans="2:12" x14ac:dyDescent="0.3">
      <c r="B1602" s="4" t="s">
        <v>1700</v>
      </c>
      <c r="C1602">
        <v>5</v>
      </c>
      <c r="D1602">
        <v>7</v>
      </c>
      <c r="E1602">
        <v>9</v>
      </c>
      <c r="F1602">
        <v>0</v>
      </c>
      <c r="G1602">
        <v>2</v>
      </c>
      <c r="H1602">
        <v>0</v>
      </c>
      <c r="I1602">
        <v>6</v>
      </c>
      <c r="J1602">
        <v>0</v>
      </c>
      <c r="K1602">
        <v>0</v>
      </c>
      <c r="L1602">
        <v>3</v>
      </c>
    </row>
    <row r="1603" spans="2:12" x14ac:dyDescent="0.3">
      <c r="B1603" s="4" t="s">
        <v>1701</v>
      </c>
      <c r="C1603">
        <v>5</v>
      </c>
      <c r="D1603">
        <v>7</v>
      </c>
      <c r="E1603">
        <v>8</v>
      </c>
      <c r="F1603">
        <v>0</v>
      </c>
      <c r="G1603">
        <v>7</v>
      </c>
      <c r="H1603">
        <v>0</v>
      </c>
      <c r="I1603">
        <v>2</v>
      </c>
      <c r="J1603">
        <v>0</v>
      </c>
      <c r="K1603">
        <v>0</v>
      </c>
      <c r="L1603">
        <v>3</v>
      </c>
    </row>
    <row r="1604" spans="2:12" x14ac:dyDescent="0.3">
      <c r="B1604" s="4" t="s">
        <v>1702</v>
      </c>
      <c r="C1604">
        <v>1</v>
      </c>
      <c r="D1604">
        <v>7</v>
      </c>
      <c r="E1604">
        <v>0</v>
      </c>
      <c r="F1604">
        <v>0</v>
      </c>
      <c r="G1604">
        <v>4</v>
      </c>
      <c r="H1604">
        <v>0</v>
      </c>
      <c r="I1604">
        <v>4</v>
      </c>
      <c r="J1604">
        <v>0</v>
      </c>
      <c r="K1604">
        <v>0</v>
      </c>
      <c r="L1604">
        <v>3</v>
      </c>
    </row>
    <row r="1605" spans="2:12" x14ac:dyDescent="0.3">
      <c r="B1605" s="4" t="s">
        <v>1703</v>
      </c>
      <c r="C1605">
        <v>5</v>
      </c>
      <c r="D1605">
        <v>7</v>
      </c>
      <c r="E1605">
        <v>12</v>
      </c>
      <c r="F1605">
        <v>0</v>
      </c>
      <c r="G1605">
        <v>5</v>
      </c>
      <c r="H1605">
        <v>0</v>
      </c>
      <c r="I1605">
        <v>1</v>
      </c>
      <c r="J1605">
        <v>0</v>
      </c>
      <c r="K1605">
        <v>0</v>
      </c>
      <c r="L1605">
        <v>3</v>
      </c>
    </row>
    <row r="1606" spans="2:12" x14ac:dyDescent="0.3">
      <c r="B1606" s="4" t="s">
        <v>1704</v>
      </c>
      <c r="C1606">
        <v>1</v>
      </c>
      <c r="D1606">
        <v>7</v>
      </c>
      <c r="E1606">
        <v>12</v>
      </c>
      <c r="F1606">
        <v>0</v>
      </c>
      <c r="G1606">
        <v>7</v>
      </c>
      <c r="H1606">
        <v>0</v>
      </c>
      <c r="I1606">
        <v>0</v>
      </c>
      <c r="J1606">
        <v>0</v>
      </c>
      <c r="K1606">
        <v>0</v>
      </c>
      <c r="L1606">
        <v>3</v>
      </c>
    </row>
    <row r="1607" spans="2:12" x14ac:dyDescent="0.3">
      <c r="B1607" s="4" t="s">
        <v>1705</v>
      </c>
      <c r="C1607">
        <v>1</v>
      </c>
      <c r="D1607">
        <v>7</v>
      </c>
      <c r="E1607">
        <v>8</v>
      </c>
      <c r="F1607">
        <v>0</v>
      </c>
      <c r="G1607">
        <v>7</v>
      </c>
      <c r="H1607">
        <v>0</v>
      </c>
      <c r="I1607">
        <v>4</v>
      </c>
      <c r="J1607">
        <v>0</v>
      </c>
      <c r="K1607">
        <v>0</v>
      </c>
      <c r="L1607">
        <v>3</v>
      </c>
    </row>
    <row r="1608" spans="2:12" x14ac:dyDescent="0.3">
      <c r="B1608" s="4" t="s">
        <v>1706</v>
      </c>
      <c r="C1608">
        <v>5</v>
      </c>
      <c r="D1608">
        <v>7</v>
      </c>
      <c r="E1608">
        <v>8</v>
      </c>
      <c r="F1608">
        <v>0</v>
      </c>
      <c r="G1608">
        <v>7</v>
      </c>
      <c r="H1608">
        <v>0</v>
      </c>
      <c r="I1608">
        <v>2</v>
      </c>
      <c r="J1608">
        <v>0</v>
      </c>
      <c r="K1608">
        <v>0</v>
      </c>
      <c r="L1608">
        <v>3</v>
      </c>
    </row>
    <row r="1609" spans="2:12" x14ac:dyDescent="0.3">
      <c r="B1609" s="4" t="s">
        <v>1707</v>
      </c>
      <c r="C1609">
        <v>1</v>
      </c>
      <c r="D1609">
        <v>16</v>
      </c>
      <c r="E1609">
        <v>9</v>
      </c>
      <c r="F1609">
        <v>0</v>
      </c>
      <c r="G1609">
        <v>2</v>
      </c>
      <c r="H1609">
        <v>0</v>
      </c>
      <c r="I1609">
        <v>0</v>
      </c>
      <c r="J1609">
        <v>0</v>
      </c>
      <c r="K1609">
        <v>0</v>
      </c>
      <c r="L1609">
        <v>2</v>
      </c>
    </row>
    <row r="1610" spans="2:12" x14ac:dyDescent="0.3">
      <c r="B1610" s="4" t="s">
        <v>1708</v>
      </c>
      <c r="C1610">
        <v>1</v>
      </c>
      <c r="D1610">
        <v>16</v>
      </c>
      <c r="E1610">
        <v>12</v>
      </c>
      <c r="F1610">
        <v>0</v>
      </c>
      <c r="G1610">
        <v>2</v>
      </c>
      <c r="H1610">
        <v>0</v>
      </c>
      <c r="I1610">
        <v>1</v>
      </c>
      <c r="J1610">
        <v>0</v>
      </c>
      <c r="K1610">
        <v>0</v>
      </c>
      <c r="L1610">
        <v>2</v>
      </c>
    </row>
    <row r="1611" spans="2:12" x14ac:dyDescent="0.3">
      <c r="B1611" s="4" t="s">
        <v>1709</v>
      </c>
      <c r="C1611">
        <v>1</v>
      </c>
      <c r="D1611">
        <v>8</v>
      </c>
      <c r="E1611">
        <v>12</v>
      </c>
      <c r="F1611">
        <v>0</v>
      </c>
      <c r="G1611">
        <v>7</v>
      </c>
      <c r="H1611">
        <v>0</v>
      </c>
      <c r="I1611">
        <v>0</v>
      </c>
      <c r="J1611">
        <v>0</v>
      </c>
      <c r="K1611">
        <v>0</v>
      </c>
      <c r="L1611">
        <v>2</v>
      </c>
    </row>
    <row r="1612" spans="2:12" x14ac:dyDescent="0.3">
      <c r="B1612" s="4" t="s">
        <v>1710</v>
      </c>
      <c r="C1612">
        <v>1</v>
      </c>
      <c r="D1612">
        <v>16</v>
      </c>
      <c r="E1612">
        <v>12</v>
      </c>
      <c r="F1612">
        <v>0</v>
      </c>
      <c r="G1612">
        <v>2</v>
      </c>
      <c r="H1612">
        <v>0</v>
      </c>
      <c r="I1612">
        <v>6</v>
      </c>
      <c r="J1612">
        <v>0</v>
      </c>
      <c r="K1612">
        <v>0</v>
      </c>
      <c r="L1612">
        <v>2</v>
      </c>
    </row>
    <row r="1613" spans="2:12" x14ac:dyDescent="0.3">
      <c r="B1613" s="4" t="s">
        <v>1711</v>
      </c>
      <c r="C1613">
        <v>1</v>
      </c>
      <c r="D1613">
        <v>16</v>
      </c>
      <c r="E1613">
        <v>9</v>
      </c>
      <c r="F1613">
        <v>0</v>
      </c>
      <c r="G1613">
        <v>2</v>
      </c>
      <c r="H1613">
        <v>0</v>
      </c>
      <c r="I1613">
        <v>3</v>
      </c>
      <c r="J1613">
        <v>0</v>
      </c>
      <c r="K1613">
        <v>0</v>
      </c>
      <c r="L1613">
        <v>2</v>
      </c>
    </row>
    <row r="1614" spans="2:12" x14ac:dyDescent="0.3">
      <c r="B1614" s="4" t="s">
        <v>1712</v>
      </c>
      <c r="C1614">
        <v>5</v>
      </c>
      <c r="D1614">
        <v>16</v>
      </c>
      <c r="E1614">
        <v>12</v>
      </c>
      <c r="F1614">
        <v>0</v>
      </c>
      <c r="G1614">
        <v>2</v>
      </c>
      <c r="H1614">
        <v>0</v>
      </c>
      <c r="I1614">
        <v>1</v>
      </c>
      <c r="J1614">
        <v>0</v>
      </c>
      <c r="K1614">
        <v>0</v>
      </c>
      <c r="L1614">
        <v>2</v>
      </c>
    </row>
    <row r="1615" spans="2:12" x14ac:dyDescent="0.3">
      <c r="B1615" s="4" t="s">
        <v>1713</v>
      </c>
      <c r="C1615">
        <v>1</v>
      </c>
      <c r="D1615">
        <v>16</v>
      </c>
      <c r="E1615">
        <v>9</v>
      </c>
      <c r="F1615">
        <v>0</v>
      </c>
      <c r="G1615">
        <v>2</v>
      </c>
      <c r="H1615">
        <v>0</v>
      </c>
      <c r="I1615">
        <v>6</v>
      </c>
      <c r="J1615">
        <v>0</v>
      </c>
      <c r="K1615">
        <v>0</v>
      </c>
      <c r="L1615">
        <v>2</v>
      </c>
    </row>
    <row r="1616" spans="2:12" x14ac:dyDescent="0.3">
      <c r="B1616" s="4" t="s">
        <v>1714</v>
      </c>
      <c r="C1616">
        <v>5</v>
      </c>
      <c r="D1616">
        <v>16</v>
      </c>
      <c r="E1616">
        <v>9</v>
      </c>
      <c r="F1616">
        <v>0</v>
      </c>
      <c r="G1616">
        <v>2</v>
      </c>
      <c r="H1616">
        <v>0</v>
      </c>
      <c r="I1616">
        <v>0</v>
      </c>
      <c r="J1616">
        <v>0</v>
      </c>
      <c r="K1616">
        <v>0</v>
      </c>
      <c r="L1616">
        <v>2</v>
      </c>
    </row>
    <row r="1617" spans="2:12" x14ac:dyDescent="0.3">
      <c r="B1617" s="4" t="s">
        <v>1715</v>
      </c>
      <c r="C1617">
        <v>1</v>
      </c>
      <c r="D1617">
        <v>16</v>
      </c>
      <c r="E1617">
        <v>9</v>
      </c>
      <c r="F1617">
        <v>0</v>
      </c>
      <c r="G1617">
        <v>7</v>
      </c>
      <c r="H1617">
        <v>0</v>
      </c>
      <c r="I1617">
        <v>6</v>
      </c>
      <c r="J1617">
        <v>0</v>
      </c>
      <c r="K1617">
        <v>0</v>
      </c>
      <c r="L1617">
        <v>2</v>
      </c>
    </row>
    <row r="1618" spans="2:12" x14ac:dyDescent="0.3">
      <c r="B1618" s="4" t="s">
        <v>1716</v>
      </c>
      <c r="C1618">
        <v>1</v>
      </c>
      <c r="D1618">
        <v>16</v>
      </c>
      <c r="E1618">
        <v>9</v>
      </c>
      <c r="F1618">
        <v>0</v>
      </c>
      <c r="G1618">
        <v>7</v>
      </c>
      <c r="H1618">
        <v>0</v>
      </c>
      <c r="I1618">
        <v>0</v>
      </c>
      <c r="J1618">
        <v>0</v>
      </c>
      <c r="K1618">
        <v>0</v>
      </c>
      <c r="L1618">
        <v>2</v>
      </c>
    </row>
    <row r="1619" spans="2:12" x14ac:dyDescent="0.3">
      <c r="B1619" s="4" t="s">
        <v>1717</v>
      </c>
      <c r="C1619">
        <v>5</v>
      </c>
      <c r="D1619">
        <v>16</v>
      </c>
      <c r="E1619">
        <v>9</v>
      </c>
      <c r="F1619">
        <v>0</v>
      </c>
      <c r="G1619">
        <v>7</v>
      </c>
      <c r="H1619">
        <v>0</v>
      </c>
      <c r="I1619">
        <v>0</v>
      </c>
      <c r="J1619">
        <v>0</v>
      </c>
      <c r="K1619">
        <v>0</v>
      </c>
      <c r="L1619">
        <v>2</v>
      </c>
    </row>
    <row r="1620" spans="2:12" x14ac:dyDescent="0.3">
      <c r="B1620" s="4" t="s">
        <v>1718</v>
      </c>
      <c r="C1620">
        <v>5</v>
      </c>
      <c r="D1620">
        <v>16</v>
      </c>
      <c r="E1620">
        <v>9</v>
      </c>
      <c r="F1620">
        <v>0</v>
      </c>
      <c r="G1620">
        <v>7</v>
      </c>
      <c r="H1620">
        <v>0</v>
      </c>
      <c r="I1620">
        <v>6</v>
      </c>
      <c r="J1620">
        <v>0</v>
      </c>
      <c r="K1620">
        <v>0</v>
      </c>
      <c r="L1620">
        <v>2</v>
      </c>
    </row>
    <row r="1621" spans="2:12" x14ac:dyDescent="0.3">
      <c r="B1621" s="4" t="s">
        <v>1719</v>
      </c>
      <c r="C1621">
        <v>2</v>
      </c>
      <c r="D1621">
        <v>16</v>
      </c>
      <c r="E1621">
        <v>12</v>
      </c>
      <c r="F1621">
        <v>0</v>
      </c>
      <c r="G1621">
        <v>2</v>
      </c>
      <c r="H1621">
        <v>0</v>
      </c>
      <c r="I1621">
        <v>1</v>
      </c>
      <c r="J1621">
        <v>0</v>
      </c>
      <c r="K1621">
        <v>0</v>
      </c>
      <c r="L1621">
        <v>2</v>
      </c>
    </row>
    <row r="1622" spans="2:12" x14ac:dyDescent="0.3">
      <c r="B1622" s="4" t="s">
        <v>1720</v>
      </c>
      <c r="C1622">
        <v>1</v>
      </c>
      <c r="D1622">
        <v>8</v>
      </c>
      <c r="E1622">
        <v>0</v>
      </c>
      <c r="F1622">
        <v>0</v>
      </c>
      <c r="G1622">
        <v>4</v>
      </c>
      <c r="H1622">
        <v>0</v>
      </c>
      <c r="I1622">
        <v>5</v>
      </c>
      <c r="J1622">
        <v>0</v>
      </c>
      <c r="K1622">
        <v>0</v>
      </c>
      <c r="L1622">
        <v>2</v>
      </c>
    </row>
    <row r="1623" spans="2:12" x14ac:dyDescent="0.3">
      <c r="B1623" s="4" t="s">
        <v>1721</v>
      </c>
      <c r="C1623">
        <v>5</v>
      </c>
      <c r="D1623">
        <v>16</v>
      </c>
      <c r="E1623">
        <v>9</v>
      </c>
      <c r="F1623">
        <v>0</v>
      </c>
      <c r="G1623">
        <v>7</v>
      </c>
      <c r="H1623">
        <v>0</v>
      </c>
      <c r="I1623">
        <v>6</v>
      </c>
      <c r="J1623">
        <v>0</v>
      </c>
      <c r="K1623">
        <v>0</v>
      </c>
      <c r="L1623">
        <v>2</v>
      </c>
    </row>
    <row r="1624" spans="2:12" x14ac:dyDescent="0.3">
      <c r="B1624" s="4" t="s">
        <v>1722</v>
      </c>
      <c r="C1624">
        <v>1</v>
      </c>
      <c r="D1624">
        <v>8</v>
      </c>
      <c r="E1624">
        <v>12</v>
      </c>
      <c r="F1624">
        <v>0</v>
      </c>
      <c r="G1624">
        <v>2</v>
      </c>
      <c r="H1624">
        <v>0</v>
      </c>
      <c r="I1624">
        <v>3</v>
      </c>
      <c r="J1624">
        <v>0</v>
      </c>
      <c r="K1624">
        <v>3</v>
      </c>
      <c r="L1624">
        <v>2</v>
      </c>
    </row>
    <row r="1625" spans="2:12" x14ac:dyDescent="0.3">
      <c r="B1625" s="4" t="s">
        <v>1723</v>
      </c>
      <c r="C1625">
        <v>5</v>
      </c>
      <c r="D1625">
        <v>8</v>
      </c>
      <c r="E1625">
        <v>12</v>
      </c>
      <c r="F1625">
        <v>0</v>
      </c>
      <c r="G1625">
        <v>2</v>
      </c>
      <c r="H1625">
        <v>0</v>
      </c>
      <c r="I1625">
        <v>2</v>
      </c>
      <c r="J1625">
        <v>0</v>
      </c>
      <c r="K1625">
        <v>3</v>
      </c>
      <c r="L1625">
        <v>2</v>
      </c>
    </row>
    <row r="1626" spans="2:12" x14ac:dyDescent="0.3">
      <c r="B1626" s="4" t="s">
        <v>1724</v>
      </c>
      <c r="C1626">
        <v>1</v>
      </c>
      <c r="D1626">
        <v>16</v>
      </c>
      <c r="E1626">
        <v>9</v>
      </c>
      <c r="F1626">
        <v>0</v>
      </c>
      <c r="G1626">
        <v>7</v>
      </c>
      <c r="H1626">
        <v>0</v>
      </c>
      <c r="I1626">
        <v>6</v>
      </c>
      <c r="J1626">
        <v>0</v>
      </c>
      <c r="K1626">
        <v>1</v>
      </c>
      <c r="L1626">
        <v>2</v>
      </c>
    </row>
    <row r="1627" spans="2:12" x14ac:dyDescent="0.3">
      <c r="B1627" s="4" t="s">
        <v>1725</v>
      </c>
      <c r="C1627">
        <v>1</v>
      </c>
      <c r="D1627">
        <v>8</v>
      </c>
      <c r="E1627">
        <v>9</v>
      </c>
      <c r="F1627">
        <v>0</v>
      </c>
      <c r="G1627">
        <v>7</v>
      </c>
      <c r="H1627">
        <v>0</v>
      </c>
      <c r="I1627">
        <v>1</v>
      </c>
      <c r="J1627">
        <v>0</v>
      </c>
      <c r="K1627">
        <v>1</v>
      </c>
      <c r="L1627">
        <v>2</v>
      </c>
    </row>
    <row r="1628" spans="2:12" x14ac:dyDescent="0.3">
      <c r="B1628" s="4" t="s">
        <v>1726</v>
      </c>
      <c r="C1628">
        <v>5</v>
      </c>
      <c r="D1628">
        <v>10</v>
      </c>
      <c r="E1628">
        <v>9</v>
      </c>
      <c r="F1628">
        <v>0</v>
      </c>
      <c r="G1628">
        <v>2</v>
      </c>
      <c r="H1628">
        <v>0</v>
      </c>
      <c r="I1628">
        <v>5</v>
      </c>
      <c r="J1628">
        <v>0</v>
      </c>
      <c r="K1628">
        <v>3</v>
      </c>
      <c r="L1628">
        <v>2</v>
      </c>
    </row>
    <row r="1629" spans="2:12" x14ac:dyDescent="0.3">
      <c r="B1629" s="4" t="s">
        <v>1727</v>
      </c>
      <c r="C1629">
        <v>1</v>
      </c>
      <c r="D1629">
        <v>10</v>
      </c>
      <c r="E1629">
        <v>12</v>
      </c>
      <c r="F1629">
        <v>0</v>
      </c>
      <c r="G1629">
        <v>2</v>
      </c>
      <c r="H1629">
        <v>31</v>
      </c>
      <c r="I1629">
        <v>2</v>
      </c>
      <c r="J1629">
        <v>0</v>
      </c>
      <c r="K1629">
        <v>8</v>
      </c>
      <c r="L1629">
        <v>1</v>
      </c>
    </row>
    <row r="1630" spans="2:12" x14ac:dyDescent="0.3">
      <c r="B1630" s="4" t="s">
        <v>1728</v>
      </c>
      <c r="C1630">
        <v>2</v>
      </c>
      <c r="D1630">
        <v>10</v>
      </c>
      <c r="E1630">
        <v>12</v>
      </c>
      <c r="F1630">
        <v>0</v>
      </c>
      <c r="G1630">
        <v>2</v>
      </c>
      <c r="H1630">
        <v>14</v>
      </c>
      <c r="I1630">
        <v>2</v>
      </c>
      <c r="J1630">
        <v>0</v>
      </c>
      <c r="K1630">
        <v>8</v>
      </c>
      <c r="L1630">
        <v>1</v>
      </c>
    </row>
    <row r="1631" spans="2:12" x14ac:dyDescent="0.3">
      <c r="B1631" s="4" t="s">
        <v>1729</v>
      </c>
      <c r="C1631">
        <v>1</v>
      </c>
      <c r="D1631">
        <v>10</v>
      </c>
      <c r="E1631">
        <v>9</v>
      </c>
      <c r="F1631">
        <v>0</v>
      </c>
      <c r="G1631">
        <v>2</v>
      </c>
      <c r="H1631">
        <v>0</v>
      </c>
      <c r="I1631">
        <v>2</v>
      </c>
      <c r="J1631">
        <v>0</v>
      </c>
      <c r="K1631">
        <v>8</v>
      </c>
      <c r="L1631">
        <v>1</v>
      </c>
    </row>
    <row r="1632" spans="2:12" x14ac:dyDescent="0.3">
      <c r="B1632" s="4" t="s">
        <v>1730</v>
      </c>
      <c r="C1632">
        <v>1</v>
      </c>
      <c r="D1632">
        <v>10</v>
      </c>
      <c r="E1632">
        <v>9</v>
      </c>
      <c r="F1632">
        <v>0</v>
      </c>
      <c r="G1632">
        <v>2</v>
      </c>
      <c r="H1632">
        <v>6</v>
      </c>
      <c r="I1632">
        <v>3</v>
      </c>
      <c r="J1632">
        <v>0</v>
      </c>
      <c r="K1632">
        <v>8</v>
      </c>
      <c r="L1632">
        <v>1</v>
      </c>
    </row>
    <row r="1633" spans="2:12" x14ac:dyDescent="0.3">
      <c r="B1633" s="4" t="s">
        <v>1731</v>
      </c>
      <c r="C1633">
        <v>1</v>
      </c>
      <c r="D1633">
        <v>11</v>
      </c>
      <c r="E1633">
        <v>9</v>
      </c>
      <c r="F1633">
        <v>0</v>
      </c>
      <c r="G1633">
        <v>2</v>
      </c>
      <c r="H1633">
        <v>8</v>
      </c>
      <c r="I1633">
        <v>2</v>
      </c>
      <c r="J1633">
        <v>0</v>
      </c>
      <c r="K1633">
        <v>8</v>
      </c>
      <c r="L1633">
        <v>1</v>
      </c>
    </row>
    <row r="1634" spans="2:12" x14ac:dyDescent="0.3">
      <c r="B1634" s="4" t="s">
        <v>1732</v>
      </c>
      <c r="C1634">
        <v>1</v>
      </c>
      <c r="D1634">
        <v>10</v>
      </c>
      <c r="E1634">
        <v>9</v>
      </c>
      <c r="F1634">
        <v>0</v>
      </c>
      <c r="G1634">
        <v>2</v>
      </c>
      <c r="H1634">
        <v>3</v>
      </c>
      <c r="I1634">
        <v>5</v>
      </c>
      <c r="J1634">
        <v>1</v>
      </c>
      <c r="K1634">
        <v>5</v>
      </c>
      <c r="L1634">
        <v>1</v>
      </c>
    </row>
    <row r="1635" spans="2:12" x14ac:dyDescent="0.3">
      <c r="B1635" s="4" t="s">
        <v>1733</v>
      </c>
      <c r="C1635">
        <v>2</v>
      </c>
      <c r="D1635">
        <v>10</v>
      </c>
      <c r="E1635">
        <v>12</v>
      </c>
      <c r="F1635">
        <v>0</v>
      </c>
      <c r="G1635">
        <v>2</v>
      </c>
      <c r="H1635">
        <v>7</v>
      </c>
      <c r="I1635">
        <v>5</v>
      </c>
      <c r="J1635">
        <v>0</v>
      </c>
      <c r="K1635">
        <v>5</v>
      </c>
      <c r="L1635">
        <v>1</v>
      </c>
    </row>
    <row r="1636" spans="2:12" x14ac:dyDescent="0.3">
      <c r="B1636" s="4" t="s">
        <v>1734</v>
      </c>
      <c r="C1636">
        <v>1</v>
      </c>
      <c r="D1636">
        <v>10</v>
      </c>
      <c r="E1636">
        <v>12</v>
      </c>
      <c r="F1636">
        <v>0</v>
      </c>
      <c r="G1636">
        <v>2</v>
      </c>
      <c r="H1636">
        <v>9</v>
      </c>
      <c r="I1636">
        <v>4</v>
      </c>
      <c r="J1636">
        <v>0</v>
      </c>
      <c r="K1636">
        <v>5</v>
      </c>
      <c r="L1636">
        <v>1</v>
      </c>
    </row>
    <row r="1637" spans="2:12" x14ac:dyDescent="0.3">
      <c r="B1637" s="4" t="s">
        <v>1735</v>
      </c>
      <c r="C1637">
        <v>2</v>
      </c>
      <c r="D1637">
        <v>10</v>
      </c>
      <c r="E1637">
        <v>12</v>
      </c>
      <c r="F1637">
        <v>0</v>
      </c>
      <c r="G1637">
        <v>2</v>
      </c>
      <c r="H1637">
        <v>1</v>
      </c>
      <c r="I1637">
        <v>6</v>
      </c>
      <c r="J1637">
        <v>0</v>
      </c>
      <c r="K1637">
        <v>5</v>
      </c>
      <c r="L1637">
        <v>1</v>
      </c>
    </row>
    <row r="1638" spans="2:12" x14ac:dyDescent="0.3">
      <c r="B1638" s="4" t="s">
        <v>1736</v>
      </c>
      <c r="C1638">
        <v>1</v>
      </c>
      <c r="D1638">
        <v>10</v>
      </c>
      <c r="E1638">
        <v>12</v>
      </c>
      <c r="F1638">
        <v>0</v>
      </c>
      <c r="G1638">
        <v>7</v>
      </c>
      <c r="H1638">
        <v>23</v>
      </c>
      <c r="I1638">
        <v>2</v>
      </c>
      <c r="J1638">
        <v>0</v>
      </c>
      <c r="K1638">
        <v>8</v>
      </c>
      <c r="L1638">
        <v>1</v>
      </c>
    </row>
    <row r="1639" spans="2:12" x14ac:dyDescent="0.3">
      <c r="B1639" s="4" t="s">
        <v>1737</v>
      </c>
      <c r="C1639">
        <v>1</v>
      </c>
      <c r="D1639">
        <v>16</v>
      </c>
      <c r="E1639">
        <v>9</v>
      </c>
      <c r="F1639">
        <v>0</v>
      </c>
      <c r="G1639">
        <v>7</v>
      </c>
      <c r="H1639">
        <v>11</v>
      </c>
      <c r="I1639">
        <v>6</v>
      </c>
      <c r="J1639">
        <v>0</v>
      </c>
      <c r="K1639">
        <v>8</v>
      </c>
      <c r="L1639">
        <v>1</v>
      </c>
    </row>
    <row r="1640" spans="2:12" x14ac:dyDescent="0.3">
      <c r="B1640" s="4" t="s">
        <v>1738</v>
      </c>
      <c r="C1640">
        <v>1</v>
      </c>
      <c r="D1640">
        <v>16</v>
      </c>
      <c r="E1640">
        <v>9</v>
      </c>
      <c r="F1640">
        <v>0</v>
      </c>
      <c r="G1640">
        <v>2</v>
      </c>
      <c r="H1640">
        <v>19</v>
      </c>
      <c r="I1640">
        <v>0</v>
      </c>
      <c r="J1640">
        <v>0</v>
      </c>
      <c r="K1640">
        <v>3</v>
      </c>
      <c r="L1640">
        <v>1</v>
      </c>
    </row>
    <row r="1641" spans="2:12" x14ac:dyDescent="0.3">
      <c r="B1641" s="4" t="s">
        <v>1739</v>
      </c>
      <c r="C1641">
        <v>1</v>
      </c>
      <c r="D1641">
        <v>10</v>
      </c>
      <c r="E1641">
        <v>9</v>
      </c>
      <c r="F1641">
        <v>0</v>
      </c>
      <c r="G1641">
        <v>2</v>
      </c>
      <c r="H1641">
        <v>17</v>
      </c>
      <c r="I1641">
        <v>2</v>
      </c>
      <c r="J1641">
        <v>0</v>
      </c>
      <c r="K1641">
        <v>9</v>
      </c>
      <c r="L1641">
        <v>1</v>
      </c>
    </row>
    <row r="1642" spans="2:12" x14ac:dyDescent="0.3">
      <c r="B1642" s="4" t="s">
        <v>1740</v>
      </c>
      <c r="C1642">
        <v>1</v>
      </c>
      <c r="D1642">
        <v>2</v>
      </c>
      <c r="E1642">
        <v>9</v>
      </c>
      <c r="F1642">
        <v>0</v>
      </c>
      <c r="G1642">
        <v>2</v>
      </c>
      <c r="H1642">
        <v>10</v>
      </c>
      <c r="I1642">
        <v>6</v>
      </c>
      <c r="J1642">
        <v>0</v>
      </c>
      <c r="K1642">
        <v>9</v>
      </c>
      <c r="L1642">
        <v>1</v>
      </c>
    </row>
    <row r="1643" spans="2:12" x14ac:dyDescent="0.3">
      <c r="B1643" s="4" t="s">
        <v>1741</v>
      </c>
      <c r="C1643">
        <v>1</v>
      </c>
      <c r="D1643">
        <v>10</v>
      </c>
      <c r="E1643">
        <v>9</v>
      </c>
      <c r="F1643">
        <v>0</v>
      </c>
      <c r="G1643">
        <v>2</v>
      </c>
      <c r="H1643">
        <v>0</v>
      </c>
      <c r="I1643">
        <v>5</v>
      </c>
      <c r="J1643">
        <v>0</v>
      </c>
      <c r="K1643">
        <v>9</v>
      </c>
      <c r="L1643">
        <v>1</v>
      </c>
    </row>
    <row r="1644" spans="2:12" x14ac:dyDescent="0.3">
      <c r="B1644" s="4" t="s">
        <v>1742</v>
      </c>
      <c r="C1644">
        <v>1</v>
      </c>
      <c r="D1644">
        <v>10</v>
      </c>
      <c r="E1644">
        <v>9</v>
      </c>
      <c r="F1644">
        <v>0</v>
      </c>
      <c r="G1644">
        <v>2</v>
      </c>
      <c r="H1644">
        <v>0</v>
      </c>
      <c r="I1644">
        <v>1</v>
      </c>
      <c r="J1644">
        <v>0</v>
      </c>
      <c r="K1644">
        <v>9</v>
      </c>
      <c r="L1644">
        <v>1</v>
      </c>
    </row>
    <row r="1645" spans="2:12" x14ac:dyDescent="0.3">
      <c r="B1645" s="4" t="s">
        <v>1743</v>
      </c>
      <c r="C1645">
        <v>1</v>
      </c>
      <c r="D1645">
        <v>10</v>
      </c>
      <c r="E1645">
        <v>9</v>
      </c>
      <c r="F1645">
        <v>0</v>
      </c>
      <c r="G1645">
        <v>2</v>
      </c>
      <c r="H1645">
        <v>0</v>
      </c>
      <c r="I1645">
        <v>5</v>
      </c>
      <c r="J1645">
        <v>0</v>
      </c>
      <c r="K1645">
        <v>9</v>
      </c>
      <c r="L1645">
        <v>1</v>
      </c>
    </row>
    <row r="1646" spans="2:12" x14ac:dyDescent="0.3">
      <c r="B1646" s="4" t="s">
        <v>1744</v>
      </c>
      <c r="C1646">
        <v>1</v>
      </c>
      <c r="D1646">
        <v>10</v>
      </c>
      <c r="E1646">
        <v>9</v>
      </c>
      <c r="F1646">
        <v>0</v>
      </c>
      <c r="G1646">
        <v>2</v>
      </c>
      <c r="H1646">
        <v>0</v>
      </c>
      <c r="I1646">
        <v>3</v>
      </c>
      <c r="J1646">
        <v>0</v>
      </c>
      <c r="K1646">
        <v>9</v>
      </c>
      <c r="L1646">
        <v>1</v>
      </c>
    </row>
    <row r="1647" spans="2:12" x14ac:dyDescent="0.3">
      <c r="B1647" s="4" t="s">
        <v>1745</v>
      </c>
      <c r="C1647">
        <v>2</v>
      </c>
      <c r="D1647">
        <v>10</v>
      </c>
      <c r="E1647">
        <v>9</v>
      </c>
      <c r="F1647">
        <v>0</v>
      </c>
      <c r="G1647">
        <v>2</v>
      </c>
      <c r="H1647">
        <v>5</v>
      </c>
      <c r="I1647">
        <v>2</v>
      </c>
      <c r="J1647">
        <v>0</v>
      </c>
      <c r="K1647">
        <v>9</v>
      </c>
      <c r="L1647">
        <v>1</v>
      </c>
    </row>
    <row r="1648" spans="2:12" x14ac:dyDescent="0.3">
      <c r="B1648" s="4" t="s">
        <v>1746</v>
      </c>
      <c r="C1648">
        <v>1</v>
      </c>
      <c r="D1648">
        <v>10</v>
      </c>
      <c r="E1648">
        <v>9</v>
      </c>
      <c r="F1648">
        <v>0</v>
      </c>
      <c r="G1648">
        <v>2</v>
      </c>
      <c r="H1648">
        <v>0</v>
      </c>
      <c r="I1648">
        <v>5</v>
      </c>
      <c r="J1648">
        <v>0</v>
      </c>
      <c r="K1648">
        <v>9</v>
      </c>
      <c r="L1648">
        <v>1</v>
      </c>
    </row>
  </sheetData>
  <mergeCells count="1">
    <mergeCell ref="N36:X36"/>
  </mergeCells>
  <pageMargins left="0.75" right="0.75" top="1" bottom="1" header="0.5" footer="0.5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71477-7B56-4525-AEEC-83122ECE0D37}">
  <dimension ref="A1:K36"/>
  <sheetViews>
    <sheetView zoomScale="70" zoomScaleNormal="70" workbookViewId="0">
      <selection activeCell="B10" sqref="B10"/>
    </sheetView>
  </sheetViews>
  <sheetFormatPr defaultRowHeight="14.4" x14ac:dyDescent="0.3"/>
  <cols>
    <col min="1" max="1" width="7.5546875" bestFit="1" customWidth="1"/>
    <col min="2" max="2" width="20.21875" bestFit="1" customWidth="1"/>
    <col min="3" max="3" width="21.44140625" bestFit="1" customWidth="1"/>
    <col min="4" max="5" width="15.77734375" bestFit="1" customWidth="1"/>
    <col min="6" max="6" width="15.5546875" bestFit="1" customWidth="1"/>
    <col min="7" max="7" width="25.44140625" bestFit="1" customWidth="1"/>
    <col min="8" max="8" width="23.88671875" bestFit="1" customWidth="1"/>
    <col min="9" max="9" width="18.21875" bestFit="1" customWidth="1"/>
    <col min="10" max="10" width="18.6640625" bestFit="1" customWidth="1"/>
    <col min="11" max="11" width="29.6640625" bestFit="1" customWidth="1"/>
  </cols>
  <sheetData>
    <row r="1" spans="1:11" x14ac:dyDescent="0.3">
      <c r="A1" s="1" t="s">
        <v>195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</row>
    <row r="2" spans="1:11" x14ac:dyDescent="0.3">
      <c r="A2">
        <v>1</v>
      </c>
      <c r="B2">
        <f>COUNTIF(Sheet1!C2:C100055,1)</f>
        <v>693</v>
      </c>
      <c r="C2">
        <f>COUNTIF(Sheet1!D2:D100055,1)</f>
        <v>81</v>
      </c>
      <c r="D2">
        <f>COUNTIF(Sheet1!E2:E100055,1)</f>
        <v>26</v>
      </c>
      <c r="E2">
        <f>COUNTIF(Sheet1!F2:F100055,1)</f>
        <v>1</v>
      </c>
      <c r="F2">
        <f>COUNTIF(Sheet1!G2:G100055,1)</f>
        <v>83</v>
      </c>
      <c r="G2">
        <f>COUNTIF(Sheet1!H2:H100055,1)</f>
        <v>37</v>
      </c>
      <c r="H2">
        <f>COUNTIF(Sheet1!I2:I100055,1)</f>
        <v>75</v>
      </c>
      <c r="I2">
        <f>COUNTIF(Sheet1!J2:J100055,1)</f>
        <v>74</v>
      </c>
      <c r="J2">
        <f>COUNTIF(Sheet1!K2:K100055,1)</f>
        <v>114</v>
      </c>
      <c r="K2">
        <f>COUNTIF(Sheet1!L2:L100055,1)</f>
        <v>21</v>
      </c>
    </row>
    <row r="3" spans="1:11" x14ac:dyDescent="0.3">
      <c r="A3">
        <v>2</v>
      </c>
      <c r="B3">
        <f>COUNTIF(Sheet1!C2:C100055,2)</f>
        <v>87</v>
      </c>
      <c r="C3">
        <f>COUNTIF(Sheet1!D2:D100055,2)</f>
        <v>125</v>
      </c>
      <c r="D3">
        <f>COUNTIF(Sheet1!E2:E100055,2)</f>
        <v>24</v>
      </c>
      <c r="E3">
        <f>COUNTIF(Sheet1!F2:F100055,2)</f>
        <v>3</v>
      </c>
      <c r="F3">
        <f>COUNTIF(Sheet1!G2:G100055,2)</f>
        <v>372</v>
      </c>
      <c r="G3">
        <f>COUNTIF(Sheet1!H2:H100055,2)</f>
        <v>36</v>
      </c>
      <c r="H3">
        <f>COUNTIF(Sheet1!I2:I100055,2)</f>
        <v>55</v>
      </c>
      <c r="I3">
        <f>COUNTIF(Sheet1!J2:J100055,2)</f>
        <v>160</v>
      </c>
      <c r="J3">
        <f>COUNTIF(Sheet1!K2:K100055,2)</f>
        <v>95</v>
      </c>
      <c r="K3">
        <f>COUNTIF(Sheet1!L2:L100055,2)</f>
        <v>22</v>
      </c>
    </row>
    <row r="4" spans="1:11" x14ac:dyDescent="0.3">
      <c r="A4">
        <v>3</v>
      </c>
      <c r="B4">
        <f>COUNTIF(Sheet1!C2:C100055,3)</f>
        <v>52</v>
      </c>
      <c r="C4">
        <f>COUNTIF(Sheet1!D2:D100055,3)</f>
        <v>143</v>
      </c>
      <c r="D4">
        <f>COUNTIF(Sheet1!E2:E100055,3)</f>
        <v>66</v>
      </c>
      <c r="E4">
        <f>COUNTIF(Sheet1!F2:F100055,3)</f>
        <v>18</v>
      </c>
      <c r="F4">
        <f>COUNTIF(Sheet1!G2:G100055,3)</f>
        <v>83</v>
      </c>
      <c r="G4">
        <f>COUNTIF(Sheet1!H2:H100055,3)</f>
        <v>41</v>
      </c>
      <c r="H4">
        <f>COUNTIF(Sheet1!I2:I100055,3)</f>
        <v>414</v>
      </c>
      <c r="I4">
        <f>COUNTIF(Sheet1!J2:J100055,3)</f>
        <v>92</v>
      </c>
      <c r="J4">
        <f>COUNTIF(Sheet1!K2:K100055,3)</f>
        <v>73</v>
      </c>
      <c r="K4">
        <f>COUNTIF(Sheet1!L2:L100055,3)</f>
        <v>21</v>
      </c>
    </row>
    <row r="5" spans="1:11" x14ac:dyDescent="0.3">
      <c r="A5">
        <v>4</v>
      </c>
      <c r="B5">
        <f>COUNTIF(Sheet1!C2:C100055,4)</f>
        <v>10</v>
      </c>
      <c r="C5">
        <f>COUNTIF(Sheet1!D2:D100055,4)</f>
        <v>59</v>
      </c>
      <c r="D5">
        <f>COUNTIF(Sheet1!E2:E100055,4)</f>
        <v>93</v>
      </c>
      <c r="E5">
        <f>COUNTIF(Sheet1!F2:F100055,4)</f>
        <v>1</v>
      </c>
      <c r="F5">
        <f>COUNTIF(Sheet1!G2:G100055,4)</f>
        <v>34</v>
      </c>
      <c r="G5">
        <f>COUNTIF(Sheet1!H2:H100055,4)</f>
        <v>30</v>
      </c>
      <c r="H5">
        <f>COUNTIF(Sheet1!I2:I100055,4)</f>
        <v>31</v>
      </c>
      <c r="I5">
        <f>COUNTIF(Sheet1!J2:J100055,4)</f>
        <v>29</v>
      </c>
      <c r="J5">
        <f>COUNTIF(Sheet1!K2:K100055,4)</f>
        <v>61</v>
      </c>
      <c r="K5">
        <f>COUNTIF(Sheet1!L2:L100055,4)</f>
        <v>21</v>
      </c>
    </row>
    <row r="6" spans="1:11" x14ac:dyDescent="0.3">
      <c r="A6">
        <v>5</v>
      </c>
      <c r="B6">
        <f>COUNTIF(Sheet1!C2:C100055,5)</f>
        <v>662</v>
      </c>
      <c r="C6">
        <f>COUNTIF(Sheet1!D2:D100055,5)</f>
        <v>48</v>
      </c>
      <c r="D6">
        <f>COUNTIF(Sheet1!E2:E100055,5)</f>
        <v>20</v>
      </c>
      <c r="E6">
        <f>COUNTIF(Sheet1!F2:F100055,5)</f>
        <v>1</v>
      </c>
      <c r="F6">
        <f>COUNTIF(Sheet1!G2:G100055,5)</f>
        <v>75</v>
      </c>
      <c r="G6">
        <f>COUNTIF(Sheet1!H2:H100055,5)</f>
        <v>26</v>
      </c>
      <c r="H6">
        <f>COUNTIF(Sheet1!I2:I100055,5)</f>
        <v>185</v>
      </c>
      <c r="I6">
        <f>COUNTIF(Sheet1!J2:J100055,5)</f>
        <v>31</v>
      </c>
      <c r="J6">
        <f>COUNTIF(Sheet1!K2:K100055,5)</f>
        <v>375</v>
      </c>
      <c r="K6">
        <f>COUNTIF(Sheet1!L2:L100055,5)</f>
        <v>0</v>
      </c>
    </row>
    <row r="7" spans="1:11" x14ac:dyDescent="0.3">
      <c r="A7">
        <v>6</v>
      </c>
      <c r="B7">
        <f>COUNTIF(Sheet1!C2:C100055,6)</f>
        <v>22</v>
      </c>
      <c r="C7">
        <f>COUNTIF(Sheet1!D2:D100055,6)</f>
        <v>47</v>
      </c>
      <c r="D7">
        <f>COUNTIF(Sheet1!E2:E100055,6)</f>
        <v>21</v>
      </c>
      <c r="E7">
        <f>COUNTIF(Sheet1!F2:F100055,6)</f>
        <v>1</v>
      </c>
      <c r="F7">
        <f>COUNTIF(Sheet1!G2:G100055,6)</f>
        <v>23</v>
      </c>
      <c r="G7">
        <f>COUNTIF(Sheet1!H2:H100055,6)</f>
        <v>37</v>
      </c>
      <c r="H7">
        <f>COUNTIF(Sheet1!I2:I100055,6)</f>
        <v>115</v>
      </c>
      <c r="I7">
        <f>COUNTIF(Sheet1!J2:J100055,6)</f>
        <v>40</v>
      </c>
      <c r="J7">
        <f>COUNTIF(Sheet1!K2:K100055,6)</f>
        <v>65</v>
      </c>
      <c r="K7">
        <f>COUNTIF(Sheet1!L2:L100055,6)</f>
        <v>0</v>
      </c>
    </row>
    <row r="8" spans="1:11" x14ac:dyDescent="0.3">
      <c r="A8">
        <v>7</v>
      </c>
      <c r="B8">
        <f>COUNTIF(Sheet1!C2:C100055,7)</f>
        <v>33</v>
      </c>
      <c r="C8">
        <f>COUNTIF(Sheet1!D2:D100055,7)</f>
        <v>61</v>
      </c>
      <c r="D8">
        <f>COUNTIF(Sheet1!E2:E100055,7)</f>
        <v>23</v>
      </c>
      <c r="E8">
        <f>COUNTIF(Sheet1!F2:F100055,7)</f>
        <v>0</v>
      </c>
      <c r="F8">
        <f>COUNTIF(Sheet1!G2:G100055,7)</f>
        <v>345</v>
      </c>
      <c r="G8">
        <f>COUNTIF(Sheet1!H2:H100055,7)</f>
        <v>41</v>
      </c>
      <c r="H8">
        <f>COUNTIF(Sheet1!I2:I100055,7)</f>
        <v>0</v>
      </c>
      <c r="I8">
        <f>COUNTIF(Sheet1!J2:J100055,7)</f>
        <v>29</v>
      </c>
      <c r="J8">
        <f>COUNTIF(Sheet1!K2:K100055,7)</f>
        <v>64</v>
      </c>
      <c r="K8">
        <f>COUNTIF(Sheet1!L2:L100055,7)</f>
        <v>0</v>
      </c>
    </row>
    <row r="9" spans="1:11" x14ac:dyDescent="0.3">
      <c r="A9">
        <v>8</v>
      </c>
      <c r="B9">
        <f>COUNTIF(Sheet1!C2:C100055,8)</f>
        <v>28</v>
      </c>
      <c r="C9">
        <f>COUNTIF(Sheet1!D2:D100055,8)</f>
        <v>107</v>
      </c>
      <c r="D9">
        <f>COUNTIF(Sheet1!E2:E100055,8)</f>
        <v>384</v>
      </c>
      <c r="E9">
        <f>COUNTIF(Sheet1!F2:F100055,8)</f>
        <v>38</v>
      </c>
      <c r="F9">
        <f>COUNTIF(Sheet1!G2:G100055,8)</f>
        <v>0</v>
      </c>
      <c r="G9">
        <f>COUNTIF(Sheet1!H2:H100055,8)</f>
        <v>38</v>
      </c>
      <c r="H9">
        <f>COUNTIF(Sheet1!I2:I100055,8)</f>
        <v>0</v>
      </c>
      <c r="I9">
        <f>COUNTIF(Sheet1!J2:J100055,8)</f>
        <v>20</v>
      </c>
      <c r="J9">
        <f>COUNTIF(Sheet1!K2:K100055,8)</f>
        <v>59</v>
      </c>
      <c r="K9">
        <f>COUNTIF(Sheet1!L2:L100055,8)</f>
        <v>0</v>
      </c>
    </row>
    <row r="10" spans="1:11" x14ac:dyDescent="0.3">
      <c r="A10">
        <v>9</v>
      </c>
      <c r="B10">
        <f>COUNTIF(Sheet1!C2:C100055,9)</f>
        <v>2</v>
      </c>
      <c r="C10">
        <f>COUNTIF(Sheet1!D2:D100055,9)</f>
        <v>142</v>
      </c>
      <c r="D10">
        <f>COUNTIF(Sheet1!E2:E100055,9)</f>
        <v>222</v>
      </c>
      <c r="E10">
        <f>COUNTIF(Sheet1!F2:F100055,9)</f>
        <v>20</v>
      </c>
      <c r="F10">
        <f>COUNTIF(Sheet1!G2:G100055,9)</f>
        <v>0</v>
      </c>
      <c r="G10">
        <f>COUNTIF(Sheet1!H2:H100055,9)</f>
        <v>51</v>
      </c>
      <c r="H10">
        <f>COUNTIF(Sheet1!I2:I100055,9)</f>
        <v>0</v>
      </c>
      <c r="I10">
        <f>COUNTIF(Sheet1!J2:J100055,9)</f>
        <v>30</v>
      </c>
      <c r="J10">
        <f>COUNTIF(Sheet1!K2:K100055,9)</f>
        <v>29</v>
      </c>
      <c r="K10">
        <f>COUNTIF(Sheet1!L2:L100055,9)</f>
        <v>0</v>
      </c>
    </row>
    <row r="11" spans="1:11" x14ac:dyDescent="0.3">
      <c r="A11">
        <v>10</v>
      </c>
      <c r="B11">
        <f>COUNTIF(Sheet1!C2:C100055,10)</f>
        <v>0</v>
      </c>
      <c r="C11">
        <f>COUNTIF(Sheet1!D2:D100055,10)</f>
        <v>280</v>
      </c>
      <c r="D11">
        <f>COUNTIF(Sheet1!E2:E100055,10)</f>
        <v>27</v>
      </c>
      <c r="E11">
        <f>COUNTIF(Sheet1!F2:F100055,10)</f>
        <v>6</v>
      </c>
      <c r="F11">
        <f>COUNTIF(Sheet1!G2:G100055,10)</f>
        <v>0</v>
      </c>
      <c r="G11">
        <f>COUNTIF(Sheet1!H2:H100055,10)</f>
        <v>34</v>
      </c>
      <c r="H11">
        <f>COUNTIF(Sheet1!I2:I100055,10)</f>
        <v>0</v>
      </c>
      <c r="I11">
        <f>COUNTIF(Sheet1!J2:J100055,10)</f>
        <v>23</v>
      </c>
      <c r="J11">
        <f>COUNTIF(Sheet1!K2:K100055,10)</f>
        <v>0</v>
      </c>
      <c r="K11">
        <f>COUNTIF(Sheet1!L2:L100055,10)</f>
        <v>0</v>
      </c>
    </row>
    <row r="12" spans="1:11" x14ac:dyDescent="0.3">
      <c r="A12">
        <v>11</v>
      </c>
      <c r="B12">
        <f>COUNTIF(Sheet1!C2:C100055,11)</f>
        <v>0</v>
      </c>
      <c r="C12">
        <f>COUNTIF(Sheet1!D2:D100055,11)</f>
        <v>137</v>
      </c>
      <c r="D12">
        <f>COUNTIF(Sheet1!E2:E100055,11)</f>
        <v>22</v>
      </c>
      <c r="E12">
        <f>COUNTIF(Sheet1!F2:F100055,11)</f>
        <v>1</v>
      </c>
      <c r="F12">
        <f>COUNTIF(Sheet1!G2:G100055,11)</f>
        <v>0</v>
      </c>
      <c r="G12">
        <f>COUNTIF(Sheet1!H2:H100055,11)</f>
        <v>27</v>
      </c>
      <c r="H12">
        <f>COUNTIF(Sheet1!I2:I100055,11)</f>
        <v>0</v>
      </c>
      <c r="I12">
        <f>COUNTIF(Sheet1!J2:J100055,11)</f>
        <v>0</v>
      </c>
      <c r="J12">
        <f>COUNTIF(Sheet1!K2:K100055,11)</f>
        <v>0</v>
      </c>
      <c r="K12">
        <f>COUNTIF(Sheet1!L2:L100055,11)</f>
        <v>0</v>
      </c>
    </row>
    <row r="13" spans="1:11" x14ac:dyDescent="0.3">
      <c r="A13">
        <v>12</v>
      </c>
      <c r="B13">
        <f>COUNTIF(Sheet1!C2:C100055,12)</f>
        <v>0</v>
      </c>
      <c r="C13">
        <f>COUNTIF(Sheet1!D2:D100055,12)</f>
        <v>58</v>
      </c>
      <c r="D13">
        <f>COUNTIF(Sheet1!E2:E100055,12)</f>
        <v>128</v>
      </c>
      <c r="E13">
        <f>COUNTIF(Sheet1!F2:F100055,12)</f>
        <v>7</v>
      </c>
      <c r="F13">
        <f>COUNTIF(Sheet1!G2:G100055,12)</f>
        <v>0</v>
      </c>
      <c r="G13">
        <f>COUNTIF(Sheet1!H2:H100055,12)</f>
        <v>23</v>
      </c>
      <c r="H13">
        <f>COUNTIF(Sheet1!I2:I100055,12)</f>
        <v>0</v>
      </c>
      <c r="I13">
        <f>COUNTIF(Sheet1!J2:J100055,12)</f>
        <v>0</v>
      </c>
      <c r="J13">
        <f>COUNTIF(Sheet1!K2:K100055,12)</f>
        <v>0</v>
      </c>
      <c r="K13">
        <f>COUNTIF(Sheet1!L2:L100055,12)</f>
        <v>0</v>
      </c>
    </row>
    <row r="14" spans="1:11" x14ac:dyDescent="0.3">
      <c r="A14">
        <v>13</v>
      </c>
      <c r="B14">
        <f>COUNTIF(Sheet1!C2:C100055,13)</f>
        <v>0</v>
      </c>
      <c r="C14">
        <f>COUNTIF(Sheet1!D2:D100055,13)</f>
        <v>86</v>
      </c>
      <c r="D14">
        <f>COUNTIF(Sheet1!E2:E100055,13)</f>
        <v>48</v>
      </c>
      <c r="E14">
        <f>COUNTIF(Sheet1!F2:F100055,13)</f>
        <v>0</v>
      </c>
      <c r="F14">
        <f>COUNTIF(Sheet1!G2:G100055,13)</f>
        <v>0</v>
      </c>
      <c r="G14">
        <f>COUNTIF(Sheet1!H2:H100055,13)</f>
        <v>35</v>
      </c>
      <c r="H14">
        <f>COUNTIF(Sheet1!I2:I100055,13)</f>
        <v>0</v>
      </c>
      <c r="I14">
        <f>COUNTIF(Sheet1!J2:J100055,13)</f>
        <v>0</v>
      </c>
      <c r="J14">
        <f>COUNTIF(Sheet1!K2:K100055,13)</f>
        <v>0</v>
      </c>
      <c r="K14">
        <f>COUNTIF(Sheet1!L2:L100055,13)</f>
        <v>0</v>
      </c>
    </row>
    <row r="15" spans="1:11" x14ac:dyDescent="0.3">
      <c r="A15">
        <v>14</v>
      </c>
      <c r="B15">
        <f>COUNTIF(Sheet1!C2:C100055,14)</f>
        <v>0</v>
      </c>
      <c r="C15">
        <f>COUNTIF(Sheet1!D2:D100055,14)</f>
        <v>84</v>
      </c>
      <c r="D15">
        <f>COUNTIF(Sheet1!E2:E100055,14)</f>
        <v>21</v>
      </c>
      <c r="E15">
        <f>COUNTIF(Sheet1!F2:F100055,14)</f>
        <v>1</v>
      </c>
      <c r="F15">
        <f>COUNTIF(Sheet1!G2:G100055,14)</f>
        <v>0</v>
      </c>
      <c r="G15">
        <f>COUNTIF(Sheet1!H2:H100055,14)</f>
        <v>48</v>
      </c>
      <c r="H15">
        <f>COUNTIF(Sheet1!I2:I100055,14)</f>
        <v>0</v>
      </c>
      <c r="I15">
        <f>COUNTIF(Sheet1!J2:J100055,14)</f>
        <v>0</v>
      </c>
      <c r="J15">
        <f>COUNTIF(Sheet1!K2:K100055,14)</f>
        <v>0</v>
      </c>
      <c r="K15">
        <f>COUNTIF(Sheet1!L2:L100055,14)</f>
        <v>0</v>
      </c>
    </row>
    <row r="16" spans="1:11" x14ac:dyDescent="0.3">
      <c r="A16">
        <v>15</v>
      </c>
      <c r="B16">
        <f>COUNTIF(Sheet1!C2:C100055,15)</f>
        <v>0</v>
      </c>
      <c r="C16">
        <f>COUNTIF(Sheet1!D2:D100055,15)</f>
        <v>69</v>
      </c>
      <c r="D16">
        <f>COUNTIF(Sheet1!E2:E100055,15)</f>
        <v>23</v>
      </c>
      <c r="E16">
        <f>COUNTIF(Sheet1!F2:F100055,15)</f>
        <v>0</v>
      </c>
      <c r="F16">
        <f>COUNTIF(Sheet1!G2:G100055,15)</f>
        <v>0</v>
      </c>
      <c r="G16">
        <f>COUNTIF(Sheet1!H2:H100055,15)</f>
        <v>37</v>
      </c>
      <c r="H16">
        <f>COUNTIF(Sheet1!I2:I100055,15)</f>
        <v>0</v>
      </c>
      <c r="I16">
        <f>COUNTIF(Sheet1!J2:J100055,15)</f>
        <v>0</v>
      </c>
      <c r="J16">
        <f>COUNTIF(Sheet1!K2:K100055,15)</f>
        <v>0</v>
      </c>
      <c r="K16">
        <f>COUNTIF(Sheet1!L2:L100055,15)</f>
        <v>0</v>
      </c>
    </row>
    <row r="17" spans="1:11" x14ac:dyDescent="0.3">
      <c r="A17">
        <v>16</v>
      </c>
      <c r="B17">
        <f>COUNTIF(Sheet1!C2:C100055,16)</f>
        <v>0</v>
      </c>
      <c r="C17">
        <f>COUNTIF(Sheet1!D2:D100055,16)</f>
        <v>112</v>
      </c>
      <c r="D17">
        <f>COUNTIF(Sheet1!E2:E100055,16)</f>
        <v>23</v>
      </c>
      <c r="E17">
        <f>COUNTIF(Sheet1!F2:F100055,16)</f>
        <v>2</v>
      </c>
      <c r="F17">
        <f>COUNTIF(Sheet1!G2:G100055,16)</f>
        <v>0</v>
      </c>
      <c r="G17">
        <f>COUNTIF(Sheet1!H2:H100055,16)</f>
        <v>23</v>
      </c>
      <c r="H17">
        <f>COUNTIF(Sheet1!I2:I100055,16)</f>
        <v>0</v>
      </c>
      <c r="I17">
        <f>COUNTIF(Sheet1!J2:J100055,16)</f>
        <v>0</v>
      </c>
      <c r="J17">
        <f>COUNTIF(Sheet1!K2:K100055,16)</f>
        <v>0</v>
      </c>
      <c r="K17">
        <f>COUNTIF(Sheet1!L2:L100055,16)</f>
        <v>0</v>
      </c>
    </row>
    <row r="18" spans="1:11" x14ac:dyDescent="0.3">
      <c r="A18">
        <v>17</v>
      </c>
      <c r="B18">
        <f>COUNTIF(Sheet1!C2:C100055,17)</f>
        <v>0</v>
      </c>
      <c r="C18">
        <f>COUNTIF(Sheet1!D2:D100055,17)</f>
        <v>0</v>
      </c>
      <c r="D18">
        <f>COUNTIF(Sheet1!E2:E100055,17)</f>
        <v>21</v>
      </c>
      <c r="E18">
        <f>COUNTIF(Sheet1!F2:F100055,17)</f>
        <v>0</v>
      </c>
      <c r="F18">
        <f>COUNTIF(Sheet1!G2:G100055,17)</f>
        <v>0</v>
      </c>
      <c r="G18">
        <f>COUNTIF(Sheet1!H2:H100055,17)</f>
        <v>45</v>
      </c>
      <c r="H18">
        <f>COUNTIF(Sheet1!I2:I100055,17)</f>
        <v>0</v>
      </c>
      <c r="I18">
        <f>COUNTIF(Sheet1!J2:J100055,17)</f>
        <v>0</v>
      </c>
      <c r="J18">
        <f>COUNTIF(Sheet1!K2:K100055,17)</f>
        <v>0</v>
      </c>
      <c r="K18">
        <f>COUNTIF(Sheet1!L2:L100055,17)</f>
        <v>0</v>
      </c>
    </row>
    <row r="19" spans="1:11" x14ac:dyDescent="0.3">
      <c r="A19">
        <v>18</v>
      </c>
      <c r="B19">
        <f>COUNTIF(Sheet1!C2:C100055,18)</f>
        <v>0</v>
      </c>
      <c r="C19">
        <f>COUNTIF(Sheet1!D2:D100055,18)</f>
        <v>0</v>
      </c>
      <c r="D19">
        <f>COUNTIF(Sheet1!E2:E100055,18)</f>
        <v>20</v>
      </c>
      <c r="E19">
        <f>COUNTIF(Sheet1!F2:F100055,18)</f>
        <v>0</v>
      </c>
      <c r="F19">
        <f>COUNTIF(Sheet1!G2:G100055,18)</f>
        <v>0</v>
      </c>
      <c r="G19">
        <f>COUNTIF(Sheet1!H2:H100055,18)</f>
        <v>29</v>
      </c>
      <c r="H19">
        <f>COUNTIF(Sheet1!I2:I100055,18)</f>
        <v>0</v>
      </c>
      <c r="I19">
        <f>COUNTIF(Sheet1!J2:J100055,18)</f>
        <v>0</v>
      </c>
      <c r="J19">
        <f>COUNTIF(Sheet1!K2:K100055,18)</f>
        <v>0</v>
      </c>
      <c r="K19">
        <f>COUNTIF(Sheet1!L2:L100055,18)</f>
        <v>0</v>
      </c>
    </row>
    <row r="20" spans="1:11" x14ac:dyDescent="0.3">
      <c r="A20">
        <v>19</v>
      </c>
      <c r="B20">
        <f>COUNTIF(Sheet1!C2:C100055,19)</f>
        <v>0</v>
      </c>
      <c r="C20">
        <f>COUNTIF(Sheet1!D2:D100055,19)</f>
        <v>0</v>
      </c>
      <c r="D20">
        <f>COUNTIF(Sheet1!E2:E100055,19)</f>
        <v>0</v>
      </c>
      <c r="E20">
        <f>COUNTIF(Sheet1!F2:F100055,19)</f>
        <v>0</v>
      </c>
      <c r="F20">
        <f>COUNTIF(Sheet1!G2:G100055,19)</f>
        <v>0</v>
      </c>
      <c r="G20">
        <f>COUNTIF(Sheet1!H2:H100055,19)</f>
        <v>56</v>
      </c>
      <c r="H20">
        <f>COUNTIF(Sheet1!I2:I100055,19)</f>
        <v>0</v>
      </c>
      <c r="I20">
        <f>COUNTIF(Sheet1!J2:J100055,19)</f>
        <v>0</v>
      </c>
      <c r="J20">
        <f>COUNTIF(Sheet1!K2:K100055,19)</f>
        <v>0</v>
      </c>
      <c r="K20">
        <f>COUNTIF(Sheet1!L2:L100055,19)</f>
        <v>0</v>
      </c>
    </row>
    <row r="21" spans="1:11" x14ac:dyDescent="0.3">
      <c r="A21">
        <v>20</v>
      </c>
      <c r="B21">
        <f>COUNTIF(Sheet1!C2:C100055,20)</f>
        <v>0</v>
      </c>
      <c r="C21">
        <f>COUNTIF(Sheet1!D2:D100055,20)</f>
        <v>0</v>
      </c>
      <c r="D21">
        <f>COUNTIF(Sheet1!E2:E100055,20)</f>
        <v>0</v>
      </c>
      <c r="E21">
        <f>COUNTIF(Sheet1!F2:F100055,20)</f>
        <v>0</v>
      </c>
      <c r="F21">
        <f>COUNTIF(Sheet1!G2:G100055,20)</f>
        <v>0</v>
      </c>
      <c r="G21">
        <f>COUNTIF(Sheet1!H2:H100055,20)</f>
        <v>45</v>
      </c>
      <c r="H21">
        <f>COUNTIF(Sheet1!I2:I100055,20)</f>
        <v>0</v>
      </c>
      <c r="I21">
        <f>COUNTIF(Sheet1!J2:J100055,20)</f>
        <v>0</v>
      </c>
      <c r="J21">
        <f>COUNTIF(Sheet1!K2:K100055,20)</f>
        <v>0</v>
      </c>
      <c r="K21">
        <f>COUNTIF(Sheet1!L2:L100055,20)</f>
        <v>0</v>
      </c>
    </row>
    <row r="22" spans="1:11" x14ac:dyDescent="0.3">
      <c r="A22">
        <v>21</v>
      </c>
      <c r="B22">
        <f>COUNTIF(Sheet1!C2:C100055,21)</f>
        <v>0</v>
      </c>
      <c r="C22">
        <f>COUNTIF(Sheet1!D2:D100055,21)</f>
        <v>0</v>
      </c>
      <c r="D22">
        <f>COUNTIF(Sheet1!E2:E100055,21)</f>
        <v>0</v>
      </c>
      <c r="E22">
        <f>COUNTIF(Sheet1!F2:F100055,21)</f>
        <v>0</v>
      </c>
      <c r="F22">
        <f>COUNTIF(Sheet1!G2:G100055,21)</f>
        <v>0</v>
      </c>
      <c r="G22">
        <f>COUNTIF(Sheet1!H2:H100055,21)</f>
        <v>39</v>
      </c>
      <c r="H22">
        <f>COUNTIF(Sheet1!I2:I100055,21)</f>
        <v>0</v>
      </c>
      <c r="I22">
        <f>COUNTIF(Sheet1!J2:J100055,21)</f>
        <v>0</v>
      </c>
      <c r="J22">
        <f>COUNTIF(Sheet1!K2:K100055,21)</f>
        <v>0</v>
      </c>
      <c r="K22">
        <f>COUNTIF(Sheet1!L2:L100055,21)</f>
        <v>0</v>
      </c>
    </row>
    <row r="23" spans="1:11" x14ac:dyDescent="0.3">
      <c r="A23">
        <v>22</v>
      </c>
      <c r="B23">
        <f>COUNTIF(Sheet1!C2:C100055,22)</f>
        <v>0</v>
      </c>
      <c r="C23">
        <f>COUNTIF(Sheet1!D2:D100055,22)</f>
        <v>0</v>
      </c>
      <c r="D23">
        <f>COUNTIF(Sheet1!E2:E100055,22)</f>
        <v>0</v>
      </c>
      <c r="E23">
        <f>COUNTIF(Sheet1!F2:F100055,22)</f>
        <v>0</v>
      </c>
      <c r="F23">
        <f>COUNTIF(Sheet1!G2:G100055,22)</f>
        <v>0</v>
      </c>
      <c r="G23">
        <f>COUNTIF(Sheet1!H2:H100055,22)</f>
        <v>48</v>
      </c>
      <c r="H23">
        <f>COUNTIF(Sheet1!I2:I100055,22)</f>
        <v>0</v>
      </c>
      <c r="I23">
        <f>COUNTIF(Sheet1!J2:J100055,22)</f>
        <v>0</v>
      </c>
      <c r="J23">
        <f>COUNTIF(Sheet1!K2:K100055,22)</f>
        <v>0</v>
      </c>
      <c r="K23">
        <f>COUNTIF(Sheet1!L2:L100055,22)</f>
        <v>0</v>
      </c>
    </row>
    <row r="24" spans="1:11" x14ac:dyDescent="0.3">
      <c r="A24">
        <v>23</v>
      </c>
      <c r="B24">
        <f>COUNTIF(Sheet1!C2:C100055,23)</f>
        <v>0</v>
      </c>
      <c r="C24">
        <f>COUNTIF(Sheet1!D2:D100055,23)</f>
        <v>0</v>
      </c>
      <c r="D24">
        <f>COUNTIF(Sheet1!E2:E100055,23)</f>
        <v>0</v>
      </c>
      <c r="E24">
        <f>COUNTIF(Sheet1!F2:F100055,23)</f>
        <v>0</v>
      </c>
      <c r="F24">
        <f>COUNTIF(Sheet1!G2:G100055,23)</f>
        <v>0</v>
      </c>
      <c r="G24">
        <f>COUNTIF(Sheet1!H2:H100055,23)</f>
        <v>57</v>
      </c>
      <c r="H24">
        <f>COUNTIF(Sheet1!I2:I100055,23)</f>
        <v>0</v>
      </c>
      <c r="I24">
        <f>COUNTIF(Sheet1!J2:J100055,23)</f>
        <v>0</v>
      </c>
      <c r="J24">
        <f>COUNTIF(Sheet1!K2:K100055,23)</f>
        <v>0</v>
      </c>
      <c r="K24">
        <f>COUNTIF(Sheet1!L2:L100055,23)</f>
        <v>0</v>
      </c>
    </row>
    <row r="25" spans="1:11" x14ac:dyDescent="0.3">
      <c r="A25">
        <v>24</v>
      </c>
      <c r="B25">
        <f>COUNTIF(Sheet1!C2:C100055,24)</f>
        <v>0</v>
      </c>
      <c r="C25">
        <f>COUNTIF(Sheet1!D2:D100055,24)</f>
        <v>0</v>
      </c>
      <c r="D25">
        <f>COUNTIF(Sheet1!E2:E100055,24)</f>
        <v>0</v>
      </c>
      <c r="E25">
        <f>COUNTIF(Sheet1!F2:F100055,24)</f>
        <v>0</v>
      </c>
      <c r="F25">
        <f>COUNTIF(Sheet1!G2:G100055,24)</f>
        <v>0</v>
      </c>
      <c r="G25">
        <f>COUNTIF(Sheet1!H2:H100055,24)</f>
        <v>22</v>
      </c>
      <c r="H25">
        <f>COUNTIF(Sheet1!I2:I100055,24)</f>
        <v>0</v>
      </c>
      <c r="I25">
        <f>COUNTIF(Sheet1!J2:J100055,24)</f>
        <v>0</v>
      </c>
      <c r="J25">
        <f>COUNTIF(Sheet1!K2:K100055,24)</f>
        <v>0</v>
      </c>
      <c r="K25">
        <f>COUNTIF(Sheet1!L2:L100055,24)</f>
        <v>0</v>
      </c>
    </row>
    <row r="26" spans="1:11" x14ac:dyDescent="0.3">
      <c r="A26">
        <v>25</v>
      </c>
      <c r="B26">
        <f>COUNTIF(Sheet1!C2:C100055,25)</f>
        <v>0</v>
      </c>
      <c r="C26">
        <f>COUNTIF(Sheet1!D2:D100055,25)</f>
        <v>0</v>
      </c>
      <c r="D26">
        <f>COUNTIF(Sheet1!E2:E100055,25)</f>
        <v>0</v>
      </c>
      <c r="E26">
        <f>COUNTIF(Sheet1!F2:F100055,25)</f>
        <v>0</v>
      </c>
      <c r="F26">
        <f>COUNTIF(Sheet1!G2:G100055,25)</f>
        <v>0</v>
      </c>
      <c r="G26">
        <f>COUNTIF(Sheet1!H2:H100055,25)</f>
        <v>32</v>
      </c>
      <c r="H26">
        <f>COUNTIF(Sheet1!I2:I100055,25)</f>
        <v>0</v>
      </c>
      <c r="I26">
        <f>COUNTIF(Sheet1!J2:J100055,25)</f>
        <v>0</v>
      </c>
      <c r="J26">
        <f>COUNTIF(Sheet1!K2:K100055,25)</f>
        <v>0</v>
      </c>
      <c r="K26">
        <f>COUNTIF(Sheet1!L2:L100055,25)</f>
        <v>0</v>
      </c>
    </row>
    <row r="27" spans="1:11" x14ac:dyDescent="0.3">
      <c r="A27">
        <v>26</v>
      </c>
      <c r="B27">
        <f>COUNTIF(Sheet1!C2:C100055,26)</f>
        <v>0</v>
      </c>
      <c r="C27">
        <f>COUNTIF(Sheet1!D2:D100055,26)</f>
        <v>0</v>
      </c>
      <c r="D27">
        <f>COUNTIF(Sheet1!E2:E100055,26)</f>
        <v>0</v>
      </c>
      <c r="E27">
        <f>COUNTIF(Sheet1!F2:F100055,26)</f>
        <v>0</v>
      </c>
      <c r="F27">
        <f>COUNTIF(Sheet1!G2:G100055,26)</f>
        <v>0</v>
      </c>
      <c r="G27">
        <f>COUNTIF(Sheet1!H2:H100055,26)</f>
        <v>23</v>
      </c>
      <c r="H27">
        <f>COUNTIF(Sheet1!I2:I100055,26)</f>
        <v>0</v>
      </c>
      <c r="I27">
        <f>COUNTIF(Sheet1!J2:J100055,26)</f>
        <v>0</v>
      </c>
      <c r="J27">
        <f>COUNTIF(Sheet1!K2:K100055,26)</f>
        <v>0</v>
      </c>
      <c r="K27">
        <f>COUNTIF(Sheet1!L2:L100055,26)</f>
        <v>0</v>
      </c>
    </row>
    <row r="28" spans="1:11" x14ac:dyDescent="0.3">
      <c r="A28">
        <v>27</v>
      </c>
      <c r="B28">
        <f>COUNTIF(Sheet1!C2:C100055,27)</f>
        <v>0</v>
      </c>
      <c r="C28">
        <f>COUNTIF(Sheet1!D2:D100055,27)</f>
        <v>0</v>
      </c>
      <c r="D28">
        <f>COUNTIF(Sheet1!E2:E100055,27)</f>
        <v>0</v>
      </c>
      <c r="E28">
        <f>COUNTIF(Sheet1!F2:F100055,27)</f>
        <v>0</v>
      </c>
      <c r="F28">
        <f>COUNTIF(Sheet1!G2:G100055,27)</f>
        <v>0</v>
      </c>
      <c r="G28">
        <f>COUNTIF(Sheet1!H2:H100055,27)</f>
        <v>42</v>
      </c>
      <c r="H28">
        <f>COUNTIF(Sheet1!I2:I100055,27)</f>
        <v>0</v>
      </c>
      <c r="I28">
        <f>COUNTIF(Sheet1!J2:J100055,27)</f>
        <v>0</v>
      </c>
      <c r="J28">
        <f>COUNTIF(Sheet1!K2:K100055,27)</f>
        <v>0</v>
      </c>
      <c r="K28">
        <f>COUNTIF(Sheet1!L2:L100055,27)</f>
        <v>0</v>
      </c>
    </row>
    <row r="29" spans="1:11" x14ac:dyDescent="0.3">
      <c r="A29">
        <v>28</v>
      </c>
      <c r="B29">
        <f>COUNTIF(Sheet1!C2:C100055,28)</f>
        <v>0</v>
      </c>
      <c r="C29">
        <f>COUNTIF(Sheet1!D2:D100055,28)</f>
        <v>0</v>
      </c>
      <c r="D29">
        <f>COUNTIF(Sheet1!E2:E100055,28)</f>
        <v>0</v>
      </c>
      <c r="E29">
        <f>COUNTIF(Sheet1!F2:F100055,28)</f>
        <v>0</v>
      </c>
      <c r="F29">
        <f>COUNTIF(Sheet1!G2:G100055,28)</f>
        <v>0</v>
      </c>
      <c r="G29">
        <f>COUNTIF(Sheet1!H2:H100055,28)</f>
        <v>32</v>
      </c>
      <c r="H29">
        <f>COUNTIF(Sheet1!I2:I100055,28)</f>
        <v>0</v>
      </c>
      <c r="I29">
        <f>COUNTIF(Sheet1!J2:J100055,28)</f>
        <v>0</v>
      </c>
      <c r="J29">
        <f>COUNTIF(Sheet1!K2:K100055,28)</f>
        <v>0</v>
      </c>
      <c r="K29">
        <f>COUNTIF(Sheet1!L2:L100055,28)</f>
        <v>0</v>
      </c>
    </row>
    <row r="30" spans="1:11" x14ac:dyDescent="0.3">
      <c r="A30">
        <v>29</v>
      </c>
      <c r="B30">
        <f>COUNTIF(Sheet1!C2:C100055,29)</f>
        <v>0</v>
      </c>
      <c r="C30">
        <f>COUNTIF(Sheet1!D2:D100055,29)</f>
        <v>0</v>
      </c>
      <c r="D30">
        <f>COUNTIF(Sheet1!E2:E100055,29)</f>
        <v>0</v>
      </c>
      <c r="E30">
        <f>COUNTIF(Sheet1!F2:F100055,29)</f>
        <v>0</v>
      </c>
      <c r="F30">
        <f>COUNTIF(Sheet1!G2:G100055,29)</f>
        <v>0</v>
      </c>
      <c r="G30">
        <f>COUNTIF(Sheet1!H2:H100055,29)</f>
        <v>23</v>
      </c>
      <c r="H30">
        <f>COUNTIF(Sheet1!I2:I100055,29)</f>
        <v>0</v>
      </c>
      <c r="I30">
        <f>COUNTIF(Sheet1!J2:J100055,29)</f>
        <v>0</v>
      </c>
      <c r="J30">
        <f>COUNTIF(Sheet1!K2:K100055,29)</f>
        <v>0</v>
      </c>
      <c r="K30">
        <f>COUNTIF(Sheet1!L2:L100055,29)</f>
        <v>0</v>
      </c>
    </row>
    <row r="31" spans="1:11" x14ac:dyDescent="0.3">
      <c r="A31">
        <v>30</v>
      </c>
      <c r="B31">
        <f>COUNTIF(Sheet1!C2:C100055,30)</f>
        <v>0</v>
      </c>
      <c r="C31">
        <f>COUNTIF(Sheet1!D2:D100055,30)</f>
        <v>0</v>
      </c>
      <c r="D31">
        <f>COUNTIF(Sheet1!E2:E100055,30)</f>
        <v>0</v>
      </c>
      <c r="E31">
        <f>COUNTIF(Sheet1!F2:F100055,30)</f>
        <v>0</v>
      </c>
      <c r="F31">
        <f>COUNTIF(Sheet1!G2:G100055,30)</f>
        <v>0</v>
      </c>
      <c r="G31">
        <f>COUNTIF(Sheet1!H2:H100055,30)</f>
        <v>25</v>
      </c>
      <c r="H31">
        <f>COUNTIF(Sheet1!I2:I100055,30)</f>
        <v>0</v>
      </c>
      <c r="I31">
        <f>COUNTIF(Sheet1!J2:J100055,30)</f>
        <v>0</v>
      </c>
      <c r="J31">
        <f>COUNTIF(Sheet1!K2:K100055,30)</f>
        <v>0</v>
      </c>
      <c r="K31">
        <f>COUNTIF(Sheet1!L2:L100055,30)</f>
        <v>0</v>
      </c>
    </row>
    <row r="32" spans="1:11" x14ac:dyDescent="0.3">
      <c r="A32">
        <v>31</v>
      </c>
      <c r="B32">
        <f>COUNTIF(Sheet1!C2:C100055,31)</f>
        <v>0</v>
      </c>
      <c r="C32">
        <f>COUNTIF(Sheet1!D2:D100055,31)</f>
        <v>0</v>
      </c>
      <c r="D32">
        <f>COUNTIF(Sheet1!E2:E100055,31)</f>
        <v>0</v>
      </c>
      <c r="E32">
        <f>COUNTIF(Sheet1!F2:F100055,31)</f>
        <v>0</v>
      </c>
      <c r="F32">
        <f>COUNTIF(Sheet1!G2:G100055,31)</f>
        <v>0</v>
      </c>
      <c r="G32">
        <f>COUNTIF(Sheet1!H2:H100055,31)</f>
        <v>58</v>
      </c>
      <c r="H32">
        <f>COUNTIF(Sheet1!I2:I100055,31)</f>
        <v>0</v>
      </c>
      <c r="I32">
        <f>COUNTIF(Sheet1!J2:J100055,31)</f>
        <v>0</v>
      </c>
      <c r="J32">
        <f>COUNTIF(Sheet1!K2:K100055,31)</f>
        <v>0</v>
      </c>
      <c r="K32">
        <f>COUNTIF(Sheet1!L2:L100055,31)</f>
        <v>0</v>
      </c>
    </row>
    <row r="33" spans="1:11" x14ac:dyDescent="0.3">
      <c r="A33">
        <v>32</v>
      </c>
      <c r="B33">
        <f>COUNTIF(Sheet1!C2:C100055,32)</f>
        <v>0</v>
      </c>
      <c r="C33">
        <f>COUNTIF(Sheet1!D2:D100055,32)</f>
        <v>0</v>
      </c>
      <c r="D33">
        <f>COUNTIF(Sheet1!E2:E100055,32)</f>
        <v>0</v>
      </c>
      <c r="E33">
        <f>COUNTIF(Sheet1!F2:F100055,32)</f>
        <v>0</v>
      </c>
      <c r="F33">
        <f>COUNTIF(Sheet1!G2:G100055,32)</f>
        <v>0</v>
      </c>
      <c r="G33">
        <f>COUNTIF(Sheet1!H2:H100055,32)</f>
        <v>21</v>
      </c>
      <c r="H33">
        <f>COUNTIF(Sheet1!I2:I100055,32)</f>
        <v>0</v>
      </c>
      <c r="I33">
        <f>COUNTIF(Sheet1!J2:J100055,32)</f>
        <v>0</v>
      </c>
      <c r="J33">
        <f>COUNTIF(Sheet1!K2:K100055,32)</f>
        <v>0</v>
      </c>
      <c r="K33">
        <f>COUNTIF(Sheet1!L2:L100055,32)</f>
        <v>0</v>
      </c>
    </row>
    <row r="34" spans="1:11" x14ac:dyDescent="0.3">
      <c r="A34">
        <v>33</v>
      </c>
      <c r="B34">
        <f>COUNTIF(Sheet1!C2:C100055,33)</f>
        <v>0</v>
      </c>
      <c r="C34">
        <f>COUNTIF(Sheet1!D2:D100055,33)</f>
        <v>0</v>
      </c>
      <c r="D34">
        <f>COUNTIF(Sheet1!E2:E100055,33)</f>
        <v>0</v>
      </c>
      <c r="E34">
        <f>COUNTIF(Sheet1!F2:F100055,33)</f>
        <v>0</v>
      </c>
      <c r="F34">
        <f>COUNTIF(Sheet1!G2:G100055,33)</f>
        <v>0</v>
      </c>
      <c r="G34">
        <f>COUNTIF(Sheet1!H2:H100055,33)</f>
        <v>0</v>
      </c>
      <c r="H34">
        <f>COUNTIF(Sheet1!I2:I100055,33)</f>
        <v>0</v>
      </c>
      <c r="I34">
        <f>COUNTIF(Sheet1!J2:J100055,33)</f>
        <v>0</v>
      </c>
      <c r="J34">
        <f>COUNTIF(Sheet1!K2:K100055,33)</f>
        <v>0</v>
      </c>
      <c r="K34">
        <f>COUNTIF(Sheet1!L2:L100055,33)</f>
        <v>0</v>
      </c>
    </row>
    <row r="36" spans="1:11" x14ac:dyDescent="0.3">
      <c r="A36" s="7" t="s">
        <v>196</v>
      </c>
      <c r="B36" s="7"/>
      <c r="C36" s="7"/>
      <c r="D36" s="7"/>
      <c r="E36" s="7"/>
      <c r="F36" s="7"/>
      <c r="G36" s="7"/>
      <c r="H36" s="7"/>
      <c r="I36" s="7"/>
      <c r="J36" s="7"/>
      <c r="K36" s="7"/>
    </row>
  </sheetData>
  <mergeCells count="1">
    <mergeCell ref="A36:K36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F0AF2-F9FA-48C4-8AF2-677C4E697089}">
  <dimension ref="A1:K33"/>
  <sheetViews>
    <sheetView zoomScale="70" zoomScaleNormal="70" workbookViewId="0">
      <selection activeCell="B8" sqref="B8"/>
    </sheetView>
  </sheetViews>
  <sheetFormatPr defaultRowHeight="14.4" x14ac:dyDescent="0.3"/>
  <cols>
    <col min="1" max="1" width="7.5546875" bestFit="1" customWidth="1"/>
    <col min="2" max="2" width="20.21875" bestFit="1" customWidth="1"/>
    <col min="3" max="3" width="48.44140625" bestFit="1" customWidth="1"/>
    <col min="4" max="5" width="29.77734375" bestFit="1" customWidth="1"/>
    <col min="6" max="6" width="15.5546875" bestFit="1" customWidth="1"/>
    <col min="7" max="7" width="32.88671875" bestFit="1" customWidth="1"/>
    <col min="8" max="8" width="23.88671875" bestFit="1" customWidth="1"/>
    <col min="9" max="9" width="42.44140625" bestFit="1" customWidth="1"/>
    <col min="10" max="10" width="41.33203125" bestFit="1" customWidth="1"/>
    <col min="11" max="11" width="29.6640625" bestFit="1" customWidth="1"/>
  </cols>
  <sheetData>
    <row r="1" spans="1:11" x14ac:dyDescent="0.3">
      <c r="A1" s="1" t="s">
        <v>195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</row>
    <row r="2" spans="1:11" x14ac:dyDescent="0.3">
      <c r="A2">
        <v>1</v>
      </c>
      <c r="B2" t="s">
        <v>197</v>
      </c>
      <c r="C2" t="s">
        <v>205</v>
      </c>
      <c r="D2" t="s">
        <v>221</v>
      </c>
      <c r="E2" t="s">
        <v>221</v>
      </c>
      <c r="F2" t="s">
        <v>240</v>
      </c>
      <c r="G2" t="s">
        <v>247</v>
      </c>
      <c r="H2" t="s">
        <v>279</v>
      </c>
      <c r="I2" t="s">
        <v>285</v>
      </c>
      <c r="J2" t="s">
        <v>295</v>
      </c>
      <c r="K2" t="s">
        <v>304</v>
      </c>
    </row>
    <row r="3" spans="1:11" x14ac:dyDescent="0.3">
      <c r="A3">
        <v>2</v>
      </c>
      <c r="B3" t="s">
        <v>198</v>
      </c>
      <c r="C3" t="s">
        <v>206</v>
      </c>
      <c r="D3" t="s">
        <v>222</v>
      </c>
      <c r="E3" t="s">
        <v>222</v>
      </c>
      <c r="F3" t="s">
        <v>241</v>
      </c>
      <c r="G3" t="s">
        <v>248</v>
      </c>
      <c r="H3" t="s">
        <v>280</v>
      </c>
      <c r="I3" t="s">
        <v>286</v>
      </c>
      <c r="J3" t="s">
        <v>296</v>
      </c>
      <c r="K3" t="s">
        <v>305</v>
      </c>
    </row>
    <row r="4" spans="1:11" x14ac:dyDescent="0.3">
      <c r="A4">
        <v>3</v>
      </c>
      <c r="B4" t="s">
        <v>199</v>
      </c>
      <c r="C4" t="s">
        <v>207</v>
      </c>
      <c r="D4" t="s">
        <v>223</v>
      </c>
      <c r="E4" t="s">
        <v>223</v>
      </c>
      <c r="F4" t="s">
        <v>242</v>
      </c>
      <c r="G4" t="s">
        <v>249</v>
      </c>
      <c r="H4" t="s">
        <v>281</v>
      </c>
      <c r="I4" t="s">
        <v>287</v>
      </c>
      <c r="J4" t="s">
        <v>297</v>
      </c>
      <c r="K4" t="s">
        <v>306</v>
      </c>
    </row>
    <row r="5" spans="1:11" x14ac:dyDescent="0.3">
      <c r="A5">
        <v>4</v>
      </c>
      <c r="B5" t="s">
        <v>200</v>
      </c>
      <c r="C5" t="s">
        <v>208</v>
      </c>
      <c r="D5" t="s">
        <v>224</v>
      </c>
      <c r="E5" t="s">
        <v>224</v>
      </c>
      <c r="F5" t="s">
        <v>243</v>
      </c>
      <c r="G5" t="s">
        <v>250</v>
      </c>
      <c r="H5" t="s">
        <v>282</v>
      </c>
      <c r="I5" t="s">
        <v>288</v>
      </c>
      <c r="J5" t="s">
        <v>298</v>
      </c>
      <c r="K5" t="s">
        <v>307</v>
      </c>
    </row>
    <row r="6" spans="1:11" x14ac:dyDescent="0.3">
      <c r="A6">
        <v>5</v>
      </c>
      <c r="B6" t="s">
        <v>201</v>
      </c>
      <c r="C6" t="s">
        <v>209</v>
      </c>
      <c r="D6" t="s">
        <v>225</v>
      </c>
      <c r="E6" t="s">
        <v>225</v>
      </c>
      <c r="F6" t="s">
        <v>244</v>
      </c>
      <c r="G6" t="s">
        <v>251</v>
      </c>
      <c r="H6" t="s">
        <v>283</v>
      </c>
      <c r="I6" t="s">
        <v>289</v>
      </c>
      <c r="J6" t="s">
        <v>299</v>
      </c>
    </row>
    <row r="7" spans="1:11" x14ac:dyDescent="0.3">
      <c r="A7">
        <v>6</v>
      </c>
      <c r="B7" t="s">
        <v>202</v>
      </c>
      <c r="C7" t="s">
        <v>210</v>
      </c>
      <c r="D7" t="s">
        <v>226</v>
      </c>
      <c r="E7" t="s">
        <v>226</v>
      </c>
      <c r="F7" t="s">
        <v>245</v>
      </c>
      <c r="G7" t="s">
        <v>252</v>
      </c>
      <c r="H7" t="s">
        <v>284</v>
      </c>
      <c r="I7" t="s">
        <v>290</v>
      </c>
      <c r="J7" t="s">
        <v>300</v>
      </c>
    </row>
    <row r="8" spans="1:11" x14ac:dyDescent="0.3">
      <c r="A8">
        <v>7</v>
      </c>
      <c r="B8" t="s">
        <v>203</v>
      </c>
      <c r="C8" t="s">
        <v>211</v>
      </c>
      <c r="D8" t="s">
        <v>227</v>
      </c>
      <c r="E8" t="s">
        <v>227</v>
      </c>
      <c r="F8" t="s">
        <v>246</v>
      </c>
      <c r="G8" t="s">
        <v>253</v>
      </c>
      <c r="I8" t="s">
        <v>291</v>
      </c>
      <c r="J8" t="s">
        <v>301</v>
      </c>
    </row>
    <row r="9" spans="1:11" x14ac:dyDescent="0.3">
      <c r="A9">
        <v>8</v>
      </c>
      <c r="B9" t="s">
        <v>204</v>
      </c>
      <c r="C9" t="s">
        <v>212</v>
      </c>
      <c r="D9" t="s">
        <v>228</v>
      </c>
      <c r="E9" t="s">
        <v>228</v>
      </c>
      <c r="G9" t="s">
        <v>254</v>
      </c>
      <c r="I9" t="s">
        <v>292</v>
      </c>
      <c r="J9" t="s">
        <v>302</v>
      </c>
    </row>
    <row r="10" spans="1:11" x14ac:dyDescent="0.3">
      <c r="A10">
        <v>9</v>
      </c>
      <c r="C10" t="s">
        <v>213</v>
      </c>
      <c r="D10" t="s">
        <v>229</v>
      </c>
      <c r="E10" t="s">
        <v>229</v>
      </c>
      <c r="G10" t="s">
        <v>255</v>
      </c>
      <c r="I10" t="s">
        <v>293</v>
      </c>
      <c r="J10" t="s">
        <v>303</v>
      </c>
    </row>
    <row r="11" spans="1:11" x14ac:dyDescent="0.3">
      <c r="A11">
        <v>10</v>
      </c>
      <c r="C11" t="s">
        <v>214</v>
      </c>
      <c r="D11" t="s">
        <v>230</v>
      </c>
      <c r="E11" t="s">
        <v>230</v>
      </c>
      <c r="G11" t="s">
        <v>256</v>
      </c>
      <c r="I11" t="s">
        <v>294</v>
      </c>
    </row>
    <row r="12" spans="1:11" x14ac:dyDescent="0.3">
      <c r="A12">
        <v>11</v>
      </c>
      <c r="C12" t="s">
        <v>215</v>
      </c>
      <c r="D12" t="s">
        <v>231</v>
      </c>
      <c r="E12" t="s">
        <v>231</v>
      </c>
      <c r="G12" t="s">
        <v>257</v>
      </c>
    </row>
    <row r="13" spans="1:11" x14ac:dyDescent="0.3">
      <c r="A13">
        <v>12</v>
      </c>
      <c r="C13" t="s">
        <v>216</v>
      </c>
      <c r="D13" t="s">
        <v>232</v>
      </c>
      <c r="E13" t="s">
        <v>232</v>
      </c>
      <c r="G13" t="s">
        <v>258</v>
      </c>
    </row>
    <row r="14" spans="1:11" x14ac:dyDescent="0.3">
      <c r="A14">
        <v>13</v>
      </c>
      <c r="C14" t="s">
        <v>217</v>
      </c>
      <c r="D14" t="s">
        <v>233</v>
      </c>
      <c r="E14" t="s">
        <v>233</v>
      </c>
      <c r="G14" t="s">
        <v>259</v>
      </c>
    </row>
    <row r="15" spans="1:11" x14ac:dyDescent="0.3">
      <c r="A15">
        <v>14</v>
      </c>
      <c r="C15" t="s">
        <v>218</v>
      </c>
      <c r="D15" t="s">
        <v>234</v>
      </c>
      <c r="E15" t="s">
        <v>234</v>
      </c>
      <c r="G15" t="s">
        <v>260</v>
      </c>
    </row>
    <row r="16" spans="1:11" x14ac:dyDescent="0.3">
      <c r="A16">
        <v>15</v>
      </c>
      <c r="C16" t="s">
        <v>219</v>
      </c>
      <c r="D16" t="s">
        <v>235</v>
      </c>
      <c r="E16" t="s">
        <v>235</v>
      </c>
      <c r="G16" t="s">
        <v>261</v>
      </c>
    </row>
    <row r="17" spans="1:7" x14ac:dyDescent="0.3">
      <c r="A17">
        <v>16</v>
      </c>
      <c r="C17" t="s">
        <v>220</v>
      </c>
      <c r="D17" t="s">
        <v>236</v>
      </c>
      <c r="E17" t="s">
        <v>236</v>
      </c>
      <c r="G17" t="s">
        <v>262</v>
      </c>
    </row>
    <row r="18" spans="1:7" x14ac:dyDescent="0.3">
      <c r="A18">
        <v>17</v>
      </c>
      <c r="D18" t="s">
        <v>237</v>
      </c>
      <c r="E18" t="s">
        <v>237</v>
      </c>
      <c r="G18" t="s">
        <v>263</v>
      </c>
    </row>
    <row r="19" spans="1:7" x14ac:dyDescent="0.3">
      <c r="A19">
        <v>18</v>
      </c>
      <c r="D19" t="s">
        <v>238</v>
      </c>
      <c r="E19" t="s">
        <v>238</v>
      </c>
      <c r="G19" t="s">
        <v>264</v>
      </c>
    </row>
    <row r="20" spans="1:7" x14ac:dyDescent="0.3">
      <c r="A20">
        <v>19</v>
      </c>
      <c r="D20" t="s">
        <v>239</v>
      </c>
      <c r="E20" t="s">
        <v>239</v>
      </c>
      <c r="G20" t="s">
        <v>265</v>
      </c>
    </row>
    <row r="21" spans="1:7" x14ac:dyDescent="0.3">
      <c r="A21">
        <v>20</v>
      </c>
      <c r="G21" t="s">
        <v>266</v>
      </c>
    </row>
    <row r="22" spans="1:7" x14ac:dyDescent="0.3">
      <c r="A22">
        <v>21</v>
      </c>
      <c r="G22" t="s">
        <v>267</v>
      </c>
    </row>
    <row r="23" spans="1:7" x14ac:dyDescent="0.3">
      <c r="A23">
        <v>22</v>
      </c>
      <c r="G23" t="s">
        <v>268</v>
      </c>
    </row>
    <row r="24" spans="1:7" x14ac:dyDescent="0.3">
      <c r="A24">
        <v>23</v>
      </c>
      <c r="G24" t="s">
        <v>269</v>
      </c>
    </row>
    <row r="25" spans="1:7" x14ac:dyDescent="0.3">
      <c r="A25">
        <v>24</v>
      </c>
      <c r="G25" t="s">
        <v>270</v>
      </c>
    </row>
    <row r="26" spans="1:7" x14ac:dyDescent="0.3">
      <c r="A26">
        <v>25</v>
      </c>
      <c r="G26" t="s">
        <v>271</v>
      </c>
    </row>
    <row r="27" spans="1:7" x14ac:dyDescent="0.3">
      <c r="A27">
        <v>26</v>
      </c>
      <c r="G27" t="s">
        <v>272</v>
      </c>
    </row>
    <row r="28" spans="1:7" x14ac:dyDescent="0.3">
      <c r="A28">
        <v>27</v>
      </c>
      <c r="G28" t="s">
        <v>273</v>
      </c>
    </row>
    <row r="29" spans="1:7" x14ac:dyDescent="0.3">
      <c r="A29">
        <v>28</v>
      </c>
      <c r="G29" t="s">
        <v>274</v>
      </c>
    </row>
    <row r="30" spans="1:7" x14ac:dyDescent="0.3">
      <c r="A30">
        <v>29</v>
      </c>
      <c r="G30" t="s">
        <v>275</v>
      </c>
    </row>
    <row r="31" spans="1:7" x14ac:dyDescent="0.3">
      <c r="A31">
        <v>30</v>
      </c>
      <c r="G31" t="s">
        <v>276</v>
      </c>
    </row>
    <row r="32" spans="1:7" x14ac:dyDescent="0.3">
      <c r="A32">
        <v>31</v>
      </c>
      <c r="G32" t="s">
        <v>277</v>
      </c>
    </row>
    <row r="33" spans="1:7" x14ac:dyDescent="0.3">
      <c r="A33">
        <v>32</v>
      </c>
      <c r="G33" t="s">
        <v>278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bảng tần suất</vt:lpstr>
      <vt:lpstr>bảng nhãn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 p</cp:lastModifiedBy>
  <dcterms:created xsi:type="dcterms:W3CDTF">2024-11-12T18:02:55Z</dcterms:created>
  <dcterms:modified xsi:type="dcterms:W3CDTF">2024-11-15T04:33:59Z</dcterms:modified>
</cp:coreProperties>
</file>