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Ex1.xml" ContentType="application/vnd.ms-office.chartex+xml"/>
  <Override PartName="/xl/charts/style23.xml" ContentType="application/vnd.ms-office.chartstyle+xml"/>
  <Override PartName="/xl/charts/colors23.xml" ContentType="application/vnd.ms-office.chartcolorstyle+xml"/>
  <Override PartName="/xl/charts/chartEx2.xml" ContentType="application/vnd.ms-office.chartex+xml"/>
  <Override PartName="/xl/charts/style24.xml" ContentType="application/vnd.ms-office.chartstyle+xml"/>
  <Override PartName="/xl/charts/colors24.xml" ContentType="application/vnd.ms-office.chartcolorstyle+xml"/>
  <Override PartName="/xl/charts/chartEx3.xml" ContentType="application/vnd.ms-office.chartex+xml"/>
  <Override PartName="/xl/charts/style25.xml" ContentType="application/vnd.ms-office.chartstyle+xml"/>
  <Override PartName="/xl/charts/colors25.xml" ContentType="application/vnd.ms-office.chartcolorstyle+xml"/>
  <Override PartName="/xl/charts/chartEx4.xml" ContentType="application/vnd.ms-office.chartex+xml"/>
  <Override PartName="/xl/charts/style26.xml" ContentType="application/vnd.ms-office.chartstyle+xml"/>
  <Override PartName="/xl/charts/colors26.xml" ContentType="application/vnd.ms-office.chartcolorstyle+xml"/>
  <Override PartName="/xl/charts/chartEx5.xml" ContentType="application/vnd.ms-office.chartex+xml"/>
  <Override PartName="/xl/charts/style27.xml" ContentType="application/vnd.ms-office.chartstyle+xml"/>
  <Override PartName="/xl/charts/colors27.xml" ContentType="application/vnd.ms-office.chartcolorstyle+xml"/>
  <Override PartName="/xl/charts/chartEx6.xml" ContentType="application/vnd.ms-office.chartex+xml"/>
  <Override PartName="/xl/charts/style28.xml" ContentType="application/vnd.ms-office.chartstyle+xml"/>
  <Override PartName="/xl/charts/colors28.xml" ContentType="application/vnd.ms-office.chartcolorstyle+xml"/>
  <Override PartName="/xl/drawings/drawing4.xml" ContentType="application/vnd.openxmlformats-officedocument.drawing+xml"/>
  <Override PartName="/xl/charts/chart23.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5.xml" ContentType="application/vnd.openxmlformats-officedocument.drawing+xml"/>
  <Override PartName="/xl/charts/chart24.xml" ContentType="application/vnd.openxmlformats-officedocument.drawingml.chart+xml"/>
  <Override PartName="/xl/charts/style30.xml" ContentType="application/vnd.ms-office.chartstyle+xml"/>
  <Override PartName="/xl/charts/colors30.xml" ContentType="application/vnd.ms-office.chartcolorstyle+xml"/>
  <Override PartName="/xl/charts/chart25.xml" ContentType="application/vnd.openxmlformats-officedocument.drawingml.chart+xml"/>
  <Override PartName="/xl/charts/style31.xml" ContentType="application/vnd.ms-office.chartstyle+xml"/>
  <Override PartName="/xl/charts/colors31.xml" ContentType="application/vnd.ms-office.chartcolorstyle+xml"/>
  <Override PartName="/xl/charts/chart26.xml" ContentType="application/vnd.openxmlformats-officedocument.drawingml.chart+xml"/>
  <Override PartName="/xl/charts/style32.xml" ContentType="application/vnd.ms-office.chartstyle+xml"/>
  <Override PartName="/xl/charts/colors32.xml" ContentType="application/vnd.ms-office.chartcolorstyle+xml"/>
  <Override PartName="/xl/charts/chart27.xml" ContentType="application/vnd.openxmlformats-officedocument.drawingml.chart+xml"/>
  <Override PartName="/xl/charts/style33.xml" ContentType="application/vnd.ms-office.chartstyle+xml"/>
  <Override PartName="/xl/charts/colors33.xml" ContentType="application/vnd.ms-office.chartcolorstyle+xml"/>
  <Override PartName="/xl/charts/chart28.xml" ContentType="application/vnd.openxmlformats-officedocument.drawingml.chart+xml"/>
  <Override PartName="/xl/charts/style34.xml" ContentType="application/vnd.ms-office.chartstyle+xml"/>
  <Override PartName="/xl/charts/colors34.xml" ContentType="application/vnd.ms-office.chartcolorstyle+xml"/>
  <Override PartName="/xl/charts/chart29.xml" ContentType="application/vnd.openxmlformats-officedocument.drawingml.chart+xml"/>
  <Override PartName="/xl/charts/style35.xml" ContentType="application/vnd.ms-office.chartstyle+xml"/>
  <Override PartName="/xl/charts/colors35.xml" ContentType="application/vnd.ms-office.chartcolorstyle+xml"/>
  <Override PartName="/xl/charts/chart30.xml" ContentType="application/vnd.openxmlformats-officedocument.drawingml.chart+xml"/>
  <Override PartName="/xl/charts/style36.xml" ContentType="application/vnd.ms-office.chartstyle+xml"/>
  <Override PartName="/xl/charts/colors36.xml" ContentType="application/vnd.ms-office.chartcolorstyle+xml"/>
  <Override PartName="/xl/charts/chart31.xml" ContentType="application/vnd.openxmlformats-officedocument.drawingml.chart+xml"/>
  <Override PartName="/xl/charts/style37.xml" ContentType="application/vnd.ms-office.chartstyle+xml"/>
  <Override PartName="/xl/charts/colors37.xml" ContentType="application/vnd.ms-office.chartcolorstyle+xml"/>
  <Override PartName="/xl/charts/chart32.xml" ContentType="application/vnd.openxmlformats-officedocument.drawingml.chart+xml"/>
  <Override PartName="/xl/charts/style38.xml" ContentType="application/vnd.ms-office.chartstyle+xml"/>
  <Override PartName="/xl/charts/colors38.xml" ContentType="application/vnd.ms-office.chartcolorstyle+xml"/>
  <Override PartName="/xl/charts/chart33.xml" ContentType="application/vnd.openxmlformats-officedocument.drawingml.chart+xml"/>
  <Override PartName="/xl/charts/style39.xml" ContentType="application/vnd.ms-office.chartstyle+xml"/>
  <Override PartName="/xl/charts/colors39.xml" ContentType="application/vnd.ms-office.chartcolorstyle+xml"/>
  <Override PartName="/xl/charts/chart34.xml" ContentType="application/vnd.openxmlformats-officedocument.drawingml.chart+xml"/>
  <Override PartName="/xl/charts/style40.xml" ContentType="application/vnd.ms-office.chartstyle+xml"/>
  <Override PartName="/xl/charts/colors40.xml" ContentType="application/vnd.ms-office.chartcolorstyle+xml"/>
  <Override PartName="/xl/charts/chart35.xml" ContentType="application/vnd.openxmlformats-officedocument.drawingml.chart+xml"/>
  <Override PartName="/xl/charts/style41.xml" ContentType="application/vnd.ms-office.chartstyle+xml"/>
  <Override PartName="/xl/charts/colors41.xml" ContentType="application/vnd.ms-office.chartcolorstyle+xml"/>
  <Override PartName="/xl/charts/chart36.xml" ContentType="application/vnd.openxmlformats-officedocument.drawingml.chart+xml"/>
  <Override PartName="/xl/charts/style42.xml" ContentType="application/vnd.ms-office.chartstyle+xml"/>
  <Override PartName="/xl/charts/colors42.xml" ContentType="application/vnd.ms-office.chartcolorstyle+xml"/>
  <Override PartName="/xl/charts/chart37.xml" ContentType="application/vnd.openxmlformats-officedocument.drawingml.chart+xml"/>
  <Override PartName="/xl/charts/style43.xml" ContentType="application/vnd.ms-office.chartstyle+xml"/>
  <Override PartName="/xl/charts/colors43.xml" ContentType="application/vnd.ms-office.chartcolorstyle+xml"/>
  <Override PartName="/xl/charts/chart38.xml" ContentType="application/vnd.openxmlformats-officedocument.drawingml.chart+xml"/>
  <Override PartName="/xl/charts/style44.xml" ContentType="application/vnd.ms-office.chartstyle+xml"/>
  <Override PartName="/xl/charts/colors44.xml" ContentType="application/vnd.ms-office.chartcolorstyle+xml"/>
  <Override PartName="/xl/charts/chart39.xml" ContentType="application/vnd.openxmlformats-officedocument.drawingml.chart+xml"/>
  <Override PartName="/xl/charts/style45.xml" ContentType="application/vnd.ms-office.chartstyle+xml"/>
  <Override PartName="/xl/charts/colors45.xml" ContentType="application/vnd.ms-office.chartcolorstyle+xml"/>
  <Override PartName="/xl/charts/chart40.xml" ContentType="application/vnd.openxmlformats-officedocument.drawingml.chart+xml"/>
  <Override PartName="/xl/charts/style46.xml" ContentType="application/vnd.ms-office.chartstyle+xml"/>
  <Override PartName="/xl/charts/colors46.xml" ContentType="application/vnd.ms-office.chartcolorstyle+xml"/>
  <Override PartName="/xl/charts/chart41.xml" ContentType="application/vnd.openxmlformats-officedocument.drawingml.chart+xml"/>
  <Override PartName="/xl/charts/style47.xml" ContentType="application/vnd.ms-office.chartstyle+xml"/>
  <Override PartName="/xl/charts/colors47.xml" ContentType="application/vnd.ms-office.chartcolorstyle+xml"/>
  <Override PartName="/xl/charts/chart42.xml" ContentType="application/vnd.openxmlformats-officedocument.drawingml.chart+xml"/>
  <Override PartName="/xl/charts/style48.xml" ContentType="application/vnd.ms-office.chartstyle+xml"/>
  <Override PartName="/xl/charts/colors48.xml" ContentType="application/vnd.ms-office.chartcolorstyle+xml"/>
  <Override PartName="/xl/charts/chart43.xml" ContentType="application/vnd.openxmlformats-officedocument.drawingml.chart+xml"/>
  <Override PartName="/xl/charts/style49.xml" ContentType="application/vnd.ms-office.chartstyle+xml"/>
  <Override PartName="/xl/charts/colors49.xml" ContentType="application/vnd.ms-office.chartcolorstyle+xml"/>
  <Override PartName="/xl/charts/chart44.xml" ContentType="application/vnd.openxmlformats-officedocument.drawingml.chart+xml"/>
  <Override PartName="/xl/charts/style50.xml" ContentType="application/vnd.ms-office.chartstyle+xml"/>
  <Override PartName="/xl/charts/colors50.xml" ContentType="application/vnd.ms-office.chartcolorstyle+xml"/>
  <Override PartName="/xl/charts/chart45.xml" ContentType="application/vnd.openxmlformats-officedocument.drawingml.chart+xml"/>
  <Override PartName="/xl/charts/style51.xml" ContentType="application/vnd.ms-office.chartstyle+xml"/>
  <Override PartName="/xl/charts/colors51.xml" ContentType="application/vnd.ms-office.chartcolorstyle+xml"/>
  <Override PartName="/xl/charts/chart46.xml" ContentType="application/vnd.openxmlformats-officedocument.drawingml.chart+xml"/>
  <Override PartName="/xl/charts/style52.xml" ContentType="application/vnd.ms-office.chartstyle+xml"/>
  <Override PartName="/xl/charts/colors5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IlyasAzeem\Google Drive\Code Smells Project\"/>
    </mc:Choice>
  </mc:AlternateContent>
  <xr:revisionPtr revIDLastSave="0" documentId="13_ncr:1_{3978A8A6-6DAF-4A91-B72B-41FF01EDB74B}" xr6:coauthVersionLast="37" xr6:coauthVersionMax="37" xr10:uidLastSave="{00000000-0000-0000-0000-000000000000}"/>
  <bookViews>
    <workbookView xWindow="0" yWindow="0" windowWidth="28800" windowHeight="12795" firstSheet="3" activeTab="3" xr2:uid="{00000000-000D-0000-FFFF-FFFF00000000}"/>
  </bookViews>
  <sheets>
    <sheet name="Independent variables Analysis" sheetId="12" r:id="rId1"/>
    <sheet name="Independent variables Analysis1" sheetId="11" r:id="rId2"/>
    <sheet name="Final Selection" sheetId="1" r:id="rId3"/>
    <sheet name="Performance Evaluation" sheetId="10" r:id="rId4"/>
    <sheet name="Manual search" sheetId="2" r:id="rId5"/>
    <sheet name="Analysis" sheetId="4" r:id="rId6"/>
    <sheet name="Metrics Categories" sheetId="9" r:id="rId7"/>
    <sheet name="Charts and tables" sheetId="5" r:id="rId8"/>
    <sheet name="Discussion Section data" sheetId="6" r:id="rId9"/>
    <sheet name="New Analysis" sheetId="8" r:id="rId10"/>
  </sheets>
  <definedNames>
    <definedName name="_xlnm._FilterDatabase" localSheetId="6" hidden="1">'Metrics Categories'!$AB$1:$AB$73</definedName>
    <definedName name="_xlchart.v1.0" hidden="1">'Performance Evaluation'!$D$2</definedName>
    <definedName name="_xlchart.v1.1" hidden="1">'Performance Evaluation'!$D$3:$D$8</definedName>
    <definedName name="_xlchart.v1.10" hidden="1">'Performance Evaluation'!$F$23</definedName>
    <definedName name="_xlchart.v1.11" hidden="1">'Performance Evaluation'!$F$24:$F$29</definedName>
    <definedName name="_xlchart.v1.12" hidden="1">'Performance Evaluation'!$D$48</definedName>
    <definedName name="_xlchart.v1.13" hidden="1">'Performance Evaluation'!$D$49:$D$53</definedName>
    <definedName name="_xlchart.v1.14" hidden="1">'Performance Evaluation'!$E$48</definedName>
    <definedName name="_xlchart.v1.15" hidden="1">'Performance Evaluation'!$E$49:$E$53</definedName>
    <definedName name="_xlchart.v1.16" hidden="1">'Performance Evaluation'!$F$48</definedName>
    <definedName name="_xlchart.v1.17" hidden="1">'Performance Evaluation'!$F$49:$F$53</definedName>
    <definedName name="_xlchart.v1.18" hidden="1">'Performance Evaluation'!$D$56</definedName>
    <definedName name="_xlchart.v1.19" hidden="1">'Performance Evaluation'!$D$57:$D$61</definedName>
    <definedName name="_xlchart.v1.2" hidden="1">'Performance Evaluation'!$E$2</definedName>
    <definedName name="_xlchart.v1.20" hidden="1">'Performance Evaluation'!$E$56</definedName>
    <definedName name="_xlchart.v1.21" hidden="1">'Performance Evaluation'!$E$57:$E$61</definedName>
    <definedName name="_xlchart.v1.22" hidden="1">'Performance Evaluation'!$F$56</definedName>
    <definedName name="_xlchart.v1.23" hidden="1">'Performance Evaluation'!$F$57:$F$61</definedName>
    <definedName name="_xlchart.v1.24" hidden="1">'Performance Evaluation'!$D$63</definedName>
    <definedName name="_xlchart.v1.25" hidden="1">'Performance Evaluation'!$D$64:$D$68</definedName>
    <definedName name="_xlchart.v1.26" hidden="1">'Performance Evaluation'!$E$63</definedName>
    <definedName name="_xlchart.v1.27" hidden="1">'Performance Evaluation'!$E$64:$E$68</definedName>
    <definedName name="_xlchart.v1.28" hidden="1">'Performance Evaluation'!$F$63</definedName>
    <definedName name="_xlchart.v1.29" hidden="1">'Performance Evaluation'!$F$64:$F$68</definedName>
    <definedName name="_xlchart.v1.3" hidden="1">'Performance Evaluation'!$E$3:$E$8</definedName>
    <definedName name="_xlchart.v1.30" hidden="1">'Performance Evaluation'!$D$70</definedName>
    <definedName name="_xlchart.v1.31" hidden="1">'Performance Evaluation'!$D$71:$D$75</definedName>
    <definedName name="_xlchart.v1.32" hidden="1">'Performance Evaluation'!$E$70</definedName>
    <definedName name="_xlchart.v1.33" hidden="1">'Performance Evaluation'!$E$71:$E$75</definedName>
    <definedName name="_xlchart.v1.34" hidden="1">'Performance Evaluation'!$F$70</definedName>
    <definedName name="_xlchart.v1.35" hidden="1">'Performance Evaluation'!$F$71:$F$75</definedName>
    <definedName name="_xlchart.v1.4" hidden="1">'Performance Evaluation'!$F$2</definedName>
    <definedName name="_xlchart.v1.5" hidden="1">'Performance Evaluation'!$F$3:$F$8</definedName>
    <definedName name="_xlchart.v1.6" hidden="1">'Performance Evaluation'!$D$23</definedName>
    <definedName name="_xlchart.v1.7" hidden="1">'Performance Evaluation'!$D$24:$D$29</definedName>
    <definedName name="_xlchart.v1.8" hidden="1">'Performance Evaluation'!$E$23</definedName>
    <definedName name="_xlchart.v1.9" hidden="1">'Performance Evaluation'!$E$24:$E$29</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P177" i="10" l="1"/>
  <c r="P176" i="10"/>
  <c r="P175" i="10"/>
  <c r="P174" i="10"/>
  <c r="P173" i="10"/>
  <c r="P172" i="10"/>
  <c r="P171" i="10"/>
  <c r="P170" i="10"/>
  <c r="P204" i="10" l="1"/>
  <c r="P205" i="10"/>
  <c r="P206" i="10"/>
  <c r="P207" i="10"/>
  <c r="P208" i="10"/>
  <c r="P209" i="10"/>
  <c r="P203" i="10"/>
  <c r="CB64" i="5"/>
  <c r="CB65" i="5"/>
  <c r="CB66" i="5"/>
  <c r="CB67" i="5"/>
  <c r="CB68" i="5"/>
  <c r="CB69" i="5"/>
  <c r="CB70" i="5"/>
  <c r="CB71" i="5"/>
  <c r="CB72" i="5"/>
  <c r="CB73" i="5"/>
  <c r="CB74" i="5"/>
  <c r="CB63" i="5"/>
  <c r="CB34" i="5"/>
  <c r="CB35" i="5"/>
  <c r="CB36" i="5"/>
  <c r="CB37" i="5"/>
  <c r="CB38" i="5"/>
  <c r="CB39" i="5"/>
  <c r="CB40" i="5"/>
  <c r="CB41" i="5"/>
  <c r="CB42" i="5"/>
  <c r="CB43" i="5"/>
  <c r="CB44" i="5"/>
  <c r="CB33" i="5"/>
  <c r="CB49" i="5"/>
  <c r="CB50" i="5"/>
  <c r="CB51" i="5"/>
  <c r="CB52" i="5"/>
  <c r="CB53" i="5"/>
  <c r="CB54" i="5"/>
  <c r="CB55" i="5"/>
  <c r="CB56" i="5"/>
  <c r="CB57" i="5"/>
  <c r="CB58" i="5"/>
  <c r="CB59" i="5"/>
  <c r="CB48" i="5"/>
  <c r="P164" i="10"/>
  <c r="P163" i="10"/>
  <c r="C150" i="10"/>
  <c r="C149" i="10"/>
  <c r="J142" i="10"/>
  <c r="J143" i="10"/>
  <c r="J144" i="10"/>
  <c r="J145" i="10"/>
  <c r="J146" i="10"/>
  <c r="J147" i="10"/>
  <c r="J148" i="10"/>
  <c r="P162" i="10" l="1"/>
  <c r="P161" i="10"/>
  <c r="P160" i="10"/>
  <c r="C148" i="10" l="1"/>
  <c r="C147" i="10"/>
  <c r="C141" i="10"/>
  <c r="C142" i="10"/>
  <c r="C143" i="10"/>
  <c r="C140" i="10"/>
  <c r="CL4" i="5"/>
  <c r="CL5" i="5"/>
  <c r="BI45" i="5" l="1"/>
  <c r="BI46" i="5"/>
  <c r="BI47" i="5"/>
  <c r="BI48" i="5"/>
  <c r="BI49" i="5"/>
  <c r="BI50" i="5"/>
  <c r="BI51" i="5"/>
  <c r="BI52" i="5"/>
  <c r="BI53" i="5"/>
  <c r="BI54" i="5"/>
  <c r="BI55" i="5"/>
  <c r="BI56" i="5"/>
  <c r="R74" i="5" l="1"/>
  <c r="R75" i="5"/>
  <c r="R76" i="5"/>
  <c r="R77" i="5"/>
  <c r="R73" i="5"/>
  <c r="F76" i="10" l="1"/>
  <c r="P79" i="10"/>
  <c r="P77" i="10"/>
  <c r="P76" i="10"/>
  <c r="P75" i="10"/>
  <c r="P74" i="10"/>
  <c r="P73" i="10"/>
  <c r="O73" i="10"/>
  <c r="O79" i="10"/>
  <c r="O77" i="10"/>
  <c r="O76" i="10"/>
  <c r="O75" i="10"/>
  <c r="O74" i="10"/>
  <c r="P64" i="10"/>
  <c r="P62" i="10"/>
  <c r="P65" i="10" s="1"/>
  <c r="P61" i="10"/>
  <c r="P60" i="10"/>
  <c r="P59" i="10"/>
  <c r="P58" i="10"/>
  <c r="O58" i="10"/>
  <c r="O64" i="10"/>
  <c r="O62" i="10"/>
  <c r="O61" i="10"/>
  <c r="O60" i="10"/>
  <c r="O59" i="10"/>
  <c r="P47" i="10"/>
  <c r="P45" i="10"/>
  <c r="P44" i="10"/>
  <c r="P43" i="10"/>
  <c r="P42" i="10"/>
  <c r="P41" i="10"/>
  <c r="O41" i="10"/>
  <c r="O47" i="10"/>
  <c r="O45" i="10"/>
  <c r="O44" i="10"/>
  <c r="O43" i="10"/>
  <c r="O42" i="10"/>
  <c r="P32" i="10"/>
  <c r="P31" i="10"/>
  <c r="P30" i="10"/>
  <c r="P29" i="10"/>
  <c r="P34" i="10"/>
  <c r="P28" i="10"/>
  <c r="O28" i="10"/>
  <c r="O34" i="10"/>
  <c r="O32" i="10"/>
  <c r="O31" i="10"/>
  <c r="O30" i="10"/>
  <c r="O29" i="10"/>
  <c r="P22" i="10"/>
  <c r="P21" i="10"/>
  <c r="P20" i="10"/>
  <c r="P19" i="10"/>
  <c r="P18" i="10"/>
  <c r="P17" i="10"/>
  <c r="O17" i="10"/>
  <c r="O22" i="10"/>
  <c r="O21" i="10"/>
  <c r="O20" i="10"/>
  <c r="O19" i="10"/>
  <c r="O18" i="10"/>
  <c r="P11" i="10"/>
  <c r="O11" i="10"/>
  <c r="P9" i="10"/>
  <c r="P8" i="10"/>
  <c r="P7" i="10"/>
  <c r="P6" i="10"/>
  <c r="P5" i="10"/>
  <c r="O5" i="10"/>
  <c r="O9" i="10"/>
  <c r="O8" i="10"/>
  <c r="O7" i="10"/>
  <c r="O6" i="10"/>
  <c r="C18" i="12"/>
  <c r="D18" i="12"/>
  <c r="E18" i="12"/>
  <c r="F18" i="12"/>
  <c r="G18" i="12"/>
  <c r="H18" i="12"/>
  <c r="I18" i="12"/>
  <c r="J18" i="12"/>
  <c r="K18" i="12"/>
  <c r="L18" i="12"/>
  <c r="M18" i="12"/>
  <c r="N18" i="12"/>
  <c r="O18" i="12"/>
  <c r="P18" i="12"/>
  <c r="Q18" i="12"/>
  <c r="R18" i="12"/>
  <c r="S18" i="12"/>
  <c r="T18" i="12"/>
  <c r="U18" i="12"/>
  <c r="V18" i="12"/>
  <c r="W18" i="12"/>
  <c r="X18" i="12"/>
  <c r="C38" i="12"/>
  <c r="D38" i="12"/>
  <c r="E38" i="12"/>
  <c r="F38" i="12"/>
  <c r="G38" i="12"/>
  <c r="H38" i="12"/>
  <c r="I38" i="12"/>
  <c r="J38" i="12"/>
  <c r="K38" i="12"/>
  <c r="L38" i="12"/>
  <c r="M38" i="12"/>
  <c r="N38" i="12"/>
  <c r="O38" i="12"/>
  <c r="P38" i="12"/>
  <c r="Q38" i="12"/>
  <c r="R38" i="12"/>
  <c r="S38" i="12"/>
  <c r="T38" i="12"/>
  <c r="U38" i="12"/>
  <c r="V38" i="12"/>
  <c r="W38" i="12"/>
  <c r="X38"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C76" i="12"/>
  <c r="D76" i="12"/>
  <c r="E76" i="12"/>
  <c r="F76" i="12"/>
  <c r="G76" i="12"/>
  <c r="H76" i="12"/>
  <c r="I76" i="12"/>
  <c r="J76" i="12"/>
  <c r="K76" i="12"/>
  <c r="L76" i="12"/>
  <c r="M76" i="12"/>
  <c r="C96" i="12"/>
  <c r="D96" i="12"/>
  <c r="E96" i="12"/>
  <c r="F96" i="12"/>
  <c r="G96" i="12"/>
  <c r="H96" i="12"/>
  <c r="I96" i="12"/>
  <c r="J96" i="12"/>
  <c r="K96" i="12"/>
  <c r="L96" i="12"/>
  <c r="M96" i="12"/>
  <c r="N96" i="12"/>
  <c r="O96" i="12"/>
  <c r="P96" i="12"/>
  <c r="Q96" i="12"/>
  <c r="R96" i="12"/>
  <c r="S96" i="12"/>
  <c r="T96" i="12"/>
  <c r="U96" i="12"/>
  <c r="V96" i="12"/>
  <c r="W96" i="12"/>
  <c r="X96" i="12"/>
  <c r="C116" i="12"/>
  <c r="D116" i="12"/>
  <c r="E116" i="12"/>
  <c r="F116" i="12"/>
  <c r="G116" i="12"/>
  <c r="H116" i="12"/>
  <c r="I116"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2" i="9"/>
  <c r="P12" i="10" l="1"/>
  <c r="O65" i="10"/>
  <c r="O12" i="10"/>
  <c r="O80" i="10"/>
  <c r="O23" i="10"/>
  <c r="O48" i="10"/>
  <c r="O35" i="10"/>
  <c r="P35" i="10"/>
  <c r="P23" i="10"/>
  <c r="O50" i="10"/>
  <c r="O51" i="10" s="1"/>
  <c r="O52" i="10" s="1"/>
  <c r="P48" i="10"/>
  <c r="P80" i="10"/>
  <c r="F52" i="10"/>
  <c r="F51" i="10"/>
  <c r="F3" i="10"/>
  <c r="F8" i="10"/>
  <c r="O53" i="10" l="1"/>
  <c r="F129" i="10"/>
  <c r="F77" i="10"/>
  <c r="F71" i="10"/>
  <c r="F64" i="10"/>
  <c r="F96" i="10"/>
  <c r="F57" i="10"/>
  <c r="F54" i="10"/>
  <c r="F50" i="10"/>
  <c r="F45" i="10"/>
  <c r="F44" i="10"/>
  <c r="F40" i="10"/>
  <c r="F39" i="10"/>
  <c r="F34" i="10"/>
  <c r="F33" i="10"/>
  <c r="F25" i="10"/>
  <c r="Y20" i="10"/>
  <c r="F20" i="10"/>
  <c r="Y17" i="10"/>
  <c r="Y15" i="10"/>
  <c r="Y13" i="10"/>
  <c r="F11" i="10"/>
  <c r="F10" i="10"/>
  <c r="Y5" i="10"/>
  <c r="F5" i="10"/>
  <c r="F4" i="10"/>
  <c r="Q11" i="10" s="1"/>
  <c r="Y2" i="10"/>
  <c r="CL15" i="5"/>
  <c r="CL29" i="5"/>
  <c r="CL30" i="5"/>
  <c r="DF27" i="5"/>
  <c r="CV30" i="5"/>
  <c r="CL8" i="5"/>
  <c r="Q7" i="10" l="1"/>
  <c r="Q31" i="10"/>
  <c r="Q29" i="10"/>
  <c r="Q28" i="10"/>
  <c r="Q34" i="10"/>
  <c r="Q30" i="10"/>
  <c r="Q32" i="10"/>
  <c r="Q35" i="10" s="1"/>
  <c r="Q18" i="10"/>
  <c r="Q17" i="10"/>
  <c r="Q19" i="10"/>
  <c r="Q22" i="10"/>
  <c r="Q21" i="10"/>
  <c r="Q20" i="10"/>
  <c r="Q9" i="10"/>
  <c r="Q12" i="10" s="1"/>
  <c r="Q42" i="10"/>
  <c r="Q45" i="10"/>
  <c r="Q41" i="10"/>
  <c r="Q44" i="10"/>
  <c r="Q47" i="10"/>
  <c r="Q43" i="10"/>
  <c r="Q5" i="10"/>
  <c r="Q62" i="10"/>
  <c r="Q59" i="10"/>
  <c r="Q64" i="10"/>
  <c r="Q61" i="10"/>
  <c r="Q60" i="10"/>
  <c r="Q58" i="10"/>
  <c r="Q8" i="10"/>
  <c r="Q6" i="10"/>
  <c r="Q79" i="10"/>
  <c r="Q74" i="10"/>
  <c r="Q75" i="10"/>
  <c r="Q73" i="10"/>
  <c r="Q76" i="10"/>
  <c r="Q77" i="10"/>
  <c r="BU17" i="5"/>
  <c r="BU18" i="5" s="1"/>
  <c r="AM45" i="9"/>
  <c r="Q65" i="10" l="1"/>
  <c r="Q48" i="10"/>
  <c r="Q23" i="10"/>
  <c r="Q80" i="10"/>
  <c r="D54" i="5"/>
  <c r="AM42" i="9"/>
  <c r="AM34" i="9"/>
  <c r="AM30" i="9"/>
  <c r="AM23" i="9"/>
  <c r="AM16" i="9"/>
  <c r="AM9" i="9"/>
  <c r="AE5" i="5" l="1"/>
  <c r="AE6" i="5"/>
  <c r="AE7" i="5"/>
  <c r="AE4" i="5"/>
  <c r="R21" i="5"/>
  <c r="CB30" i="5"/>
  <c r="CB29" i="5"/>
  <c r="CV29" i="5"/>
  <c r="DF26" i="5"/>
  <c r="CL7" i="5"/>
  <c r="CB21" i="5"/>
  <c r="DF15" i="5"/>
  <c r="CV15" i="5"/>
  <c r="CV16" i="5"/>
  <c r="CV17" i="5"/>
  <c r="CB15" i="5"/>
  <c r="CV5" i="5"/>
  <c r="DF5" i="5"/>
  <c r="DR4" i="5"/>
  <c r="DR5" i="5"/>
  <c r="DR6" i="5"/>
  <c r="DR7" i="5"/>
  <c r="DR8" i="5"/>
  <c r="DR9" i="5"/>
  <c r="DR10" i="5"/>
  <c r="DR11" i="5"/>
  <c r="DR12" i="5"/>
  <c r="DR13" i="5"/>
  <c r="DR14" i="5"/>
  <c r="DR15" i="5"/>
  <c r="DR16" i="5"/>
  <c r="DR17" i="5"/>
  <c r="DR3" i="5"/>
  <c r="BK17" i="5" l="1"/>
  <c r="BK18" i="5" s="1"/>
  <c r="BL17" i="5"/>
  <c r="BL18" i="5" s="1"/>
  <c r="BM17" i="5"/>
  <c r="BM18" i="5" s="1"/>
  <c r="BN17" i="5"/>
  <c r="BN18" i="5" s="1"/>
  <c r="BO17" i="5"/>
  <c r="BO18" i="5" s="1"/>
  <c r="BP17" i="5"/>
  <c r="BP18" i="5" s="1"/>
  <c r="BQ17" i="5"/>
  <c r="BQ18" i="5" s="1"/>
  <c r="BR17" i="5"/>
  <c r="BR18" i="5" s="1"/>
  <c r="BS17" i="5"/>
  <c r="BS18" i="5" s="1"/>
  <c r="BT17" i="5"/>
  <c r="BT18" i="5" s="1"/>
  <c r="BJ17" i="5"/>
  <c r="BJ18" i="5" s="1"/>
  <c r="K58" i="5" l="1"/>
  <c r="K57" i="5"/>
  <c r="D4" i="5"/>
  <c r="AO37" i="5"/>
  <c r="AP37" i="5"/>
  <c r="AQ37" i="5"/>
  <c r="AR37" i="5"/>
  <c r="AS37" i="5"/>
  <c r="AN37" i="5"/>
  <c r="R23" i="5"/>
  <c r="R24" i="5"/>
  <c r="R25" i="5"/>
  <c r="R26" i="5"/>
  <c r="R31" i="5"/>
  <c r="R29" i="5"/>
  <c r="R30" i="5"/>
  <c r="R28" i="5"/>
  <c r="R32" i="5"/>
  <c r="R33" i="5"/>
  <c r="R34" i="5"/>
  <c r="R27" i="5"/>
  <c r="R35" i="5"/>
  <c r="R36" i="5"/>
  <c r="R37" i="5"/>
  <c r="R22" i="5"/>
  <c r="D40" i="5"/>
  <c r="D36" i="5"/>
  <c r="D39" i="5"/>
  <c r="D37" i="5"/>
  <c r="D38" i="5"/>
  <c r="D41" i="5"/>
  <c r="D42" i="5"/>
  <c r="D46" i="5"/>
  <c r="D47" i="5"/>
  <c r="D48" i="5"/>
  <c r="D43" i="5"/>
  <c r="D44" i="5"/>
  <c r="D45" i="5"/>
  <c r="D49" i="5"/>
  <c r="D50" i="5"/>
  <c r="D51" i="5"/>
  <c r="D52" i="5"/>
  <c r="D53" i="5"/>
  <c r="D35" i="5"/>
  <c r="X11" i="5" l="1"/>
  <c r="Y11" i="5"/>
  <c r="Z11" i="5"/>
  <c r="W11" i="5"/>
  <c r="J11" i="5"/>
  <c r="K11" i="5"/>
  <c r="L11" i="5"/>
  <c r="M11" i="5"/>
  <c r="N11" i="5"/>
  <c r="I11" i="5"/>
  <c r="B12" i="5"/>
  <c r="C12" i="5" s="1"/>
  <c r="C11" i="5"/>
  <c r="C10" i="5"/>
  <c r="C9" i="5"/>
  <c r="C8" i="5"/>
  <c r="C7" i="5"/>
  <c r="C6" i="5"/>
  <c r="C5" i="5"/>
  <c r="C4" i="5"/>
  <c r="C3" i="5"/>
  <c r="D23" i="4" l="1"/>
  <c r="D24" i="4"/>
  <c r="D25" i="4"/>
  <c r="D26" i="4"/>
  <c r="D27" i="4"/>
  <c r="D28" i="4"/>
  <c r="D29" i="4"/>
  <c r="D30" i="4"/>
  <c r="D22" i="4"/>
  <c r="C31" i="4" l="1"/>
  <c r="D31" i="4" s="1"/>
</calcChain>
</file>

<file path=xl/sharedStrings.xml><?xml version="1.0" encoding="utf-8"?>
<sst xmlns="http://schemas.openxmlformats.org/spreadsheetml/2006/main" count="4025" uniqueCount="1257">
  <si>
    <t>Paper ID</t>
  </si>
  <si>
    <t>Title</t>
  </si>
  <si>
    <t>Authors</t>
  </si>
  <si>
    <t>Year</t>
  </si>
  <si>
    <t>Journal/conference</t>
  </si>
  <si>
    <t>Programming language</t>
  </si>
  <si>
    <t>Type of Machine learning algorithm</t>
  </si>
  <si>
    <t>Independent variables</t>
  </si>
  <si>
    <t>Dependent variables</t>
  </si>
  <si>
    <t xml:space="preserve">Training strategy </t>
  </si>
  <si>
    <t xml:space="preserve">Validation Techniques </t>
  </si>
  <si>
    <t>Evalution Metrics</t>
  </si>
  <si>
    <t>Data Set</t>
  </si>
  <si>
    <t>Limitations</t>
  </si>
  <si>
    <t>Type of Code smells studied</t>
  </si>
  <si>
    <t>Comments about identified code smells</t>
  </si>
  <si>
    <t>Comments about ML algorithm used</t>
  </si>
  <si>
    <t>Classification Type</t>
  </si>
  <si>
    <t>Evaluation Methodolgy</t>
  </si>
  <si>
    <t>Code Smell Detection: Towards a Machine Learning-based Approach</t>
  </si>
  <si>
    <t>F. A. Fontana
M. Zanoni
A. Marino
M. V. Mäntylä</t>
  </si>
  <si>
    <t>2013 IEEE International Conference on Software Maintenance</t>
  </si>
  <si>
    <t>God Class, Data Class, Long Method, and Feature Envy</t>
  </si>
  <si>
    <t>Java</t>
  </si>
  <si>
    <t>Support Vector Machines (SMO, LibSVM), Decision  Trees  (J48),  Random Forest,  Naıve  Bayes,  JRip, applied directly and through boosting approaches.</t>
  </si>
  <si>
    <t xml:space="preserve">At class level: God/Large Class and Data Class. At method level: Long/God/Brain Method and Feature Envy.  </t>
  </si>
  <si>
    <t>Severity Level classification: 0 No smell: the class (or method) is not affected by the smell;
1     Non-severe smell: the class (or method) is only partially affected by the smell;
2     Smell: the smell characteristics are all present in the class (or method);
3     Severe smell: the smell is present, and has particularly high values of size, complexity or coupling. This information can be exploited during the learning phase, or collapsed back to a binary classiﬁcation by grouping together the values, e.g., {0} → INCORRECT , {1, 2, 3} → CORRECT</t>
  </si>
  <si>
    <t xml:space="preserve">Within project: 76 projects of various domain and sizes were used to train the models. </t>
  </si>
  <si>
    <t xml:space="preserve">10-fold cross-validation was used to assess the performance of predictive models. </t>
  </si>
  <si>
    <t>Precision, recall, F-measure and ROC area.</t>
  </si>
  <si>
    <t xml:space="preserve">The results (performance) will be compared with other tools. This paper explicitly does not contain information about the comparison. </t>
  </si>
  <si>
    <t>Qualitas Corpus: 20120401r composed of 111 systems written in Java. 76 systems were selected for data set</t>
  </si>
  <si>
    <t>IEEE-2</t>
  </si>
  <si>
    <t>Tracking Design Smells: Lessons from a Study of God Classes</t>
  </si>
  <si>
    <t>S. Vaucher
F. Khomh
N. Moha
Y. G. Gueheneuc</t>
  </si>
  <si>
    <t>2009 16th Working Conference on Reverse Engineering</t>
  </si>
  <si>
    <t>God Class</t>
  </si>
  <si>
    <t>They analysed 36 releases of Xerces from 1999 to 2006 and 22 releases of Eclipse JDT available from 2001 to 2008.</t>
  </si>
  <si>
    <r>
      <t xml:space="preserve">A large set of </t>
    </r>
    <r>
      <rPr>
        <b/>
        <sz val="11"/>
        <color theme="1"/>
        <rFont val="Calibri"/>
        <family val="2"/>
        <scheme val="minor"/>
      </rPr>
      <t>object oriented metrics</t>
    </r>
    <r>
      <rPr>
        <sz val="11"/>
        <color theme="1"/>
        <rFont val="Calibri"/>
        <family val="2"/>
        <scheme val="minor"/>
      </rPr>
      <t xml:space="preserve"> were considered as independent variables.  The selected metrics are at class, method, package and project level; the set of metrics is composed of metrics needed by the exploited detection rules, plus standard metrics covering different aspects of the code, i.e., </t>
    </r>
    <r>
      <rPr>
        <b/>
        <sz val="11"/>
        <color theme="1"/>
        <rFont val="Calibri"/>
        <family val="2"/>
        <scheme val="minor"/>
      </rPr>
      <t>complexity, cohesion, size, coupling</t>
    </r>
  </si>
  <si>
    <r>
      <t xml:space="preserve">The inputs used in the model include: </t>
    </r>
    <r>
      <rPr>
        <b/>
        <sz val="11"/>
        <color theme="1"/>
        <rFont val="Calibri"/>
        <family val="2"/>
        <scheme val="minor"/>
      </rPr>
      <t>(1)</t>
    </r>
    <r>
      <rPr>
        <sz val="11"/>
        <color theme="1"/>
        <rFont val="Calibri"/>
        <family val="2"/>
        <scheme val="minor"/>
      </rPr>
      <t xml:space="preserve"> the size of the class (its number of methods and attributes), </t>
    </r>
    <r>
      <rPr>
        <b/>
        <sz val="11"/>
        <color theme="1"/>
        <rFont val="Calibri"/>
        <family val="2"/>
        <scheme val="minor"/>
      </rPr>
      <t>(2)</t>
    </r>
    <r>
      <rPr>
        <sz val="11"/>
        <color theme="1"/>
        <rFont val="Calibri"/>
        <family val="2"/>
        <scheme val="minor"/>
      </rPr>
      <t xml:space="preserve"> its cohesion (using Henderson-Sellers’ LCOM5 [35]),
</t>
    </r>
    <r>
      <rPr>
        <b/>
        <sz val="11"/>
        <color theme="1"/>
        <rFont val="Calibri"/>
        <family val="2"/>
        <scheme val="minor"/>
      </rPr>
      <t>(3)</t>
    </r>
    <r>
      <rPr>
        <sz val="11"/>
        <color theme="1"/>
        <rFont val="Calibri"/>
        <family val="2"/>
        <scheme val="minor"/>
      </rPr>
      <t xml:space="preserve"> the number of associated data classes, and </t>
    </r>
    <r>
      <rPr>
        <b/>
        <sz val="11"/>
        <color theme="1"/>
        <rFont val="Calibri"/>
        <family val="2"/>
        <scheme val="minor"/>
      </rPr>
      <t>(4)</t>
    </r>
    <r>
      <rPr>
        <sz val="11"/>
        <color theme="1"/>
        <rFont val="Calibri"/>
        <family val="2"/>
        <scheme val="minor"/>
      </rPr>
      <t xml:space="preserve"> a lexical analysis of the</t>
    </r>
    <r>
      <rPr>
        <b/>
        <sz val="11"/>
        <color theme="1"/>
        <rFont val="Calibri"/>
        <family val="2"/>
        <scheme val="minor"/>
      </rPr>
      <t xml:space="preserve"> names of a class </t>
    </r>
    <r>
      <rPr>
        <sz val="11"/>
        <color theme="1"/>
        <rFont val="Calibri"/>
        <family val="2"/>
        <scheme val="minor"/>
      </rPr>
      <t xml:space="preserve">and its </t>
    </r>
    <r>
      <rPr>
        <b/>
        <sz val="11"/>
        <color theme="1"/>
        <rFont val="Calibri"/>
        <family val="2"/>
        <scheme val="minor"/>
      </rPr>
      <t>methods.</t>
    </r>
  </si>
  <si>
    <t>Cross project: model is trained on Xerces v2.7.0 and applied on various versions of Xerces and Eclipse JDT</t>
  </si>
  <si>
    <t>The output of this model is a real value between 0 and 1:
the probability that the class exhibiting the symptoms (smell) of a GC is truly a GC; we refer to this probability as the “Godliness” of a class.</t>
  </si>
  <si>
    <t xml:space="preserve">“God class” is a term used to describe a certain type of large classes which “know too much or do too much”. There are three structural issues that describe a GC: its size, its cohesion, and its reliance on data class. </t>
  </si>
  <si>
    <t>IEEE-3</t>
  </si>
  <si>
    <r>
      <t xml:space="preserve">Although the algorithms do not use optimized parameters, the results are very interesting. </t>
    </r>
    <r>
      <rPr>
        <b/>
        <sz val="11"/>
        <color theme="1"/>
        <rFont val="Calibri"/>
        <family val="2"/>
        <scheme val="minor"/>
      </rPr>
      <t>J48, Random Forest, JRip and SMO</t>
    </r>
    <r>
      <rPr>
        <sz val="11"/>
        <color theme="1"/>
        <rFont val="Calibri"/>
        <family val="2"/>
        <scheme val="minor"/>
      </rPr>
      <t xml:space="preserve"> have accuracy values greater than 90% for all datasets, and on average they have the </t>
    </r>
    <r>
      <rPr>
        <b/>
        <sz val="11"/>
        <color theme="1"/>
        <rFont val="Calibri"/>
        <family val="2"/>
        <scheme val="minor"/>
      </rPr>
      <t>best performances</t>
    </r>
    <r>
      <rPr>
        <sz val="11"/>
        <color theme="1"/>
        <rFont val="Calibri"/>
        <family val="2"/>
        <scheme val="minor"/>
      </rPr>
      <t xml:space="preserve">. </t>
    </r>
    <r>
      <rPr>
        <b/>
        <sz val="11"/>
        <color theme="1"/>
        <rFont val="Calibri"/>
        <family val="2"/>
        <scheme val="minor"/>
      </rPr>
      <t xml:space="preserve">Naıve Bayes </t>
    </r>
    <r>
      <rPr>
        <sz val="11"/>
        <color theme="1"/>
        <rFont val="Calibri"/>
        <family val="2"/>
        <scheme val="minor"/>
      </rPr>
      <t xml:space="preserve">has slightly lower performances on </t>
    </r>
    <r>
      <rPr>
        <b/>
        <sz val="11"/>
        <color theme="1"/>
        <rFont val="Calibri"/>
        <family val="2"/>
        <scheme val="minor"/>
      </rPr>
      <t>Data Class and Feature Envy</t>
    </r>
    <r>
      <rPr>
        <sz val="11"/>
        <color theme="1"/>
        <rFont val="Calibri"/>
        <family val="2"/>
        <scheme val="minor"/>
      </rPr>
      <t xml:space="preserve"> than on the other two smells. </t>
    </r>
    <r>
      <rPr>
        <b/>
        <sz val="11"/>
        <color theme="1"/>
        <rFont val="Calibri"/>
        <family val="2"/>
        <scheme val="minor"/>
      </rPr>
      <t>LibSVM</t>
    </r>
    <r>
      <rPr>
        <sz val="11"/>
        <color theme="1"/>
        <rFont val="Calibri"/>
        <family val="2"/>
        <scheme val="minor"/>
      </rPr>
      <t xml:space="preserve"> performances are lower than the others. </t>
    </r>
    <r>
      <rPr>
        <b/>
        <sz val="11"/>
        <color theme="1"/>
        <rFont val="Calibri"/>
        <family val="2"/>
        <scheme val="minor"/>
      </rPr>
      <t>LibSVM</t>
    </r>
    <r>
      <rPr>
        <sz val="11"/>
        <color theme="1"/>
        <rFont val="Calibri"/>
        <family val="2"/>
        <scheme val="minor"/>
      </rPr>
      <t xml:space="preserve"> belongs to the same family of predictive models of </t>
    </r>
    <r>
      <rPr>
        <b/>
        <sz val="11"/>
        <color theme="1"/>
        <rFont val="Calibri"/>
        <family val="2"/>
        <scheme val="minor"/>
      </rPr>
      <t>SMO</t>
    </r>
    <r>
      <rPr>
        <sz val="11"/>
        <color theme="1"/>
        <rFont val="Calibri"/>
        <family val="2"/>
        <scheme val="minor"/>
      </rPr>
      <t>, so the main reason of its lower performances is to be found in the default setting of the parameters.</t>
    </r>
  </si>
  <si>
    <t>A Bayesian Approach for the Detection of Code and Design Smells</t>
  </si>
  <si>
    <t>2009 Ninth International Conference on Quality Software</t>
  </si>
  <si>
    <t>Blog also called God Class</t>
  </si>
  <si>
    <t>F. Khomh
S. Vaucher
Y. G. Guéhéneuc
H. Sahraoui</t>
  </si>
  <si>
    <t>Bayesian Belief Networks (BBNs)</t>
  </si>
  <si>
    <t>BBNs can work with missing data and allow quality analysts to specify explicitly the decision process. We conclude that the BBN, although built on the rules provided by DECOR, has a better precision and recall  and  provides  a  means  for  quality  analysts  to quickly inspect the most serious smells.</t>
  </si>
  <si>
    <t xml:space="preserve">The Blob is also called God class [23]. </t>
  </si>
  <si>
    <t>Class level: The outputof a BBN is a probability that a class is part of a design smell.</t>
  </si>
  <si>
    <t>Probability: real value between 0 and 1</t>
  </si>
  <si>
    <t xml:space="preserve"> GanttProject  v1.10.2  and  Xerces v2.7.0</t>
  </si>
  <si>
    <t>Results of BNNs are compared with DÉCOR</t>
  </si>
  <si>
    <t>Precision, recall,  and ROC area.</t>
  </si>
  <si>
    <r>
      <t xml:space="preserve">DÉCOR rule card for Blob is used. All metrics and properties required to detect smells are extracted using the </t>
    </r>
    <r>
      <rPr>
        <b/>
        <sz val="11"/>
        <color theme="1"/>
        <rFont val="Calibri"/>
        <family val="2"/>
        <scheme val="minor"/>
      </rPr>
      <t>POM framework.</t>
    </r>
  </si>
  <si>
    <r>
      <rPr>
        <b/>
        <sz val="11"/>
        <color theme="1"/>
        <rFont val="Calibri"/>
        <family val="2"/>
        <scheme val="minor"/>
      </rPr>
      <t>Within-project</t>
    </r>
    <r>
      <rPr>
        <sz val="11"/>
        <color theme="1"/>
        <rFont val="Calibri"/>
        <family val="2"/>
        <scheme val="minor"/>
      </rPr>
      <t>: 3-fold cross-validation is used                                       C</t>
    </r>
    <r>
      <rPr>
        <b/>
        <sz val="11"/>
        <color theme="1"/>
        <rFont val="Calibri"/>
        <family val="2"/>
        <scheme val="minor"/>
      </rPr>
      <t>ross-project</t>
    </r>
    <r>
      <rPr>
        <sz val="11"/>
        <color theme="1"/>
        <rFont val="Calibri"/>
        <family val="2"/>
        <scheme val="minor"/>
      </rPr>
      <t>: We trained our BBN on GanttProject v1.10.2 and applied it on Xerces v2.7.0 and vice-versa.</t>
    </r>
  </si>
  <si>
    <t>Within- and cross-project training strategies have been used to train the model.</t>
  </si>
  <si>
    <t>IEEE-4</t>
  </si>
  <si>
    <t>IDS: An Immune-Inspired Approach for the Detection of Software Design Smells</t>
  </si>
  <si>
    <t>S. Hassaine
F. Khomh
Y. G. Gueheneuc
S. Hamel</t>
  </si>
  <si>
    <t>2010 Seventh International Conference on the Quality of Information and Communications Technology</t>
  </si>
  <si>
    <t>Results of IDS are compared with DÉCOR and BBNs</t>
  </si>
  <si>
    <t>Blob, Functional Decomposition, and Spaghetti Code</t>
  </si>
  <si>
    <t>IDS (Immune-based Detection Strategy) is based on Artifical Immune Systems. An artiﬁcial immune system (AIS) is a classiﬁcation algorithm that mimics the immune system defense mechanisms. . Our novel detection approach, IDS (Immune-based Detection Strategy), can classify cells (system classes) that are present in the body
(system design) as body’s own cells (well-design classes) and foreign cells (smell-prone classes). We choose to characterise the body’s and foreign cells with a set of metrics.</t>
  </si>
  <si>
    <t xml:space="preserve">IDS (Immune-based Detection Strategy) </t>
  </si>
  <si>
    <t>Within-project and Cross-project training strategies have been used  to train the model.</t>
  </si>
  <si>
    <t>Precision and Recall</t>
  </si>
  <si>
    <t>List of metric is given in the pdf file Metrics.pdf</t>
  </si>
  <si>
    <t xml:space="preserve">Class level: smell prone classess </t>
  </si>
  <si>
    <t>Not given explicitly but based on their pervious studies they may have used probabilty as the classification type</t>
  </si>
  <si>
    <t>Bad-smell prediction from software design model using machine learning techniques</t>
  </si>
  <si>
    <t>N. Maneerat
P. Muenchaisri</t>
  </si>
  <si>
    <t>2011 Eighth International Joint Conference on Computer Science and Software Engineering (JCSSE)</t>
  </si>
  <si>
    <t>Machine Learinging  algorithms:  Naive Bayes,  VFI, J48,  Logistic regression, IBI,  IBk and Random Forest</t>
  </si>
  <si>
    <t>Lazy Class, Feature Envy, Middle Man, Message Chains, Long Method, Long Parameter Lists and Switch Statement</t>
  </si>
  <si>
    <t>IEEE-6</t>
  </si>
  <si>
    <t>Not known</t>
  </si>
  <si>
    <t>10-fold cross-validation approach</t>
  </si>
  <si>
    <t>Accuracy, Specificity, Sensitivity, Positive predictive value, and Negative predictive value</t>
  </si>
  <si>
    <t xml:space="preserve">In this study  we  use  27  software metrics, including  Basic, Class    Employment,   Complexity,    Diagrams,    Inheritance,  MOOD,   Model   size,   other, and  Relationship.   Metric descriptions are listed in Table II (of paper). </t>
  </si>
  <si>
    <t>Within-project</t>
  </si>
  <si>
    <t xml:space="preserve">The   results   show   that  some algorithms are not suitable for bad-smell prediction because of their low bad-smell prediction rate. They are Naive Bayes,  VFI and J48 are able to achieve  less than 90% bad-smell predation average rate.  Logistic regression, IBI,  IBk and Random Forest can achieve higher overall prediction rate since they are able to achieve over 90% bad-smell predation average rate. </t>
  </si>
  <si>
    <t xml:space="preserve"> After that,  we  compare  the  performance of  bad-smells prediction  from software design model  with the actual  value. </t>
  </si>
  <si>
    <t>Seven data sets from software of previous literatures that have bad smells</t>
  </si>
  <si>
    <t>SMURF: A SVM-based Incremental Anti-pattern Detection Approach</t>
  </si>
  <si>
    <t>A. Maiga
N. Ali
N. Bhattacharya
A. Sabané
Y. G. Guéhéneuc
E. Aimeur</t>
  </si>
  <si>
    <t>2012 19th Working Conference on Reverse Engineering</t>
  </si>
  <si>
    <t>Support Vector Machine</t>
  </si>
  <si>
    <t>IEEE-10</t>
  </si>
  <si>
    <t>Binary classification</t>
  </si>
  <si>
    <t>Compared with DETEX and BDTEX</t>
  </si>
  <si>
    <t xml:space="preserve">Three open source systems (ArgoUML v0.19.8, Azureus v2.3.0.6,  and Xerces v2.7.0) </t>
  </si>
  <si>
    <t xml:space="preserve">We use POM to compute metrics for all the studied systems.  http://wiki.ptidej.net/doku.php?id=pom </t>
  </si>
  <si>
    <t>Class level</t>
  </si>
  <si>
    <t>On subsets of systems, SMURF  dramatically  outperforms  DETEX,  while  on entire systems, SMURF detects more occurrences of Blob than DETEX. SMURF has a better
precision and recall than BDTEX. Both  precision  and
recall values increase when taking into account practi-
tioners’ feedback.</t>
  </si>
  <si>
    <t>Can I clone this piece of code here?</t>
  </si>
  <si>
    <t>2012 Proceedings of the 27th IEEE/ACM International Conference on Automated Software Engineering</t>
  </si>
  <si>
    <t>X. Wang
Y. Dang
L. Zhang
D. Zhang
E. Lan
H. Mei</t>
  </si>
  <si>
    <t>Code Clones</t>
  </si>
  <si>
    <t>C#</t>
  </si>
  <si>
    <t xml:space="preserve">Bayesian Networks </t>
  </si>
  <si>
    <r>
      <t xml:space="preserve">21 features were used in total which were divided into three types: </t>
    </r>
    <r>
      <rPr>
        <b/>
        <sz val="11"/>
        <color theme="1"/>
        <rFont val="Calibri"/>
        <family val="2"/>
        <scheme val="minor"/>
      </rPr>
      <t>History Features</t>
    </r>
    <r>
      <rPr>
        <sz val="11"/>
        <color theme="1"/>
        <rFont val="Calibri"/>
        <family val="2"/>
        <scheme val="minor"/>
      </rPr>
      <t xml:space="preserve"> (Existence Time, Number of Changes, Number of Recent Changes, File Existence Time, Number of File Changes, Number of Recent File Changes), </t>
    </r>
    <r>
      <rPr>
        <b/>
        <sz val="11"/>
        <color theme="1"/>
        <rFont val="Calibri"/>
        <family val="2"/>
        <scheme val="minor"/>
      </rPr>
      <t xml:space="preserve">Code Features </t>
    </r>
    <r>
      <rPr>
        <sz val="11"/>
        <color theme="1"/>
        <rFont val="Calibri"/>
        <family val="2"/>
        <scheme val="minor"/>
      </rPr>
      <t xml:space="preserve">(Number of lines, Number of Invocations, Number of Library Invocations, Number of Local Invocations, Number of Other Invocations, Number of Field Accesses, Whether it is Test Code), and </t>
    </r>
    <r>
      <rPr>
        <b/>
        <sz val="11"/>
        <color theme="1"/>
        <rFont val="Calibri"/>
        <family val="2"/>
        <scheme val="minor"/>
      </rPr>
      <t>Destination Features</t>
    </r>
    <r>
      <rPr>
        <sz val="11"/>
        <color theme="1"/>
        <rFont val="Calibri"/>
        <family val="2"/>
        <scheme val="minor"/>
      </rPr>
      <t xml:space="preserve"> (Whether it is a Local Clone, Fine Name Similarity, Masked File Name Similarity, Method Name Similarity, Sum of Parameter Similarities, Maximal Parameter Similarity, Difference on Only Postfix Number)</t>
    </r>
  </si>
  <si>
    <t>Probability</t>
  </si>
  <si>
    <t xml:space="preserve">Two large industrial software projects from Microsoft </t>
  </si>
  <si>
    <t>10-cross validation technique</t>
  </si>
  <si>
    <t>Both Within- and Cross-project training is used</t>
  </si>
  <si>
    <t>IEEE-11</t>
  </si>
  <si>
    <t>While code cloning is a convenient way for developers to reuse ex-
isting code, it could potentially lead to negative impacts, such as
degrading code quality or increasing maintenance costs. Actually,
some cloned code pieces are viewed as harmless since they evolve
independently, while other cloned code pieces are viewed as harm-
ful since they need to be changed consistently, thus incurring extra
maintenance costs.</t>
  </si>
  <si>
    <t xml:space="preserve">Based on a number of features extracted from the cloned code and the context of the code cloning operation, we use Bayesian Networks, a machine-learning technique, to predict the harmfulness of an intended code cloning operation. </t>
  </si>
  <si>
    <t>Support Vector Machines for Anti-pattern Detection</t>
  </si>
  <si>
    <t>Abdou Maiga
Nasir Ali
Neelesh Bhattacharya
Aminata Sabane
Yann-Gael Gueheneuc
Giuliano Antoniol
Esma Aimeur</t>
  </si>
  <si>
    <t>Proceedings of the 27th IEEE/ACM International Conference on Automated Software Engineering</t>
  </si>
  <si>
    <t>SVMDetect is compared with DETEXT</t>
  </si>
  <si>
    <t xml:space="preserve"> A SVM-based approach can overcome the limitations of the previous approaches and could be more readily adopted by practitioners.</t>
  </si>
  <si>
    <t>IEEE-12</t>
  </si>
  <si>
    <t>IEEE-15</t>
  </si>
  <si>
    <t>Percentage slit</t>
  </si>
  <si>
    <t>wmc, dit, noc, cbo, rfc, lcom, ca, ce, npm, lcom3, loc, dam, moa, mfa, cam, ic, cbm, amc, ACAIC, ACMIC, AID, CLD, DCAEC, DCC, DCMEC, DIT_1, DSC, ICHClass, IR, LCOM1, LCOM2, LCOM5, LOC_1, MLOCsum, McCabe,  NAD, NADExtended, NCM, NMA, NMD, NMDExtended, NMI, NMO, NOA, NOC_1, NOD, NOF, 
NOH, NOM, NOP, NOPM, NOParam, NOTC, NOTI, RFC_New, SIX, VGsum, WMC1, WMC_New, cohesionAttributes, connectivity ( Available at https://goo.gl/T2ifbC)</t>
  </si>
  <si>
    <t>10-fold cross validation technique</t>
  </si>
  <si>
    <t>Precision, Recall and F-measure</t>
  </si>
  <si>
    <t>Antisingleton, Blob,
Class Data Should Be Private, Complex Class, Large Class,
Lazy  Class,  Long  Method,  Long  Parameter  List,  Message
Chains, Refused Parent Bequest, Speculative Generality, and
Swiss Army Knife.</t>
  </si>
  <si>
    <t>Eclipse, Mylyn, ArgoUML, and Rhino.</t>
  </si>
  <si>
    <t>Decision Tree Algorithm (C5.0)</t>
  </si>
  <si>
    <t>The  decision  tree  classiﬁcation  algorithm  has  the  very
valuable feature of being easily inspected by a developer or software engineer involved in the project that is the target of the  approach.</t>
  </si>
  <si>
    <t>Current approach is compared with metric-based tools (We used the tools e PMD, inCode, iPlasma, and inFusion ) and Machine learning tools (  Support-vector Machine (SVM) and Bayesian Beliefs Neworks (BBNs))</t>
  </si>
  <si>
    <t>IEEE-19</t>
  </si>
  <si>
    <t>Experience report: Evaluating the effectiveness of decision trees for detecting code smells</t>
  </si>
  <si>
    <t>L. Amorim
E. Costa
N. Antunes
B. Fonseca
M. Ribeiro</t>
  </si>
  <si>
    <t>2015 IEEE 26th International Symposium on Software Reliability Engineering (ISSRE)</t>
  </si>
  <si>
    <t>Code smells like Lazy-class and LongParameterList present very good results. These are  code  smells  that  are  less  subjective  (as  their  own  name shows) and thus are easier to learn and classify.</t>
  </si>
  <si>
    <t>Training strategy is not explicitly given but it seems that they used within-project training approach</t>
  </si>
  <si>
    <t>Class level: Class is Godliness or not</t>
  </si>
  <si>
    <t xml:space="preserve">JRip, the implementation of the RIPPER rule-extraction
algorithm  in  Weka </t>
  </si>
  <si>
    <t>10-fold cross-validation</t>
  </si>
  <si>
    <t>JRip</t>
  </si>
  <si>
    <t>not known</t>
  </si>
  <si>
    <t>Manual validation: To minimise this threat to validity, we manually validated the GCs that were discussed in the paper.</t>
  </si>
  <si>
    <t>At class level: God Class and Data Class. At method level: Long Method and Feature Envy.</t>
  </si>
  <si>
    <t>Size, Complexity, Cohesion, Coupling, Encapsulation, Inheritance (The complete list is given in appendix A of the paper)</t>
  </si>
  <si>
    <t>SD-02</t>
  </si>
  <si>
    <t>SD-03</t>
  </si>
  <si>
    <t>Adaptive Detection of Design Flaws</t>
  </si>
  <si>
    <t>Jochen Kreimer</t>
  </si>
  <si>
    <t>Lazy Class, Big Class, Delegator, Long Method, Feature Envy</t>
  </si>
  <si>
    <t>Class level: Lazy Class, Big Class, Delegator Method Level: Long method, Feature Envy</t>
  </si>
  <si>
    <t>Leave one-out validation technique (e.g., suppose that you have 30 systems: one of them is retained as test, while the data of all the other systems forms the training set)</t>
  </si>
  <si>
    <t xml:space="preserve">Accuracy </t>
  </si>
  <si>
    <t>Two systems names not known, Smell instances were found manually by the developers of the involved systems.</t>
  </si>
  <si>
    <t>Code smell severity classification using machine learning techniques</t>
  </si>
  <si>
    <t>Arcelli Fontana, Francesca
Zanoni, Marco</t>
  </si>
  <si>
    <t>Knowledge-Based Systems</t>
  </si>
  <si>
    <t>Results of the current  paper are campared with the results of the top 10 models of the pervious paper.</t>
  </si>
  <si>
    <t>J48, JRip, Random forest, Naïve Bayes, SMO, LibSVM (C-SVC, v-SVC), Fuzzy Rule Learner, Decision Tree Learner, Linear Regression, Polynomial Regression and Random Forest Regression</t>
  </si>
  <si>
    <t>All the models have been also applied in combination with the AdaBoost boosting method. These models are applied in this work using the best parameter settings for each dataset found in our previous work, on the same dataset, but for binary classiﬁcation purposes.</t>
  </si>
  <si>
    <t>Kendall's and Spearman's correlation eoefficient, Mean absolute deviation and mean square error, and Accuracy To compare the performances of ordinal and multinomial classiﬁers, we applied the Wilcoxon signed rank test.</t>
  </si>
  <si>
    <t>Electronic Notes in Theoretical Computer Science</t>
  </si>
  <si>
    <t>Decision Tree Algorithm (C4.5)</t>
  </si>
  <si>
    <r>
      <t>Code Metrics (McCabe's metrics used for Long Method</t>
    </r>
    <r>
      <rPr>
        <b/>
        <sz val="11"/>
        <color theme="1"/>
        <rFont val="Calibri"/>
        <family val="2"/>
        <scheme val="minor"/>
      </rPr>
      <t>:</t>
    </r>
    <r>
      <rPr>
        <sz val="11"/>
        <color theme="1"/>
        <rFont val="Calibri"/>
        <family val="2"/>
        <scheme val="minor"/>
      </rPr>
      <t xml:space="preserve"> no of parameters of a method, no of local variables of a method. Three among the five are selected for Big Class: no of instance variables of a class, median of the number of statements of all methods of a class, no of internal connected components, median of complexities of all methods of a class,  no of external connected components)</t>
    </r>
  </si>
  <si>
    <t>Even though both design ﬂaws “Long Method” and “Big Class” have been trained with just 20 examples the validation of the learning mechanism, using the leave-one-out method, led to an accuracy of 95 % and 100 % respectively.</t>
  </si>
  <si>
    <r>
      <rPr>
        <b/>
        <sz val="11"/>
        <color theme="1"/>
        <rFont val="Calibri"/>
        <family val="2"/>
        <scheme val="minor"/>
      </rPr>
      <t>Mentioned in IEEE-4</t>
    </r>
    <r>
      <rPr>
        <sz val="11"/>
        <color theme="1"/>
        <rFont val="Calibri"/>
        <family val="2"/>
        <scheme val="minor"/>
      </rPr>
      <t xml:space="preserve">: DECOR  and  </t>
    </r>
    <r>
      <rPr>
        <b/>
        <sz val="11"/>
        <color theme="1"/>
        <rFont val="Calibri"/>
        <family val="2"/>
        <scheme val="minor"/>
      </rPr>
      <t>BBNs</t>
    </r>
    <r>
      <rPr>
        <sz val="11"/>
        <color theme="1"/>
        <rFont val="Calibri"/>
        <family val="2"/>
        <scheme val="minor"/>
      </rPr>
      <t xml:space="preserve">  require
expensive tuning by experts (in time and knowledge) to have acceptable precision and recall. Indeed, DECOR relies on rule cards  built  by  expert  while  </t>
    </r>
    <r>
      <rPr>
        <b/>
        <sz val="11"/>
        <color theme="1"/>
        <rFont val="Calibri"/>
        <family val="2"/>
        <scheme val="minor"/>
      </rPr>
      <t>BBNs</t>
    </r>
    <r>
      <rPr>
        <sz val="11"/>
        <color theme="1"/>
        <rFont val="Calibri"/>
        <family val="2"/>
        <scheme val="minor"/>
      </rPr>
      <t xml:space="preserve">  need  experts’ knowledge to  build  their  learning  structure.  For  these  two  approaches, an incomplete experts’ knowledge can cause a high number of false positives, resulting in a waste of time and resources for developers that must skim through the results. </t>
    </r>
    <r>
      <rPr>
        <b/>
        <sz val="11"/>
        <color theme="1"/>
        <rFont val="Calibri"/>
        <family val="2"/>
        <scheme val="minor"/>
      </rPr>
      <t>Mentioned in ACM-04</t>
    </r>
    <r>
      <rPr>
        <sz val="11"/>
        <color theme="1"/>
        <rFont val="Calibri"/>
        <family val="2"/>
        <scheme val="minor"/>
      </rPr>
      <t>:  The BBN was able to detect all smells, resulting in a recall of 100%. However, the algorithm misclassiﬁed non-smelly classes and reached a precision of 68%.</t>
    </r>
  </si>
  <si>
    <r>
      <rPr>
        <b/>
        <sz val="11"/>
        <color theme="1"/>
        <rFont val="Calibri"/>
        <family val="2"/>
        <scheme val="minor"/>
      </rPr>
      <t>Mentioned in ACM-04</t>
    </r>
    <r>
      <rPr>
        <sz val="11"/>
        <color theme="1"/>
        <rFont val="Calibri"/>
        <family val="2"/>
        <scheme val="minor"/>
      </rPr>
      <t>: According to the results, the SVM-based approach was able to reach, in average, a recall and precision equal to 70% and 74%, respectively.</t>
    </r>
  </si>
  <si>
    <t>Mentioned in ACM-04:  The  paper reported the algorithm was able to reach, in average, a recall of 71% and a precision up to 78%.</t>
  </si>
  <si>
    <t>BDTEX: A GQM-based Bayesian approach for the detection of antipatterns</t>
  </si>
  <si>
    <t>Khomh, Foutse
Vaucher, Stephane
Guéhéneuc, Yann-Gaël
Sahraoui, Houari</t>
  </si>
  <si>
    <t>Journal of Systems and Software</t>
  </si>
  <si>
    <t>Bayesian Belief Network</t>
  </si>
  <si>
    <t>Two open-source programs: GanttProject v1.10.2 and Xerces v2.7.0</t>
  </si>
  <si>
    <t>For Spaghetti Code, the inclusion of global variables
adversely affected the BBN ability to identify occurrences of that antipattern in Xerces. Bayesian networks needs extensive knowledge to characterize the anti-patterns and built the bayesian network. However based on probability, it cannot tell to the user that a class is an anti-pattern for sure. Then we will face again the problem of threshold to decide if we consider a class as an occurrence of anti-pattern or not based on the probability.</t>
  </si>
  <si>
    <t>SB-01</t>
  </si>
  <si>
    <t xml:space="preserve">BDTEX is compared with DECOR </t>
  </si>
  <si>
    <t>Precision, recall and utility</t>
  </si>
  <si>
    <t>Probability: Outputs are the probabilities that classes exhibiting the symptoms of some antipatterns are really such antipatterns</t>
  </si>
  <si>
    <r>
      <t>This</t>
    </r>
    <r>
      <rPr>
        <b/>
        <sz val="11"/>
        <color theme="1"/>
        <rFont val="Calibri"/>
        <family val="2"/>
        <scheme val="minor"/>
      </rPr>
      <t xml:space="preserve"> </t>
    </r>
    <r>
      <rPr>
        <sz val="11"/>
        <color theme="1"/>
        <rFont val="Calibri"/>
        <family val="2"/>
        <scheme val="minor"/>
      </rPr>
      <t>is based on previous study IEEE-03 so use the same independent variables</t>
    </r>
  </si>
  <si>
    <t>Comparing and experimenting machine learning techniques for code smell detection</t>
  </si>
  <si>
    <t>Arcelli Fontana, Francesca
Mäntylä, Mika V.
Zanoni, Marco
Marino, Alessandro</t>
  </si>
  <si>
    <t>Empirical Software Engineering</t>
  </si>
  <si>
    <t>Data Class, Large Class, Feature Envy, Long Method</t>
  </si>
  <si>
    <t>16 different machine learning algorithms (J48 Pruned, J48 Unpruned, J48 Reduced Error Pruning, JRip, Random Forest, Naïve Bayes, SMO RBF Kernel, SMO Poly Kernel, LibSVM C-SVC Linear Kernel, LibSVM C-SVC Polynomial Kernel, LibSVM C-SVC Radial Kernel, LibSVM
C-SVC Sigmoid Kernel, LibSVM ν -SVC Linear Kernel, LibSVM ν -SVC Polynomial Kernel,
LibSVM ν -SVC Radial Kernel, LibSVM ν -SVC Sigmoid Kernel), and considering also a
boosted variant of the algorithms, the total number rises to 32.</t>
  </si>
  <si>
    <t>Qualitas Corpus: 20120401r composed of 111 systems written in Java. 74 systems were selected for data set. Table 22 in the paper contains all the information about the projects.</t>
  </si>
  <si>
    <t>The selected metrics are at class, method, package and project level; the set of metrics is given in table 4 and table 5 of the paper and complete description of the paper is given on the web  (http://essere.disco.unimib.it/reverse/MLCSD.html).</t>
  </si>
  <si>
    <t>Precision, F-measure, and ROC area.</t>
  </si>
  <si>
    <t xml:space="preserve">For each code smell, the best algorithms obtain the following performance: B-J48 Pruned scores 99.02 % of accuracy on Data Class, Naïve Bayes scores 97.55 % of accuracy on God Class, B-JRip scores 96.64 % of accuracy on Feature Envy and B-J48 Pruned scores 99.43 % of accuracy on Long Method. </t>
  </si>
  <si>
    <t xml:space="preserve">Within project: stratified sampling has been used to  select code smell instances for 74 projects of various domain and sizes were used to train the models. </t>
  </si>
  <si>
    <t>SB-09</t>
  </si>
  <si>
    <t>Duplicate Code smell</t>
  </si>
  <si>
    <t>ACM-09</t>
  </si>
  <si>
    <t>Deep learning code fragments for code clone detection</t>
  </si>
  <si>
    <t>Martin White
Michele Tufano
Christopher Vendome
Denys Poshyvanyk</t>
  </si>
  <si>
    <t>Proceedings of the 31st IEEE/ACM International Conference on Automated Software Engineering</t>
  </si>
  <si>
    <t>Recursive Neural Network</t>
  </si>
  <si>
    <t>the independent variables are lexical or syntactical, i.e., (i) terms of the class and (ii) programming constructs used in the class</t>
  </si>
  <si>
    <t>The dependent variable:  the presence or not of duplicate code</t>
  </si>
  <si>
    <t>ANTLR 4, Apache Ant 1.9.6, ArgoUML 0.34, CAROL 2.0.5, dnsjava 2.0.0, Hibernate 2, JDK 1.4.2, JHotDraw 6</t>
  </si>
  <si>
    <t>the validation was made on an oracle reporting the clones for certain systems</t>
  </si>
  <si>
    <t xml:space="preserve"> they used a within-project strategy where the classes of a project are considered for the extraction of the independent variables</t>
  </si>
  <si>
    <t>Precision and time</t>
  </si>
  <si>
    <t>the model built has been tested on an oracle manually built</t>
  </si>
  <si>
    <t>The second part (Sec. 3.2) describes how we use the language’s grammar and a recursive learning procedure, implemented as an RvNN, to encode arbitrarily long sequences of embeddings to characterize fragments.</t>
  </si>
  <si>
    <t>Search Date</t>
  </si>
  <si>
    <t>Journal/Conference</t>
  </si>
  <si>
    <t>IEEE Transactions on Software Engineering, Volume 43, Number 1-7 2017</t>
  </si>
  <si>
    <t>IEEE Transactions on Software Engineering, Volume 42, Number 1-12 2016</t>
  </si>
  <si>
    <t>IEEE Transactions on Software Engineering, Volume 41, Number 1-12 2015</t>
  </si>
  <si>
    <t>IEEE Transactions on Software Engineering, Volume 40, Number 1-12 2014</t>
  </si>
  <si>
    <t>IEEE Transactions on Software Engineering, Volume 39, Number 1-12 2013</t>
  </si>
  <si>
    <t>IEEE Transactions on Software Engineering, Volume 38, Number 1-6 2012</t>
  </si>
  <si>
    <t>IEEE Transactions on Software Engineering, Volume 37, Number 1-6 2011</t>
  </si>
  <si>
    <t>IEEE Transactions on Software Engineering, Volume 36, Number 1-6 2010</t>
  </si>
  <si>
    <t>IEEE Transactions on Software Engineering, Volume 35, Number 1-6 2009</t>
  </si>
  <si>
    <t>IEEE Transactions on Software Engineering, Volume 34, Number 1-6 2008</t>
  </si>
  <si>
    <t>ACM Transactions on Software Engineering and Methodology, Volume 25, 2015-16-17</t>
  </si>
  <si>
    <t>ACM Transactions on Software Engineering and Methodology, Volume 24, 2014-15</t>
  </si>
  <si>
    <t>ACM Transactions on Software Engineering and Methodology, Volume 23, 2014</t>
  </si>
  <si>
    <t>ACM Transactions on Software Engineering and Methodology, Volume 22, 2013</t>
  </si>
  <si>
    <t>ACM Transactions on Software Engineering and Methodology, Volume 21, 2011-12</t>
  </si>
  <si>
    <t>ACM Transactions on Software Engineering and Methodology, Volume 20, 2010-11</t>
  </si>
  <si>
    <t>ACM Transactions on Software Engineering and Methodology, Volume 19, 2009-10</t>
  </si>
  <si>
    <t>ACM Transactions on Software Engineering and Methodology, Volume 18, 2008-09</t>
  </si>
  <si>
    <t>ACM Transactions on Software Engineering and Methodology, Volume 17, 2007-08</t>
  </si>
  <si>
    <t>ACM Transactions on Software Engineering and Methodology, Volume 16, 2007</t>
  </si>
  <si>
    <t>Information &amp; Software Technology (IST), Volumes 81-90, 2017</t>
  </si>
  <si>
    <t>Information &amp; Software Technology (IST), Volumes 69-80, 2016</t>
  </si>
  <si>
    <t>Information &amp; Software Technology (IST), Volumes 57-68, 2015</t>
  </si>
  <si>
    <t>IEEE/ACM International Conference on Software Engineering (ICSE) 2007-2017</t>
  </si>
  <si>
    <t>ACM/SIGSOFT Symposium on the Foundations of Software Engineering (FSE) 2016, 2014, 2012, 2010, 2011, 2008</t>
  </si>
  <si>
    <t>Joint Meeting of the European Software Engineering Conference and the ACM/SIGSOFT Symposium on the Foundations of Software Engineering (ESEC/FSE) 2007, 2009, 2013</t>
  </si>
  <si>
    <t>European Conference on Object Oriented Programming (ECOOP) 2007-2017</t>
  </si>
  <si>
    <t>Fundamental Approaches to Software Engineering - International Conference (FASE), Held as Part of the European Joint Conferences on Theory and Practice of Software, 2007-2017</t>
  </si>
  <si>
    <t>IEEE Software, Volume 24-34, 2007-2017</t>
  </si>
  <si>
    <t>IEEE/ACM International Conference on Automated Software Engineering (ASE) 2007-2016</t>
  </si>
  <si>
    <t>Journal of Software: Evolution and Process, Volume 24-29, 2012-2017</t>
  </si>
  <si>
    <t xml:space="preserve">IEEE International Conference on Software Maintenance (ICSM), 2007-2013 </t>
  </si>
  <si>
    <t>Software-Practice and Experience (SPE), Volume 37-47, 2007-2017</t>
  </si>
  <si>
    <t>Journal of Automated Software Engineering, Volume 14-24, 2007-2017</t>
  </si>
  <si>
    <t>Information &amp; Software Technology (IST), Volume 49-56, 2007-2014</t>
  </si>
  <si>
    <t>International Conference on Software Maintenance and Evolution (ICSME), 2014-2016</t>
  </si>
  <si>
    <t>Journal of Software Maintenance and Evolution: Research and Practice, Volume 19-23, 2007-2011</t>
  </si>
  <si>
    <t>International Conference on Mining Software Repositories (MSR), 2008-2011, 2016-2017</t>
  </si>
  <si>
    <t xml:space="preserve">ACM/IEEE International Symposium on Empirical Software Engineering and Measurement (ESEM), 2007-2017 </t>
  </si>
  <si>
    <t>International Conference on Evaluation and Assessment in Software Engineering (EASE), 2007-2017</t>
  </si>
  <si>
    <t>Software Engineering and Knowledge Engineering (SEKE), 2007-2017</t>
  </si>
  <si>
    <t xml:space="preserve"> International Conference on Program Comprehension (ICPC), 2007-2017</t>
  </si>
  <si>
    <t>Software Quality Journal, Volume 16-25, 2008-2017</t>
  </si>
  <si>
    <t>Empirical Software Engineering, Volume 13-22, 2007-2017</t>
  </si>
  <si>
    <t>IEEE International Conference on Software Analysis, Evolution, and Reengineering (SANER), 2015-2017</t>
  </si>
  <si>
    <t>IEEE Conference on Software Maintenance, Reengineering, and Reverse Engineering (CSMR-WCRE) 2014</t>
  </si>
  <si>
    <t xml:space="preserve"> Working Conference on Reverse Engineering (WCRE), 2007-2013</t>
  </si>
  <si>
    <t>European Conference on Software Maintenance and Reengineering (CSMR), 2007-2013</t>
  </si>
  <si>
    <t>IEEE International Working Conference on Source Code Analysis and Manipulation (SCAM),  2007-2016</t>
  </si>
  <si>
    <t>Years</t>
  </si>
  <si>
    <t>Frequency</t>
  </si>
  <si>
    <t>Analysis based on year of publication</t>
  </si>
  <si>
    <t>Percentage</t>
  </si>
  <si>
    <t>Classification model for code clones based on machine learning</t>
  </si>
  <si>
    <t>MS-03</t>
  </si>
  <si>
    <t>Jiachen Yang
Keisuke Hotta
Yoshiki Higo
Hiroshi Igaki
Shinji Kusumoto</t>
  </si>
  <si>
    <t>Empirical Softw. Engg.</t>
  </si>
  <si>
    <t>C</t>
  </si>
  <si>
    <t xml:space="preserve">Manual Validation: To evaluate the proposed model, 32 participants completed an online survey to test its usability and accuracy. </t>
  </si>
  <si>
    <t>Precison and Recall</t>
  </si>
  <si>
    <t>Tokenized source code is given as input</t>
  </si>
  <si>
    <t>The dependent variable:  the presence or absence of clones</t>
  </si>
  <si>
    <t>Probabilty</t>
  </si>
  <si>
    <t>Supervised ML algorithm: Natural language processing algorithm used by Gmail</t>
  </si>
  <si>
    <t>Four open source projects: git v1.7.9-rc1, xz 5.0.3, bash 4.2, and e2fsprogs 1.41.14</t>
  </si>
  <si>
    <t>We took 20 % of all the clone sets as the training set, the remaining as the evaluation set, and then repeated the experiment 100 times.</t>
  </si>
  <si>
    <t>We conducted an experiment on the FICA system with 32 participants. Our classification model showed more than 70 % accuracy on average and more than 90 % accuracy for
particular users and source code projects.</t>
  </si>
  <si>
    <t>Bayesian Networks (Bayesian Belief Networks (BBNs))</t>
  </si>
  <si>
    <t>Machine Learinging  algorithms:  Naive Bayes,  VFI (Voting Feature Interval), J48,  Logistic regression, Instance-Based1 (IB1), Instance-Basedk (Ibk) and Random Forest</t>
  </si>
  <si>
    <t>Accuracy, Specificity, Sensitivity (Recall), Positive predictive value, and Negative predictive value</t>
  </si>
  <si>
    <t>We took 20 % of all the clone sets as the training set, the remaining as the evaluation set, and then repeated the experiment 100 times. (Repeat random sub-sampling)</t>
  </si>
  <si>
    <t>Kendall's and Spearman's correlation eoefficient, Mean absolute deviation and mean square error, and Accuracy To compare the performances of ordinal and multinomial classiﬁers, we applied the Wilcoxon signed rank test. (Accuarcy)</t>
  </si>
  <si>
    <t>Precision and recall</t>
  </si>
  <si>
    <r>
      <t xml:space="preserve">DÉCOR rule card for Blob is used. All metrics (number of declared methods (NMD) and number of declared fields (NAD), LCOM5) and properties required to detect smells are extracted using the </t>
    </r>
    <r>
      <rPr>
        <b/>
        <sz val="11"/>
        <color theme="1"/>
        <rFont val="Calibri"/>
        <family val="2"/>
        <scheme val="minor"/>
      </rPr>
      <t>POM framework.</t>
    </r>
  </si>
  <si>
    <r>
      <t xml:space="preserve">The inputs used in the model include: </t>
    </r>
    <r>
      <rPr>
        <b/>
        <sz val="11"/>
        <color theme="1"/>
        <rFont val="Calibri"/>
        <family val="2"/>
        <scheme val="minor"/>
      </rPr>
      <t>(1)</t>
    </r>
    <r>
      <rPr>
        <sz val="11"/>
        <color theme="1"/>
        <rFont val="Calibri"/>
        <family val="2"/>
        <scheme val="minor"/>
      </rPr>
      <t xml:space="preserve"> the size of the class (its number of methods and attributes), </t>
    </r>
    <r>
      <rPr>
        <b/>
        <sz val="11"/>
        <color theme="1"/>
        <rFont val="Calibri"/>
        <family val="2"/>
        <scheme val="minor"/>
      </rPr>
      <t>(2)</t>
    </r>
    <r>
      <rPr>
        <sz val="11"/>
        <color theme="1"/>
        <rFont val="Calibri"/>
        <family val="2"/>
        <scheme val="minor"/>
      </rPr>
      <t xml:space="preserve"> its cohesion (using Henderson-Sellers’ LCOM5 [35]),
</t>
    </r>
    <r>
      <rPr>
        <b/>
        <sz val="11"/>
        <color theme="1"/>
        <rFont val="Calibri"/>
        <family val="2"/>
        <scheme val="minor"/>
      </rPr>
      <t>(3)</t>
    </r>
    <r>
      <rPr>
        <sz val="11"/>
        <color theme="1"/>
        <rFont val="Calibri"/>
        <family val="2"/>
        <scheme val="minor"/>
      </rPr>
      <t xml:space="preserve"> the number of associated data classes, and </t>
    </r>
    <r>
      <rPr>
        <b/>
        <sz val="11"/>
        <color theme="1"/>
        <rFont val="Calibri"/>
        <family val="2"/>
        <scheme val="minor"/>
      </rPr>
      <t>(4)</t>
    </r>
    <r>
      <rPr>
        <sz val="11"/>
        <color theme="1"/>
        <rFont val="Calibri"/>
        <family val="2"/>
        <scheme val="minor"/>
      </rPr>
      <t xml:space="preserve">  (Sematics) a lexical analysis of the</t>
    </r>
    <r>
      <rPr>
        <b/>
        <sz val="11"/>
        <color theme="1"/>
        <rFont val="Calibri"/>
        <family val="2"/>
        <scheme val="minor"/>
      </rPr>
      <t xml:space="preserve"> names of a class </t>
    </r>
    <r>
      <rPr>
        <sz val="11"/>
        <color theme="1"/>
        <rFont val="Calibri"/>
        <family val="2"/>
        <scheme val="minor"/>
      </rPr>
      <t xml:space="preserve">and its </t>
    </r>
    <r>
      <rPr>
        <b/>
        <sz val="11"/>
        <color theme="1"/>
        <rFont val="Calibri"/>
        <family val="2"/>
        <scheme val="minor"/>
      </rPr>
      <t>methods.</t>
    </r>
  </si>
  <si>
    <t>wmc, dit, noc, cbo, rfc, lcom, ca, ce, npm, lcom3, loc, dam, moa, mfa, cam, ic, cbm, amc, ACAIC, ACMIC, AID, CLD, DCAEC, DCC, DCMEC, DIT_1, DSC, ICHClass, IR, LCOM1, LCOM2, LCOM5, LOC_1, MLOCsum, McCabe,  NAD, NADExtended, NCM, NMA, NMD, NMDExtended, NMI, NMO, NOA, NOC_1, NOD, NOF, 
NOH, NOM, NOP, NOPM, NOParam, NOTC, NOTI, RFC_New, SIX, VGsum, WMC1, WMC_New, cohesionAttributes, connectivity ( Available at https://goo.gl/T2ifbC) Almost POM metrics</t>
  </si>
  <si>
    <r>
      <t xml:space="preserve">We use POM to compute metrics for all the studied systems.  http://wiki.ptidej.net/doku.php?id=pom </t>
    </r>
    <r>
      <rPr>
        <sz val="11"/>
        <color rgb="FFFF0000"/>
        <rFont val="Calibri"/>
        <family val="2"/>
        <scheme val="minor"/>
      </rPr>
      <t>(Same IEEE-10 and IEEE-12)</t>
    </r>
  </si>
  <si>
    <t>Explanation of the independent variables for analysis</t>
  </si>
  <si>
    <r>
      <t xml:space="preserve">A large set of </t>
    </r>
    <r>
      <rPr>
        <b/>
        <sz val="11"/>
        <color theme="1"/>
        <rFont val="Calibri"/>
        <family val="2"/>
        <scheme val="minor"/>
      </rPr>
      <t>object oriented metrics</t>
    </r>
    <r>
      <rPr>
        <sz val="11"/>
        <color theme="1"/>
        <rFont val="Calibri"/>
        <family val="2"/>
        <scheme val="minor"/>
      </rPr>
      <t xml:space="preserve"> were considered as independent variables.  The selected metrics are at class, method, package and project level; the set of metrics is composed of metrics needed by the exploited detection rules, plus standard metrics covering different aspects of the code, i.e., </t>
    </r>
    <r>
      <rPr>
        <b/>
        <sz val="11"/>
        <color theme="1"/>
        <rFont val="Calibri"/>
        <family val="2"/>
        <scheme val="minor"/>
      </rPr>
      <t xml:space="preserve">complexity, cohesion, size, coupling. </t>
    </r>
  </si>
  <si>
    <r>
      <t xml:space="preserve">The metrics are already categorized </t>
    </r>
    <r>
      <rPr>
        <sz val="11"/>
        <color rgb="FFFF0000"/>
        <rFont val="Calibri"/>
        <family val="2"/>
        <scheme val="minor"/>
      </rPr>
      <t>(IEEE-15, SD-02 and SB-09 are similar)</t>
    </r>
  </si>
  <si>
    <t xml:space="preserve">Size, Complexity, Cohesion, Coupling, Encapsulation, Inheritance (The complete list is given in appendix A of the paper) </t>
  </si>
  <si>
    <r>
      <t xml:space="preserve">The selected metrics are at class, method, package and project level; the set of metrics is given in table 4 and table 5 of the paper and complete description of the paper is given on the web </t>
    </r>
    <r>
      <rPr>
        <sz val="11"/>
        <color theme="1"/>
        <rFont val="Calibri"/>
        <family val="2"/>
        <scheme val="minor"/>
      </rPr>
      <t>(http://essere.disco.unimib.it/reverse/MLCSD.html).</t>
    </r>
  </si>
  <si>
    <r>
      <t xml:space="preserve">The metrics are already categorized </t>
    </r>
    <r>
      <rPr>
        <sz val="11"/>
        <color rgb="FFFF0000"/>
        <rFont val="Calibri"/>
        <family val="2"/>
        <scheme val="minor"/>
      </rPr>
      <t xml:space="preserve"> (IEEE-15, SD-02 and SB-09 are similar)</t>
    </r>
  </si>
  <si>
    <r>
      <t xml:space="preserve">The metrics are already categorized  </t>
    </r>
    <r>
      <rPr>
        <sz val="11"/>
        <color rgb="FFFF0000"/>
        <rFont val="Calibri"/>
        <family val="2"/>
        <scheme val="minor"/>
      </rPr>
      <t>(IEEE-15, SD-02 and SB-09 are similar)</t>
    </r>
  </si>
  <si>
    <r>
      <rPr>
        <b/>
        <sz val="11"/>
        <color theme="1"/>
        <rFont val="Calibri"/>
        <family val="2"/>
        <scheme val="minor"/>
      </rPr>
      <t>(1)Size metrics (Level=Class)</t>
    </r>
    <r>
      <rPr>
        <sz val="11"/>
        <color theme="1"/>
        <rFont val="Calibri"/>
        <family val="2"/>
        <scheme val="minor"/>
      </rPr>
      <t xml:space="preserve">: Number of declared methods (NMD)=NOM, Number of declared attributes (NAD)=NOA. </t>
    </r>
    <r>
      <rPr>
        <b/>
        <sz val="11"/>
        <color theme="1"/>
        <rFont val="Calibri"/>
        <family val="2"/>
        <scheme val="minor"/>
      </rPr>
      <t>(2)</t>
    </r>
    <r>
      <rPr>
        <sz val="11"/>
        <color theme="1"/>
        <rFont val="Calibri"/>
        <family val="2"/>
        <scheme val="minor"/>
      </rPr>
      <t xml:space="preserve"> </t>
    </r>
    <r>
      <rPr>
        <b/>
        <sz val="11"/>
        <color theme="1"/>
        <rFont val="Calibri"/>
        <family val="2"/>
        <scheme val="minor"/>
      </rPr>
      <t>Cohesion Metrics</t>
    </r>
    <r>
      <rPr>
        <sz val="11"/>
        <color theme="1"/>
        <rFont val="Calibri"/>
        <family val="2"/>
        <scheme val="minor"/>
      </rPr>
      <t xml:space="preserve">: LCOM5. </t>
    </r>
    <r>
      <rPr>
        <b/>
        <sz val="11"/>
        <color theme="1"/>
        <rFont val="Calibri"/>
        <family val="2"/>
        <scheme val="minor"/>
      </rPr>
      <t xml:space="preserve">(3) Semantics: </t>
    </r>
    <r>
      <rPr>
        <sz val="11"/>
        <color theme="1"/>
        <rFont val="Calibri"/>
        <family val="2"/>
        <scheme val="minor"/>
      </rPr>
      <t xml:space="preserve">a lexical analysis of the names of a class and its methods. </t>
    </r>
    <r>
      <rPr>
        <b/>
        <sz val="11"/>
        <color theme="1"/>
        <rFont val="Calibri"/>
        <family val="2"/>
        <scheme val="minor"/>
      </rPr>
      <t xml:space="preserve">(4) </t>
    </r>
    <r>
      <rPr>
        <sz val="11"/>
        <color theme="1"/>
        <rFont val="Calibri"/>
        <family val="2"/>
        <scheme val="minor"/>
      </rPr>
      <t>the number of associated data classes</t>
    </r>
  </si>
  <si>
    <t>Number of code smells</t>
  </si>
  <si>
    <t>Blob (God Class), Functional Decomposition, and Spaghetti Code</t>
  </si>
  <si>
    <t xml:space="preserve"> Blob (God Class), Functional Decomposition,
Spaghetti Code, and Swiss Army Knife.</t>
  </si>
  <si>
    <t xml:space="preserve"> Blob(God Class), Functional Decomposition, Swiss Army Knife and Spaghetti Code</t>
  </si>
  <si>
    <t>Antisingleton, Blob(God Class),
Class Data Should Be Private, Complex Class, Large Class,
Lazy  Class,  Long  Method,  Long  Parameter  List,  Message
Chains, Refused Parent Bequest, Speculative Generality, and
Swiss Army Knife.</t>
  </si>
  <si>
    <t xml:space="preserve"> Blob(God Class), Functional Decomposition,
and Spaghetti code</t>
  </si>
  <si>
    <t>Lazy Class, Big Class (Blob, God Class), Delegator, Long Method, Feature Envy</t>
  </si>
  <si>
    <t xml:space="preserve"> Blob (God Class), Functional Decomposition,
and Spaghetti code</t>
  </si>
  <si>
    <t>1-2 Code smells</t>
  </si>
  <si>
    <t>3-4 Code smells</t>
  </si>
  <si>
    <t>5-6 Code smells</t>
  </si>
  <si>
    <t>7-8 Code smells</t>
  </si>
  <si>
    <t>9-10 Code smells</t>
  </si>
  <si>
    <t>11-12 Code smells</t>
  </si>
  <si>
    <t>Total</t>
  </si>
  <si>
    <t>Number of Machine Learning Algorithms</t>
  </si>
  <si>
    <t>Number of ML algorithms</t>
  </si>
  <si>
    <t>1-ML Algorithm</t>
  </si>
  <si>
    <t>6-ML Algorithm</t>
  </si>
  <si>
    <t>8-ML Algorithm</t>
  </si>
  <si>
    <t>32-ML Algorithm</t>
  </si>
  <si>
    <t>S. No</t>
  </si>
  <si>
    <t>Code Smell</t>
  </si>
  <si>
    <t>Data Class</t>
  </si>
  <si>
    <t>Long Method</t>
  </si>
  <si>
    <t>Feature Envy</t>
  </si>
  <si>
    <t>Functional Decomposition</t>
  </si>
  <si>
    <t>Spaghetti Code</t>
  </si>
  <si>
    <t>Swiss Army Knife</t>
  </si>
  <si>
    <t>Duplicated Code</t>
  </si>
  <si>
    <t>Antisingleton</t>
  </si>
  <si>
    <t>Class Data should be Private</t>
  </si>
  <si>
    <t>Large Class</t>
  </si>
  <si>
    <t>Complex Class</t>
  </si>
  <si>
    <t>Lazy Class</t>
  </si>
  <si>
    <t>Long Parameter List</t>
  </si>
  <si>
    <t>Message Chain</t>
  </si>
  <si>
    <t>Refused Parent Bequest</t>
  </si>
  <si>
    <t>Speculative Generality</t>
  </si>
  <si>
    <t>Delegator</t>
  </si>
  <si>
    <t>Middle Man</t>
  </si>
  <si>
    <t>Switch Statement</t>
  </si>
  <si>
    <t>ID</t>
  </si>
  <si>
    <t>Answer for Research Question 1</t>
  </si>
  <si>
    <t>Answer for Research Question 2</t>
  </si>
  <si>
    <t>Decision Tree</t>
  </si>
  <si>
    <t>Random Forest</t>
  </si>
  <si>
    <t>Naïve Bayes</t>
  </si>
  <si>
    <t xml:space="preserve">Immune-based Detection Strategy </t>
  </si>
  <si>
    <t>Voting Feature Interval</t>
  </si>
  <si>
    <t>Logistic Regression</t>
  </si>
  <si>
    <t>Fuzzy Rule Learner</t>
  </si>
  <si>
    <t>Random Forest Regression</t>
  </si>
  <si>
    <t>Sequential Minimal Optimization</t>
  </si>
  <si>
    <t>Linear Regression</t>
  </si>
  <si>
    <t>Validation Techniques</t>
  </si>
  <si>
    <t>Evaluation Metrics</t>
  </si>
  <si>
    <t>Evaluation Methodology</t>
  </si>
  <si>
    <t>Binary</t>
  </si>
  <si>
    <t>Severity Level</t>
  </si>
  <si>
    <t>Percent</t>
  </si>
  <si>
    <t>Within-Project</t>
  </si>
  <si>
    <t>Cross-Project</t>
  </si>
  <si>
    <t>Both</t>
  </si>
  <si>
    <t>Not Known</t>
  </si>
  <si>
    <t>K-fold Cross-validation</t>
  </si>
  <si>
    <t>Leave one-out validation</t>
  </si>
  <si>
    <t>Repeated random sub-sampling</t>
  </si>
  <si>
    <t>Percentage Slit</t>
  </si>
  <si>
    <t>Training Strategies</t>
  </si>
  <si>
    <t>Classification Types</t>
  </si>
  <si>
    <t>Accuracy</t>
  </si>
  <si>
    <t>Precision and Time</t>
  </si>
  <si>
    <t>Rrecision, recall and ROC area</t>
  </si>
  <si>
    <t>Precision, recall and F-measure</t>
  </si>
  <si>
    <t>Accuracy, Specificity, Recall, PPV, NPV</t>
  </si>
  <si>
    <t>Precision, F-measure and ROC area.</t>
  </si>
  <si>
    <t>Manual Validation</t>
  </si>
  <si>
    <t>Compared with other tools/Models</t>
  </si>
  <si>
    <t>Answer for Research Question 3</t>
  </si>
  <si>
    <t>RQ 3.1</t>
  </si>
  <si>
    <t>RQ 3.2</t>
  </si>
  <si>
    <t>Open source project</t>
  </si>
  <si>
    <t>Comercial Projects</t>
  </si>
  <si>
    <t>Data Set Types</t>
  </si>
  <si>
    <t>Total Projects in data set</t>
  </si>
  <si>
    <t>2 projects</t>
  </si>
  <si>
    <t>3 projects</t>
  </si>
  <si>
    <t>4 projects</t>
  </si>
  <si>
    <t>7 projects</t>
  </si>
  <si>
    <t>74 projects</t>
  </si>
  <si>
    <t>76 projects</t>
  </si>
  <si>
    <t>Systems used</t>
  </si>
  <si>
    <t>Qualitas Corpus 20120401r</t>
  </si>
  <si>
    <t xml:space="preserve">GanttProject  v1.10.2  </t>
  </si>
  <si>
    <t>Xerces v2.7.0</t>
  </si>
  <si>
    <t>Eclipse JDT</t>
  </si>
  <si>
    <t>Azureus v2.3.0.6</t>
  </si>
  <si>
    <t xml:space="preserve">ArgoUML </t>
  </si>
  <si>
    <t xml:space="preserve"> Mylyn</t>
  </si>
  <si>
    <t>Rhino</t>
  </si>
  <si>
    <t>ANTLR 4</t>
  </si>
  <si>
    <t>Apache Ant 1.9.6</t>
  </si>
  <si>
    <t>dnsjava 2.0.0</t>
  </si>
  <si>
    <t>Hibernate 2</t>
  </si>
  <si>
    <t>JDK 1.4.2</t>
  </si>
  <si>
    <t>JHotDraw 6</t>
  </si>
  <si>
    <t>CAROL 2.0.5</t>
  </si>
  <si>
    <t>xz 5.0.3</t>
  </si>
  <si>
    <t>bash 4.2</t>
  </si>
  <si>
    <t>e2fsprogs 1.41.14</t>
  </si>
  <si>
    <t xml:space="preserve">git v1.7.9-rc1 </t>
  </si>
  <si>
    <t>Eclipse</t>
  </si>
  <si>
    <t>Size</t>
  </si>
  <si>
    <t>Cohesion</t>
  </si>
  <si>
    <t>Coupling</t>
  </si>
  <si>
    <t>Inheritance</t>
  </si>
  <si>
    <t xml:space="preserve">Studies </t>
  </si>
  <si>
    <t xml:space="preserve">In total 61 metrics are used among which 50 metrics are similar to POM metrics and the remaining 11 are different from the POM metrics set. </t>
  </si>
  <si>
    <t>in total 58 metrics are used and all of them are present in the POM metrics set.</t>
  </si>
  <si>
    <r>
      <rPr>
        <b/>
        <sz val="11"/>
        <color theme="1"/>
        <rFont val="Calibri"/>
        <family val="2"/>
        <scheme val="minor"/>
      </rPr>
      <t>Complexity metrics</t>
    </r>
    <r>
      <rPr>
        <sz val="11"/>
        <color theme="1"/>
        <rFont val="Calibri"/>
        <family val="2"/>
        <scheme val="minor"/>
      </rPr>
      <t xml:space="preserve">: no of parameters of a method </t>
    </r>
    <r>
      <rPr>
        <b/>
        <sz val="11"/>
        <color theme="1"/>
        <rFont val="Calibri"/>
        <family val="2"/>
        <scheme val="minor"/>
      </rPr>
      <t>(NOP),</t>
    </r>
    <r>
      <rPr>
        <sz val="11"/>
        <color theme="1"/>
        <rFont val="Calibri"/>
        <family val="2"/>
        <scheme val="minor"/>
      </rPr>
      <t xml:space="preserve"> no of local variables of a method </t>
    </r>
    <r>
      <rPr>
        <b/>
        <sz val="11"/>
        <color theme="1"/>
        <rFont val="Calibri"/>
        <family val="2"/>
        <scheme val="minor"/>
      </rPr>
      <t xml:space="preserve">(NOLV).  Coupling metrics:  </t>
    </r>
    <r>
      <rPr>
        <sz val="11"/>
        <color theme="1"/>
        <rFont val="Calibri"/>
        <family val="2"/>
        <scheme val="minor"/>
      </rPr>
      <t xml:space="preserve">no of internal connected components, no of external connected components. </t>
    </r>
    <r>
      <rPr>
        <b/>
        <sz val="11"/>
        <color theme="1"/>
        <rFont val="Calibri"/>
        <family val="2"/>
        <scheme val="minor"/>
      </rPr>
      <t>Size Metrics</t>
    </r>
    <r>
      <rPr>
        <sz val="11"/>
        <color theme="1"/>
        <rFont val="Calibri"/>
        <family val="2"/>
        <scheme val="minor"/>
      </rPr>
      <t xml:space="preserve">: no of instance variables of a class, median of the number of statements of all methods of a class, median of complexities of all methods of a class. In total </t>
    </r>
    <r>
      <rPr>
        <b/>
        <sz val="11"/>
        <color theme="1"/>
        <rFont val="Calibri"/>
        <family val="2"/>
        <scheme val="minor"/>
      </rPr>
      <t xml:space="preserve">7 metrics </t>
    </r>
    <r>
      <rPr>
        <sz val="11"/>
        <color theme="1"/>
        <rFont val="Calibri"/>
        <family val="2"/>
        <scheme val="minor"/>
      </rPr>
      <t>are used.</t>
    </r>
  </si>
  <si>
    <r>
      <t xml:space="preserve">Code Features consist of code metrics the following code metrics are used in this paper.                                    </t>
    </r>
    <r>
      <rPr>
        <b/>
        <sz val="11"/>
        <color theme="1"/>
        <rFont val="Calibri"/>
        <family val="2"/>
        <scheme val="minor"/>
      </rPr>
      <t>Size metrics</t>
    </r>
    <r>
      <rPr>
        <sz val="11"/>
        <color theme="1"/>
        <rFont val="Calibri"/>
        <family val="2"/>
        <scheme val="minor"/>
      </rPr>
      <t xml:space="preserve">: Number of lines                                               </t>
    </r>
    <r>
      <rPr>
        <b/>
        <sz val="11"/>
        <color theme="1"/>
        <rFont val="Calibri"/>
        <family val="2"/>
        <scheme val="minor"/>
      </rPr>
      <t>Coupling metrics</t>
    </r>
    <r>
      <rPr>
        <sz val="11"/>
        <color theme="1"/>
        <rFont val="Calibri"/>
        <family val="2"/>
        <scheme val="minor"/>
      </rPr>
      <t xml:space="preserve">: Number of Invocations, Number of Library Invocations, Number of Local Invocations, Number of Other Invocations, Number of Field Accesses.                                                                                         </t>
    </r>
    <r>
      <rPr>
        <b/>
        <sz val="11"/>
        <color theme="1"/>
        <rFont val="Calibri"/>
        <family val="2"/>
        <scheme val="minor"/>
      </rPr>
      <t>other</t>
    </r>
    <r>
      <rPr>
        <sz val="11"/>
        <color theme="1"/>
        <rFont val="Calibri"/>
        <family val="2"/>
        <scheme val="minor"/>
      </rPr>
      <t xml:space="preserve">: </t>
    </r>
  </si>
  <si>
    <t>Source</t>
  </si>
  <si>
    <t>Conference</t>
  </si>
  <si>
    <t>Journal</t>
  </si>
  <si>
    <t>S.No</t>
  </si>
  <si>
    <t>Confernce</t>
  </si>
  <si>
    <t>Code smells set</t>
  </si>
  <si>
    <t>Studies</t>
  </si>
  <si>
    <t xml:space="preserve">God Class </t>
  </si>
  <si>
    <t>P-04, P-12</t>
  </si>
  <si>
    <t xml:space="preserve"> Blob (God Class), Functional Decomposition, Spaghetti Code, and Swiss Army Knife.</t>
  </si>
  <si>
    <t>P-06, P-08</t>
  </si>
  <si>
    <t>P-05</t>
  </si>
  <si>
    <t>P-09</t>
  </si>
  <si>
    <t>P-11</t>
  </si>
  <si>
    <t>P-13</t>
  </si>
  <si>
    <t>Lazy Class, Big Class (God Class), Delegator, Long Method, Feature Envy</t>
  </si>
  <si>
    <t xml:space="preserve"> P-07, P-14, P-15</t>
  </si>
  <si>
    <t>P-02, P-03</t>
  </si>
  <si>
    <t>Machine Learning Algorithm</t>
  </si>
  <si>
    <t>Bayesian Belief Networks</t>
  </si>
  <si>
    <t>Polynomial Regression</t>
  </si>
  <si>
    <t>Natural language processing</t>
  </si>
  <si>
    <t>P-10, P-11</t>
  </si>
  <si>
    <t>P-14</t>
  </si>
  <si>
    <t>P-03</t>
  </si>
  <si>
    <t>P-01</t>
  </si>
  <si>
    <t>P-02</t>
  </si>
  <si>
    <t>P-04, P-06, P-07, P-08, P-12, P-15</t>
  </si>
  <si>
    <t>Precision, recall and ROC area</t>
  </si>
  <si>
    <t>Qualitas Corpus: 20120401r composed of 111.</t>
  </si>
  <si>
    <t>Systems used in the data set</t>
  </si>
  <si>
    <t>P-01, P-10, P-13</t>
  </si>
  <si>
    <t>P-03, P-04, P-12</t>
  </si>
  <si>
    <t>ArgoUML v0.19.8, Azureus v2.3.0.6,  and Xerces v2.7.0</t>
  </si>
  <si>
    <t>Eclipse JDT and Xerces</t>
  </si>
  <si>
    <t>Eclipse, Mylyn, ArgoUML, and Rhino</t>
  </si>
  <si>
    <t>git v1.7.9-rc1, xz 5.0.3, bash 4.2, and e2fsprogs 1.41.14</t>
  </si>
  <si>
    <t>P-15</t>
  </si>
  <si>
    <t>P-07</t>
  </si>
  <si>
    <t>Two systems names not known</t>
  </si>
  <si>
    <t>Data set type</t>
  </si>
  <si>
    <t xml:space="preserve">Open-source </t>
  </si>
  <si>
    <t>Closed-source</t>
  </si>
  <si>
    <t>Source Code Text</t>
  </si>
  <si>
    <t>IEEE Transactions on Software Engineering</t>
  </si>
  <si>
    <t>ACM Transactions on Software Engineering and Methodology</t>
  </si>
  <si>
    <t>Journal of Systems and Software (JSS), Volumes 123-130, 2017</t>
  </si>
  <si>
    <t>Journal of Systems and Software (JSS), Volumes 111-122, 2016</t>
  </si>
  <si>
    <t>Journal of Systems and Software (JSS), Volumes 99-110, 2015</t>
  </si>
  <si>
    <t>Journal of Systems and Software (JSS), Volumes 87-98, 2014</t>
  </si>
  <si>
    <t>Journal of Systems and Software (JSS), Volume 80-86, 2007-2013</t>
  </si>
  <si>
    <t>Software Quality Journal</t>
  </si>
  <si>
    <t>Journal of Systems and Software (JSS)</t>
  </si>
  <si>
    <t>Information &amp; Software Technology (IST)</t>
  </si>
  <si>
    <t>Journal of Automated Software Engineering</t>
  </si>
  <si>
    <t>Software-Practice and Experience (SPE)</t>
  </si>
  <si>
    <t>Journal of Software: Evolution and Process</t>
  </si>
  <si>
    <t>Journal of Software Maintenance and Evolution: Research and Practice</t>
  </si>
  <si>
    <t>IEEE Software</t>
  </si>
  <si>
    <t>Encapsulation</t>
  </si>
  <si>
    <t>Relationship</t>
  </si>
  <si>
    <t>Class Emplyment</t>
  </si>
  <si>
    <t>Diagrams</t>
  </si>
  <si>
    <t>Source code text</t>
  </si>
  <si>
    <t>Others</t>
  </si>
  <si>
    <t>Complexity</t>
  </si>
  <si>
    <t>Answer for Research Question 4</t>
  </si>
  <si>
    <t>ML Algorithm</t>
  </si>
  <si>
    <t>Precision</t>
  </si>
  <si>
    <t>Recall</t>
  </si>
  <si>
    <t>F-measure</t>
  </si>
  <si>
    <t>ROC Area</t>
  </si>
  <si>
    <t>J48</t>
  </si>
  <si>
    <t>IDS</t>
  </si>
  <si>
    <t>Training Strategy</t>
  </si>
  <si>
    <t xml:space="preserve"> God Class</t>
  </si>
  <si>
    <t xml:space="preserve"> Feature Envy</t>
  </si>
  <si>
    <t>cross-project</t>
  </si>
  <si>
    <t>IB1</t>
  </si>
  <si>
    <t>IBk</t>
  </si>
  <si>
    <t>Message Chains</t>
  </si>
  <si>
    <t>C5.0</t>
  </si>
  <si>
    <t>ClassDataShouldBePrivate</t>
  </si>
  <si>
    <t>Refused Parent Request</t>
  </si>
  <si>
    <t xml:space="preserve">Study Quality Assessment </t>
  </si>
  <si>
    <t>QA1</t>
  </si>
  <si>
    <t>QA2</t>
  </si>
  <si>
    <t>QA3</t>
  </si>
  <si>
    <t>Score</t>
  </si>
  <si>
    <t>QA4</t>
  </si>
  <si>
    <t>BNN</t>
  </si>
  <si>
    <t>within-project</t>
  </si>
  <si>
    <t>cross- project</t>
  </si>
  <si>
    <t>SVM</t>
  </si>
  <si>
    <t>B-J48 Unpruned</t>
  </si>
  <si>
    <t>AntiSingleton</t>
  </si>
  <si>
    <t>S-13</t>
  </si>
  <si>
    <t>S-01</t>
  </si>
  <si>
    <t>S-02</t>
  </si>
  <si>
    <t>S-03</t>
  </si>
  <si>
    <t>S-04</t>
  </si>
  <si>
    <t>S-05</t>
  </si>
  <si>
    <t>S-06</t>
  </si>
  <si>
    <t>S-07</t>
  </si>
  <si>
    <t>S-08</t>
  </si>
  <si>
    <t>S-09</t>
  </si>
  <si>
    <t>S-10</t>
  </si>
  <si>
    <t>S-11</t>
  </si>
  <si>
    <t>S-12</t>
  </si>
  <si>
    <t>S-14</t>
  </si>
  <si>
    <t>S-15</t>
  </si>
  <si>
    <t>J48, JRip, Random forest, Naïve Bayes, SMO, LibSVM (C-SVC, v-SVC), Fuzzy Rule Learner, Decision Tree Learner (C4.5), Linear Regression, Polynomial Regression and Random Forest Regression (9 algorithms)</t>
  </si>
  <si>
    <t>16 different machine learning algorithms (J48 Pruned, J48 Unpruned, J48 Reduced Error Pruning, JRip, Random Forest, Naïve Bayes, SMO RBF Kernel, SMO Poly Kernel, LibSVM C-SVC Linear Kernel, LibSVM C-SVC Polynomial Kernel, LibSVM C-SVC Radial Kernel, LibSVM
C-SVC Sigmoid Kernel, LibSVM ν -SVC Linear Kernel, LibSVM ν -SVC Polynomial Kernel,
LibSVM ν -SVC Radial Kernel, LibSVM ν -SVC Sigmoid Kernel), and considering also a
boosted variant of the algorithms, the total number rises to 32. (6 algorithms)</t>
  </si>
  <si>
    <t>PaperID</t>
  </si>
  <si>
    <t>Code smells</t>
  </si>
  <si>
    <t>Independent Variables</t>
  </si>
  <si>
    <t>Model Performance</t>
  </si>
  <si>
    <t>DataSet</t>
  </si>
  <si>
    <t>Machine learner</t>
  </si>
  <si>
    <t>The deﬁnitions of smells are often loosely speciﬁed because quality assessment is a human-centric process that requires contextual data.  Consequently, there is always a degree of uncertainty on whether a class in a program is a smell or not. Therefore, detection results should be reported with a probability corresponding to the degree of uncertainty of the detection process. This uncertainty accounts for the loose deﬁnitions and the similarity of the class with the smell.</t>
  </si>
  <si>
    <t>General code smell detection information</t>
  </si>
  <si>
    <t xml:space="preserve"> We transformed Moha's rules into a BBN systematically and evaluated its performance on two open-source programs.  We found that the BBN provides better results than the original rules.   </t>
  </si>
  <si>
    <t xml:space="preserve"> When studying smells we do not exclude that, in a particular context, a smell could be the best way to actually implement or design a (part of a) program.   For example,  automatically-
generated parsers are often Spaghetti Code, i.e., very large classes with very long methods. Only quality analysts can evaluate their impact in their context. Previous approaches based on rules make rigid Boolean decisions as to whether a class belongs to a smell or not.  These rules do not provide a
probability, i.e., a degree of uncertainty, that a class is or is not part of a smell.</t>
  </si>
  <si>
    <r>
      <rPr>
        <b/>
        <sz val="11"/>
        <color theme="1"/>
        <rFont val="Calibri"/>
        <family val="2"/>
        <scheme val="minor"/>
      </rPr>
      <t>(1)Size metrics (Level=Class)</t>
    </r>
    <r>
      <rPr>
        <sz val="11"/>
        <color theme="1"/>
        <rFont val="Calibri"/>
        <family val="2"/>
        <scheme val="minor"/>
      </rPr>
      <t xml:space="preserve">: Number of declared methods (NMD)=NOM, Number of declared attributes (NAD)=NOA. </t>
    </r>
    <r>
      <rPr>
        <b/>
        <sz val="11"/>
        <color theme="1"/>
        <rFont val="Calibri"/>
        <family val="2"/>
        <scheme val="minor"/>
      </rPr>
      <t>(2)</t>
    </r>
    <r>
      <rPr>
        <sz val="11"/>
        <color theme="1"/>
        <rFont val="Calibri"/>
        <family val="2"/>
        <scheme val="minor"/>
      </rPr>
      <t xml:space="preserve"> </t>
    </r>
    <r>
      <rPr>
        <b/>
        <sz val="11"/>
        <color theme="1"/>
        <rFont val="Calibri"/>
        <family val="2"/>
        <scheme val="minor"/>
      </rPr>
      <t>Cohesion Metrics</t>
    </r>
    <r>
      <rPr>
        <sz val="11"/>
        <color theme="1"/>
        <rFont val="Calibri"/>
        <family val="2"/>
        <scheme val="minor"/>
      </rPr>
      <t xml:space="preserve">: LCOM5. </t>
    </r>
    <r>
      <rPr>
        <b/>
        <sz val="11"/>
        <color theme="1"/>
        <rFont val="Calibri"/>
        <family val="2"/>
        <scheme val="minor"/>
      </rPr>
      <t xml:space="preserve">(3) Semantics: </t>
    </r>
    <r>
      <rPr>
        <sz val="11"/>
        <color theme="1"/>
        <rFont val="Calibri"/>
        <family val="2"/>
        <scheme val="minor"/>
      </rPr>
      <t xml:space="preserve">a lexical analysis of the names of a class and its methods. </t>
    </r>
    <r>
      <rPr>
        <b/>
        <sz val="11"/>
        <color theme="1"/>
        <rFont val="Calibri"/>
        <family val="2"/>
        <scheme val="minor"/>
      </rPr>
      <t xml:space="preserve">(4) </t>
    </r>
    <r>
      <rPr>
        <sz val="11"/>
        <color theme="1"/>
        <rFont val="Calibri"/>
        <family val="2"/>
        <scheme val="minor"/>
      </rPr>
      <t>the number of associated data classes (</t>
    </r>
    <r>
      <rPr>
        <b/>
        <sz val="11"/>
        <color theme="1"/>
        <rFont val="Calibri"/>
        <family val="2"/>
        <scheme val="minor"/>
      </rPr>
      <t>Encapsulation</t>
    </r>
    <r>
      <rPr>
        <sz val="11"/>
        <color theme="1"/>
        <rFont val="Calibri"/>
        <family val="2"/>
        <scheme val="minor"/>
      </rPr>
      <t>)</t>
    </r>
  </si>
  <si>
    <t>Data classes are classes with more than 90% of accessor methods. (Number of Accessor methods (Encapsulation)). Size, Encapsulation and cohesion metrics.</t>
  </si>
  <si>
    <t>Metrics used to recognize code smell</t>
  </si>
  <si>
    <t>Both: Within- and cross-project training is used</t>
  </si>
  <si>
    <t>3-fold cross validation</t>
  </si>
  <si>
    <r>
      <t>When  analysing  Xerces</t>
    </r>
    <r>
      <rPr>
        <b/>
        <sz val="11"/>
        <color theme="1"/>
        <rFont val="Calibri"/>
        <family val="2"/>
        <scheme val="minor"/>
      </rPr>
      <t xml:space="preserve"> Precision</t>
    </r>
    <r>
      <rPr>
        <sz val="11"/>
        <color theme="1"/>
        <rFont val="Calibri"/>
        <family val="2"/>
        <scheme val="minor"/>
      </rPr>
      <t xml:space="preserve"> hovers around 60%. A </t>
    </r>
    <r>
      <rPr>
        <b/>
        <sz val="11"/>
        <color theme="1"/>
        <rFont val="Calibri"/>
        <family val="2"/>
        <scheme val="minor"/>
      </rPr>
      <t>recall</t>
    </r>
    <r>
      <rPr>
        <sz val="11"/>
        <color theme="1"/>
        <rFont val="Calibri"/>
        <family val="2"/>
        <scheme val="minor"/>
      </rPr>
      <t xml:space="preserve"> of 100% is reached after inspecting 34 classes. When analysing GanttProject, all the instances of Blobs  were  located  among  the  ﬁrst  </t>
    </r>
    <r>
      <rPr>
        <b/>
        <sz val="11"/>
        <color theme="1"/>
        <rFont val="Calibri"/>
        <family val="2"/>
        <scheme val="minor"/>
      </rPr>
      <t>eight</t>
    </r>
    <r>
      <rPr>
        <sz val="11"/>
        <color theme="1"/>
        <rFont val="Calibri"/>
        <family val="2"/>
        <scheme val="minor"/>
      </rPr>
      <t xml:space="preserve">  </t>
    </r>
    <r>
      <rPr>
        <b/>
        <sz val="11"/>
        <color theme="1"/>
        <rFont val="Calibri"/>
        <family val="2"/>
        <scheme val="minor"/>
      </rPr>
      <t>candidate</t>
    </r>
    <r>
      <rPr>
        <sz val="11"/>
        <color theme="1"/>
        <rFont val="Calibri"/>
        <family val="2"/>
        <scheme val="minor"/>
      </rPr>
      <t xml:space="preserve"> classes.  </t>
    </r>
  </si>
  <si>
    <t xml:space="preserve">In the paper God class is detected using: ControllerClass rule (a controller class can  be  identiﬁed  by  its  name  or  its  method  names, which must contain terms indicative of procedural pro-
gramming:  Process,  Control, . . .), LargeClass rule (Finally, a class is considered large if its number of declared methods and ﬁelds (measured using the NMD and NAD metrics) is very high wrt. the average size of classes in the program), LowCohesion rule (A weakly cohesive class is characterised using the LCOM5 metric), and associated to one or many data classes ( Data classes are classes with more than 90% of accessor methods.). </t>
  </si>
  <si>
    <t xml:space="preserve">Bayesian approach is used to manage the inherent uncertainty of detection process. .  The output of a BBN is a probability that a class is part of a design smell.  A BBN is able to handle uncertainty by evaluating the probability that an input, e.g., a large class, causes an observed output, e.g., the Blob antipattern. BBNs can work with missing data and allow quality analysts to specify explicitly the decision process.   BBNs have two main beneﬁts because  they  can  work  with  missing  data  and  can  be tuned with analysts’ knowledge. </t>
  </si>
  <si>
    <t xml:space="preserve">In  the context of  smell  detection,  organisations  rarely  keep track of past detected smells and there are no public database containing instances of smells.   GanttProject  v1.10.2  and  Xerces v2.7.0.  We chose these programs because they are medium sized open-source projects, yet small enough to manually locate smells.   All metrics and properties required to detect smells are extracted using the POM framework [12]. About Corpus: To build the corpus, we asked two undergraduate students and two graduate students to detect occurrences of the Blob in the two programs. </t>
  </si>
  <si>
    <t>Language Supported</t>
  </si>
  <si>
    <t>Features</t>
  </si>
  <si>
    <t>Code Smells Detected</t>
  </si>
  <si>
    <t>Naive Bayes,  VFI, J48,  Logistic regression, IBI,  IBk and Random Forest</t>
  </si>
  <si>
    <t>Size, Coupling, Complexity, Inheritance, Encapsulation</t>
  </si>
  <si>
    <t>Size, Cohesion, Source code text, Others</t>
  </si>
  <si>
    <t>Size, Cohesion, Coupling, Complexity, Inheritance, Encapsulation</t>
  </si>
  <si>
    <t>Size, Cohesion, Coupling, Complexity, Inheritance, Encapsulation, Relationship, Class Employment, Diagrams</t>
  </si>
  <si>
    <t>Size, Coupling, Others</t>
  </si>
  <si>
    <t>Size, Coupling, Complexity</t>
  </si>
  <si>
    <t>God Class, Functional Decomposition, Spaghetti Code, and Swiss Army Knife.</t>
  </si>
  <si>
    <t xml:space="preserve"> God Class, Functional Decomposition, Swiss Army Knife and Spaghetti Code</t>
  </si>
  <si>
    <t>Lazy Class, God Class, Delegator, Long Method, Feature Envy</t>
  </si>
  <si>
    <t>God Class, Functional Decomposition,
and Spaghetti code</t>
  </si>
  <si>
    <t>Data Class, God Class, Feature Envy, Long Method</t>
  </si>
  <si>
    <t>Decision Tree (J48 Pruned, J48 Unpruned, J48 Reduced Error Pruning), JRip, Random Forest, Naïve Bayes, SMO (SMO RBF Kernel, SMO Poly Kernel), SVM (LibSVM C-SVC Linear Kernel, LibSVM C-SVC Polynomial Kernel, LibSVM C-SVC Radial Kernel, LibSVM
C-SVC Sigmoid Kernel, LibSVM ν -SVC Linear Kernel, LibSVM ν -SVC Polynomial Kernel,
LibSVM ν -SVC Radial Kernel, LibSVM ν -SVC Sigmoid Kernel)</t>
  </si>
  <si>
    <t>JRip, Random forest, Naïve Bayes, (SMO RBF Kernel, SMO Poly Kernel), SVM (LibSVM C-SVC Linear Kernel, LibSVM C-SVC Polynomial Kernel, LibSVM C-SVC Radial Kernel, LibSVM
C-SVC Sigmoid Kernel, LibSVM ν -SVC Linear Kernel, LibSVM ν -SVC Polynomial Kernel,
LibSVM ν -SVC Radial Kernel, LibSVM ν -SVC Sigmoid Kernel), Fuzzy Rule Learner, Decision Tree  (C4.5,J48 Pruned, J48 Unpruned, J48 Reduced Error Pruning), Linear Regression, Polynomial Regression and Random Forest Regression</t>
  </si>
  <si>
    <t>Severity Levels</t>
  </si>
  <si>
    <t>Within project</t>
  </si>
  <si>
    <t>Cross project</t>
  </si>
  <si>
    <t xml:space="preserve">Both </t>
  </si>
  <si>
    <t xml:space="preserve">3-fold cross-validation                                       </t>
  </si>
  <si>
    <t xml:space="preserve">10-fold cross-validation </t>
  </si>
  <si>
    <t>10-cross validation</t>
  </si>
  <si>
    <t xml:space="preserve">Leave one-out validation technique </t>
  </si>
  <si>
    <t>Repeat random sub-sampling</t>
  </si>
  <si>
    <t>Manual validation</t>
  </si>
  <si>
    <t>Qualitas Corpus: 20120401r composed of 111 systems</t>
  </si>
  <si>
    <t>S03</t>
  </si>
  <si>
    <t>Size (NMD, NAD), Cohesion (LCOM5), Encapsulation (NAM), Others</t>
  </si>
  <si>
    <t>Antisingleton, God Class, Class Data Should Be Private, Complex Class, Large Class, Lazy  Class,  Long  Method,  Long  Parameter  List,  Message Chains, Refused Parent Bequest, Speculative Generality, and
Swiss Army Knife.</t>
  </si>
  <si>
    <t xml:space="preserve">Complexity </t>
  </si>
  <si>
    <t xml:space="preserve">DAM </t>
  </si>
  <si>
    <t xml:space="preserve">McCabe </t>
  </si>
  <si>
    <t xml:space="preserve">LOC_1 </t>
  </si>
  <si>
    <t xml:space="preserve">LCOM1 </t>
  </si>
  <si>
    <t xml:space="preserve">NOF </t>
  </si>
  <si>
    <t xml:space="preserve">MLOCsum </t>
  </si>
  <si>
    <t xml:space="preserve">LCOM2 </t>
  </si>
  <si>
    <t xml:space="preserve">NOP </t>
  </si>
  <si>
    <t xml:space="preserve">AID </t>
  </si>
  <si>
    <t xml:space="preserve">NAD </t>
  </si>
  <si>
    <t xml:space="preserve">LCOM5 </t>
  </si>
  <si>
    <t xml:space="preserve">NOParam </t>
  </si>
  <si>
    <t xml:space="preserve">CLD </t>
  </si>
  <si>
    <t xml:space="preserve">NADExtended </t>
  </si>
  <si>
    <t>cohesionAttributes</t>
  </si>
  <si>
    <t xml:space="preserve">VGsum </t>
  </si>
  <si>
    <t xml:space="preserve">ACAIC </t>
  </si>
  <si>
    <t xml:space="preserve">DIT_1 </t>
  </si>
  <si>
    <t xml:space="preserve">NMA </t>
  </si>
  <si>
    <t xml:space="preserve">DSC </t>
  </si>
  <si>
    <t xml:space="preserve">WMC1 </t>
  </si>
  <si>
    <t xml:space="preserve">ACMIC </t>
  </si>
  <si>
    <t xml:space="preserve">ICHClass </t>
  </si>
  <si>
    <t xml:space="preserve">NMD </t>
  </si>
  <si>
    <t xml:space="preserve">NOTC </t>
  </si>
  <si>
    <t xml:space="preserve">WMC_New </t>
  </si>
  <si>
    <t xml:space="preserve">DCAEC </t>
  </si>
  <si>
    <t xml:space="preserve">NMI </t>
  </si>
  <si>
    <t xml:space="preserve">NMDExtended </t>
  </si>
  <si>
    <t xml:space="preserve">SIX </t>
  </si>
  <si>
    <t xml:space="preserve">DCC </t>
  </si>
  <si>
    <t xml:space="preserve">NMO </t>
  </si>
  <si>
    <t xml:space="preserve">NOM </t>
  </si>
  <si>
    <t xml:space="preserve">DCMEC </t>
  </si>
  <si>
    <t xml:space="preserve">NOA </t>
  </si>
  <si>
    <t xml:space="preserve">IR </t>
  </si>
  <si>
    <t xml:space="preserve">NOC_1 </t>
  </si>
  <si>
    <t xml:space="preserve">NCM </t>
  </si>
  <si>
    <t xml:space="preserve">NOD </t>
  </si>
  <si>
    <t xml:space="preserve">NOTI </t>
  </si>
  <si>
    <t>NOH</t>
  </si>
  <si>
    <t xml:space="preserve">RFC_New </t>
  </si>
  <si>
    <t xml:space="preserve">NOPM </t>
  </si>
  <si>
    <t>connectivity</t>
  </si>
  <si>
    <t>Paper ID: S-09</t>
  </si>
  <si>
    <t>Category</t>
  </si>
  <si>
    <t xml:space="preserve">Names </t>
  </si>
  <si>
    <t xml:space="preserve">Definitions </t>
  </si>
  <si>
    <t xml:space="preserve">Ancestor Class-Attribute Import Coupling </t>
  </si>
  <si>
    <t xml:space="preserve">Ancestors Class-Method Import Coupling </t>
  </si>
  <si>
    <t xml:space="preserve">Average Inheritance Depth of an entity </t>
  </si>
  <si>
    <t xml:space="preserve">ANA </t>
  </si>
  <si>
    <t xml:space="preserve">Average number of entities from which an entity inherits information wrt. to the total number of entities in a model </t>
  </si>
  <si>
    <t xml:space="preserve">Coupling </t>
  </si>
  <si>
    <t xml:space="preserve">CAM </t>
  </si>
  <si>
    <t xml:space="preserve">Relatedness among methods of an entity based on the parameter list of its methods </t>
  </si>
  <si>
    <t xml:space="preserve">CBO </t>
  </si>
  <si>
    <t xml:space="preserve">Coupling Between Objects of one entity </t>
  </si>
  <si>
    <t xml:space="preserve"> CBOingoing </t>
  </si>
  <si>
    <t xml:space="preserve">Coupling Between Objects of one entity (in-going coupling only, towards the entity) </t>
  </si>
  <si>
    <t xml:space="preserve">CBOoutgoing </t>
  </si>
  <si>
    <t xml:space="preserve">Coupling Between Objects of one entity (out-going coupling only, from the entity) </t>
  </si>
  <si>
    <t xml:space="preserve">CIS </t>
  </si>
  <si>
    <t xml:space="preserve">Number of public methods in a class </t>
  </si>
  <si>
    <t xml:space="preserve">Inheritance </t>
  </si>
  <si>
    <t xml:space="preserve">Class to Leaf Depth of an entity </t>
  </si>
  <si>
    <t xml:space="preserve">cohesionAttributes </t>
  </si>
  <si>
    <t xml:space="preserve">Percentage of fields (declared and inherited) used by the declared methods of one entity wrt. all its fields </t>
  </si>
  <si>
    <t xml:space="preserve">connectivity </t>
  </si>
  <si>
    <t xml:space="preserve">Number of couples of methods that use each other </t>
  </si>
  <si>
    <t xml:space="preserve">CP </t>
  </si>
  <si>
    <t xml:space="preserve">Number of packages that depend on the package containing the entity </t>
  </si>
  <si>
    <t xml:space="preserve">Ratio of the number of private (and protected) fields wrt. the total number of fields declared in an entity </t>
  </si>
  <si>
    <t xml:space="preserve">Descendants Class-Attribute Export Coupling of one entity </t>
  </si>
  <si>
    <t xml:space="preserve">DCCdesign </t>
  </si>
  <si>
    <t xml:space="preserve">Number of classes that a class is directly related to (by attribute and parameter declarations) </t>
  </si>
  <si>
    <t xml:space="preserve">DCCimplementation </t>
  </si>
  <si>
    <t xml:space="preserve">Number of classes that a class is directly related to (by attribute declarations and message passing) </t>
  </si>
  <si>
    <t xml:space="preserve">Descendants Class-Method Export Coupling of one entity </t>
  </si>
  <si>
    <t xml:space="preserve">DIT </t>
  </si>
  <si>
    <t xml:space="preserve">Depth of Inheritance Tree of an entity </t>
  </si>
  <si>
    <t xml:space="preserve">Number of top-level entities in a model </t>
  </si>
  <si>
    <t xml:space="preserve">EIC </t>
  </si>
  <si>
    <t xml:space="preserve">Number of inheritance relationships in which super-entities are in external packages </t>
  </si>
  <si>
    <t xml:space="preserve">EIP </t>
  </si>
  <si>
    <t xml:space="preserve">Number of inheritance relationships where the super-entity is in the package containing the entity and the sub-entites is in another package </t>
  </si>
  <si>
    <t xml:space="preserve">FanOut </t>
  </si>
  <si>
    <t xml:space="preserve">Number of methods and fields used by one entity </t>
  </si>
  <si>
    <t xml:space="preserve">Complexity of an entity as the sum of the complexities of its declared and inherited methods </t>
  </si>
  <si>
    <t xml:space="preserve">Number of calls from the methods of an entity to the methods and fields declared in its super-entities </t>
  </si>
  <si>
    <t xml:space="preserve">Cohesion </t>
  </si>
  <si>
    <t xml:space="preserve">Lack of COhesion in Methods of an entity </t>
  </si>
  <si>
    <t xml:space="preserve">LOC </t>
  </si>
  <si>
    <t xml:space="preserve">Sum of the numbers of lines of code in the methods of an entity </t>
  </si>
  <si>
    <t xml:space="preserve">Sum of the cyclomatic complexities of the operations of an entity </t>
  </si>
  <si>
    <t xml:space="preserve">MFA </t>
  </si>
  <si>
    <t xml:space="preserve">Ratio of the number of methods inherited by an entity wrt. the number of methods accessible by member methods of the entity </t>
  </si>
  <si>
    <t xml:space="preserve">Sum of the numbers of lines of code in the methods of an entity. Same as LOC </t>
  </si>
  <si>
    <t xml:space="preserve">MOA </t>
  </si>
  <si>
    <t xml:space="preserve">Number of data declarations whose types are user-defined entities </t>
  </si>
  <si>
    <t xml:space="preserve">Number of Attributes Declared by an entity </t>
  </si>
  <si>
    <t xml:space="preserve">Size </t>
  </si>
  <si>
    <t xml:space="preserve">NADextended </t>
  </si>
  <si>
    <t xml:space="preserve">Number of Attributes Declared by an entity and in its member entities </t>
  </si>
  <si>
    <t xml:space="preserve">Number of Changed Methods of an entity wrt. its hierarchy </t>
  </si>
  <si>
    <t xml:space="preserve">NCP </t>
  </si>
  <si>
    <t xml:space="preserve">Number of Classes Package containing an entity, i.e., the “depth” of the package containment </t>
  </si>
  <si>
    <t xml:space="preserve">Number of Methods Added by an entity wrt. its hierarchy </t>
  </si>
  <si>
    <t xml:space="preserve">Number of Methods Declared by an entity </t>
  </si>
  <si>
    <t xml:space="preserve">NMDextended </t>
  </si>
  <si>
    <t xml:space="preserve">Number of Methods Declared by an entity and its member entities </t>
  </si>
  <si>
    <t xml:space="preserve">Number of Methods Inherited by an entity. Constructors or not considered as method, they are not counted in the result of the metric </t>
  </si>
  <si>
    <t xml:space="preserve">Number of Methods Overridden by an entity </t>
  </si>
  <si>
    <t xml:space="preserve">Number Of Ancestors of an entity </t>
  </si>
  <si>
    <t xml:space="preserve">NOC </t>
  </si>
  <si>
    <t xml:space="preserve">Number Of Children of an entity </t>
  </si>
  <si>
    <t xml:space="preserve">Number of descendents of an entity </t>
  </si>
  <si>
    <t xml:space="preserve">Number Of Fields declared by an entity </t>
  </si>
  <si>
    <t xml:space="preserve">NOH </t>
  </si>
  <si>
    <t xml:space="preserve">Number Of Hierarchies in a model </t>
  </si>
  <si>
    <t xml:space="preserve">Number Of Methods declared by an entity </t>
  </si>
  <si>
    <t xml:space="preserve">Number Of Parents of an entity </t>
  </si>
  <si>
    <t xml:space="preserve">Number of parameters of the methods of an entity </t>
  </si>
  <si>
    <t xml:space="preserve">Number Of Polymorphic Methods in an entity wrt. its hierarchy </t>
  </si>
  <si>
    <t xml:space="preserve">Number of invocations of JUnit assert methods that occur in the code of a test case </t>
  </si>
  <si>
    <t xml:space="preserve">Number Of Transitive Invocation among methods of a class. See the Law of Demeter for a definition </t>
  </si>
  <si>
    <t xml:space="preserve">NPrM </t>
  </si>
  <si>
    <t xml:space="preserve">Number protected members of an entity </t>
  </si>
  <si>
    <t xml:space="preserve">oneWayCoupling </t>
  </si>
  <si>
    <t xml:space="preserve">Coupling Between Objects of one entity (out-going coupling only, from the entity). Same as CBOoutgoing </t>
  </si>
  <si>
    <t xml:space="preserve">PIIR </t>
  </si>
  <si>
    <t xml:space="preserve">Number of inheritance relationships existing between entities in the package containing an entity </t>
  </si>
  <si>
    <t xml:space="preserve">PP </t>
  </si>
  <si>
    <t xml:space="preserve">Number of provider packages of the package containing an entity </t>
  </si>
  <si>
    <t xml:space="preserve">REIP </t>
  </si>
  <si>
    <t xml:space="preserve">EIP divided by the sum of PIIR and EIP </t>
  </si>
  <si>
    <t xml:space="preserve">RFC </t>
  </si>
  <si>
    <t xml:space="preserve">Response for class: number of methods of an entity and of methods of other entities that are invoked by the methods of the entity </t>
  </si>
  <si>
    <t xml:space="preserve">RFCextended </t>
  </si>
  <si>
    <t xml:space="preserve">Response for class: number of methods of an entity and of methods of other entities that are invoked by the methods of the entity plus number of methods declared by that entity </t>
  </si>
  <si>
    <t xml:space="preserve">RFP </t>
  </si>
  <si>
    <t xml:space="preserve">Number of references from entities belonging to other packages to entities belonging to the package containing an entity </t>
  </si>
  <si>
    <t xml:space="preserve">RPII </t>
  </si>
  <si>
    <t xml:space="preserve">PIIR divided by the sum of PIIR and EIP </t>
  </si>
  <si>
    <t xml:space="preserve">RRFP </t>
  </si>
  <si>
    <t xml:space="preserve">RFP divided by the sum of RFP and the number of internal class references </t>
  </si>
  <si>
    <t xml:space="preserve">RRTP </t>
  </si>
  <si>
    <t xml:space="preserve">RTP divided by the sum of RTP and the number of internal class references </t>
  </si>
  <si>
    <t xml:space="preserve">RTP </t>
  </si>
  <si>
    <t xml:space="preserve">Number of references from entities in the package containing an entity to entities in other packages </t>
  </si>
  <si>
    <t xml:space="preserve">Specialisation IndeX of an entity </t>
  </si>
  <si>
    <t xml:space="preserve">TestCaseLOC </t>
  </si>
  <si>
    <t xml:space="preserve">Number of lines of code of all the methods of a test case </t>
  </si>
  <si>
    <t xml:space="preserve">TLOC </t>
  </si>
  <si>
    <t xml:space="preserve">Number of lines of code of all the methods of an entity. Same as LOC </t>
  </si>
  <si>
    <t xml:space="preserve">VGSum </t>
  </si>
  <si>
    <t xml:space="preserve">Sum of the cyclomatic complexities of the operations of an entity. Same as McCabe </t>
  </si>
  <si>
    <t xml:space="preserve">Weight of an entity considering the complexity of each of its method as being 1. (Default constructors are considered even if not explicitely declared) </t>
  </si>
  <si>
    <t xml:space="preserve">WMCinvocations </t>
  </si>
  <si>
    <t xml:space="preserve">Weight of an entity considering the complexity of each of its method as being the numbers of invocations that they perform. (Default constructors are considered even if not explicitely declared). </t>
  </si>
  <si>
    <t xml:space="preserve">WMCmccabe </t>
  </si>
  <si>
    <t xml:space="preserve">Weight of an entity considering the complexity of each of its method as being their McCabe cyclomatic complexity. (Default constructors are considered even if not explicitely declared). </t>
  </si>
  <si>
    <t>Paper S06 and S07</t>
  </si>
  <si>
    <t>Paper ID: S04</t>
  </si>
  <si>
    <t>CM</t>
  </si>
  <si>
    <t>Inheriatance</t>
  </si>
  <si>
    <t xml:space="preserve"> FANOUT</t>
  </si>
  <si>
    <t xml:space="preserve">  LAA</t>
  </si>
  <si>
    <t xml:space="preserve"> DIT</t>
  </si>
  <si>
    <t xml:space="preserve">CYCLO </t>
  </si>
  <si>
    <t xml:space="preserve">LOC    </t>
  </si>
  <si>
    <t xml:space="preserve">LCOM5     </t>
  </si>
  <si>
    <t>LOCNAMM</t>
  </si>
  <si>
    <t>WMC</t>
  </si>
  <si>
    <t>TCC</t>
  </si>
  <si>
    <t>ATFD</t>
  </si>
  <si>
    <t>NOAM</t>
  </si>
  <si>
    <t>NOI</t>
  </si>
  <si>
    <t>NOM</t>
  </si>
  <si>
    <t>WMCNAMM</t>
  </si>
  <si>
    <t>FDP</t>
  </si>
  <si>
    <t>NOPA</t>
  </si>
  <si>
    <t>NOC</t>
  </si>
  <si>
    <t>NOPK</t>
  </si>
  <si>
    <t>AMWNAMM</t>
  </si>
  <si>
    <t>RPC</t>
  </si>
  <si>
    <t>NMO</t>
  </si>
  <si>
    <t>NOCS</t>
  </si>
  <si>
    <t>AMW</t>
  </si>
  <si>
    <t>CBO</t>
  </si>
  <si>
    <t>CFNAMM</t>
  </si>
  <si>
    <t>NIM</t>
  </si>
  <si>
    <t>NOII</t>
  </si>
  <si>
    <t>CINT</t>
  </si>
  <si>
    <t>CDISP</t>
  </si>
  <si>
    <t>MaMCL</t>
  </si>
  <si>
    <t>MeMCL</t>
  </si>
  <si>
    <t>NMCS</t>
  </si>
  <si>
    <t>CC</t>
  </si>
  <si>
    <t>MAXNESTING</t>
  </si>
  <si>
    <t>WOC</t>
  </si>
  <si>
    <t>CLNAMM</t>
  </si>
  <si>
    <t>NOP</t>
  </si>
  <si>
    <t>NOAV</t>
  </si>
  <si>
    <t>ATLD</t>
  </si>
  <si>
    <t>NOLV</t>
  </si>
  <si>
    <t>NOMNAMM</t>
  </si>
  <si>
    <t>NOA</t>
  </si>
  <si>
    <t xml:space="preserve">NODA </t>
  </si>
  <si>
    <t>Number of default Attributes</t>
  </si>
  <si>
    <t xml:space="preserve">NOPVA </t>
  </si>
  <si>
    <t>Number of Private Attributes</t>
  </si>
  <si>
    <t xml:space="preserve">NOPRA </t>
  </si>
  <si>
    <t>Number of Protected Attributes</t>
  </si>
  <si>
    <t xml:space="preserve">NOFA </t>
  </si>
  <si>
    <t>Number of Final Attributes</t>
  </si>
  <si>
    <t xml:space="preserve">NOFSA </t>
  </si>
  <si>
    <t>Number of Final and Static Attributes</t>
  </si>
  <si>
    <t xml:space="preserve">NOFNSA </t>
  </si>
  <si>
    <t>Number of Final and non - Static Attributes</t>
  </si>
  <si>
    <t xml:space="preserve">NONFNSA </t>
  </si>
  <si>
    <t>Number of not Final and non - Static Attributes</t>
  </si>
  <si>
    <t xml:space="preserve">NOSA </t>
  </si>
  <si>
    <t>Number of Static Attributes</t>
  </si>
  <si>
    <t xml:space="preserve">NONFSA </t>
  </si>
  <si>
    <t>Number of non - Final and Static Attributes</t>
  </si>
  <si>
    <t xml:space="preserve">NOABM </t>
  </si>
  <si>
    <t>Number of Abstract Methods</t>
  </si>
  <si>
    <t xml:space="preserve">NOCM </t>
  </si>
  <si>
    <t>Number of Constructor Methods</t>
  </si>
  <si>
    <t xml:space="preserve">NONCM </t>
  </si>
  <si>
    <t>Number of non - Constructor Methods</t>
  </si>
  <si>
    <t xml:space="preserve">NOFM </t>
  </si>
  <si>
    <t>Number of Final Methods</t>
  </si>
  <si>
    <t xml:space="preserve">NOFNSM </t>
  </si>
  <si>
    <t>Number of Final and non - Static Methods</t>
  </si>
  <si>
    <t xml:space="preserve">NOFSM </t>
  </si>
  <si>
    <t>Number of Final and Static Methods</t>
  </si>
  <si>
    <t xml:space="preserve">NONFNABM </t>
  </si>
  <si>
    <t>Number of non - final and non - abstract Methods</t>
  </si>
  <si>
    <t xml:space="preserve">NONFNSM </t>
  </si>
  <si>
    <t xml:space="preserve">NONFSM </t>
  </si>
  <si>
    <t>Number of non - Final and Static Methods</t>
  </si>
  <si>
    <t xml:space="preserve">NODM </t>
  </si>
  <si>
    <t>Number of default Methods</t>
  </si>
  <si>
    <t>Number of Private Methods</t>
  </si>
  <si>
    <t xml:space="preserve">NOPRM </t>
  </si>
  <si>
    <t>Number of Protected Methods</t>
  </si>
  <si>
    <t xml:space="preserve">NOPLM </t>
  </si>
  <si>
    <t>Number of Public Methods</t>
  </si>
  <si>
    <t xml:space="preserve">NONAM </t>
  </si>
  <si>
    <t>Number of non - Accessors Methods</t>
  </si>
  <si>
    <t xml:space="preserve">NOSM </t>
  </si>
  <si>
    <t>Number of Static Methods</t>
  </si>
  <si>
    <t>Metric label</t>
  </si>
  <si>
    <t>Metric name</t>
  </si>
  <si>
    <t>Paper ID S01, S10, S13</t>
  </si>
  <si>
    <t>NMD</t>
  </si>
  <si>
    <t>NAD</t>
  </si>
  <si>
    <t>NAM (Number of Accessor methods)</t>
  </si>
  <si>
    <t>LCOM5</t>
  </si>
  <si>
    <t>Paper ID S02, S03, S12</t>
  </si>
  <si>
    <t>ControllerClass rule (a controller class
can  be  identiﬁed  by  its  name  or  its  method  names,
which must contain terms indicative of procedural pro-
gramming:  Process,  Control, . . .)</t>
  </si>
  <si>
    <t xml:space="preserve">NPM </t>
  </si>
  <si>
    <t>MOA</t>
  </si>
  <si>
    <t xml:space="preserve">IC </t>
  </si>
  <si>
    <t xml:space="preserve">CBM </t>
  </si>
  <si>
    <t xml:space="preserve">AMC </t>
  </si>
  <si>
    <t xml:space="preserve">CA </t>
  </si>
  <si>
    <t xml:space="preserve">CE </t>
  </si>
  <si>
    <t xml:space="preserve">LCOM </t>
  </si>
  <si>
    <t xml:space="preserve">LCOM3 </t>
  </si>
  <si>
    <t>Metric</t>
  </si>
  <si>
    <t>Custom metrics</t>
  </si>
  <si>
    <t>LCOM5, TCC</t>
  </si>
  <si>
    <t xml:space="preserve">DIT, NOI, NOC, NMO, NIM, NOII
</t>
  </si>
  <si>
    <t>Number</t>
  </si>
  <si>
    <t>DAM</t>
  </si>
  <si>
    <t>LOCM5</t>
  </si>
  <si>
    <t>Metric Type</t>
  </si>
  <si>
    <t>Definition</t>
  </si>
  <si>
    <t xml:space="preserve">Number of  attributes </t>
  </si>
  <si>
    <t xml:space="preserve">Number of Classes </t>
  </si>
  <si>
    <t xml:space="preserve">Number of Members </t>
  </si>
  <si>
    <t xml:space="preserve">Number of Operation </t>
  </si>
  <si>
    <t>NA</t>
  </si>
  <si>
    <t>NC</t>
  </si>
  <si>
    <t>NM</t>
  </si>
  <si>
    <t>NO</t>
  </si>
  <si>
    <t xml:space="preserve">Basic    </t>
  </si>
  <si>
    <t xml:space="preserve">Number of Parameters </t>
  </si>
  <si>
    <t>NP</t>
  </si>
  <si>
    <t>Basic</t>
  </si>
  <si>
    <t xml:space="preserve">C_PARAM </t>
  </si>
  <si>
    <t xml:space="preserve">Number of times class is used as parameter type </t>
  </si>
  <si>
    <t xml:space="preserve">Class Employment  
</t>
  </si>
  <si>
    <t xml:space="preserve"> Response for a class </t>
  </si>
  <si>
    <t>RFC</t>
  </si>
  <si>
    <t xml:space="preserve">Weighted attributes per class </t>
  </si>
  <si>
    <t>WAC</t>
  </si>
  <si>
    <t xml:space="preserve"> Weighted methods  per class </t>
  </si>
  <si>
    <t xml:space="preserve">Complexity  </t>
  </si>
  <si>
    <t xml:space="preserve">WMA </t>
  </si>
  <si>
    <t xml:space="preserve">Appearance in diagrams </t>
  </si>
  <si>
    <t xml:space="preserve">Diagrams  </t>
  </si>
  <si>
    <t xml:space="preserve">D_APPEAR  </t>
  </si>
  <si>
    <t xml:space="preserve"> Depth of inheritance tree </t>
  </si>
  <si>
    <t xml:space="preserve">Inheritance   </t>
  </si>
  <si>
    <t>DIT</t>
  </si>
  <si>
    <t xml:space="preserve">Number of children </t>
  </si>
  <si>
    <t xml:space="preserve"> NOC  </t>
  </si>
  <si>
    <t>NAI</t>
  </si>
  <si>
    <t xml:space="preserve"> Number of  inherited  attributes</t>
  </si>
  <si>
    <t xml:space="preserve">Number of inherited operations </t>
  </si>
  <si>
    <t xml:space="preserve">Attribute hiding factor </t>
  </si>
  <si>
    <t xml:space="preserve">MOOD   </t>
  </si>
  <si>
    <t xml:space="preserve">AHF </t>
  </si>
  <si>
    <t xml:space="preserve">Attribute inheritance factor </t>
  </si>
  <si>
    <t xml:space="preserve">MOOD    </t>
  </si>
  <si>
    <t>AlF</t>
  </si>
  <si>
    <t xml:space="preserve">Coupling  factor </t>
  </si>
  <si>
    <t>CF</t>
  </si>
  <si>
    <t xml:space="preserve"> Method hiding factor </t>
  </si>
  <si>
    <t>MHF</t>
  </si>
  <si>
    <t xml:space="preserve">Method inheritance  factor </t>
  </si>
  <si>
    <t xml:space="preserve">MIF </t>
  </si>
  <si>
    <t xml:space="preserve"> Polymorphism factor </t>
  </si>
  <si>
    <t>PF</t>
  </si>
  <si>
    <t xml:space="preserve">Number of  actors </t>
  </si>
  <si>
    <t xml:space="preserve">Model size    </t>
  </si>
  <si>
    <t>ACT</t>
  </si>
  <si>
    <t xml:space="preserve"> Number of components </t>
  </si>
  <si>
    <t>COMP</t>
  </si>
  <si>
    <t xml:space="preserve">Number of  names paces </t>
  </si>
  <si>
    <t>NS</t>
  </si>
  <si>
    <t xml:space="preserve">Coupling  between  obiects </t>
  </si>
  <si>
    <t xml:space="preserve">Other    </t>
  </si>
  <si>
    <t xml:space="preserve">Number of  abstractions </t>
  </si>
  <si>
    <t xml:space="preserve">Relationship  </t>
  </si>
  <si>
    <t xml:space="preserve">ABSTR_R  </t>
  </si>
  <si>
    <t xml:space="preserve">Number of  associations </t>
  </si>
  <si>
    <t xml:space="preserve">ASSOC_R  </t>
  </si>
  <si>
    <t xml:space="preserve">Number of dependencies </t>
  </si>
  <si>
    <t xml:space="preserve"> DEPEND_R  </t>
  </si>
  <si>
    <t>Paper ID S05</t>
  </si>
  <si>
    <t xml:space="preserve"> AHF, AlF, CF, MHF, MIF, PF</t>
  </si>
  <si>
    <t>Class Employment</t>
  </si>
  <si>
    <t>C_PARAM</t>
  </si>
  <si>
    <t>D_APPEAR</t>
  </si>
  <si>
    <t>Paper S11</t>
  </si>
  <si>
    <t xml:space="preserve">median of the number of statements of all methods of a class </t>
  </si>
  <si>
    <t>no of instance variables of a class</t>
  </si>
  <si>
    <t>no of external connected components</t>
  </si>
  <si>
    <t xml:space="preserve">no of internal connected components </t>
  </si>
  <si>
    <t>median of complexities of all methods of a class</t>
  </si>
  <si>
    <t>no of parameters of a method (NOP)</t>
  </si>
  <si>
    <t>no of local variables of a method (NOLV)</t>
  </si>
  <si>
    <t>NOP, NOLV</t>
  </si>
  <si>
    <t xml:space="preserve">LOC                                             </t>
  </si>
  <si>
    <t xml:space="preserve">Number of Invocations, Number of Library Invocations, Number of Local Invocations, Number of Other Invocations, Number of Field Accesses                                                                               </t>
  </si>
  <si>
    <t>History Features (Existence Time, Number of Changes, Number of Recent Changes, File Existence Time, Number of File Changes, Number of Recent File Changes),  Destination Features (Whether it is a Local Clone, Fine Name Similarity, Masked File Name Similarity, Method Name Similarity, Sum of Parameter Similarities, Maximal Parameter Similarity, Difference on Only Postfix Number)</t>
  </si>
  <si>
    <t>1 (S07)</t>
  </si>
  <si>
    <t>2 (S14, S15)</t>
  </si>
  <si>
    <t>Total mertics used</t>
  </si>
  <si>
    <t>N/A</t>
  </si>
  <si>
    <t>Smells Detected</t>
  </si>
  <si>
    <t xml:space="preserve">God Class, Functional Decomposition, and Spaghetti Code
</t>
  </si>
  <si>
    <t xml:space="preserve">God Class, Functional Decomposition,
and Spaghetti code
</t>
  </si>
  <si>
    <t xml:space="preserve">Antisingleton, God Class,
Class Data Should Be Private, Complex Class, Large Class,
Lazy  Class,  Long  Method,  Long  Parameter  List,  Message
Chains, Refused Parent Bequest, Speculative Generality, and
Swiss Army Knife
</t>
  </si>
  <si>
    <t xml:space="preserve">Lazy Class, Feature Envy, Middle Man, Message Chains, Long Method, Long Parameter Lists and Switch Statement
</t>
  </si>
  <si>
    <t xml:space="preserve">Lazy Class, God Class, Delegator, Long Method, Feature Envy
</t>
  </si>
  <si>
    <t>ControllerClass rule (a controller class can  be  identiﬁed  by  its  name  or  its  method  names, which must contain terms indicative of procedural programming:  Process,  Control, . . .)</t>
  </si>
  <si>
    <t xml:space="preserve">Duplicate Code 
</t>
  </si>
  <si>
    <t>1 (S09)</t>
  </si>
  <si>
    <t>1  (S04)</t>
  </si>
  <si>
    <t xml:space="preserve">3 (S02, S03, S12)  
</t>
  </si>
  <si>
    <t>1 (S05)</t>
  </si>
  <si>
    <t>1 (S11)</t>
  </si>
  <si>
    <t>2 (S06, S08)</t>
  </si>
  <si>
    <t xml:space="preserve">3 (S01, S10, S13)        
</t>
  </si>
  <si>
    <t>S01</t>
  </si>
  <si>
    <t>S02</t>
  </si>
  <si>
    <t>S04</t>
  </si>
  <si>
    <t>S05</t>
  </si>
  <si>
    <t>S06</t>
  </si>
  <si>
    <t>S07</t>
  </si>
  <si>
    <t>S08</t>
  </si>
  <si>
    <t>S09</t>
  </si>
  <si>
    <t>S10</t>
  </si>
  <si>
    <t>S11</t>
  </si>
  <si>
    <t>S12</t>
  </si>
  <si>
    <t>S13</t>
  </si>
  <si>
    <t>S14</t>
  </si>
  <si>
    <t>S15</t>
  </si>
  <si>
    <t>Independent Variables Category</t>
  </si>
  <si>
    <t>B-J48 Pruned</t>
  </si>
  <si>
    <t>Non code metrics</t>
  </si>
  <si>
    <t>Blob</t>
  </si>
  <si>
    <t>ComplexClass</t>
  </si>
  <si>
    <t>LargeClass</t>
  </si>
  <si>
    <t>LazyClass</t>
  </si>
  <si>
    <t>LongMethod</t>
  </si>
  <si>
    <t>LongParameterList</t>
  </si>
  <si>
    <t>MessageChains</t>
  </si>
  <si>
    <t>RefusedParentRequest</t>
  </si>
  <si>
    <t>SpeculativeGenerality</t>
  </si>
  <si>
    <t>SwissArmyKnife</t>
  </si>
  <si>
    <t>Code Smells</t>
  </si>
  <si>
    <t>SVM (S09)</t>
  </si>
  <si>
    <t>Naïve Bayes (S09)</t>
  </si>
  <si>
    <t>Genetic Algorithm - Decision Tree (S09) Within-Project</t>
  </si>
  <si>
    <t>Cross-project</t>
  </si>
  <si>
    <t>Code Smell Detected</t>
  </si>
  <si>
    <t>Dataset used</t>
  </si>
  <si>
    <t>[S04]</t>
  </si>
  <si>
    <t>GanttProject v1.10.2 and Xerces v2.7.0</t>
  </si>
  <si>
    <t>[S09]</t>
  </si>
  <si>
    <t>ArgoUML v0.19.8, Azureus v2.3.0.6, and Xerces v2.7.0</t>
  </si>
  <si>
    <t>[S06]</t>
  </si>
  <si>
    <t>Qualitas Corpus: 20120401r</t>
  </si>
  <si>
    <t>[S13]</t>
  </si>
  <si>
    <t>[S05]</t>
  </si>
  <si>
    <t>[S07]</t>
  </si>
  <si>
    <t>Cross- project</t>
  </si>
  <si>
    <t>Two large industrial software projects from Microsoft</t>
  </si>
  <si>
    <t>File level</t>
  </si>
  <si>
    <t>Method level</t>
  </si>
  <si>
    <t>ArgoUML v0.19.8, Azureus v2.3.0.6, and Xerces v2.7.1</t>
  </si>
  <si>
    <t>LOC</t>
  </si>
  <si>
    <t>Metrics</t>
  </si>
  <si>
    <t>CBO, RFC</t>
  </si>
  <si>
    <t xml:space="preserve">cohesionAttributes, LCOM1, LCOM2, LCOM5 </t>
  </si>
  <si>
    <t xml:space="preserve">LOC, LOC_1, MLOCsum, NAD, NADExtended, NMA, NMD, NMDExtended, NOM </t>
  </si>
  <si>
    <t xml:space="preserve">WMC, McCabe, NOF, NOP (Number Of Parents of an entity), NOParam, Vgsum, WMC1, WMC_New </t>
  </si>
  <si>
    <t xml:space="preserve">DIT, NOC, MFA, AID, CLD, DIT_1, ICHClass, NMI, NMO, NOA, NOC_1, NOD, NOH, NOPM </t>
  </si>
  <si>
    <t>LCOM, LCOM3, LCOM1, LCOM2, LCOM5, cohesionAttributes</t>
  </si>
  <si>
    <t>FANOUT, FANIN, ATFD, FDP, RFC, CBO, CFNAMM, CINT, CDISP, MaMCL, MeMCL, NMCS, CC, CM</t>
  </si>
  <si>
    <t>LAA, NOAM, NOPA</t>
  </si>
  <si>
    <t xml:space="preserve">NODA , NOPVA, NOPRA, NOFA, NOFSA, NOFNSA, NONFNSA, NOSA, NONFSA, NOABM, NOCM, NONCM, NOFM, NOFNSM, NOFSM, NONFNABM, NONFNSM, NONFSM, NODM, NOPM, NOPRM, NOPLM, NONAM, NOSM </t>
  </si>
  <si>
    <r>
      <t>LOC,</t>
    </r>
    <r>
      <rPr>
        <sz val="11"/>
        <color theme="1"/>
        <rFont val="Calibri"/>
        <family val="2"/>
        <scheme val="minor"/>
      </rPr>
      <t xml:space="preserve"> NAD, NADextended,</t>
    </r>
    <r>
      <rPr>
        <sz val="11"/>
        <color theme="1"/>
        <rFont val="Calibri"/>
        <family val="2"/>
        <scheme val="minor"/>
      </rPr>
      <t xml:space="preserve"> NMA, NMD, NMDextended, NOM</t>
    </r>
  </si>
  <si>
    <r>
      <t>ACAIC, ACMIC, CAM, CBO, CBOingoing, CBOoutgoing, connectivity, DCAEC, DCMEC, IR, NCM, NOTI,  RFC,</t>
    </r>
    <r>
      <rPr>
        <sz val="11"/>
        <color rgb="FFFF0000"/>
        <rFont val="Calibri"/>
        <family val="2"/>
        <scheme val="minor"/>
      </rPr>
      <t xml:space="preserve"> </t>
    </r>
    <r>
      <rPr>
        <sz val="11"/>
        <rFont val="Calibri"/>
        <family val="2"/>
        <scheme val="minor"/>
      </rPr>
      <t>DSC, DCC</t>
    </r>
  </si>
  <si>
    <t xml:space="preserve">CIS, McCabe, NOParam, WMC1, WMCinvocations, WMCmccabe </t>
  </si>
  <si>
    <t xml:space="preserve">AID, ANA, CLD, DIT, EIC, EIP, ICHClass, MFA, NMI, NMO, NOA, NOC, NOD, NOH, NOP, NOPM, PIIR </t>
  </si>
  <si>
    <t>NMD, NAD</t>
  </si>
  <si>
    <t xml:space="preserve">NAD, NADextended, NCP, NMA, NMD, NMDextended, NOM, PP </t>
  </si>
  <si>
    <t>NOA, NOCS, NOMembers, NOM, ACT, COMP (No of components), NS (No of namespaces)</t>
  </si>
  <si>
    <t>WAC, WMA, NOP</t>
  </si>
  <si>
    <t xml:space="preserve">ABSTR_R, ASSOC_R, DEPEND_R  </t>
  </si>
  <si>
    <t>No of instance variables of a class, Median of the number of statements of all methods of a class,  Median of complexities of all methods of a class</t>
  </si>
  <si>
    <t>No of internal connected components, No of external connected components</t>
  </si>
  <si>
    <t>NAM=NOAM (Number of Accessor methods)</t>
  </si>
  <si>
    <t>DIT, NOC, NAI, NMI = NOI (Number of inherited operations)</t>
  </si>
  <si>
    <t xml:space="preserve">ACAIC, ACMIC, CAM, CBO, CBOingoing, CBOoutgoing, connectivity, CP, DCAEC, DCCdesign, DCMEC, FanOut, NCM, RFP, RTP, DSC </t>
  </si>
  <si>
    <t xml:space="preserve">MOA, REIP, RPII, RRFP, RRTP, SIX </t>
  </si>
  <si>
    <t>CBO, RFC, CA, CE, CAM, ACAIC, ACMIC, DCAEC, DCC, DCMEC, IR, NCM, NOTI, RFC_New, connectivity, DSC</t>
  </si>
  <si>
    <t xml:space="preserve">NPM, MOA, IC, CBM, AMC, NOTC, SIX </t>
  </si>
  <si>
    <t>NFA</t>
  </si>
  <si>
    <t>NOOI</t>
  </si>
  <si>
    <t>NOLI</t>
  </si>
  <si>
    <t>NOLibI</t>
  </si>
  <si>
    <t>NECC</t>
  </si>
  <si>
    <t>NICC</t>
  </si>
  <si>
    <t>RFC_New</t>
  </si>
  <si>
    <t>CE</t>
  </si>
  <si>
    <t>CA</t>
  </si>
  <si>
    <t>DCC</t>
  </si>
  <si>
    <t>DSC</t>
  </si>
  <si>
    <t>NOTI</t>
  </si>
  <si>
    <t>RTP</t>
  </si>
  <si>
    <t>RFP</t>
  </si>
  <si>
    <t>IR</t>
  </si>
  <si>
    <t>DCCdesign</t>
  </si>
  <si>
    <t>DCMEC</t>
  </si>
  <si>
    <t>NOABM</t>
  </si>
  <si>
    <t>DCAEC</t>
  </si>
  <si>
    <t>WMA</t>
  </si>
  <si>
    <t>MMC</t>
  </si>
  <si>
    <t>NONFSA</t>
  </si>
  <si>
    <t>NOC_1</t>
  </si>
  <si>
    <t>CP</t>
  </si>
  <si>
    <t xml:space="preserve">WAC 
</t>
  </si>
  <si>
    <t>MMS</t>
  </si>
  <si>
    <t>NOSA</t>
  </si>
  <si>
    <t>DIT_1</t>
  </si>
  <si>
    <t xml:space="preserve">NOB </t>
  </si>
  <si>
    <t>NONFNSA</t>
  </si>
  <si>
    <t>NCM</t>
  </si>
  <si>
    <t>NOFNSA</t>
  </si>
  <si>
    <t>EIP</t>
  </si>
  <si>
    <t>CBOoutgoing</t>
  </si>
  <si>
    <t>CIS</t>
  </si>
  <si>
    <t>NOFSA</t>
  </si>
  <si>
    <t>EIC</t>
  </si>
  <si>
    <t>CBOingoing</t>
  </si>
  <si>
    <t>NOFA</t>
  </si>
  <si>
    <t>PIIR</t>
  </si>
  <si>
    <t>CAM</t>
  </si>
  <si>
    <t>NOPRA</t>
  </si>
  <si>
    <t>NOPM</t>
  </si>
  <si>
    <t>ACMIC</t>
  </si>
  <si>
    <t>NOF</t>
  </si>
  <si>
    <t>NOMemebers</t>
  </si>
  <si>
    <t>NOPVA</t>
  </si>
  <si>
    <t>WMC_New</t>
  </si>
  <si>
    <t>PP</t>
  </si>
  <si>
    <t>NODA</t>
  </si>
  <si>
    <t>NOD</t>
  </si>
  <si>
    <t>WMC1</t>
  </si>
  <si>
    <t>USELESS</t>
  </si>
  <si>
    <t>MacCabe</t>
  </si>
  <si>
    <t>MLOCSum</t>
  </si>
  <si>
    <t>AMC</t>
  </si>
  <si>
    <t>MFA</t>
  </si>
  <si>
    <t>LOC_1</t>
  </si>
  <si>
    <t>CBM</t>
  </si>
  <si>
    <t>ICHClass</t>
  </si>
  <si>
    <t>MIF</t>
  </si>
  <si>
    <t>NMDextended</t>
  </si>
  <si>
    <t>IC</t>
  </si>
  <si>
    <t>CLD</t>
  </si>
  <si>
    <t>NPM</t>
  </si>
  <si>
    <t>ANA</t>
  </si>
  <si>
    <t>NADextended</t>
  </si>
  <si>
    <t>SIX</t>
  </si>
  <si>
    <t>AID</t>
  </si>
  <si>
    <t xml:space="preserve">CLNAMM </t>
  </si>
  <si>
    <t>RRTP</t>
  </si>
  <si>
    <t>AHF</t>
  </si>
  <si>
    <t>RRFP</t>
  </si>
  <si>
    <t>NPrM</t>
  </si>
  <si>
    <t>RPII</t>
  </si>
  <si>
    <t>LCOM3</t>
  </si>
  <si>
    <t>DEPEND_R</t>
  </si>
  <si>
    <t>REIP</t>
  </si>
  <si>
    <t>LCOM2</t>
  </si>
  <si>
    <t>LAA</t>
  </si>
  <si>
    <t>ASSOC_R</t>
  </si>
  <si>
    <t>NOTC</t>
  </si>
  <si>
    <t>FANIN</t>
  </si>
  <si>
    <t xml:space="preserve">WMC </t>
  </si>
  <si>
    <t>ABSTR_R</t>
  </si>
  <si>
    <t>LCOM</t>
  </si>
  <si>
    <t>FANOUT</t>
  </si>
  <si>
    <t xml:space="preserve"> CYCLO
</t>
  </si>
  <si>
    <t>Relationship metrics</t>
  </si>
  <si>
    <t>Diagrams metrics</t>
  </si>
  <si>
    <t>Class Employment metrics</t>
  </si>
  <si>
    <t>Others metrics</t>
  </si>
  <si>
    <t>Cohesion metrics</t>
  </si>
  <si>
    <t>Inheritance metrics</t>
  </si>
  <si>
    <t>Encapsulation metrics</t>
  </si>
  <si>
    <t>Coupling metrics</t>
  </si>
  <si>
    <t>Complexity metrics</t>
  </si>
  <si>
    <t>Size metrics</t>
  </si>
  <si>
    <t xml:space="preserve">AID, ANA, CLD, DIT, ICHClass, MFA, NMI=NIM, NMO, NOA (Number Of Ancestors of an entity), NOC, NOD, NOH, NOP (Number Of Parents of an entity), NOPM </t>
  </si>
  <si>
    <t xml:space="preserve">WAC </t>
  </si>
  <si>
    <t xml:space="preserve"> CYCLO</t>
  </si>
  <si>
    <t xml:space="preserve">C5.0 with GA </t>
  </si>
  <si>
    <t>SVM1</t>
  </si>
  <si>
    <t>SVM2</t>
  </si>
  <si>
    <t>Minimum</t>
  </si>
  <si>
    <t>Q1</t>
  </si>
  <si>
    <t>Median</t>
  </si>
  <si>
    <t>Q3</t>
  </si>
  <si>
    <t>Maximum</t>
  </si>
  <si>
    <t>Mean</t>
  </si>
  <si>
    <t>Range</t>
  </si>
  <si>
    <t>Long method</t>
  </si>
  <si>
    <t>Long parameter list</t>
  </si>
  <si>
    <t>IQR</t>
  </si>
  <si>
    <t>LO</t>
  </si>
  <si>
    <t>UO</t>
  </si>
  <si>
    <t>Lazy class</t>
  </si>
  <si>
    <t>Message chains</t>
  </si>
  <si>
    <t xml:space="preserve">DAM, NPrM </t>
  </si>
  <si>
    <t>McCabe, NOParam, WMC1, WMC, CIS</t>
  </si>
  <si>
    <t>NB1</t>
  </si>
  <si>
    <t>NB2</t>
  </si>
  <si>
    <t>Process metrics</t>
  </si>
  <si>
    <t>Instance-Based</t>
  </si>
  <si>
    <t>Textual</t>
  </si>
  <si>
    <t>Time</t>
  </si>
  <si>
    <t>ROC area</t>
  </si>
  <si>
    <t xml:space="preserve"> Positive predictive value</t>
  </si>
  <si>
    <t xml:space="preserve"> Negative predictive value</t>
  </si>
  <si>
    <t xml:space="preserve">Specificity </t>
  </si>
  <si>
    <t xml:space="preserve">Cross project: 76 projects of various domain and sizes were used to train the models. </t>
  </si>
  <si>
    <t xml:space="preserve">Cross project: stratified sampling has been used to  select code smell instances for 74 projects of various domain and sizes were used to train the models. </t>
  </si>
  <si>
    <t>Training strategy is not explicitly given but it seems that they used cross-project training approach</t>
  </si>
  <si>
    <t>frequency</t>
  </si>
  <si>
    <t xml:space="preserve">size </t>
  </si>
  <si>
    <t>10-50 projects</t>
  </si>
  <si>
    <t>50-100 projects</t>
  </si>
  <si>
    <t>&gt; 100 projects</t>
  </si>
  <si>
    <t>2-10 projects</t>
  </si>
  <si>
    <t>Tokens</t>
  </si>
  <si>
    <t>Name rules</t>
  </si>
  <si>
    <t>Histroy Features</t>
  </si>
  <si>
    <t>Destination Features</t>
  </si>
  <si>
    <r>
      <t xml:space="preserve">LOC, </t>
    </r>
    <r>
      <rPr>
        <sz val="11"/>
        <color rgb="FFFF0000"/>
        <rFont val="Calibri"/>
        <family val="2"/>
        <scheme val="minor"/>
      </rPr>
      <t>LOCNAMM</t>
    </r>
    <r>
      <rPr>
        <sz val="11"/>
        <color theme="1"/>
        <rFont val="Calibri"/>
        <family val="2"/>
        <scheme val="minor"/>
      </rPr>
      <t xml:space="preserve">, NOM, </t>
    </r>
    <r>
      <rPr>
        <sz val="11"/>
        <color rgb="FFFF0000"/>
        <rFont val="Calibri"/>
        <family val="2"/>
        <scheme val="minor"/>
      </rPr>
      <t>NOPK</t>
    </r>
    <r>
      <rPr>
        <sz val="11"/>
        <color theme="1"/>
        <rFont val="Calibri"/>
        <family val="2"/>
        <scheme val="minor"/>
      </rPr>
      <t xml:space="preserve">, </t>
    </r>
    <r>
      <rPr>
        <sz val="11"/>
        <color rgb="FFFF0000"/>
        <rFont val="Calibri"/>
        <family val="2"/>
        <scheme val="minor"/>
      </rPr>
      <t>NOCS</t>
    </r>
    <r>
      <rPr>
        <sz val="11"/>
        <color theme="1"/>
        <rFont val="Calibri"/>
        <family val="2"/>
        <scheme val="minor"/>
      </rPr>
      <t xml:space="preserve">, </t>
    </r>
    <r>
      <rPr>
        <sz val="11"/>
        <color rgb="FFFF0000"/>
        <rFont val="Calibri"/>
        <family val="2"/>
        <scheme val="minor"/>
      </rPr>
      <t>NOMNAMM</t>
    </r>
    <r>
      <rPr>
        <sz val="11"/>
        <color theme="1"/>
        <rFont val="Calibri"/>
        <family val="2"/>
        <scheme val="minor"/>
      </rPr>
      <t>, NOA</t>
    </r>
  </si>
  <si>
    <r>
      <rPr>
        <sz val="11"/>
        <color rgb="FFFF0000"/>
        <rFont val="Calibri"/>
        <family val="2"/>
        <scheme val="minor"/>
      </rPr>
      <t>CYCLO</t>
    </r>
    <r>
      <rPr>
        <sz val="11"/>
        <color theme="1"/>
        <rFont val="Calibri"/>
        <family val="2"/>
        <scheme val="minor"/>
      </rPr>
      <t xml:space="preserve">, </t>
    </r>
    <r>
      <rPr>
        <sz val="11"/>
        <color rgb="FFFF0000"/>
        <rFont val="Calibri"/>
        <family val="2"/>
        <scheme val="minor"/>
      </rPr>
      <t>WMC</t>
    </r>
    <r>
      <rPr>
        <sz val="11"/>
        <color theme="1"/>
        <rFont val="Calibri"/>
        <family val="2"/>
        <scheme val="minor"/>
      </rPr>
      <t>, WMCNAMM, AMWNAMM, AMW, MAXNESTING, WOC, CLNAMM, NOP, NOAV, ATLD, NOLV</t>
    </r>
  </si>
  <si>
    <t xml:space="preserve">MOA, SIX, USELESS </t>
  </si>
  <si>
    <t>Fmeasure</t>
  </si>
  <si>
    <t>Paper-S15</t>
  </si>
  <si>
    <t>Git project</t>
  </si>
  <si>
    <t>xz project</t>
  </si>
  <si>
    <t>bash project</t>
  </si>
  <si>
    <t>e2fsprogs</t>
  </si>
  <si>
    <t>Paper-S07</t>
  </si>
  <si>
    <t>Xproj(0.99, 0.1)</t>
  </si>
  <si>
    <t>Yproj(0.99, 0.1)</t>
  </si>
  <si>
    <t>Paper-S04</t>
  </si>
  <si>
    <t>Subset 1</t>
  </si>
  <si>
    <t>Subset 2</t>
  </si>
  <si>
    <t>Subset 3</t>
  </si>
  <si>
    <t>Paper</t>
  </si>
  <si>
    <t>MLAlgo</t>
  </si>
  <si>
    <t>CodeSmell</t>
  </si>
  <si>
    <t>GC</t>
  </si>
  <si>
    <t>LM</t>
  </si>
  <si>
    <t>SAK</t>
  </si>
  <si>
    <t>FD</t>
  </si>
  <si>
    <t>SC</t>
  </si>
  <si>
    <t>DC</t>
  </si>
  <si>
    <t>FE</t>
  </si>
  <si>
    <t>DT</t>
  </si>
  <si>
    <t>NB</t>
  </si>
  <si>
    <t>RF</t>
  </si>
  <si>
    <t>ML Algo VS Performance</t>
  </si>
  <si>
    <t xml:space="preserve">Metrics </t>
  </si>
  <si>
    <t>Set A</t>
  </si>
  <si>
    <t>Set B</t>
  </si>
  <si>
    <t>Set C</t>
  </si>
  <si>
    <t>DT(GA)</t>
  </si>
  <si>
    <t>LPL</t>
  </si>
  <si>
    <t>Set D</t>
  </si>
  <si>
    <t>Set E</t>
  </si>
  <si>
    <t>Average</t>
  </si>
  <si>
    <t>Set F</t>
  </si>
  <si>
    <t>Dcode</t>
  </si>
  <si>
    <t>NLP</t>
  </si>
  <si>
    <t>Set G</t>
  </si>
  <si>
    <t>Independent Variables VS Performance</t>
  </si>
  <si>
    <t>LR</t>
  </si>
  <si>
    <t>IBK</t>
  </si>
  <si>
    <t>VF1</t>
  </si>
  <si>
    <t>Average value</t>
  </si>
  <si>
    <t>DT (J48, C.5 etc.)</t>
  </si>
  <si>
    <t>Jrip</t>
  </si>
  <si>
    <t>SVM (all kernals)</t>
  </si>
  <si>
    <t>SMO (all kernals)</t>
  </si>
  <si>
    <t>Paper-S01</t>
  </si>
  <si>
    <t>GC (Average)</t>
  </si>
  <si>
    <t>FD (Average)</t>
  </si>
  <si>
    <t>SC (Average)</t>
  </si>
  <si>
    <t>SAK (Average)</t>
  </si>
  <si>
    <t>Paper-S013</t>
  </si>
  <si>
    <t>S013</t>
  </si>
  <si>
    <t>Xproj(0.80, 0.5)</t>
  </si>
  <si>
    <t>Yproj(0.80, 0.5)</t>
  </si>
  <si>
    <t>Paper-S05</t>
  </si>
  <si>
    <t>EF</t>
  </si>
  <si>
    <t>LZC</t>
  </si>
  <si>
    <t>MC</t>
  </si>
  <si>
    <t>MM</t>
  </si>
  <si>
    <t>SS</t>
  </si>
  <si>
    <t>B-DT</t>
  </si>
  <si>
    <t>B-NB</t>
  </si>
  <si>
    <t>B-RF</t>
  </si>
  <si>
    <t>B-JRip</t>
  </si>
  <si>
    <t>B-SVM</t>
  </si>
  <si>
    <t>ACM Object-oriented Programming, Systems, Languages, and Applications (OOPSLA),  2007-2016</t>
  </si>
  <si>
    <t>International Conference on Advanced Information Systems Engineering (CAiSE),  2007-2016</t>
  </si>
  <si>
    <t>IEEE International Conference on Software Reuse (ICSR),  2007-2016</t>
  </si>
  <si>
    <t>13/9/2018</t>
  </si>
  <si>
    <t>Arcelli Fontana et al. (2013)</t>
  </si>
  <si>
    <t>Arcelli Fontana et al. (2016)</t>
  </si>
  <si>
    <t>Maiga et al. (2012)</t>
  </si>
  <si>
    <t>Amorim et al. (2015)</t>
  </si>
  <si>
    <t>Hassaine et al. (2010)</t>
  </si>
  <si>
    <t>Maneerat and Muenchaisri (2011)</t>
  </si>
  <si>
    <t>Wang et al. (2012)</t>
  </si>
  <si>
    <t>Yang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</si>
</sst>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
      <scheme val="minor"/>
    </font>
    <font>
      <sz val="11"/>
      <color rgb="FFFF0000"/>
      <name val="Calibri"/>
      <family val="2"/>
      <scheme val="minor"/>
    </font>
    <font>
      <sz val="11"/>
      <color rgb="FF006100"/>
      <name val="Calibri"/>
      <family val="2"/>
      <scheme val="minor"/>
    </font>
    <font>
      <sz val="11"/>
      <color theme="0"/>
      <name val="Calibri"/>
      <family val="2"/>
      <scheme val="minor"/>
    </font>
    <font>
      <sz val="10"/>
      <name val="Arial"/>
      <family val="2"/>
    </font>
    <font>
      <sz val="11"/>
      <color rgb="FF9C0006"/>
      <name val="Calibri"/>
      <family val="2"/>
      <scheme val="minor"/>
    </font>
    <font>
      <sz val="11"/>
      <color rgb="FF9C5700"/>
      <name val="Calibri"/>
      <family val="2"/>
      <scheme val="minor"/>
    </font>
    <font>
      <b/>
      <sz val="11"/>
      <color rgb="FF3F3F3F"/>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
      <sz val="20"/>
      <color theme="0"/>
      <name val="Calibri"/>
      <family val="2"/>
      <scheme val="minor"/>
    </font>
    <font>
      <b/>
      <sz val="18"/>
      <color theme="0"/>
      <name val="Calibri"/>
      <family val="2"/>
      <scheme val="minor"/>
    </font>
    <font>
      <b/>
      <sz val="12"/>
      <color theme="1"/>
      <name val="Calibri"/>
      <family val="2"/>
      <scheme val="minor"/>
    </font>
    <font>
      <sz val="11"/>
      <color theme="1"/>
      <name val="Calibri"/>
      <family val="2"/>
      <charset val="1"/>
      <scheme val="minor"/>
    </font>
    <font>
      <b/>
      <sz val="11"/>
      <color rgb="FF006100"/>
      <name val="Calibri"/>
      <family val="2"/>
      <scheme val="minor"/>
    </font>
    <font>
      <sz val="22"/>
      <color theme="0"/>
      <name val="Calibri"/>
      <family val="2"/>
      <scheme val="minor"/>
    </font>
    <font>
      <sz val="11"/>
      <color rgb="FF006100"/>
      <name val="Calibri"/>
      <family val="2"/>
      <scheme val="minor"/>
    </font>
    <font>
      <b/>
      <sz val="11"/>
      <color theme="1"/>
      <name val="Calibri"/>
      <family val="2"/>
      <scheme val="minor"/>
    </font>
    <font>
      <sz val="11"/>
      <color theme="1"/>
      <name val="Calibri"/>
      <family val="2"/>
      <scheme val="minor"/>
    </font>
    <font>
      <b/>
      <sz val="10"/>
      <color rgb="FF000000"/>
      <name val="Arial"/>
      <family val="2"/>
    </font>
    <font>
      <b/>
      <sz val="10"/>
      <name val="Arial"/>
      <family val="2"/>
    </font>
    <font>
      <b/>
      <sz val="11"/>
      <color rgb="FF000000"/>
      <name val="Calibri"/>
      <family val="2"/>
      <scheme val="minor"/>
    </font>
    <font>
      <sz val="11"/>
      <name val="Calibri"/>
      <family val="2"/>
      <scheme val="minor"/>
    </font>
    <font>
      <sz val="10"/>
      <color rgb="FF000000"/>
      <name val="Arial"/>
      <family val="2"/>
    </font>
    <font>
      <sz val="11"/>
      <color rgb="FF000000"/>
      <name val="Calibri"/>
      <family val="2"/>
      <scheme val="minor"/>
    </font>
    <font>
      <b/>
      <sz val="11"/>
      <name val="Calibri"/>
      <family val="2"/>
      <scheme val="minor"/>
    </font>
    <font>
      <sz val="11"/>
      <color rgb="FF000000"/>
      <name val="Calibri"/>
      <family val="2"/>
    </font>
    <font>
      <b/>
      <sz val="11"/>
      <color rgb="FF000000"/>
      <name val="Calibri"/>
      <family val="2"/>
    </font>
    <font>
      <b/>
      <sz val="11"/>
      <name val="Calibri"/>
      <family val="2"/>
    </font>
  </fonts>
  <fills count="10">
    <fill>
      <patternFill patternType="none"/>
    </fill>
    <fill>
      <patternFill patternType="gray125"/>
    </fill>
    <fill>
      <patternFill patternType="solid">
        <fgColor rgb="FFC6EFCE"/>
      </patternFill>
    </fill>
    <fill>
      <patternFill patternType="solid">
        <fgColor theme="9"/>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10">
    <xf numFmtId="0" fontId="0" fillId="0" borderId="0"/>
    <xf numFmtId="0" fontId="5" fillId="2" borderId="0" applyNumberFormat="0" applyBorder="0" applyAlignment="0" applyProtection="0"/>
    <xf numFmtId="0" fontId="6" fillId="3" borderId="0" applyNumberFormat="0" applyBorder="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2" applyNumberFormat="0" applyAlignment="0" applyProtection="0"/>
    <xf numFmtId="0" fontId="11" fillId="7" borderId="3" applyNumberFormat="0" applyAlignment="0" applyProtection="0"/>
    <xf numFmtId="0" fontId="1" fillId="8" borderId="4" applyNumberFormat="0" applyFont="0" applyAlignment="0" applyProtection="0"/>
    <xf numFmtId="0" fontId="27" fillId="0" borderId="0"/>
  </cellStyleXfs>
  <cellXfs count="176">
    <xf numFmtId="0" fontId="0" fillId="0" borderId="0" xfId="0"/>
    <xf numFmtId="0" fontId="2" fillId="0" borderId="0" xfId="0" applyFont="1" applyAlignment="1">
      <alignment wrapText="1"/>
    </xf>
    <xf numFmtId="0" fontId="1" fillId="0" borderId="0" xfId="0" applyFont="1"/>
    <xf numFmtId="0" fontId="0" fillId="0" borderId="0" xfId="0" applyAlignment="1">
      <alignment wrapText="1"/>
    </xf>
    <xf numFmtId="0" fontId="0" fillId="0" borderId="0" xfId="0" applyFont="1" applyAlignment="1">
      <alignment wrapText="1"/>
    </xf>
    <xf numFmtId="0" fontId="0" fillId="0" borderId="0" xfId="0" applyAlignment="1"/>
    <xf numFmtId="0" fontId="0" fillId="0" borderId="0" xfId="0" applyFont="1"/>
    <xf numFmtId="0" fontId="1" fillId="0" borderId="0" xfId="0" applyFont="1" applyAlignment="1">
      <alignment wrapText="1"/>
    </xf>
    <xf numFmtId="0" fontId="3" fillId="0" borderId="0" xfId="0" applyFont="1" applyAlignment="1">
      <alignment wrapText="1"/>
    </xf>
    <xf numFmtId="14" fontId="0" fillId="0" borderId="0" xfId="0" applyNumberFormat="1"/>
    <xf numFmtId="2" fontId="0" fillId="0" borderId="0" xfId="0" applyNumberFormat="1"/>
    <xf numFmtId="0" fontId="2" fillId="0" borderId="0" xfId="0" applyFont="1"/>
    <xf numFmtId="0" fontId="5" fillId="2" borderId="0" xfId="1" applyAlignment="1">
      <alignment wrapText="1"/>
    </xf>
    <xf numFmtId="0" fontId="8" fillId="4" borderId="0" xfId="4" applyAlignment="1">
      <alignment wrapText="1"/>
    </xf>
    <xf numFmtId="0" fontId="9" fillId="5" borderId="0" xfId="5" applyAlignment="1">
      <alignment wrapText="1"/>
    </xf>
    <xf numFmtId="0" fontId="11" fillId="7" borderId="3" xfId="7" applyAlignment="1">
      <alignment wrapText="1"/>
    </xf>
    <xf numFmtId="0" fontId="10" fillId="6" borderId="2" xfId="6" applyAlignment="1">
      <alignment wrapText="1"/>
    </xf>
    <xf numFmtId="0" fontId="0" fillId="8" borderId="4" xfId="8" applyFont="1" applyAlignment="1">
      <alignment wrapText="1"/>
    </xf>
    <xf numFmtId="0" fontId="0" fillId="8" borderId="4" xfId="8" applyFont="1"/>
    <xf numFmtId="0" fontId="0" fillId="0" borderId="0" xfId="0" applyAlignment="1">
      <alignment horizontal="center"/>
    </xf>
    <xf numFmtId="0" fontId="12" fillId="0" borderId="0" xfId="0" applyFont="1"/>
    <xf numFmtId="0" fontId="13" fillId="0" borderId="0" xfId="0" applyFont="1"/>
    <xf numFmtId="0" fontId="13" fillId="0" borderId="0" xfId="0" applyFont="1" applyAlignment="1">
      <alignment wrapText="1"/>
    </xf>
    <xf numFmtId="0" fontId="13" fillId="0" borderId="1" xfId="0" applyFont="1" applyBorder="1"/>
    <xf numFmtId="0" fontId="12" fillId="0" borderId="0" xfId="0" applyFont="1" applyAlignment="1">
      <alignment wrapText="1"/>
    </xf>
    <xf numFmtId="0" fontId="12" fillId="0" borderId="1" xfId="0" applyFont="1" applyBorder="1"/>
    <xf numFmtId="0" fontId="12" fillId="0" borderId="1" xfId="0" applyFont="1" applyBorder="1" applyAlignment="1">
      <alignment wrapText="1"/>
    </xf>
    <xf numFmtId="0" fontId="16" fillId="0" borderId="0" xfId="0" applyFont="1" applyAlignment="1"/>
    <xf numFmtId="2" fontId="12" fillId="0" borderId="0" xfId="0" applyNumberFormat="1" applyFont="1"/>
    <xf numFmtId="1" fontId="12" fillId="0" borderId="0" xfId="0" applyNumberFormat="1" applyFont="1"/>
    <xf numFmtId="0" fontId="17" fillId="0" borderId="1" xfId="0" applyFont="1" applyBorder="1" applyAlignment="1">
      <alignment wrapText="1"/>
    </xf>
    <xf numFmtId="0" fontId="18" fillId="2" borderId="0" xfId="1" applyFont="1"/>
    <xf numFmtId="2" fontId="13" fillId="0" borderId="0" xfId="0" applyNumberFormat="1" applyFont="1"/>
    <xf numFmtId="0" fontId="12" fillId="0" borderId="0" xfId="0" applyFont="1" applyAlignment="1">
      <alignment horizontal="center"/>
    </xf>
    <xf numFmtId="2" fontId="12" fillId="0" borderId="1" xfId="0" applyNumberFormat="1" applyFont="1" applyBorder="1"/>
    <xf numFmtId="1" fontId="13" fillId="0" borderId="1" xfId="0" applyNumberFormat="1" applyFont="1" applyBorder="1"/>
    <xf numFmtId="1" fontId="12" fillId="0" borderId="1" xfId="0" applyNumberFormat="1" applyFont="1" applyBorder="1"/>
    <xf numFmtId="0" fontId="20" fillId="2" borderId="0" xfId="1" applyFont="1"/>
    <xf numFmtId="0" fontId="2" fillId="0" borderId="0" xfId="0" applyFont="1" applyAlignment="1"/>
    <xf numFmtId="0" fontId="12" fillId="0" borderId="0" xfId="0" applyFont="1" applyAlignment="1"/>
    <xf numFmtId="9" fontId="12" fillId="0" borderId="0" xfId="0" applyNumberFormat="1" applyFont="1"/>
    <xf numFmtId="164" fontId="12" fillId="0" borderId="0" xfId="0" applyNumberFormat="1" applyFont="1"/>
    <xf numFmtId="10" fontId="12" fillId="0" borderId="0" xfId="0" applyNumberFormat="1" applyFont="1"/>
    <xf numFmtId="0" fontId="12" fillId="0" borderId="0" xfId="0" applyFont="1" applyAlignment="1">
      <alignment horizontal="center"/>
    </xf>
    <xf numFmtId="0" fontId="21" fillId="0" borderId="0" xfId="0" applyFont="1"/>
    <xf numFmtId="0" fontId="21" fillId="0" borderId="0" xfId="0" applyFont="1" applyAlignment="1">
      <alignment wrapText="1"/>
    </xf>
    <xf numFmtId="0" fontId="22" fillId="0" borderId="0" xfId="0" applyFont="1"/>
    <xf numFmtId="0" fontId="22" fillId="0" borderId="0" xfId="0" applyFont="1" applyAlignment="1">
      <alignment wrapText="1"/>
    </xf>
    <xf numFmtId="0" fontId="13" fillId="0" borderId="0" xfId="0" applyFont="1" applyAlignment="1">
      <alignment horizontal="center"/>
    </xf>
    <xf numFmtId="0" fontId="0" fillId="0" borderId="0" xfId="0" applyFont="1" applyAlignment="1"/>
    <xf numFmtId="0" fontId="23" fillId="0" borderId="0" xfId="0" applyFont="1" applyAlignment="1">
      <alignment horizontal="center" vertical="center"/>
    </xf>
    <xf numFmtId="0" fontId="0" fillId="0" borderId="0" xfId="0" applyFont="1" applyAlignment="1">
      <alignment vertical="center"/>
    </xf>
    <xf numFmtId="0" fontId="7" fillId="0" borderId="0" xfId="3" applyBorder="1" applyAlignment="1">
      <alignment horizontal="center" vertical="center" wrapText="1"/>
    </xf>
    <xf numFmtId="0" fontId="7" fillId="0" borderId="0" xfId="3" applyBorder="1" applyAlignment="1">
      <alignment vertical="center" wrapText="1"/>
    </xf>
    <xf numFmtId="0" fontId="7" fillId="0" borderId="0" xfId="3"/>
    <xf numFmtId="0" fontId="24" fillId="0" borderId="0" xfId="3" applyFont="1" applyFill="1" applyBorder="1" applyAlignment="1">
      <alignment horizontal="center" vertical="center" wrapText="1"/>
    </xf>
    <xf numFmtId="0" fontId="7" fillId="0" borderId="0" xfId="3" applyAlignment="1">
      <alignment horizontal="center"/>
    </xf>
    <xf numFmtId="0" fontId="0" fillId="0" borderId="0" xfId="0" applyFont="1" applyAlignment="1">
      <alignment horizontal="center"/>
    </xf>
    <xf numFmtId="0" fontId="25" fillId="0" borderId="0" xfId="0" applyFont="1" applyAlignment="1">
      <alignment horizontal="center" vertical="center"/>
    </xf>
    <xf numFmtId="0" fontId="26" fillId="0" borderId="0" xfId="0" applyFont="1" applyAlignment="1">
      <alignment horizontal="center"/>
    </xf>
    <xf numFmtId="0" fontId="26" fillId="0" borderId="0" xfId="0" applyFont="1" applyBorder="1" applyAlignment="1">
      <alignment horizont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horizontal="center" vertical="top"/>
    </xf>
    <xf numFmtId="0" fontId="0" fillId="0" borderId="0" xfId="0" applyAlignment="1">
      <alignment horizontal="center" vertical="center" wrapText="1"/>
    </xf>
    <xf numFmtId="0" fontId="0" fillId="0" borderId="1" xfId="0" applyFont="1" applyFill="1" applyBorder="1"/>
    <xf numFmtId="1" fontId="0" fillId="0" borderId="1" xfId="0" applyNumberFormat="1" applyFont="1" applyFill="1" applyBorder="1"/>
    <xf numFmtId="0" fontId="7" fillId="0" borderId="0" xfId="0" applyFont="1" applyAlignment="1"/>
    <xf numFmtId="0" fontId="27" fillId="0" borderId="0" xfId="0" applyFont="1" applyAlignment="1">
      <alignment vertical="center"/>
    </xf>
    <xf numFmtId="2" fontId="1" fillId="0" borderId="0" xfId="0" applyNumberFormat="1" applyFont="1"/>
    <xf numFmtId="0" fontId="28" fillId="0" borderId="0" xfId="0" applyFont="1" applyAlignment="1">
      <alignment vertical="center"/>
    </xf>
    <xf numFmtId="0" fontId="25" fillId="0" borderId="0" xfId="0" applyFont="1" applyAlignment="1">
      <alignment vertical="center"/>
    </xf>
    <xf numFmtId="2" fontId="2" fillId="0" borderId="0" xfId="0" applyNumberFormat="1" applyFont="1" applyAlignment="1">
      <alignment horizontal="center"/>
    </xf>
    <xf numFmtId="2" fontId="2" fillId="0" borderId="0" xfId="0" applyNumberFormat="1" applyFont="1"/>
    <xf numFmtId="2" fontId="1" fillId="0" borderId="0" xfId="0" applyNumberFormat="1" applyFont="1" applyAlignment="1">
      <alignment horizontal="center"/>
    </xf>
    <xf numFmtId="2" fontId="0" fillId="0" borderId="0" xfId="0" applyNumberFormat="1" applyFont="1" applyAlignment="1">
      <alignment vertical="center"/>
    </xf>
    <xf numFmtId="0" fontId="1" fillId="0" borderId="0" xfId="0" applyFont="1" applyAlignment="1">
      <alignment horizontal="center"/>
    </xf>
    <xf numFmtId="0" fontId="28" fillId="0" borderId="0" xfId="0" applyFont="1" applyAlignment="1">
      <alignment horizontal="center"/>
    </xf>
    <xf numFmtId="2" fontId="0" fillId="0" borderId="0" xfId="0" applyNumberFormat="1" applyFont="1" applyAlignment="1">
      <alignment horizontal="center" vertical="center"/>
    </xf>
    <xf numFmtId="0" fontId="8" fillId="4" borderId="0" xfId="4" applyAlignment="1">
      <alignment horizontal="center"/>
    </xf>
    <xf numFmtId="0" fontId="8" fillId="4" borderId="0" xfId="4"/>
    <xf numFmtId="2" fontId="8" fillId="4" borderId="0" xfId="4" applyNumberFormat="1" applyAlignment="1">
      <alignment horizontal="center"/>
    </xf>
    <xf numFmtId="0" fontId="28" fillId="0" borderId="0" xfId="0" applyFont="1"/>
    <xf numFmtId="2" fontId="8" fillId="4" borderId="0" xfId="4" applyNumberFormat="1" applyAlignment="1">
      <alignment horizontal="center" wrapText="1"/>
    </xf>
    <xf numFmtId="2" fontId="8" fillId="4" borderId="0" xfId="4" applyNumberFormat="1" applyAlignment="1">
      <alignment horizontal="center" vertical="center"/>
    </xf>
    <xf numFmtId="2" fontId="0" fillId="0" borderId="0" xfId="0" applyNumberFormat="1" applyFont="1"/>
    <xf numFmtId="0" fontId="27" fillId="0" borderId="0" xfId="0" applyFont="1"/>
    <xf numFmtId="2" fontId="28" fillId="0" borderId="0" xfId="0" applyNumberFormat="1" applyFont="1" applyAlignment="1">
      <alignment horizontal="center" vertical="center"/>
    </xf>
    <xf numFmtId="0" fontId="1" fillId="0" borderId="0" xfId="0" applyFont="1" applyAlignment="1"/>
    <xf numFmtId="0" fontId="28" fillId="0" borderId="0" xfId="0" applyFont="1" applyAlignment="1">
      <alignment vertical="center" wrapText="1"/>
    </xf>
    <xf numFmtId="0" fontId="0" fillId="0" borderId="0" xfId="0" applyFont="1" applyAlignment="1">
      <alignment horizontal="center" vertical="center"/>
    </xf>
    <xf numFmtId="0" fontId="0" fillId="0" borderId="0" xfId="0" applyFont="1" applyAlignment="1">
      <alignment horizontal="center"/>
    </xf>
    <xf numFmtId="0" fontId="1"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horizontal="center"/>
    </xf>
    <xf numFmtId="0" fontId="0" fillId="0" borderId="0" xfId="0" applyFont="1" applyAlignment="1">
      <alignment vertical="center"/>
    </xf>
    <xf numFmtId="0" fontId="1"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vertical="center"/>
    </xf>
    <xf numFmtId="0" fontId="0" fillId="0" borderId="0" xfId="0" applyFont="1" applyAlignment="1">
      <alignment horizontal="center"/>
    </xf>
    <xf numFmtId="0" fontId="25" fillId="0" borderId="0" xfId="0" applyFont="1" applyAlignment="1">
      <alignment vertical="center" wrapText="1"/>
    </xf>
    <xf numFmtId="0" fontId="27" fillId="0" borderId="0" xfId="9" applyFont="1" applyAlignment="1">
      <alignment vertical="center"/>
    </xf>
    <xf numFmtId="0" fontId="27" fillId="0" borderId="0" xfId="9" applyFont="1" applyAlignment="1">
      <alignment horizontal="center" vertical="center"/>
    </xf>
    <xf numFmtId="0" fontId="27" fillId="0" borderId="0" xfId="9" applyFont="1" applyAlignment="1">
      <alignment horizontal="left" vertical="center" wrapText="1"/>
    </xf>
    <xf numFmtId="0" fontId="28" fillId="0" borderId="0" xfId="9" applyFont="1" applyAlignment="1">
      <alignment vertical="center"/>
    </xf>
    <xf numFmtId="0" fontId="27" fillId="0" borderId="0" xfId="9" applyAlignment="1">
      <alignment horizontal="left"/>
    </xf>
    <xf numFmtId="0" fontId="28" fillId="0" borderId="0" xfId="9" applyFont="1" applyAlignment="1">
      <alignment vertical="center" wrapText="1"/>
    </xf>
    <xf numFmtId="0" fontId="26" fillId="0" borderId="0" xfId="9" applyFont="1" applyAlignment="1">
      <alignment vertical="center"/>
    </xf>
    <xf numFmtId="0" fontId="26" fillId="0" borderId="0" xfId="9" applyFont="1" applyAlignment="1">
      <alignment vertical="center" wrapText="1"/>
    </xf>
    <xf numFmtId="0" fontId="27" fillId="0" borderId="0" xfId="9" applyFont="1" applyAlignment="1">
      <alignment vertical="center" wrapText="1"/>
    </xf>
    <xf numFmtId="0" fontId="30" fillId="0" borderId="0" xfId="9" applyFont="1" applyAlignment="1">
      <alignment vertical="center" wrapText="1"/>
    </xf>
    <xf numFmtId="0" fontId="27" fillId="0" borderId="0" xfId="9" applyFont="1" applyAlignment="1">
      <alignment wrapText="1"/>
    </xf>
    <xf numFmtId="0" fontId="30" fillId="0" borderId="0" xfId="9" applyFont="1" applyAlignment="1">
      <alignment vertical="center"/>
    </xf>
    <xf numFmtId="0" fontId="27" fillId="0" borderId="0" xfId="9" applyAlignment="1">
      <alignment horizontal="center"/>
    </xf>
    <xf numFmtId="0" fontId="27" fillId="0" borderId="0" xfId="9" applyFont="1"/>
    <xf numFmtId="0" fontId="29" fillId="0" borderId="0" xfId="9" applyFont="1" applyAlignment="1">
      <alignment horizontal="center"/>
    </xf>
    <xf numFmtId="0" fontId="2" fillId="0" borderId="0" xfId="9" applyFont="1"/>
    <xf numFmtId="0" fontId="2" fillId="0" borderId="0" xfId="9" applyFont="1" applyAlignment="1">
      <alignment horizontal="left" wrapText="1"/>
    </xf>
    <xf numFmtId="0" fontId="27" fillId="0" borderId="0" xfId="9"/>
    <xf numFmtId="0" fontId="1" fillId="0" borderId="0" xfId="9" applyFont="1" applyAlignment="1">
      <alignment wrapText="1"/>
    </xf>
    <xf numFmtId="0" fontId="1" fillId="0" borderId="0" xfId="9" applyFont="1"/>
    <xf numFmtId="0" fontId="23" fillId="0" borderId="0" xfId="9" applyFont="1" applyAlignment="1">
      <alignment horizontal="center" vertical="center"/>
    </xf>
    <xf numFmtId="0" fontId="23" fillId="0" borderId="0" xfId="9" applyFont="1" applyAlignment="1">
      <alignment horizontal="center" vertical="center" wrapText="1"/>
    </xf>
    <xf numFmtId="0" fontId="2" fillId="0" borderId="0" xfId="9" applyFont="1" applyAlignment="1">
      <alignment horizontal="center" vertical="center" wrapText="1"/>
    </xf>
    <xf numFmtId="0" fontId="23" fillId="0" borderId="0" xfId="9" applyFont="1" applyAlignment="1">
      <alignment vertical="center"/>
    </xf>
    <xf numFmtId="0" fontId="23" fillId="0" borderId="0" xfId="9" applyFont="1" applyAlignment="1">
      <alignment vertical="center" wrapText="1"/>
    </xf>
    <xf numFmtId="0" fontId="2" fillId="0" borderId="0" xfId="9" applyFont="1" applyAlignment="1">
      <alignment wrapText="1"/>
    </xf>
    <xf numFmtId="0" fontId="31" fillId="0" borderId="0" xfId="9" applyFont="1" applyAlignment="1">
      <alignment horizontal="center" vertical="center"/>
    </xf>
    <xf numFmtId="0" fontId="24" fillId="0" borderId="0" xfId="9" applyFont="1" applyAlignment="1">
      <alignment horizontal="center" vertical="center"/>
    </xf>
    <xf numFmtId="0" fontId="24" fillId="0" borderId="0" xfId="9" applyFont="1" applyAlignment="1">
      <alignment horizontal="center" vertical="center" wrapText="1"/>
    </xf>
    <xf numFmtId="0" fontId="32" fillId="0" borderId="0" xfId="9" applyFont="1" applyAlignment="1">
      <alignment horizontal="center" vertical="center"/>
    </xf>
    <xf numFmtId="0" fontId="23" fillId="0" borderId="0" xfId="9" applyFont="1" applyAlignment="1"/>
    <xf numFmtId="0" fontId="25" fillId="0" borderId="0" xfId="9" applyFont="1" applyAlignment="1">
      <alignment horizontal="center" vertical="center"/>
    </xf>
    <xf numFmtId="0" fontId="25" fillId="0" borderId="0" xfId="9" applyFont="1" applyAlignment="1">
      <alignment horizontal="center" vertical="center" wrapText="1"/>
    </xf>
    <xf numFmtId="0" fontId="2" fillId="0" borderId="0" xfId="9" applyFont="1" applyAlignment="1">
      <alignment vertical="center" wrapText="1"/>
    </xf>
    <xf numFmtId="0" fontId="29" fillId="0" borderId="0" xfId="9" applyFont="1" applyAlignment="1">
      <alignment horizontal="center" vertical="center"/>
    </xf>
    <xf numFmtId="0" fontId="29" fillId="0" borderId="0" xfId="9" applyFont="1" applyAlignment="1">
      <alignment horizontal="center" vertical="center" wrapText="1"/>
    </xf>
    <xf numFmtId="0" fontId="32" fillId="0" borderId="0" xfId="9" applyFont="1" applyAlignment="1">
      <alignment horizontal="center" vertical="center" wrapText="1"/>
    </xf>
    <xf numFmtId="2" fontId="1" fillId="0" borderId="0" xfId="0" applyNumberFormat="1" applyFont="1" applyAlignment="1"/>
    <xf numFmtId="0" fontId="28" fillId="0" borderId="0" xfId="0" applyFont="1" applyAlignment="1">
      <alignment wrapText="1"/>
    </xf>
    <xf numFmtId="0" fontId="28" fillId="0" borderId="0" xfId="0" applyFont="1" applyAlignment="1"/>
    <xf numFmtId="2" fontId="0" fillId="0" borderId="0" xfId="0" applyNumberFormat="1" applyFont="1" applyAlignment="1">
      <alignment horizontal="center"/>
    </xf>
    <xf numFmtId="0" fontId="0" fillId="0" borderId="1" xfId="0" applyFont="1" applyBorder="1"/>
    <xf numFmtId="0" fontId="0" fillId="0" borderId="0" xfId="0" applyFont="1" applyFill="1" applyBorder="1"/>
    <xf numFmtId="0" fontId="2" fillId="0" borderId="0" xfId="0" applyFont="1" applyFill="1" applyBorder="1" applyAlignment="1">
      <alignment wrapText="1"/>
    </xf>
    <xf numFmtId="0" fontId="2" fillId="0" borderId="0" xfId="0" applyFont="1" applyFill="1" applyBorder="1"/>
    <xf numFmtId="0" fontId="2" fillId="0" borderId="1" xfId="0" applyFont="1" applyBorder="1"/>
    <xf numFmtId="2" fontId="0" fillId="0" borderId="0" xfId="0" applyNumberFormat="1" applyAlignment="1">
      <alignment wrapText="1"/>
    </xf>
    <xf numFmtId="0" fontId="23" fillId="0" borderId="0" xfId="9" applyFont="1" applyAlignment="1">
      <alignment horizontal="center"/>
    </xf>
    <xf numFmtId="0" fontId="23" fillId="0" borderId="0" xfId="9" applyFont="1" applyAlignment="1">
      <alignment horizontal="center" vertical="center"/>
    </xf>
    <xf numFmtId="0" fontId="23" fillId="0" borderId="0" xfId="9" applyFont="1" applyAlignment="1">
      <alignment horizontal="center" vertical="center" wrapText="1"/>
    </xf>
    <xf numFmtId="0" fontId="2" fillId="0" borderId="0" xfId="9" applyFont="1" applyAlignment="1">
      <alignment horizontal="center"/>
    </xf>
    <xf numFmtId="0" fontId="0" fillId="0" borderId="0" xfId="0" applyAlignment="1">
      <alignment horizontal="center"/>
    </xf>
    <xf numFmtId="0" fontId="2" fillId="0" borderId="0" xfId="0" applyFont="1" applyAlignment="1">
      <alignment horizontal="center"/>
    </xf>
    <xf numFmtId="0" fontId="16" fillId="0" borderId="0" xfId="0" applyFont="1" applyAlignment="1">
      <alignment horizontal="center"/>
    </xf>
    <xf numFmtId="0" fontId="28" fillId="0" borderId="0" xfId="0" applyFont="1" applyAlignment="1">
      <alignment horizontal="center" vertical="center"/>
    </xf>
    <xf numFmtId="0" fontId="28"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8" fillId="4" borderId="0" xfId="4" applyAlignment="1">
      <alignment horizontal="center" vertical="center"/>
    </xf>
    <xf numFmtId="0" fontId="0" fillId="0" borderId="0" xfId="0" applyFont="1" applyAlignment="1">
      <alignment horizontal="center" vertical="center"/>
    </xf>
    <xf numFmtId="0" fontId="2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horizontal="center" vertical="center"/>
    </xf>
    <xf numFmtId="0" fontId="0" fillId="0" borderId="0" xfId="0" applyFont="1" applyAlignment="1">
      <alignment horizontal="center" vertical="top" wrapText="1"/>
    </xf>
    <xf numFmtId="0" fontId="0" fillId="0" borderId="0" xfId="0" applyAlignment="1">
      <alignment horizontal="center" vertical="top" wrapText="1"/>
    </xf>
    <xf numFmtId="0" fontId="12" fillId="0" borderId="0" xfId="0" applyFont="1" applyAlignment="1">
      <alignment horizontal="center" vertical="top"/>
    </xf>
    <xf numFmtId="0" fontId="0" fillId="0" borderId="0" xfId="0" applyFont="1" applyAlignment="1">
      <alignment horizontal="center"/>
    </xf>
    <xf numFmtId="0" fontId="12" fillId="0" borderId="0" xfId="0" applyFont="1" applyAlignment="1">
      <alignment horizontal="center"/>
    </xf>
    <xf numFmtId="0" fontId="14" fillId="3" borderId="0" xfId="2" applyFont="1" applyAlignment="1">
      <alignment horizontal="center"/>
    </xf>
    <xf numFmtId="0" fontId="19" fillId="3" borderId="0" xfId="2" applyFont="1" applyAlignment="1">
      <alignment horizontal="center"/>
    </xf>
    <xf numFmtId="0" fontId="15" fillId="3" borderId="0" xfId="2" applyFont="1" applyAlignment="1">
      <alignment horizontal="center"/>
    </xf>
    <xf numFmtId="0" fontId="24" fillId="9" borderId="0" xfId="0" applyFont="1" applyFill="1" applyAlignment="1">
      <alignment horizontal="center"/>
    </xf>
    <xf numFmtId="0" fontId="0" fillId="0" borderId="0" xfId="0" applyFont="1" applyAlignment="1">
      <alignment vertical="center"/>
    </xf>
  </cellXfs>
  <cellStyles count="10">
    <cellStyle name="Accent6" xfId="2" builtinId="49"/>
    <cellStyle name="Bad" xfId="4" builtinId="27"/>
    <cellStyle name="Check Cell" xfId="7" builtinId="23"/>
    <cellStyle name="Good" xfId="1" builtinId="26"/>
    <cellStyle name="Neutral" xfId="5" builtinId="28"/>
    <cellStyle name="Normal" xfId="0" builtinId="0"/>
    <cellStyle name="Normal 2" xfId="3" xr:uid="{00000000-0005-0000-0000-00002F000000}"/>
    <cellStyle name="Normal 3" xfId="9" xr:uid="{54975343-13DF-4719-AE85-D029BCB3419A}"/>
    <cellStyle name="Note" xfId="8" builtinId="10"/>
    <cellStyle name="Output" xfId="6"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4.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5.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6.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27.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28.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29.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0.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1.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2.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3.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34.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35.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36.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37.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38.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39.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0.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1.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2.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3.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44.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45.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46.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Ex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4.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Ex5.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6.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r>
              <a:rPr lang="en-US" sz="1200"/>
              <a:t>Size metrics accross years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1"/>
          <c:order val="1"/>
          <c:tx>
            <c:strRef>
              <c:f>'Independent variables Analysis'!$C$2</c:f>
              <c:strCache>
                <c:ptCount val="1"/>
                <c:pt idx="0">
                  <c:v>LOC</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Analysis'!$C$3:$C$17</c15:sqref>
                  </c15:fullRef>
                </c:ext>
              </c:extLst>
              <c:f>('Independent variables Analysis'!$C$3:$C$13,'Independent variables Analysis'!$C$15,'Independent variables Analysis'!$C$17)</c:f>
              <c:numCache>
                <c:formatCode>General</c:formatCode>
                <c:ptCount val="13"/>
                <c:pt idx="0">
                  <c:v>0</c:v>
                </c:pt>
                <c:pt idx="1">
                  <c:v>0</c:v>
                </c:pt>
                <c:pt idx="2">
                  <c:v>0</c:v>
                </c:pt>
                <c:pt idx="3">
                  <c:v>0</c:v>
                </c:pt>
                <c:pt idx="4">
                  <c:v>0</c:v>
                </c:pt>
                <c:pt idx="5">
                  <c:v>0</c:v>
                </c:pt>
                <c:pt idx="6">
                  <c:v>1</c:v>
                </c:pt>
                <c:pt idx="7">
                  <c:v>1</c:v>
                </c:pt>
                <c:pt idx="8">
                  <c:v>1</c:v>
                </c:pt>
                <c:pt idx="9">
                  <c:v>1</c:v>
                </c:pt>
                <c:pt idx="10">
                  <c:v>1</c:v>
                </c:pt>
                <c:pt idx="11">
                  <c:v>1</c:v>
                </c:pt>
                <c:pt idx="12">
                  <c:v>1</c:v>
                </c:pt>
              </c:numCache>
            </c:numRef>
          </c:val>
          <c:extLst>
            <c:ext xmlns:c16="http://schemas.microsoft.com/office/drawing/2014/chart" uri="{C3380CC4-5D6E-409C-BE32-E72D297353CC}">
              <c16:uniqueId val="{00000000-E302-437F-B923-724C3FA6588E}"/>
            </c:ext>
          </c:extLst>
        </c:ser>
        <c:ser>
          <c:idx val="2"/>
          <c:order val="2"/>
          <c:tx>
            <c:strRef>
              <c:f>'Independent variables Analysis'!$D$2</c:f>
              <c:strCache>
                <c:ptCount val="1"/>
                <c:pt idx="0">
                  <c:v>LOCNAMM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Analysis'!$D$3:$D$17</c15:sqref>
                  </c15:fullRef>
                </c:ext>
              </c:extLst>
              <c:f>('Independent variables Analysis'!$D$3:$D$13,'Independent variables Analysis'!$D$15,'Independent variables Analysis'!$D$17)</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1</c:v>
                </c:pt>
                <c:pt idx="12">
                  <c:v>1</c:v>
                </c:pt>
              </c:numCache>
            </c:numRef>
          </c:val>
          <c:extLst>
            <c:ext xmlns:c16="http://schemas.microsoft.com/office/drawing/2014/chart" uri="{C3380CC4-5D6E-409C-BE32-E72D297353CC}">
              <c16:uniqueId val="{00000001-E302-437F-B923-724C3FA6588E}"/>
            </c:ext>
          </c:extLst>
        </c:ser>
        <c:ser>
          <c:idx val="3"/>
          <c:order val="3"/>
          <c:tx>
            <c:strRef>
              <c:f>'Independent variables Analysis'!$E$2</c:f>
              <c:strCache>
                <c:ptCount val="1"/>
                <c:pt idx="0">
                  <c:v>NOM</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Analysis'!$E$3:$E$17</c15:sqref>
                  </c15:fullRef>
                </c:ext>
              </c:extLst>
              <c:f>('Independent variables Analysis'!$E$3:$E$13,'Independent variables Analysis'!$E$15,'Independent variables Analysis'!$E$17)</c:f>
              <c:numCache>
                <c:formatCode>General</c:formatCode>
                <c:ptCount val="13"/>
                <c:pt idx="0">
                  <c:v>0</c:v>
                </c:pt>
                <c:pt idx="1">
                  <c:v>0</c:v>
                </c:pt>
                <c:pt idx="2">
                  <c:v>0</c:v>
                </c:pt>
                <c:pt idx="3">
                  <c:v>1</c:v>
                </c:pt>
                <c:pt idx="4">
                  <c:v>1</c:v>
                </c:pt>
                <c:pt idx="5">
                  <c:v>0</c:v>
                </c:pt>
                <c:pt idx="6">
                  <c:v>1</c:v>
                </c:pt>
                <c:pt idx="7">
                  <c:v>0</c:v>
                </c:pt>
                <c:pt idx="8">
                  <c:v>1</c:v>
                </c:pt>
                <c:pt idx="9">
                  <c:v>1</c:v>
                </c:pt>
                <c:pt idx="10">
                  <c:v>1</c:v>
                </c:pt>
                <c:pt idx="11">
                  <c:v>1</c:v>
                </c:pt>
                <c:pt idx="12">
                  <c:v>1</c:v>
                </c:pt>
              </c:numCache>
            </c:numRef>
          </c:val>
          <c:extLst>
            <c:ext xmlns:c16="http://schemas.microsoft.com/office/drawing/2014/chart" uri="{C3380CC4-5D6E-409C-BE32-E72D297353CC}">
              <c16:uniqueId val="{00000002-E302-437F-B923-724C3FA6588E}"/>
            </c:ext>
          </c:extLst>
        </c:ser>
        <c:ser>
          <c:idx val="4"/>
          <c:order val="4"/>
          <c:tx>
            <c:strRef>
              <c:f>'Independent variables Analysis'!$F$2</c:f>
              <c:strCache>
                <c:ptCount val="1"/>
                <c:pt idx="0">
                  <c:v>NOPK</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Analysis'!$F$3:$F$17</c15:sqref>
                  </c15:fullRef>
                </c:ext>
              </c:extLst>
              <c:f>('Independent variables Analysis'!$F$3:$F$13,'Independent variables Analysis'!$F$15,'Independent variables Analysis'!$F$17)</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1</c:v>
                </c:pt>
                <c:pt idx="12">
                  <c:v>1</c:v>
                </c:pt>
              </c:numCache>
            </c:numRef>
          </c:val>
          <c:extLst>
            <c:ext xmlns:c16="http://schemas.microsoft.com/office/drawing/2014/chart" uri="{C3380CC4-5D6E-409C-BE32-E72D297353CC}">
              <c16:uniqueId val="{00000003-E302-437F-B923-724C3FA6588E}"/>
            </c:ext>
          </c:extLst>
        </c:ser>
        <c:ser>
          <c:idx val="5"/>
          <c:order val="5"/>
          <c:tx>
            <c:strRef>
              <c:f>'Independent variables Analysis'!$G$2</c:f>
              <c:strCache>
                <c:ptCount val="1"/>
                <c:pt idx="0">
                  <c:v>NOCS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Analysis'!$G$3:$G$17</c15:sqref>
                  </c15:fullRef>
                </c:ext>
              </c:extLst>
              <c:f>('Independent variables Analysis'!$G$3:$G$13,'Independent variables Analysis'!$G$15,'Independent variables Analysis'!$G$17)</c:f>
              <c:numCache>
                <c:formatCode>General</c:formatCode>
                <c:ptCount val="13"/>
                <c:pt idx="0">
                  <c:v>0</c:v>
                </c:pt>
                <c:pt idx="1">
                  <c:v>0</c:v>
                </c:pt>
                <c:pt idx="2">
                  <c:v>0</c:v>
                </c:pt>
                <c:pt idx="3">
                  <c:v>0</c:v>
                </c:pt>
                <c:pt idx="4">
                  <c:v>1</c:v>
                </c:pt>
                <c:pt idx="5">
                  <c:v>0</c:v>
                </c:pt>
                <c:pt idx="6">
                  <c:v>0</c:v>
                </c:pt>
                <c:pt idx="7">
                  <c:v>0</c:v>
                </c:pt>
                <c:pt idx="8">
                  <c:v>0</c:v>
                </c:pt>
                <c:pt idx="9">
                  <c:v>1</c:v>
                </c:pt>
                <c:pt idx="10">
                  <c:v>0</c:v>
                </c:pt>
                <c:pt idx="11">
                  <c:v>1</c:v>
                </c:pt>
                <c:pt idx="12">
                  <c:v>1</c:v>
                </c:pt>
              </c:numCache>
            </c:numRef>
          </c:val>
          <c:extLst>
            <c:ext xmlns:c16="http://schemas.microsoft.com/office/drawing/2014/chart" uri="{C3380CC4-5D6E-409C-BE32-E72D297353CC}">
              <c16:uniqueId val="{00000004-E302-437F-B923-724C3FA6588E}"/>
            </c:ext>
          </c:extLst>
        </c:ser>
        <c:ser>
          <c:idx val="6"/>
          <c:order val="6"/>
          <c:tx>
            <c:strRef>
              <c:f>'Independent variables Analysis'!$H$2</c:f>
              <c:strCache>
                <c:ptCount val="1"/>
                <c:pt idx="0">
                  <c:v>NOMNAMM</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Analysis'!$H$3:$H$17</c15:sqref>
                  </c15:fullRef>
                </c:ext>
              </c:extLst>
              <c:f>('Independent variables Analysis'!$H$3:$H$13,'Independent variables Analysis'!$H$15,'Independent variables Analysis'!$H$17)</c:f>
              <c:numCache>
                <c:formatCode>General</c:formatCode>
                <c:ptCount val="13"/>
                <c:pt idx="0">
                  <c:v>0</c:v>
                </c:pt>
                <c:pt idx="1">
                  <c:v>0</c:v>
                </c:pt>
                <c:pt idx="2">
                  <c:v>0</c:v>
                </c:pt>
                <c:pt idx="3">
                  <c:v>0</c:v>
                </c:pt>
                <c:pt idx="4">
                  <c:v>0</c:v>
                </c:pt>
                <c:pt idx="5">
                  <c:v>0</c:v>
                </c:pt>
                <c:pt idx="6">
                  <c:v>0</c:v>
                </c:pt>
                <c:pt idx="7">
                  <c:v>0</c:v>
                </c:pt>
                <c:pt idx="8">
                  <c:v>0</c:v>
                </c:pt>
                <c:pt idx="9">
                  <c:v>1</c:v>
                </c:pt>
                <c:pt idx="10">
                  <c:v>0</c:v>
                </c:pt>
                <c:pt idx="11">
                  <c:v>1</c:v>
                </c:pt>
                <c:pt idx="12">
                  <c:v>1</c:v>
                </c:pt>
              </c:numCache>
            </c:numRef>
          </c:val>
          <c:extLst>
            <c:ext xmlns:c16="http://schemas.microsoft.com/office/drawing/2014/chart" uri="{C3380CC4-5D6E-409C-BE32-E72D297353CC}">
              <c16:uniqueId val="{00000005-E302-437F-B923-724C3FA6588E}"/>
            </c:ext>
          </c:extLst>
        </c:ser>
        <c:ser>
          <c:idx val="7"/>
          <c:order val="7"/>
          <c:tx>
            <c:strRef>
              <c:f>'Independent variables Analysis'!$I$2</c:f>
              <c:strCache>
                <c:ptCount val="1"/>
                <c:pt idx="0">
                  <c:v>NOA</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Analysis'!$I$3:$I$17</c15:sqref>
                  </c15:fullRef>
                </c:ext>
              </c:extLst>
              <c:f>('Independent variables Analysis'!$I$3:$I$13,'Independent variables Analysis'!$I$15,'Independent variables Analysis'!$I$17)</c:f>
              <c:numCache>
                <c:formatCode>General</c:formatCode>
                <c:ptCount val="13"/>
                <c:pt idx="0">
                  <c:v>0</c:v>
                </c:pt>
                <c:pt idx="1">
                  <c:v>0</c:v>
                </c:pt>
                <c:pt idx="2">
                  <c:v>0</c:v>
                </c:pt>
                <c:pt idx="3">
                  <c:v>0</c:v>
                </c:pt>
                <c:pt idx="4">
                  <c:v>1</c:v>
                </c:pt>
                <c:pt idx="5">
                  <c:v>0</c:v>
                </c:pt>
                <c:pt idx="6">
                  <c:v>0</c:v>
                </c:pt>
                <c:pt idx="7">
                  <c:v>0</c:v>
                </c:pt>
                <c:pt idx="8">
                  <c:v>0</c:v>
                </c:pt>
                <c:pt idx="9">
                  <c:v>1</c:v>
                </c:pt>
                <c:pt idx="10">
                  <c:v>0</c:v>
                </c:pt>
                <c:pt idx="11">
                  <c:v>1</c:v>
                </c:pt>
                <c:pt idx="12">
                  <c:v>1</c:v>
                </c:pt>
              </c:numCache>
            </c:numRef>
          </c:val>
          <c:extLst>
            <c:ext xmlns:c16="http://schemas.microsoft.com/office/drawing/2014/chart" uri="{C3380CC4-5D6E-409C-BE32-E72D297353CC}">
              <c16:uniqueId val="{00000006-E302-437F-B923-724C3FA6588E}"/>
            </c:ext>
          </c:extLst>
        </c:ser>
        <c:ser>
          <c:idx val="8"/>
          <c:order val="8"/>
          <c:tx>
            <c:strRef>
              <c:f>'Independent variables Analysis'!$J$2</c:f>
              <c:strCache>
                <c:ptCount val="1"/>
                <c:pt idx="0">
                  <c:v>NAD</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Analysis'!$J$3:$J$17</c15:sqref>
                  </c15:fullRef>
                </c:ext>
              </c:extLst>
              <c:f>('Independent variables Analysis'!$J$3:$J$13,'Independent variables Analysis'!$J$15,'Independent variables Analysis'!$J$17)</c:f>
              <c:numCache>
                <c:formatCode>General</c:formatCode>
                <c:ptCount val="13"/>
                <c:pt idx="0">
                  <c:v>0</c:v>
                </c:pt>
                <c:pt idx="1">
                  <c:v>1</c:v>
                </c:pt>
                <c:pt idx="2">
                  <c:v>1</c:v>
                </c:pt>
                <c:pt idx="3">
                  <c:v>1</c:v>
                </c:pt>
                <c:pt idx="4">
                  <c:v>0</c:v>
                </c:pt>
                <c:pt idx="5">
                  <c:v>1</c:v>
                </c:pt>
                <c:pt idx="6">
                  <c:v>1</c:v>
                </c:pt>
                <c:pt idx="7">
                  <c:v>0</c:v>
                </c:pt>
                <c:pt idx="8">
                  <c:v>1</c:v>
                </c:pt>
                <c:pt idx="9">
                  <c:v>0</c:v>
                </c:pt>
                <c:pt idx="10">
                  <c:v>1</c:v>
                </c:pt>
                <c:pt idx="11">
                  <c:v>0</c:v>
                </c:pt>
                <c:pt idx="12">
                  <c:v>0</c:v>
                </c:pt>
              </c:numCache>
            </c:numRef>
          </c:val>
          <c:extLst>
            <c:ext xmlns:c16="http://schemas.microsoft.com/office/drawing/2014/chart" uri="{C3380CC4-5D6E-409C-BE32-E72D297353CC}">
              <c16:uniqueId val="{00000007-E302-437F-B923-724C3FA6588E}"/>
            </c:ext>
          </c:extLst>
        </c:ser>
        <c:ser>
          <c:idx val="9"/>
          <c:order val="9"/>
          <c:tx>
            <c:strRef>
              <c:f>'Independent variables Analysis'!$K$2</c:f>
              <c:strCache>
                <c:ptCount val="1"/>
                <c:pt idx="0">
                  <c:v>NADextended</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Analysis'!$K$3:$K$17</c15:sqref>
                  </c15:fullRef>
                </c:ext>
              </c:extLst>
              <c:f>('Independent variables Analysis'!$K$3:$K$13,'Independent variables Analysis'!$K$15,'Independent variables Analysis'!$K$17)</c:f>
              <c:numCache>
                <c:formatCode>General</c:formatCode>
                <c:ptCount val="13"/>
                <c:pt idx="0">
                  <c:v>0</c:v>
                </c:pt>
                <c:pt idx="1">
                  <c:v>0</c:v>
                </c:pt>
                <c:pt idx="2">
                  <c:v>0</c:v>
                </c:pt>
                <c:pt idx="3">
                  <c:v>1</c:v>
                </c:pt>
                <c:pt idx="4">
                  <c:v>0</c:v>
                </c:pt>
                <c:pt idx="5">
                  <c:v>0</c:v>
                </c:pt>
                <c:pt idx="6">
                  <c:v>1</c:v>
                </c:pt>
                <c:pt idx="7">
                  <c:v>0</c:v>
                </c:pt>
                <c:pt idx="8">
                  <c:v>1</c:v>
                </c:pt>
                <c:pt idx="9">
                  <c:v>0</c:v>
                </c:pt>
                <c:pt idx="10">
                  <c:v>1</c:v>
                </c:pt>
                <c:pt idx="11">
                  <c:v>0</c:v>
                </c:pt>
                <c:pt idx="12">
                  <c:v>0</c:v>
                </c:pt>
              </c:numCache>
            </c:numRef>
          </c:val>
          <c:extLst>
            <c:ext xmlns:c16="http://schemas.microsoft.com/office/drawing/2014/chart" uri="{C3380CC4-5D6E-409C-BE32-E72D297353CC}">
              <c16:uniqueId val="{00000008-E302-437F-B923-724C3FA6588E}"/>
            </c:ext>
          </c:extLst>
        </c:ser>
        <c:ser>
          <c:idx val="10"/>
          <c:order val="10"/>
          <c:tx>
            <c:strRef>
              <c:f>'Independent variables Analysis'!$L$2</c:f>
              <c:strCache>
                <c:ptCount val="1"/>
                <c:pt idx="0">
                  <c:v>NMD</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Analysis'!$L$3:$L$17</c15:sqref>
                  </c15:fullRef>
                </c:ext>
              </c:extLst>
              <c:f>('Independent variables Analysis'!$L$3:$L$13,'Independent variables Analysis'!$L$15,'Independent variables Analysis'!$L$17)</c:f>
              <c:numCache>
                <c:formatCode>General</c:formatCode>
                <c:ptCount val="13"/>
                <c:pt idx="0">
                  <c:v>0</c:v>
                </c:pt>
                <c:pt idx="1">
                  <c:v>1</c:v>
                </c:pt>
                <c:pt idx="2">
                  <c:v>1</c:v>
                </c:pt>
                <c:pt idx="3">
                  <c:v>1</c:v>
                </c:pt>
                <c:pt idx="4">
                  <c:v>0</c:v>
                </c:pt>
                <c:pt idx="5">
                  <c:v>1</c:v>
                </c:pt>
                <c:pt idx="6">
                  <c:v>1</c:v>
                </c:pt>
                <c:pt idx="7">
                  <c:v>0</c:v>
                </c:pt>
                <c:pt idx="8">
                  <c:v>1</c:v>
                </c:pt>
                <c:pt idx="9">
                  <c:v>0</c:v>
                </c:pt>
                <c:pt idx="10">
                  <c:v>1</c:v>
                </c:pt>
                <c:pt idx="11">
                  <c:v>0</c:v>
                </c:pt>
                <c:pt idx="12">
                  <c:v>0</c:v>
                </c:pt>
              </c:numCache>
            </c:numRef>
          </c:val>
          <c:extLst>
            <c:ext xmlns:c16="http://schemas.microsoft.com/office/drawing/2014/chart" uri="{C3380CC4-5D6E-409C-BE32-E72D297353CC}">
              <c16:uniqueId val="{00000009-E302-437F-B923-724C3FA6588E}"/>
            </c:ext>
          </c:extLst>
        </c:ser>
        <c:ser>
          <c:idx val="11"/>
          <c:order val="11"/>
          <c:tx>
            <c:strRef>
              <c:f>'Independent variables Analysis'!$M$2</c:f>
              <c:strCache>
                <c:ptCount val="1"/>
                <c:pt idx="0">
                  <c:v>NMDextended</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Analysis'!$M$3:$M$17</c15:sqref>
                  </c15:fullRef>
                </c:ext>
              </c:extLst>
              <c:f>('Independent variables Analysis'!$M$3:$M$13,'Independent variables Analysis'!$M$15,'Independent variables Analysis'!$M$17)</c:f>
              <c:numCache>
                <c:formatCode>General</c:formatCode>
                <c:ptCount val="13"/>
                <c:pt idx="0">
                  <c:v>0</c:v>
                </c:pt>
                <c:pt idx="1">
                  <c:v>0</c:v>
                </c:pt>
                <c:pt idx="2">
                  <c:v>0</c:v>
                </c:pt>
                <c:pt idx="3">
                  <c:v>1</c:v>
                </c:pt>
                <c:pt idx="4">
                  <c:v>0</c:v>
                </c:pt>
                <c:pt idx="5">
                  <c:v>0</c:v>
                </c:pt>
                <c:pt idx="6">
                  <c:v>1</c:v>
                </c:pt>
                <c:pt idx="7">
                  <c:v>0</c:v>
                </c:pt>
                <c:pt idx="8">
                  <c:v>1</c:v>
                </c:pt>
                <c:pt idx="9">
                  <c:v>0</c:v>
                </c:pt>
                <c:pt idx="10">
                  <c:v>1</c:v>
                </c:pt>
                <c:pt idx="11">
                  <c:v>0</c:v>
                </c:pt>
                <c:pt idx="12">
                  <c:v>0</c:v>
                </c:pt>
              </c:numCache>
            </c:numRef>
          </c:val>
          <c:extLst>
            <c:ext xmlns:c16="http://schemas.microsoft.com/office/drawing/2014/chart" uri="{C3380CC4-5D6E-409C-BE32-E72D297353CC}">
              <c16:uniqueId val="{0000000A-E302-437F-B923-724C3FA6588E}"/>
            </c:ext>
          </c:extLst>
        </c:ser>
        <c:ser>
          <c:idx val="12"/>
          <c:order val="12"/>
          <c:tx>
            <c:strRef>
              <c:f>'Independent variables Analysis'!$N$2</c:f>
              <c:strCache>
                <c:ptCount val="1"/>
                <c:pt idx="0">
                  <c:v>LOC_1</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Analysis'!$N$3:$N$17</c15:sqref>
                  </c15:fullRef>
                </c:ext>
              </c:extLst>
              <c:f>('Independent variables Analysis'!$N$3:$N$13,'Independent variables Analysis'!$N$15,'Independent variables Analysis'!$N$17)</c:f>
              <c:numCache>
                <c:formatCode>General</c:formatCode>
                <c:ptCount val="13"/>
                <c:pt idx="0">
                  <c:v>0</c:v>
                </c:pt>
                <c:pt idx="1">
                  <c:v>0</c:v>
                </c:pt>
                <c:pt idx="2">
                  <c:v>0</c:v>
                </c:pt>
                <c:pt idx="3">
                  <c:v>0</c:v>
                </c:pt>
                <c:pt idx="4">
                  <c:v>0</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B-E302-437F-B923-724C3FA6588E}"/>
            </c:ext>
          </c:extLst>
        </c:ser>
        <c:ser>
          <c:idx val="13"/>
          <c:order val="13"/>
          <c:tx>
            <c:strRef>
              <c:f>'Independent variables Analysis'!$O$2</c:f>
              <c:strCache>
                <c:ptCount val="1"/>
                <c:pt idx="0">
                  <c:v>MLOCSum</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Analysis'!$O$3:$O$17</c15:sqref>
                  </c15:fullRef>
                </c:ext>
              </c:extLst>
              <c:f>('Independent variables Analysis'!$O$3:$O$13,'Independent variables Analysis'!$O$15,'Independent variables Analysis'!$O$17)</c:f>
              <c:numCache>
                <c:formatCode>General</c:formatCode>
                <c:ptCount val="13"/>
                <c:pt idx="0">
                  <c:v>0</c:v>
                </c:pt>
                <c:pt idx="1">
                  <c:v>0</c:v>
                </c:pt>
                <c:pt idx="2">
                  <c:v>0</c:v>
                </c:pt>
                <c:pt idx="3">
                  <c:v>0</c:v>
                </c:pt>
                <c:pt idx="4">
                  <c:v>0</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C-E302-437F-B923-724C3FA6588E}"/>
            </c:ext>
          </c:extLst>
        </c:ser>
        <c:ser>
          <c:idx val="14"/>
          <c:order val="14"/>
          <c:tx>
            <c:strRef>
              <c:f>'Independent variables Analysis'!$P$2</c:f>
              <c:strCache>
                <c:ptCount val="1"/>
                <c:pt idx="0">
                  <c:v>NMA </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Analysis'!$P$3:$P$17</c15:sqref>
                  </c15:fullRef>
                </c:ext>
              </c:extLst>
              <c:f>('Independent variables Analysis'!$P$3:$P$13,'Independent variables Analysis'!$P$15,'Independent variables Analysis'!$P$17)</c:f>
              <c:numCache>
                <c:formatCode>General</c:formatCode>
                <c:ptCount val="13"/>
                <c:pt idx="0">
                  <c:v>0</c:v>
                </c:pt>
                <c:pt idx="1">
                  <c:v>0</c:v>
                </c:pt>
                <c:pt idx="2">
                  <c:v>0</c:v>
                </c:pt>
                <c:pt idx="3">
                  <c:v>1</c:v>
                </c:pt>
                <c:pt idx="4">
                  <c:v>0</c:v>
                </c:pt>
                <c:pt idx="5">
                  <c:v>0</c:v>
                </c:pt>
                <c:pt idx="6">
                  <c:v>1</c:v>
                </c:pt>
                <c:pt idx="7">
                  <c:v>0</c:v>
                </c:pt>
                <c:pt idx="8">
                  <c:v>1</c:v>
                </c:pt>
                <c:pt idx="9">
                  <c:v>0</c:v>
                </c:pt>
                <c:pt idx="10">
                  <c:v>1</c:v>
                </c:pt>
                <c:pt idx="11">
                  <c:v>0</c:v>
                </c:pt>
                <c:pt idx="12">
                  <c:v>0</c:v>
                </c:pt>
              </c:numCache>
            </c:numRef>
          </c:val>
          <c:extLst>
            <c:ext xmlns:c16="http://schemas.microsoft.com/office/drawing/2014/chart" uri="{C3380CC4-5D6E-409C-BE32-E72D297353CC}">
              <c16:uniqueId val="{0000000D-E302-437F-B923-724C3FA6588E}"/>
            </c:ext>
          </c:extLst>
        </c:ser>
        <c:ser>
          <c:idx val="15"/>
          <c:order val="15"/>
          <c:tx>
            <c:strRef>
              <c:f>'Independent variables Analysis'!$Q$2</c:f>
              <c:strCache>
                <c:ptCount val="1"/>
                <c:pt idx="0">
                  <c:v>PP</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Analysis'!$Q$3:$Q$17</c15:sqref>
                  </c15:fullRef>
                </c:ext>
              </c:extLst>
              <c:f>('Independent variables Analysis'!$Q$3:$Q$13,'Independent variables Analysis'!$Q$15,'Independent variables Analysis'!$Q$17)</c:f>
              <c:numCache>
                <c:formatCode>General</c:formatCode>
                <c:ptCount val="13"/>
                <c:pt idx="0">
                  <c:v>0</c:v>
                </c:pt>
                <c:pt idx="1">
                  <c:v>0</c:v>
                </c:pt>
                <c:pt idx="2">
                  <c:v>0</c:v>
                </c:pt>
                <c:pt idx="3">
                  <c:v>1</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E-E302-437F-B923-724C3FA6588E}"/>
            </c:ext>
          </c:extLst>
        </c:ser>
        <c:ser>
          <c:idx val="16"/>
          <c:order val="16"/>
          <c:tx>
            <c:strRef>
              <c:f>'Independent variables Analysis'!$R$2</c:f>
              <c:strCache>
                <c:ptCount val="1"/>
                <c:pt idx="0">
                  <c:v>NOMemebers</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Analysis'!$R$3:$R$17</c15:sqref>
                  </c15:fullRef>
                </c:ext>
              </c:extLst>
              <c:f>('Independent variables Analysis'!$R$3:$R$13,'Independent variables Analysis'!$R$15,'Independent variables Analysis'!$R$17)</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F-E302-437F-B923-724C3FA6588E}"/>
            </c:ext>
          </c:extLst>
        </c:ser>
        <c:ser>
          <c:idx val="17"/>
          <c:order val="17"/>
          <c:tx>
            <c:strRef>
              <c:f>'Independent variables Analysis'!$S$2</c:f>
              <c:strCache>
                <c:ptCount val="1"/>
                <c:pt idx="0">
                  <c:v>ACT</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Analysis'!$S$3:$S$17</c15:sqref>
                  </c15:fullRef>
                </c:ext>
              </c:extLst>
              <c:f>('Independent variables Analysis'!$S$3:$S$13,'Independent variables Analysis'!$S$15,'Independent variables Analysis'!$S$17)</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0-E302-437F-B923-724C3FA6588E}"/>
            </c:ext>
          </c:extLst>
        </c:ser>
        <c:ser>
          <c:idx val="18"/>
          <c:order val="18"/>
          <c:tx>
            <c:strRef>
              <c:f>'Independent variables Analysis'!$T$2</c:f>
              <c:strCache>
                <c:ptCount val="1"/>
                <c:pt idx="0">
                  <c:v>COMP</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Analysis'!$T$3:$T$17</c15:sqref>
                  </c15:fullRef>
                </c:ext>
              </c:extLst>
              <c:f>('Independent variables Analysis'!$T$3:$T$13,'Independent variables Analysis'!$T$15,'Independent variables Analysis'!$T$17)</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1-E302-437F-B923-724C3FA6588E}"/>
            </c:ext>
          </c:extLst>
        </c:ser>
        <c:ser>
          <c:idx val="19"/>
          <c:order val="19"/>
          <c:tx>
            <c:strRef>
              <c:f>'Independent variables Analysis'!$U$2</c:f>
              <c:strCache>
                <c:ptCount val="1"/>
                <c:pt idx="0">
                  <c:v>NS</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Analysis'!$U$3:$U$17</c15:sqref>
                  </c15:fullRef>
                </c:ext>
              </c:extLst>
              <c:f>('Independent variables Analysis'!$U$3:$U$13,'Independent variables Analysis'!$U$15,'Independent variables Analysis'!$U$17)</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E302-437F-B923-724C3FA6588E}"/>
            </c:ext>
          </c:extLst>
        </c:ser>
        <c:ser>
          <c:idx val="20"/>
          <c:order val="20"/>
          <c:tx>
            <c:strRef>
              <c:f>'Independent variables Analysis'!$V$2</c:f>
              <c:strCache>
                <c:ptCount val="1"/>
                <c:pt idx="0">
                  <c:v>NOB </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Analysis'!$V$3:$V$17</c15:sqref>
                  </c15:fullRef>
                </c:ext>
              </c:extLst>
              <c:f>('Independent variables Analysis'!$V$3:$V$13,'Independent variables Analysis'!$V$15,'Independent variables Analysis'!$V$17)</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E302-437F-B923-724C3FA6588E}"/>
            </c:ext>
          </c:extLst>
        </c:ser>
        <c:ser>
          <c:idx val="21"/>
          <c:order val="21"/>
          <c:tx>
            <c:strRef>
              <c:f>'Independent variables Analysis'!$W$2</c:f>
              <c:strCache>
                <c:ptCount val="1"/>
                <c:pt idx="0">
                  <c:v>MMS</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Analysis'!$W$3:$W$17</c15:sqref>
                  </c15:fullRef>
                </c:ext>
              </c:extLst>
              <c:f>('Independent variables Analysis'!$W$3:$W$13,'Independent variables Analysis'!$W$15,'Independent variables Analysis'!$W$17)</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E302-437F-B923-724C3FA6588E}"/>
            </c:ext>
          </c:extLst>
        </c:ser>
        <c:ser>
          <c:idx val="22"/>
          <c:order val="22"/>
          <c:tx>
            <c:strRef>
              <c:f>'Independent variables Analysis'!$X$2</c:f>
              <c:strCache>
                <c:ptCount val="1"/>
                <c:pt idx="0">
                  <c:v>MMC</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Analysis'!$B$3:$B$17</c15:sqref>
                  </c15:fullRef>
                </c:ext>
              </c:extLst>
              <c:f>('Independent variables Analysis'!$B$3:$B$13,'Independent variables Analysis'!$B$15,'Independent variables Analysis'!$B$17)</c:f>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xmlns:c15="http://schemas.microsoft.com/office/drawing/2012/chart" uri="{02D57815-91ED-43cb-92C2-25804820EDAC}">
                  <c15:fullRef>
                    <c15:sqref>'Independent variables Analysis'!$X$3:$X$17</c15:sqref>
                  </c15:fullRef>
                </c:ext>
              </c:extLst>
              <c:f>('Independent variables Analysis'!$X$3:$X$13,'Independent variables Analysis'!$X$15,'Independent variables Analysis'!$X$17)</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5-E302-437F-B923-724C3FA6588E}"/>
            </c:ext>
          </c:extLst>
        </c:ser>
        <c:dLbls>
          <c:showLegendKey val="0"/>
          <c:showVal val="0"/>
          <c:showCatName val="0"/>
          <c:showSerName val="0"/>
          <c:showPercent val="0"/>
          <c:showBubbleSize val="0"/>
        </c:dLbls>
        <c:gapWidth val="150"/>
        <c:overlap val="100"/>
        <c:axId val="347917904"/>
        <c:axId val="391555216"/>
        <c:extLst>
          <c:ext xmlns:c15="http://schemas.microsoft.com/office/drawing/2012/chart" uri="{02D57815-91ED-43cb-92C2-25804820EDAC}">
            <c15:filteredBarSeries>
              <c15:ser>
                <c:idx val="0"/>
                <c:order val="0"/>
                <c:tx>
                  <c:strRef>
                    <c:extLst>
                      <c:ext uri="{02D57815-91ED-43cb-92C2-25804820EDAC}">
                        <c15:formulaRef>
                          <c15:sqref>'Independent variables Analysis'!$B$2</c15:sqref>
                        </c15:formulaRef>
                      </c:ext>
                    </c:extLst>
                    <c:strCache>
                      <c:ptCount val="1"/>
                      <c:pt idx="0">
                        <c:v>Year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ullRef>
                          <c15:sqref>'Independent variables Analysis'!$B$3:$B$17</c15:sqref>
                        </c15:fullRef>
                        <c15:formulaRef>
                          <c15:sqref>('Independent variables Analysis'!$B$3:$B$13,'Independent variables Analysis'!$B$15,'Independent variables Analysis'!$B$17)</c15:sqref>
                        </c15:formulaRef>
                      </c:ext>
                    </c:extLst>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cat>
                <c:val>
                  <c:numRef>
                    <c:extLst>
                      <c:ext uri="{02D57815-91ED-43cb-92C2-25804820EDAC}">
                        <c15:fullRef>
                          <c15:sqref>'Independent variables Analysis'!$B$3:$B$17</c15:sqref>
                        </c15:fullRef>
                        <c15:formulaRef>
                          <c15:sqref>('Independent variables Analysis'!$B$3:$B$13,'Independent variables Analysis'!$B$15,'Independent variables Analysis'!$B$17)</c15:sqref>
                        </c15:formulaRef>
                      </c:ext>
                    </c:extLst>
                    <c:numCache>
                      <c:formatCode>General</c:formatCode>
                      <c:ptCount val="13"/>
                      <c:pt idx="0">
                        <c:v>2005</c:v>
                      </c:pt>
                      <c:pt idx="1">
                        <c:v>2009</c:v>
                      </c:pt>
                      <c:pt idx="2">
                        <c:v>2009</c:v>
                      </c:pt>
                      <c:pt idx="3">
                        <c:v>2010</c:v>
                      </c:pt>
                      <c:pt idx="4">
                        <c:v>2011</c:v>
                      </c:pt>
                      <c:pt idx="5">
                        <c:v>2011</c:v>
                      </c:pt>
                      <c:pt idx="6">
                        <c:v>2012</c:v>
                      </c:pt>
                      <c:pt idx="7">
                        <c:v>2012</c:v>
                      </c:pt>
                      <c:pt idx="8">
                        <c:v>2012</c:v>
                      </c:pt>
                      <c:pt idx="9">
                        <c:v>2013</c:v>
                      </c:pt>
                      <c:pt idx="10">
                        <c:v>2015</c:v>
                      </c:pt>
                      <c:pt idx="11">
                        <c:v>2016</c:v>
                      </c:pt>
                      <c:pt idx="12">
                        <c:v>2017</c:v>
                      </c:pt>
                    </c:numCache>
                  </c:numRef>
                </c:val>
                <c:extLst>
                  <c:ext xmlns:c16="http://schemas.microsoft.com/office/drawing/2014/chart" uri="{C3380CC4-5D6E-409C-BE32-E72D297353CC}">
                    <c16:uniqueId val="{00000016-E302-437F-B923-724C3FA6588E}"/>
                  </c:ext>
                </c:extLst>
              </c15:ser>
            </c15:filteredBarSeries>
          </c:ext>
        </c:extLst>
      </c:barChart>
      <c:catAx>
        <c:axId val="3479179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2"/>
                </a:solidFill>
                <a:latin typeface="+mn-lt"/>
                <a:ea typeface="+mn-ea"/>
                <a:cs typeface="+mn-cs"/>
              </a:defRPr>
            </a:pPr>
            <a:endParaRPr lang="en-US"/>
          </a:p>
        </c:txPr>
        <c:crossAx val="391555216"/>
        <c:crosses val="autoZero"/>
        <c:auto val="1"/>
        <c:lblAlgn val="ctr"/>
        <c:lblOffset val="100"/>
        <c:noMultiLvlLbl val="0"/>
      </c:catAx>
      <c:valAx>
        <c:axId val="39155521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700" b="1" i="0" u="none" strike="noStrike" kern="1200" baseline="0">
                    <a:solidFill>
                      <a:schemeClr val="tx2"/>
                    </a:solidFill>
                    <a:latin typeface="+mn-lt"/>
                    <a:ea typeface="+mn-ea"/>
                    <a:cs typeface="+mn-cs"/>
                  </a:defRPr>
                </a:pPr>
                <a:r>
                  <a:rPr lang="en-US" sz="700"/>
                  <a:t>Number of metrics</a:t>
                </a:r>
              </a:p>
            </c:rich>
          </c:tx>
          <c:overlay val="0"/>
          <c:spPr>
            <a:noFill/>
            <a:ln>
              <a:noFill/>
            </a:ln>
            <a:effectLst/>
          </c:spPr>
          <c:txPr>
            <a:bodyPr rot="-5400000" spcFirstLastPara="1" vertOverflow="ellipsis" vert="horz" wrap="square" anchor="ctr" anchorCtr="1"/>
            <a:lstStyle/>
            <a:p>
              <a:pPr>
                <a:defRPr sz="7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7917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7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r>
              <a:rPr lang="en-US" sz="1200"/>
              <a:t>Complexity metrics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1"/>
          <c:order val="1"/>
          <c:tx>
            <c:strRef>
              <c:f>'Independent variables Analysis'!$C$22</c:f>
              <c:strCache>
                <c:ptCount val="1"/>
                <c:pt idx="0">
                  <c:v> CYCLO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Analysis'!$C$23:$C$37</c15:sqref>
                  </c15:fullRef>
                </c:ext>
              </c:extLst>
              <c:f>('Independent variables Analysis'!$C$23,'Independent variables Analysis'!$C$26:$C$27,'Independent variables Analysis'!$C$29,'Independent variables Analysis'!$C$31:$C$33,'Independent variables Analysis'!$C$35,'Independent variables Analysis'!$C$37)</c:f>
              <c:numCache>
                <c:formatCode>General</c:formatCode>
                <c:ptCount val="9"/>
                <c:pt idx="0">
                  <c:v>0</c:v>
                </c:pt>
                <c:pt idx="1">
                  <c:v>0</c:v>
                </c:pt>
                <c:pt idx="2">
                  <c:v>0</c:v>
                </c:pt>
                <c:pt idx="3">
                  <c:v>0</c:v>
                </c:pt>
                <c:pt idx="4">
                  <c:v>0</c:v>
                </c:pt>
                <c:pt idx="5">
                  <c:v>1</c:v>
                </c:pt>
                <c:pt idx="6">
                  <c:v>0</c:v>
                </c:pt>
                <c:pt idx="7">
                  <c:v>1</c:v>
                </c:pt>
                <c:pt idx="8">
                  <c:v>1</c:v>
                </c:pt>
              </c:numCache>
            </c:numRef>
          </c:val>
          <c:extLst>
            <c:ext xmlns:c16="http://schemas.microsoft.com/office/drawing/2014/chart" uri="{C3380CC4-5D6E-409C-BE32-E72D297353CC}">
              <c16:uniqueId val="{00000000-9802-4D19-8C5D-5BE6916E9D42}"/>
            </c:ext>
          </c:extLst>
        </c:ser>
        <c:ser>
          <c:idx val="2"/>
          <c:order val="2"/>
          <c:tx>
            <c:strRef>
              <c:f>'Independent variables Analysis'!$D$22</c:f>
              <c:strCache>
                <c:ptCount val="1"/>
                <c:pt idx="0">
                  <c:v>WMC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Analysis'!$D$23:$D$37</c15:sqref>
                  </c15:fullRef>
                </c:ext>
              </c:extLst>
              <c:f>('Independent variables Analysis'!$D$23,'Independent variables Analysis'!$D$26:$D$27,'Independent variables Analysis'!$D$29,'Independent variables Analysis'!$D$31:$D$33,'Independent variables Analysis'!$D$35,'Independent variables Analysis'!$D$37)</c:f>
              <c:numCache>
                <c:formatCode>General</c:formatCode>
                <c:ptCount val="9"/>
                <c:pt idx="0">
                  <c:v>0</c:v>
                </c:pt>
                <c:pt idx="1">
                  <c:v>0</c:v>
                </c:pt>
                <c:pt idx="2">
                  <c:v>0</c:v>
                </c:pt>
                <c:pt idx="3">
                  <c:v>1</c:v>
                </c:pt>
                <c:pt idx="4">
                  <c:v>1</c:v>
                </c:pt>
                <c:pt idx="5">
                  <c:v>1</c:v>
                </c:pt>
                <c:pt idx="6">
                  <c:v>0</c:v>
                </c:pt>
                <c:pt idx="7">
                  <c:v>1</c:v>
                </c:pt>
                <c:pt idx="8">
                  <c:v>1</c:v>
                </c:pt>
              </c:numCache>
            </c:numRef>
          </c:val>
          <c:extLst>
            <c:ext xmlns:c16="http://schemas.microsoft.com/office/drawing/2014/chart" uri="{C3380CC4-5D6E-409C-BE32-E72D297353CC}">
              <c16:uniqueId val="{00000001-9802-4D19-8C5D-5BE6916E9D42}"/>
            </c:ext>
          </c:extLst>
        </c:ser>
        <c:ser>
          <c:idx val="3"/>
          <c:order val="3"/>
          <c:tx>
            <c:strRef>
              <c:f>'Independent variables Analysis'!$E$22</c:f>
              <c:strCache>
                <c:ptCount val="1"/>
                <c:pt idx="0">
                  <c:v>WMCNAMM</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Analysis'!$E$23:$E$37</c15:sqref>
                  </c15:fullRef>
                </c:ext>
              </c:extLst>
              <c:f>('Independent variables Analysis'!$E$23,'Independent variables Analysis'!$E$26:$E$27,'Independent variables Analysis'!$E$29,'Independent variables Analysis'!$E$31:$E$33,'Independent variables Analysis'!$E$35,'Independent variables Analysis'!$E$37)</c:f>
              <c:numCache>
                <c:formatCode>General</c:formatCode>
                <c:ptCount val="9"/>
                <c:pt idx="0">
                  <c:v>0</c:v>
                </c:pt>
                <c:pt idx="1">
                  <c:v>0</c:v>
                </c:pt>
                <c:pt idx="2">
                  <c:v>0</c:v>
                </c:pt>
                <c:pt idx="3">
                  <c:v>0</c:v>
                </c:pt>
                <c:pt idx="4">
                  <c:v>0</c:v>
                </c:pt>
                <c:pt idx="5">
                  <c:v>1</c:v>
                </c:pt>
                <c:pt idx="6">
                  <c:v>0</c:v>
                </c:pt>
                <c:pt idx="7">
                  <c:v>1</c:v>
                </c:pt>
                <c:pt idx="8">
                  <c:v>1</c:v>
                </c:pt>
              </c:numCache>
            </c:numRef>
          </c:val>
          <c:extLst>
            <c:ext xmlns:c16="http://schemas.microsoft.com/office/drawing/2014/chart" uri="{C3380CC4-5D6E-409C-BE32-E72D297353CC}">
              <c16:uniqueId val="{00000002-9802-4D19-8C5D-5BE6916E9D42}"/>
            </c:ext>
          </c:extLst>
        </c:ser>
        <c:ser>
          <c:idx val="4"/>
          <c:order val="4"/>
          <c:tx>
            <c:strRef>
              <c:f>'Independent variables Analysis'!$F$22</c:f>
              <c:strCache>
                <c:ptCount val="1"/>
                <c:pt idx="0">
                  <c:v>AMW</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Analysis'!$F$23:$F$37</c15:sqref>
                  </c15:fullRef>
                </c:ext>
              </c:extLst>
              <c:f>('Independent variables Analysis'!$F$23,'Independent variables Analysis'!$F$26:$F$27,'Independent variables Analysis'!$F$29,'Independent variables Analysis'!$F$31:$F$33,'Independent variables Analysis'!$F$35,'Independent variables Analysis'!$F$37)</c:f>
              <c:numCache>
                <c:formatCode>General</c:formatCode>
                <c:ptCount val="9"/>
                <c:pt idx="0">
                  <c:v>0</c:v>
                </c:pt>
                <c:pt idx="1">
                  <c:v>0</c:v>
                </c:pt>
                <c:pt idx="2">
                  <c:v>0</c:v>
                </c:pt>
                <c:pt idx="3">
                  <c:v>0</c:v>
                </c:pt>
                <c:pt idx="4">
                  <c:v>0</c:v>
                </c:pt>
                <c:pt idx="5">
                  <c:v>1</c:v>
                </c:pt>
                <c:pt idx="6">
                  <c:v>0</c:v>
                </c:pt>
                <c:pt idx="7">
                  <c:v>1</c:v>
                </c:pt>
                <c:pt idx="8">
                  <c:v>1</c:v>
                </c:pt>
              </c:numCache>
            </c:numRef>
          </c:val>
          <c:extLst>
            <c:ext xmlns:c16="http://schemas.microsoft.com/office/drawing/2014/chart" uri="{C3380CC4-5D6E-409C-BE32-E72D297353CC}">
              <c16:uniqueId val="{00000003-9802-4D19-8C5D-5BE6916E9D42}"/>
            </c:ext>
          </c:extLst>
        </c:ser>
        <c:ser>
          <c:idx val="5"/>
          <c:order val="5"/>
          <c:tx>
            <c:strRef>
              <c:f>'Independent variables Analysis'!$G$22</c:f>
              <c:strCache>
                <c:ptCount val="1"/>
                <c:pt idx="0">
                  <c:v>AMWNAMM</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Analysis'!$G$23:$G$37</c15:sqref>
                  </c15:fullRef>
                </c:ext>
              </c:extLst>
              <c:f>('Independent variables Analysis'!$G$23,'Independent variables Analysis'!$G$26:$G$27,'Independent variables Analysis'!$G$29,'Independent variables Analysis'!$G$31:$G$33,'Independent variables Analysis'!$G$35,'Independent variables Analysis'!$G$37)</c:f>
              <c:numCache>
                <c:formatCode>General</c:formatCode>
                <c:ptCount val="9"/>
                <c:pt idx="0">
                  <c:v>0</c:v>
                </c:pt>
                <c:pt idx="1">
                  <c:v>0</c:v>
                </c:pt>
                <c:pt idx="2">
                  <c:v>0</c:v>
                </c:pt>
                <c:pt idx="3">
                  <c:v>0</c:v>
                </c:pt>
                <c:pt idx="4">
                  <c:v>0</c:v>
                </c:pt>
                <c:pt idx="5">
                  <c:v>1</c:v>
                </c:pt>
                <c:pt idx="6">
                  <c:v>0</c:v>
                </c:pt>
                <c:pt idx="7">
                  <c:v>1</c:v>
                </c:pt>
                <c:pt idx="8">
                  <c:v>1</c:v>
                </c:pt>
              </c:numCache>
            </c:numRef>
          </c:val>
          <c:extLst>
            <c:ext xmlns:c16="http://schemas.microsoft.com/office/drawing/2014/chart" uri="{C3380CC4-5D6E-409C-BE32-E72D297353CC}">
              <c16:uniqueId val="{00000004-9802-4D19-8C5D-5BE6916E9D42}"/>
            </c:ext>
          </c:extLst>
        </c:ser>
        <c:ser>
          <c:idx val="6"/>
          <c:order val="6"/>
          <c:tx>
            <c:strRef>
              <c:f>'Independent variables Analysis'!$H$22</c:f>
              <c:strCache>
                <c:ptCount val="1"/>
                <c:pt idx="0">
                  <c:v>MAXNESTING</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Analysis'!$H$23:$H$37</c15:sqref>
                  </c15:fullRef>
                </c:ext>
              </c:extLst>
              <c:f>('Independent variables Analysis'!$H$23,'Independent variables Analysis'!$H$26:$H$27,'Independent variables Analysis'!$H$29,'Independent variables Analysis'!$H$31:$H$33,'Independent variables Analysis'!$H$35,'Independent variables Analysis'!$H$37)</c:f>
              <c:numCache>
                <c:formatCode>General</c:formatCode>
                <c:ptCount val="9"/>
                <c:pt idx="0">
                  <c:v>0</c:v>
                </c:pt>
                <c:pt idx="1">
                  <c:v>0</c:v>
                </c:pt>
                <c:pt idx="2">
                  <c:v>0</c:v>
                </c:pt>
                <c:pt idx="3">
                  <c:v>0</c:v>
                </c:pt>
                <c:pt idx="4">
                  <c:v>0</c:v>
                </c:pt>
                <c:pt idx="5">
                  <c:v>1</c:v>
                </c:pt>
                <c:pt idx="6">
                  <c:v>0</c:v>
                </c:pt>
                <c:pt idx="7">
                  <c:v>1</c:v>
                </c:pt>
                <c:pt idx="8">
                  <c:v>1</c:v>
                </c:pt>
              </c:numCache>
            </c:numRef>
          </c:val>
          <c:extLst>
            <c:ext xmlns:c16="http://schemas.microsoft.com/office/drawing/2014/chart" uri="{C3380CC4-5D6E-409C-BE32-E72D297353CC}">
              <c16:uniqueId val="{00000005-9802-4D19-8C5D-5BE6916E9D42}"/>
            </c:ext>
          </c:extLst>
        </c:ser>
        <c:ser>
          <c:idx val="7"/>
          <c:order val="7"/>
          <c:tx>
            <c:strRef>
              <c:f>'Independent variables Analysis'!$I$22</c:f>
              <c:strCache>
                <c:ptCount val="1"/>
                <c:pt idx="0">
                  <c:v>CLNAMM </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Analysis'!$I$23:$I$37</c15:sqref>
                  </c15:fullRef>
                </c:ext>
              </c:extLst>
              <c:f>('Independent variables Analysis'!$I$23,'Independent variables Analysis'!$I$26:$I$27,'Independent variables Analysis'!$I$29,'Independent variables Analysis'!$I$31:$I$33,'Independent variables Analysis'!$I$35,'Independent variables Analysis'!$I$37)</c:f>
              <c:numCache>
                <c:formatCode>General</c:formatCode>
                <c:ptCount val="9"/>
                <c:pt idx="0">
                  <c:v>0</c:v>
                </c:pt>
                <c:pt idx="1">
                  <c:v>0</c:v>
                </c:pt>
                <c:pt idx="2">
                  <c:v>0</c:v>
                </c:pt>
                <c:pt idx="3">
                  <c:v>0</c:v>
                </c:pt>
                <c:pt idx="4">
                  <c:v>0</c:v>
                </c:pt>
                <c:pt idx="5">
                  <c:v>1</c:v>
                </c:pt>
                <c:pt idx="6">
                  <c:v>0</c:v>
                </c:pt>
                <c:pt idx="7">
                  <c:v>1</c:v>
                </c:pt>
                <c:pt idx="8">
                  <c:v>1</c:v>
                </c:pt>
              </c:numCache>
            </c:numRef>
          </c:val>
          <c:extLst>
            <c:ext xmlns:c16="http://schemas.microsoft.com/office/drawing/2014/chart" uri="{C3380CC4-5D6E-409C-BE32-E72D297353CC}">
              <c16:uniqueId val="{00000006-9802-4D19-8C5D-5BE6916E9D42}"/>
            </c:ext>
          </c:extLst>
        </c:ser>
        <c:ser>
          <c:idx val="8"/>
          <c:order val="8"/>
          <c:tx>
            <c:strRef>
              <c:f>'Independent variables Analysis'!$J$22</c:f>
              <c:strCache>
                <c:ptCount val="1"/>
                <c:pt idx="0">
                  <c:v>NOP</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Analysis'!$J$23:$J$37</c15:sqref>
                  </c15:fullRef>
                </c:ext>
              </c:extLst>
              <c:f>('Independent variables Analysis'!$J$23,'Independent variables Analysis'!$J$26:$J$27,'Independent variables Analysis'!$J$29,'Independent variables Analysis'!$J$31:$J$33,'Independent variables Analysis'!$J$35,'Independent variables Analysis'!$J$37)</c:f>
              <c:numCache>
                <c:formatCode>General</c:formatCode>
                <c:ptCount val="9"/>
                <c:pt idx="0">
                  <c:v>1</c:v>
                </c:pt>
                <c:pt idx="1">
                  <c:v>1</c:v>
                </c:pt>
                <c:pt idx="2">
                  <c:v>1</c:v>
                </c:pt>
                <c:pt idx="3">
                  <c:v>1</c:v>
                </c:pt>
                <c:pt idx="4">
                  <c:v>1</c:v>
                </c:pt>
                <c:pt idx="5">
                  <c:v>1</c:v>
                </c:pt>
                <c:pt idx="6">
                  <c:v>1</c:v>
                </c:pt>
                <c:pt idx="7">
                  <c:v>1</c:v>
                </c:pt>
                <c:pt idx="8">
                  <c:v>1</c:v>
                </c:pt>
              </c:numCache>
            </c:numRef>
          </c:val>
          <c:extLst>
            <c:ext xmlns:c16="http://schemas.microsoft.com/office/drawing/2014/chart" uri="{C3380CC4-5D6E-409C-BE32-E72D297353CC}">
              <c16:uniqueId val="{00000007-9802-4D19-8C5D-5BE6916E9D42}"/>
            </c:ext>
          </c:extLst>
        </c:ser>
        <c:ser>
          <c:idx val="9"/>
          <c:order val="9"/>
          <c:tx>
            <c:strRef>
              <c:f>'Independent variables Analysis'!$K$22</c:f>
              <c:strCache>
                <c:ptCount val="1"/>
                <c:pt idx="0">
                  <c:v>NOAV</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Analysis'!$K$23:$K$37</c15:sqref>
                  </c15:fullRef>
                </c:ext>
              </c:extLst>
              <c:f>('Independent variables Analysis'!$K$23,'Independent variables Analysis'!$K$26:$K$27,'Independent variables Analysis'!$K$29,'Independent variables Analysis'!$K$31:$K$33,'Independent variables Analysis'!$K$35,'Independent variables Analysis'!$K$37)</c:f>
              <c:numCache>
                <c:formatCode>General</c:formatCode>
                <c:ptCount val="9"/>
                <c:pt idx="0">
                  <c:v>0</c:v>
                </c:pt>
                <c:pt idx="1">
                  <c:v>0</c:v>
                </c:pt>
                <c:pt idx="2">
                  <c:v>0</c:v>
                </c:pt>
                <c:pt idx="3">
                  <c:v>0</c:v>
                </c:pt>
                <c:pt idx="4">
                  <c:v>0</c:v>
                </c:pt>
                <c:pt idx="5">
                  <c:v>1</c:v>
                </c:pt>
                <c:pt idx="6">
                  <c:v>0</c:v>
                </c:pt>
                <c:pt idx="7">
                  <c:v>1</c:v>
                </c:pt>
                <c:pt idx="8">
                  <c:v>1</c:v>
                </c:pt>
              </c:numCache>
            </c:numRef>
          </c:val>
          <c:extLst>
            <c:ext xmlns:c16="http://schemas.microsoft.com/office/drawing/2014/chart" uri="{C3380CC4-5D6E-409C-BE32-E72D297353CC}">
              <c16:uniqueId val="{00000008-9802-4D19-8C5D-5BE6916E9D42}"/>
            </c:ext>
          </c:extLst>
        </c:ser>
        <c:ser>
          <c:idx val="10"/>
          <c:order val="10"/>
          <c:tx>
            <c:strRef>
              <c:f>'Independent variables Analysis'!$L$22</c:f>
              <c:strCache>
                <c:ptCount val="1"/>
                <c:pt idx="0">
                  <c:v>ATLD</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Analysis'!$L$23:$L$37</c15:sqref>
                  </c15:fullRef>
                </c:ext>
              </c:extLst>
              <c:f>('Independent variables Analysis'!$L$23,'Independent variables Analysis'!$L$26:$L$27,'Independent variables Analysis'!$L$29,'Independent variables Analysis'!$L$31:$L$33,'Independent variables Analysis'!$L$35,'Independent variables Analysis'!$L$37)</c:f>
              <c:numCache>
                <c:formatCode>General</c:formatCode>
                <c:ptCount val="9"/>
                <c:pt idx="0">
                  <c:v>0</c:v>
                </c:pt>
                <c:pt idx="1">
                  <c:v>0</c:v>
                </c:pt>
                <c:pt idx="2">
                  <c:v>0</c:v>
                </c:pt>
                <c:pt idx="3">
                  <c:v>0</c:v>
                </c:pt>
                <c:pt idx="4">
                  <c:v>0</c:v>
                </c:pt>
                <c:pt idx="5">
                  <c:v>1</c:v>
                </c:pt>
                <c:pt idx="6">
                  <c:v>0</c:v>
                </c:pt>
                <c:pt idx="7">
                  <c:v>1</c:v>
                </c:pt>
                <c:pt idx="8">
                  <c:v>1</c:v>
                </c:pt>
              </c:numCache>
            </c:numRef>
          </c:val>
          <c:extLst>
            <c:ext xmlns:c16="http://schemas.microsoft.com/office/drawing/2014/chart" uri="{C3380CC4-5D6E-409C-BE32-E72D297353CC}">
              <c16:uniqueId val="{00000009-9802-4D19-8C5D-5BE6916E9D42}"/>
            </c:ext>
          </c:extLst>
        </c:ser>
        <c:ser>
          <c:idx val="11"/>
          <c:order val="11"/>
          <c:tx>
            <c:strRef>
              <c:f>'Independent variables Analysis'!$M$22</c:f>
              <c:strCache>
                <c:ptCount val="1"/>
                <c:pt idx="0">
                  <c:v>NOLV</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Analysis'!$M$23:$M$37</c15:sqref>
                  </c15:fullRef>
                </c:ext>
              </c:extLst>
              <c:f>('Independent variables Analysis'!$M$23,'Independent variables Analysis'!$M$26:$M$27,'Independent variables Analysis'!$M$29,'Independent variables Analysis'!$M$31:$M$33,'Independent variables Analysis'!$M$35,'Independent variables Analysis'!$M$37)</c:f>
              <c:numCache>
                <c:formatCode>General</c:formatCode>
                <c:ptCount val="9"/>
                <c:pt idx="0">
                  <c:v>1</c:v>
                </c:pt>
                <c:pt idx="1">
                  <c:v>0</c:v>
                </c:pt>
                <c:pt idx="2">
                  <c:v>0</c:v>
                </c:pt>
                <c:pt idx="3">
                  <c:v>0</c:v>
                </c:pt>
                <c:pt idx="4">
                  <c:v>0</c:v>
                </c:pt>
                <c:pt idx="5">
                  <c:v>1</c:v>
                </c:pt>
                <c:pt idx="6">
                  <c:v>0</c:v>
                </c:pt>
                <c:pt idx="7">
                  <c:v>1</c:v>
                </c:pt>
                <c:pt idx="8">
                  <c:v>1</c:v>
                </c:pt>
              </c:numCache>
            </c:numRef>
          </c:val>
          <c:extLst>
            <c:ext xmlns:c16="http://schemas.microsoft.com/office/drawing/2014/chart" uri="{C3380CC4-5D6E-409C-BE32-E72D297353CC}">
              <c16:uniqueId val="{0000000A-9802-4D19-8C5D-5BE6916E9D42}"/>
            </c:ext>
          </c:extLst>
        </c:ser>
        <c:ser>
          <c:idx val="12"/>
          <c:order val="12"/>
          <c:tx>
            <c:strRef>
              <c:f>'Independent variables Analysis'!$N$22</c:f>
              <c:strCache>
                <c:ptCount val="1"/>
                <c:pt idx="0">
                  <c:v>MacCabe</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Analysis'!$N$23:$N$37</c15:sqref>
                  </c15:fullRef>
                </c:ext>
              </c:extLst>
              <c:f>('Independent variables Analysis'!$N$23,'Independent variables Analysis'!$N$26:$N$27,'Independent variables Analysis'!$N$29,'Independent variables Analysis'!$N$31:$N$33,'Independent variables Analysis'!$N$35,'Independent variables Analysis'!$N$37)</c:f>
              <c:numCache>
                <c:formatCode>General</c:formatCode>
                <c:ptCount val="9"/>
                <c:pt idx="0">
                  <c:v>0</c:v>
                </c:pt>
                <c:pt idx="1">
                  <c:v>1</c:v>
                </c:pt>
                <c:pt idx="2">
                  <c:v>0</c:v>
                </c:pt>
                <c:pt idx="3">
                  <c:v>1</c:v>
                </c:pt>
                <c:pt idx="4">
                  <c:v>1</c:v>
                </c:pt>
                <c:pt idx="5">
                  <c:v>0</c:v>
                </c:pt>
                <c:pt idx="6">
                  <c:v>1</c:v>
                </c:pt>
                <c:pt idx="7">
                  <c:v>0</c:v>
                </c:pt>
                <c:pt idx="8">
                  <c:v>0</c:v>
                </c:pt>
              </c:numCache>
            </c:numRef>
          </c:val>
          <c:extLst>
            <c:ext xmlns:c16="http://schemas.microsoft.com/office/drawing/2014/chart" uri="{C3380CC4-5D6E-409C-BE32-E72D297353CC}">
              <c16:uniqueId val="{0000000B-9802-4D19-8C5D-5BE6916E9D42}"/>
            </c:ext>
          </c:extLst>
        </c:ser>
        <c:ser>
          <c:idx val="13"/>
          <c:order val="13"/>
          <c:tx>
            <c:strRef>
              <c:f>'Independent variables Analysis'!$O$22</c:f>
              <c:strCache>
                <c:ptCount val="1"/>
                <c:pt idx="0">
                  <c:v>WMC1</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Analysis'!$O$23:$O$37</c15:sqref>
                  </c15:fullRef>
                </c:ext>
              </c:extLst>
              <c:f>('Independent variables Analysis'!$O$23,'Independent variables Analysis'!$O$26:$O$27,'Independent variables Analysis'!$O$29,'Independent variables Analysis'!$O$31:$O$33,'Independent variables Analysis'!$O$35,'Independent variables Analysis'!$O$37)</c:f>
              <c:numCache>
                <c:formatCode>General</c:formatCode>
                <c:ptCount val="9"/>
                <c:pt idx="0">
                  <c:v>0</c:v>
                </c:pt>
                <c:pt idx="1">
                  <c:v>1</c:v>
                </c:pt>
                <c:pt idx="2">
                  <c:v>0</c:v>
                </c:pt>
                <c:pt idx="3">
                  <c:v>1</c:v>
                </c:pt>
                <c:pt idx="4">
                  <c:v>1</c:v>
                </c:pt>
                <c:pt idx="5">
                  <c:v>0</c:v>
                </c:pt>
                <c:pt idx="6">
                  <c:v>1</c:v>
                </c:pt>
                <c:pt idx="7">
                  <c:v>0</c:v>
                </c:pt>
                <c:pt idx="8">
                  <c:v>0</c:v>
                </c:pt>
              </c:numCache>
            </c:numRef>
          </c:val>
          <c:extLst>
            <c:ext xmlns:c16="http://schemas.microsoft.com/office/drawing/2014/chart" uri="{C3380CC4-5D6E-409C-BE32-E72D297353CC}">
              <c16:uniqueId val="{0000000C-9802-4D19-8C5D-5BE6916E9D42}"/>
            </c:ext>
          </c:extLst>
        </c:ser>
        <c:ser>
          <c:idx val="14"/>
          <c:order val="14"/>
          <c:tx>
            <c:strRef>
              <c:f>'Independent variables Analysis'!$P$22</c:f>
              <c:strCache>
                <c:ptCount val="1"/>
                <c:pt idx="0">
                  <c:v>WMC_New</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Analysis'!$P$23:$P$37</c15:sqref>
                  </c15:fullRef>
                </c:ext>
              </c:extLst>
              <c:f>('Independent variables Analysis'!$P$23,'Independent variables Analysis'!$P$26:$P$27,'Independent variables Analysis'!$P$29,'Independent variables Analysis'!$P$31:$P$33,'Independent variables Analysis'!$P$35,'Independent variables Analysis'!$P$37)</c:f>
              <c:numCache>
                <c:formatCode>General</c:formatCode>
                <c:ptCount val="9"/>
                <c:pt idx="0">
                  <c:v>0</c:v>
                </c:pt>
                <c:pt idx="1">
                  <c:v>0</c:v>
                </c:pt>
                <c:pt idx="2">
                  <c:v>0</c:v>
                </c:pt>
                <c:pt idx="3">
                  <c:v>0</c:v>
                </c:pt>
                <c:pt idx="4">
                  <c:v>0</c:v>
                </c:pt>
                <c:pt idx="5">
                  <c:v>0</c:v>
                </c:pt>
                <c:pt idx="6">
                  <c:v>1</c:v>
                </c:pt>
                <c:pt idx="7">
                  <c:v>0</c:v>
                </c:pt>
                <c:pt idx="8">
                  <c:v>0</c:v>
                </c:pt>
              </c:numCache>
            </c:numRef>
          </c:val>
          <c:extLst>
            <c:ext xmlns:c16="http://schemas.microsoft.com/office/drawing/2014/chart" uri="{C3380CC4-5D6E-409C-BE32-E72D297353CC}">
              <c16:uniqueId val="{0000000D-9802-4D19-8C5D-5BE6916E9D42}"/>
            </c:ext>
          </c:extLst>
        </c:ser>
        <c:ser>
          <c:idx val="15"/>
          <c:order val="15"/>
          <c:tx>
            <c:strRef>
              <c:f>'Independent variables Analysis'!$Q$22</c:f>
              <c:strCache>
                <c:ptCount val="1"/>
                <c:pt idx="0">
                  <c:v>NOF</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Analysis'!$Q$23:$Q$37</c15:sqref>
                  </c15:fullRef>
                </c:ext>
              </c:extLst>
              <c:f>('Independent variables Analysis'!$Q$23,'Independent variables Analysis'!$Q$26:$Q$27,'Independent variables Analysis'!$Q$29,'Independent variables Analysis'!$Q$31:$Q$33,'Independent variables Analysis'!$Q$35,'Independent variables Analysis'!$Q$37)</c:f>
              <c:numCache>
                <c:formatCode>General</c:formatCode>
                <c:ptCount val="9"/>
                <c:pt idx="0">
                  <c:v>0</c:v>
                </c:pt>
                <c:pt idx="1">
                  <c:v>0</c:v>
                </c:pt>
                <c:pt idx="2">
                  <c:v>0</c:v>
                </c:pt>
                <c:pt idx="3">
                  <c:v>0</c:v>
                </c:pt>
                <c:pt idx="4">
                  <c:v>0</c:v>
                </c:pt>
                <c:pt idx="5">
                  <c:v>0</c:v>
                </c:pt>
                <c:pt idx="6">
                  <c:v>1</c:v>
                </c:pt>
                <c:pt idx="7">
                  <c:v>0</c:v>
                </c:pt>
                <c:pt idx="8">
                  <c:v>0</c:v>
                </c:pt>
              </c:numCache>
            </c:numRef>
          </c:val>
          <c:extLst>
            <c:ext xmlns:c16="http://schemas.microsoft.com/office/drawing/2014/chart" uri="{C3380CC4-5D6E-409C-BE32-E72D297353CC}">
              <c16:uniqueId val="{0000000E-9802-4D19-8C5D-5BE6916E9D42}"/>
            </c:ext>
          </c:extLst>
        </c:ser>
        <c:ser>
          <c:idx val="16"/>
          <c:order val="16"/>
          <c:tx>
            <c:strRef>
              <c:f>'Independent variables Analysis'!$R$22</c:f>
              <c:strCache>
                <c:ptCount val="1"/>
                <c:pt idx="0">
                  <c:v>NOP</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Analysis'!$R$23:$R$37</c15:sqref>
                  </c15:fullRef>
                </c:ext>
              </c:extLst>
              <c:f>('Independent variables Analysis'!$R$23,'Independent variables Analysis'!$R$26:$R$27,'Independent variables Analysis'!$R$29,'Independent variables Analysis'!$R$31:$R$33,'Independent variables Analysis'!$R$35,'Independent variables Analysis'!$R$37)</c:f>
              <c:numCache>
                <c:formatCode>General</c:formatCode>
                <c:ptCount val="9"/>
                <c:pt idx="0">
                  <c:v>0</c:v>
                </c:pt>
                <c:pt idx="1">
                  <c:v>0</c:v>
                </c:pt>
                <c:pt idx="2">
                  <c:v>0</c:v>
                </c:pt>
                <c:pt idx="3">
                  <c:v>0</c:v>
                </c:pt>
                <c:pt idx="4">
                  <c:v>0</c:v>
                </c:pt>
                <c:pt idx="5">
                  <c:v>0</c:v>
                </c:pt>
                <c:pt idx="6">
                  <c:v>1</c:v>
                </c:pt>
                <c:pt idx="7">
                  <c:v>0</c:v>
                </c:pt>
                <c:pt idx="8">
                  <c:v>0</c:v>
                </c:pt>
              </c:numCache>
            </c:numRef>
          </c:val>
          <c:extLst>
            <c:ext xmlns:c16="http://schemas.microsoft.com/office/drawing/2014/chart" uri="{C3380CC4-5D6E-409C-BE32-E72D297353CC}">
              <c16:uniqueId val="{0000000F-9802-4D19-8C5D-5BE6916E9D42}"/>
            </c:ext>
          </c:extLst>
        </c:ser>
        <c:ser>
          <c:idx val="17"/>
          <c:order val="17"/>
          <c:tx>
            <c:strRef>
              <c:f>'Independent variables Analysis'!$S$22</c:f>
              <c:strCache>
                <c:ptCount val="1"/>
                <c:pt idx="0">
                  <c:v>VGSum </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Analysis'!$S$23:$S$37</c15:sqref>
                  </c15:fullRef>
                </c:ext>
              </c:extLst>
              <c:f>('Independent variables Analysis'!$S$23,'Independent variables Analysis'!$S$26:$S$27,'Independent variables Analysis'!$S$29,'Independent variables Analysis'!$S$31:$S$33,'Independent variables Analysis'!$S$35,'Independent variables Analysis'!$S$37)</c:f>
              <c:numCache>
                <c:formatCode>General</c:formatCode>
                <c:ptCount val="9"/>
                <c:pt idx="0">
                  <c:v>0</c:v>
                </c:pt>
                <c:pt idx="1">
                  <c:v>0</c:v>
                </c:pt>
                <c:pt idx="2">
                  <c:v>0</c:v>
                </c:pt>
                <c:pt idx="3">
                  <c:v>0</c:v>
                </c:pt>
                <c:pt idx="4">
                  <c:v>0</c:v>
                </c:pt>
                <c:pt idx="5">
                  <c:v>0</c:v>
                </c:pt>
                <c:pt idx="6">
                  <c:v>1</c:v>
                </c:pt>
                <c:pt idx="7">
                  <c:v>0</c:v>
                </c:pt>
                <c:pt idx="8">
                  <c:v>0</c:v>
                </c:pt>
              </c:numCache>
            </c:numRef>
          </c:val>
          <c:extLst>
            <c:ext xmlns:c16="http://schemas.microsoft.com/office/drawing/2014/chart" uri="{C3380CC4-5D6E-409C-BE32-E72D297353CC}">
              <c16:uniqueId val="{00000010-9802-4D19-8C5D-5BE6916E9D42}"/>
            </c:ext>
          </c:extLst>
        </c:ser>
        <c:ser>
          <c:idx val="18"/>
          <c:order val="18"/>
          <c:tx>
            <c:strRef>
              <c:f>'Independent variables Analysis'!$T$22</c:f>
              <c:strCache>
                <c:ptCount val="1"/>
                <c:pt idx="0">
                  <c:v>CIS</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Analysis'!$T$23:$T$37</c15:sqref>
                  </c15:fullRef>
                </c:ext>
              </c:extLst>
              <c:f>('Independent variables Analysis'!$T$23,'Independent variables Analysis'!$T$26:$T$27,'Independent variables Analysis'!$T$29,'Independent variables Analysis'!$T$31:$T$33,'Independent variables Analysis'!$T$35,'Independent variables Analysis'!$T$37)</c:f>
              <c:numCache>
                <c:formatCode>General</c:formatCode>
                <c:ptCount val="9"/>
                <c:pt idx="0">
                  <c:v>0</c:v>
                </c:pt>
                <c:pt idx="1">
                  <c:v>1</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11-9802-4D19-8C5D-5BE6916E9D42}"/>
            </c:ext>
          </c:extLst>
        </c:ser>
        <c:ser>
          <c:idx val="19"/>
          <c:order val="19"/>
          <c:tx>
            <c:strRef>
              <c:f>'Independent variables Analysis'!$U$22</c:f>
              <c:strCache>
                <c:ptCount val="1"/>
                <c:pt idx="0">
                  <c:v>WMCinvocations </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Analysis'!$U$23:$U$37</c15:sqref>
                  </c15:fullRef>
                </c:ext>
              </c:extLst>
              <c:f>('Independent variables Analysis'!$U$23,'Independent variables Analysis'!$U$26:$U$27,'Independent variables Analysis'!$U$29,'Independent variables Analysis'!$U$31:$U$33,'Independent variables Analysis'!$U$35,'Independent variables Analysis'!$U$37)</c:f>
              <c:numCache>
                <c:formatCode>General</c:formatCode>
                <c:ptCount val="9"/>
                <c:pt idx="0">
                  <c:v>0</c:v>
                </c:pt>
                <c:pt idx="1">
                  <c:v>1</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12-9802-4D19-8C5D-5BE6916E9D42}"/>
            </c:ext>
          </c:extLst>
        </c:ser>
        <c:ser>
          <c:idx val="20"/>
          <c:order val="20"/>
          <c:tx>
            <c:strRef>
              <c:f>'Independent variables Analysis'!$V$22</c:f>
              <c:strCache>
                <c:ptCount val="1"/>
                <c:pt idx="0">
                  <c:v>WMCmccabe </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Analysis'!$V$23:$V$37</c15:sqref>
                  </c15:fullRef>
                </c:ext>
              </c:extLst>
              <c:f>('Independent variables Analysis'!$V$23,'Independent variables Analysis'!$V$26:$V$27,'Independent variables Analysis'!$V$29,'Independent variables Analysis'!$V$31:$V$33,'Independent variables Analysis'!$V$35,'Independent variables Analysis'!$V$37)</c:f>
              <c:numCache>
                <c:formatCode>General</c:formatCode>
                <c:ptCount val="9"/>
                <c:pt idx="0">
                  <c:v>0</c:v>
                </c:pt>
                <c:pt idx="1">
                  <c:v>1</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13-9802-4D19-8C5D-5BE6916E9D42}"/>
            </c:ext>
          </c:extLst>
        </c:ser>
        <c:ser>
          <c:idx val="21"/>
          <c:order val="21"/>
          <c:tx>
            <c:strRef>
              <c:f>'Independent variables Analysis'!$W$22</c:f>
              <c:strCache>
                <c:ptCount val="1"/>
                <c:pt idx="0">
                  <c:v>WAC </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Analysis'!$W$23:$W$37</c15:sqref>
                  </c15:fullRef>
                </c:ext>
              </c:extLst>
              <c:f>('Independent variables Analysis'!$W$23,'Independent variables Analysis'!$W$26:$W$27,'Independent variables Analysis'!$W$29,'Independent variables Analysis'!$W$31:$W$33,'Independent variables Analysis'!$W$35,'Independent variables Analysis'!$W$37)</c:f>
              <c:numCache>
                <c:formatCode>General</c:formatCode>
                <c:ptCount val="9"/>
                <c:pt idx="0">
                  <c:v>0</c:v>
                </c:pt>
                <c:pt idx="1">
                  <c:v>0</c:v>
                </c:pt>
                <c:pt idx="2">
                  <c:v>1</c:v>
                </c:pt>
                <c:pt idx="3">
                  <c:v>0</c:v>
                </c:pt>
                <c:pt idx="4">
                  <c:v>0</c:v>
                </c:pt>
                <c:pt idx="5">
                  <c:v>0</c:v>
                </c:pt>
                <c:pt idx="6">
                  <c:v>0</c:v>
                </c:pt>
                <c:pt idx="7">
                  <c:v>0</c:v>
                </c:pt>
                <c:pt idx="8">
                  <c:v>0</c:v>
                </c:pt>
              </c:numCache>
            </c:numRef>
          </c:val>
          <c:extLst>
            <c:ext xmlns:c16="http://schemas.microsoft.com/office/drawing/2014/chart" uri="{C3380CC4-5D6E-409C-BE32-E72D297353CC}">
              <c16:uniqueId val="{00000014-9802-4D19-8C5D-5BE6916E9D42}"/>
            </c:ext>
          </c:extLst>
        </c:ser>
        <c:ser>
          <c:idx val="22"/>
          <c:order val="22"/>
          <c:tx>
            <c:strRef>
              <c:f>'Independent variables Analysis'!$X$22</c:f>
              <c:strCache>
                <c:ptCount val="1"/>
                <c:pt idx="0">
                  <c:v>WMA</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Analysis'!$B$23:$B$37</c15:sqref>
                  </c15:fullRef>
                </c:ext>
              </c:extLst>
              <c:f>('Independent variables Analysis'!$B$23,'Independent variables Analysis'!$B$26:$B$27,'Independent variables Analysis'!$B$29,'Independent variables Analysis'!$B$31:$B$33,'Independent variables Analysis'!$B$35,'Independent variables Analysis'!$B$37)</c:f>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xmlns:c15="http://schemas.microsoft.com/office/drawing/2012/chart" uri="{02D57815-91ED-43cb-92C2-25804820EDAC}">
                  <c15:fullRef>
                    <c15:sqref>'Independent variables Analysis'!$X$23:$X$37</c15:sqref>
                  </c15:fullRef>
                </c:ext>
              </c:extLst>
              <c:f>('Independent variables Analysis'!$X$23,'Independent variables Analysis'!$X$26:$X$27,'Independent variables Analysis'!$X$29,'Independent variables Analysis'!$X$31:$X$33,'Independent variables Analysis'!$X$35,'Independent variables Analysis'!$X$37)</c:f>
              <c:numCache>
                <c:formatCode>General</c:formatCode>
                <c:ptCount val="9"/>
                <c:pt idx="0">
                  <c:v>0</c:v>
                </c:pt>
                <c:pt idx="1">
                  <c:v>0</c:v>
                </c:pt>
                <c:pt idx="2">
                  <c:v>1</c:v>
                </c:pt>
                <c:pt idx="3">
                  <c:v>0</c:v>
                </c:pt>
                <c:pt idx="4">
                  <c:v>0</c:v>
                </c:pt>
                <c:pt idx="5">
                  <c:v>0</c:v>
                </c:pt>
                <c:pt idx="6">
                  <c:v>0</c:v>
                </c:pt>
                <c:pt idx="7">
                  <c:v>0</c:v>
                </c:pt>
                <c:pt idx="8">
                  <c:v>0</c:v>
                </c:pt>
              </c:numCache>
            </c:numRef>
          </c:val>
          <c:extLst>
            <c:ext xmlns:c16="http://schemas.microsoft.com/office/drawing/2014/chart" uri="{C3380CC4-5D6E-409C-BE32-E72D297353CC}">
              <c16:uniqueId val="{00000015-9802-4D19-8C5D-5BE6916E9D42}"/>
            </c:ext>
          </c:extLst>
        </c:ser>
        <c:dLbls>
          <c:showLegendKey val="0"/>
          <c:showVal val="0"/>
          <c:showCatName val="0"/>
          <c:showSerName val="0"/>
          <c:showPercent val="0"/>
          <c:showBubbleSize val="0"/>
        </c:dLbls>
        <c:gapWidth val="150"/>
        <c:overlap val="100"/>
        <c:axId val="543022080"/>
        <c:axId val="452417520"/>
        <c:extLst>
          <c:ext xmlns:c15="http://schemas.microsoft.com/office/drawing/2012/chart" uri="{02D57815-91ED-43cb-92C2-25804820EDAC}">
            <c15:filteredBarSeries>
              <c15:ser>
                <c:idx val="0"/>
                <c:order val="0"/>
                <c:tx>
                  <c:strRef>
                    <c:extLst>
                      <c:ext uri="{02D57815-91ED-43cb-92C2-25804820EDAC}">
                        <c15:formulaRef>
                          <c15:sqref>'Independent variables Analysis'!$B$22</c15:sqref>
                        </c15:formulaRef>
                      </c:ext>
                    </c:extLst>
                    <c:strCache>
                      <c:ptCount val="1"/>
                      <c:pt idx="0">
                        <c:v>Year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ullRef>
                          <c15:sqref>'Independent variables Analysis'!$B$23:$B$37</c15:sqref>
                        </c15:fullRef>
                        <c15:formulaRef>
                          <c15:sqref>('Independent variables Analysis'!$B$23,'Independent variables Analysis'!$B$26:$B$27,'Independent variables Analysis'!$B$29,'Independent variables Analysis'!$B$31:$B$33,'Independent variables Analysis'!$B$35,'Independent variables Analysis'!$B$37)</c15:sqref>
                        </c15:formulaRef>
                      </c:ext>
                    </c:extLst>
                    <c:numCache>
                      <c:formatCode>General</c:formatCode>
                      <c:ptCount val="9"/>
                      <c:pt idx="0">
                        <c:v>2005</c:v>
                      </c:pt>
                      <c:pt idx="1">
                        <c:v>2010</c:v>
                      </c:pt>
                      <c:pt idx="2">
                        <c:v>2011</c:v>
                      </c:pt>
                      <c:pt idx="3">
                        <c:v>2012</c:v>
                      </c:pt>
                      <c:pt idx="4">
                        <c:v>2012</c:v>
                      </c:pt>
                      <c:pt idx="5">
                        <c:v>2013</c:v>
                      </c:pt>
                      <c:pt idx="6">
                        <c:v>2015</c:v>
                      </c:pt>
                      <c:pt idx="7">
                        <c:v>2016</c:v>
                      </c:pt>
                      <c:pt idx="8">
                        <c:v>2017</c:v>
                      </c:pt>
                    </c:numCache>
                  </c:numRef>
                </c:cat>
                <c:val>
                  <c:numRef>
                    <c:extLst>
                      <c:ext uri="{02D57815-91ED-43cb-92C2-25804820EDAC}">
                        <c15:fullRef>
                          <c15:sqref>'Independent variables Analysis'!$B$23:$B$37</c15:sqref>
                        </c15:fullRef>
                        <c15:formulaRef>
                          <c15:sqref>('Independent variables Analysis'!$B$23,'Independent variables Analysis'!$B$26:$B$27,'Independent variables Analysis'!$B$29,'Independent variables Analysis'!$B$31:$B$33,'Independent variables Analysis'!$B$35,'Independent variables Analysis'!$B$37)</c15:sqref>
                        </c15:formulaRef>
                      </c:ext>
                    </c:extLst>
                    <c:numCache>
                      <c:formatCode>General</c:formatCode>
                      <c:ptCount val="9"/>
                      <c:pt idx="0">
                        <c:v>2005</c:v>
                      </c:pt>
                      <c:pt idx="1">
                        <c:v>2010</c:v>
                      </c:pt>
                      <c:pt idx="2">
                        <c:v>2011</c:v>
                      </c:pt>
                      <c:pt idx="3">
                        <c:v>2012</c:v>
                      </c:pt>
                      <c:pt idx="4">
                        <c:v>2012</c:v>
                      </c:pt>
                      <c:pt idx="5">
                        <c:v>2013</c:v>
                      </c:pt>
                      <c:pt idx="6">
                        <c:v>2015</c:v>
                      </c:pt>
                      <c:pt idx="7">
                        <c:v>2016</c:v>
                      </c:pt>
                      <c:pt idx="8">
                        <c:v>2017</c:v>
                      </c:pt>
                    </c:numCache>
                  </c:numRef>
                </c:val>
                <c:extLst>
                  <c:ext xmlns:c16="http://schemas.microsoft.com/office/drawing/2014/chart" uri="{C3380CC4-5D6E-409C-BE32-E72D297353CC}">
                    <c16:uniqueId val="{00000016-9802-4D19-8C5D-5BE6916E9D42}"/>
                  </c:ext>
                </c:extLst>
              </c15:ser>
            </c15:filteredBarSeries>
          </c:ext>
        </c:extLst>
      </c:barChart>
      <c:catAx>
        <c:axId val="543022080"/>
        <c:scaling>
          <c:orientation val="minMax"/>
        </c:scaling>
        <c:delete val="0"/>
        <c:axPos val="b"/>
        <c:title>
          <c:tx>
            <c:rich>
              <a:bodyPr rot="0" spcFirstLastPara="1" vertOverflow="ellipsis" vert="horz" wrap="square" anchor="ctr" anchorCtr="1"/>
              <a:lstStyle/>
              <a:p>
                <a:pPr>
                  <a:defRPr sz="700" b="1" i="0" u="none" strike="noStrike" kern="1200" baseline="0">
                    <a:solidFill>
                      <a:schemeClr val="tx2"/>
                    </a:solidFill>
                    <a:latin typeface="+mn-lt"/>
                    <a:ea typeface="+mn-ea"/>
                    <a:cs typeface="+mn-cs"/>
                  </a:defRPr>
                </a:pPr>
                <a:r>
                  <a:rPr lang="en-US" sz="700"/>
                  <a:t>Years</a:t>
                </a:r>
              </a:p>
            </c:rich>
          </c:tx>
          <c:overlay val="0"/>
          <c:spPr>
            <a:noFill/>
            <a:ln>
              <a:noFill/>
            </a:ln>
            <a:effectLst/>
          </c:spPr>
          <c:txPr>
            <a:bodyPr rot="0" spcFirstLastPara="1" vertOverflow="ellipsis" vert="horz" wrap="square" anchor="ctr" anchorCtr="1"/>
            <a:lstStyle/>
            <a:p>
              <a:pPr>
                <a:defRPr sz="7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2"/>
                </a:solidFill>
                <a:latin typeface="+mn-lt"/>
                <a:ea typeface="+mn-ea"/>
                <a:cs typeface="+mn-cs"/>
              </a:defRPr>
            </a:pPr>
            <a:endParaRPr lang="en-US"/>
          </a:p>
        </c:txPr>
        <c:crossAx val="452417520"/>
        <c:crosses val="autoZero"/>
        <c:auto val="1"/>
        <c:lblAlgn val="ctr"/>
        <c:lblOffset val="100"/>
        <c:noMultiLvlLbl val="0"/>
      </c:catAx>
      <c:valAx>
        <c:axId val="45241752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700" b="1" i="0" u="none" strike="noStrike" kern="1200" baseline="0">
                    <a:solidFill>
                      <a:schemeClr val="tx2"/>
                    </a:solidFill>
                    <a:latin typeface="+mn-lt"/>
                    <a:ea typeface="+mn-ea"/>
                    <a:cs typeface="+mn-cs"/>
                  </a:defRPr>
                </a:pPr>
                <a:r>
                  <a:rPr lang="en-US" sz="700"/>
                  <a:t>Number of metrics</a:t>
                </a:r>
              </a:p>
            </c:rich>
          </c:tx>
          <c:overlay val="0"/>
          <c:spPr>
            <a:noFill/>
            <a:ln>
              <a:noFill/>
            </a:ln>
            <a:effectLst/>
          </c:spPr>
          <c:txPr>
            <a:bodyPr rot="-5400000" spcFirstLastPara="1" vertOverflow="ellipsis" vert="horz" wrap="square" anchor="ctr" anchorCtr="1"/>
            <a:lstStyle/>
            <a:p>
              <a:pPr>
                <a:defRPr sz="7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43022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7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Coupling metrics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1"/>
          <c:order val="1"/>
          <c:tx>
            <c:strRef>
              <c:f>'Independent variables Analysis'!$C$41</c:f>
              <c:strCache>
                <c:ptCount val="1"/>
                <c:pt idx="0">
                  <c:v>FANOUT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Analysis'!$C$42:$C$56</c15:sqref>
                  </c15:fullRef>
                </c:ext>
              </c:extLst>
              <c:f>('Independent variables Analysis'!$C$42,'Independent variables Analysis'!$C$45:$C$46,'Independent variables Analysis'!$C$48:$C$52,'Independent variables Analysis'!$C$54,'Independent variables Analysis'!$C$56)</c:f>
              <c:numCache>
                <c:formatCode>General</c:formatCode>
                <c:ptCount val="10"/>
                <c:pt idx="0">
                  <c:v>0</c:v>
                </c:pt>
                <c:pt idx="1">
                  <c:v>1</c:v>
                </c:pt>
                <c:pt idx="2">
                  <c:v>0</c:v>
                </c:pt>
                <c:pt idx="3">
                  <c:v>0</c:v>
                </c:pt>
                <c:pt idx="4">
                  <c:v>0</c:v>
                </c:pt>
                <c:pt idx="5">
                  <c:v>0</c:v>
                </c:pt>
                <c:pt idx="6">
                  <c:v>1</c:v>
                </c:pt>
                <c:pt idx="7">
                  <c:v>0</c:v>
                </c:pt>
                <c:pt idx="8">
                  <c:v>1</c:v>
                </c:pt>
                <c:pt idx="9">
                  <c:v>1</c:v>
                </c:pt>
              </c:numCache>
            </c:numRef>
          </c:val>
          <c:extLst>
            <c:ext xmlns:c16="http://schemas.microsoft.com/office/drawing/2014/chart" uri="{C3380CC4-5D6E-409C-BE32-E72D297353CC}">
              <c16:uniqueId val="{00000000-ED58-4AE9-A85B-9063A3FC2284}"/>
            </c:ext>
          </c:extLst>
        </c:ser>
        <c:ser>
          <c:idx val="2"/>
          <c:order val="2"/>
          <c:tx>
            <c:strRef>
              <c:f>'Independent variables Analysis'!$D$41</c:f>
              <c:strCache>
                <c:ptCount val="1"/>
                <c:pt idx="0">
                  <c:v>FANIN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Analysis'!$D$42:$D$56</c15:sqref>
                  </c15:fullRef>
                </c:ext>
              </c:extLst>
              <c:f>('Independent variables Analysis'!$D$42,'Independent variables Analysis'!$D$45:$D$46,'Independent variables Analysis'!$D$48:$D$52,'Independent variables Analysis'!$D$54,'Independent variables Analysis'!$D$56)</c:f>
              <c:numCache>
                <c:formatCode>General</c:formatCode>
                <c:ptCount val="10"/>
                <c:pt idx="0">
                  <c:v>0</c:v>
                </c:pt>
                <c:pt idx="1">
                  <c:v>0</c:v>
                </c:pt>
                <c:pt idx="2">
                  <c:v>0</c:v>
                </c:pt>
                <c:pt idx="3">
                  <c:v>0</c:v>
                </c:pt>
                <c:pt idx="4">
                  <c:v>0</c:v>
                </c:pt>
                <c:pt idx="5">
                  <c:v>0</c:v>
                </c:pt>
                <c:pt idx="6">
                  <c:v>1</c:v>
                </c:pt>
                <c:pt idx="7">
                  <c:v>0</c:v>
                </c:pt>
                <c:pt idx="8">
                  <c:v>1</c:v>
                </c:pt>
                <c:pt idx="9">
                  <c:v>1</c:v>
                </c:pt>
              </c:numCache>
            </c:numRef>
          </c:val>
          <c:extLst>
            <c:ext xmlns:c16="http://schemas.microsoft.com/office/drawing/2014/chart" uri="{C3380CC4-5D6E-409C-BE32-E72D297353CC}">
              <c16:uniqueId val="{00000001-ED58-4AE9-A85B-9063A3FC2284}"/>
            </c:ext>
          </c:extLst>
        </c:ser>
        <c:ser>
          <c:idx val="3"/>
          <c:order val="3"/>
          <c:tx>
            <c:strRef>
              <c:f>'Independent variables Analysis'!$E$41</c:f>
              <c:strCache>
                <c:ptCount val="1"/>
                <c:pt idx="0">
                  <c:v>ATFD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Analysis'!$E$42:$E$56</c15:sqref>
                  </c15:fullRef>
                </c:ext>
              </c:extLst>
              <c:f>('Independent variables Analysis'!$E$42,'Independent variables Analysis'!$E$45:$E$46,'Independent variables Analysis'!$E$48:$E$52,'Independent variables Analysis'!$E$54,'Independent variables Analysis'!$E$56)</c:f>
              <c:numCache>
                <c:formatCode>General</c:formatCode>
                <c:ptCount val="10"/>
                <c:pt idx="0">
                  <c:v>0</c:v>
                </c:pt>
                <c:pt idx="1">
                  <c:v>0</c:v>
                </c:pt>
                <c:pt idx="2">
                  <c:v>0</c:v>
                </c:pt>
                <c:pt idx="3">
                  <c:v>0</c:v>
                </c:pt>
                <c:pt idx="4">
                  <c:v>0</c:v>
                </c:pt>
                <c:pt idx="5">
                  <c:v>0</c:v>
                </c:pt>
                <c:pt idx="6">
                  <c:v>1</c:v>
                </c:pt>
                <c:pt idx="7">
                  <c:v>0</c:v>
                </c:pt>
                <c:pt idx="8">
                  <c:v>1</c:v>
                </c:pt>
                <c:pt idx="9">
                  <c:v>1</c:v>
                </c:pt>
              </c:numCache>
            </c:numRef>
          </c:val>
          <c:extLst>
            <c:ext xmlns:c16="http://schemas.microsoft.com/office/drawing/2014/chart" uri="{C3380CC4-5D6E-409C-BE32-E72D297353CC}">
              <c16:uniqueId val="{00000002-ED58-4AE9-A85B-9063A3FC2284}"/>
            </c:ext>
          </c:extLst>
        </c:ser>
        <c:ser>
          <c:idx val="4"/>
          <c:order val="4"/>
          <c:tx>
            <c:strRef>
              <c:f>'Independent variables Analysis'!$F$41</c:f>
              <c:strCache>
                <c:ptCount val="1"/>
                <c:pt idx="0">
                  <c:v>FDP</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Analysis'!$F$42:$F$56</c15:sqref>
                  </c15:fullRef>
                </c:ext>
              </c:extLst>
              <c:f>('Independent variables Analysis'!$F$42,'Independent variables Analysis'!$F$45:$F$46,'Independent variables Analysis'!$F$48:$F$52,'Independent variables Analysis'!$F$54,'Independent variables Analysis'!$F$56)</c:f>
              <c:numCache>
                <c:formatCode>General</c:formatCode>
                <c:ptCount val="10"/>
                <c:pt idx="0">
                  <c:v>0</c:v>
                </c:pt>
                <c:pt idx="1">
                  <c:v>0</c:v>
                </c:pt>
                <c:pt idx="2">
                  <c:v>0</c:v>
                </c:pt>
                <c:pt idx="3">
                  <c:v>0</c:v>
                </c:pt>
                <c:pt idx="4">
                  <c:v>0</c:v>
                </c:pt>
                <c:pt idx="5">
                  <c:v>0</c:v>
                </c:pt>
                <c:pt idx="6">
                  <c:v>1</c:v>
                </c:pt>
                <c:pt idx="7">
                  <c:v>0</c:v>
                </c:pt>
                <c:pt idx="8">
                  <c:v>1</c:v>
                </c:pt>
                <c:pt idx="9">
                  <c:v>1</c:v>
                </c:pt>
              </c:numCache>
            </c:numRef>
          </c:val>
          <c:extLst>
            <c:ext xmlns:c16="http://schemas.microsoft.com/office/drawing/2014/chart" uri="{C3380CC4-5D6E-409C-BE32-E72D297353CC}">
              <c16:uniqueId val="{00000003-ED58-4AE9-A85B-9063A3FC2284}"/>
            </c:ext>
          </c:extLst>
        </c:ser>
        <c:ser>
          <c:idx val="5"/>
          <c:order val="5"/>
          <c:tx>
            <c:strRef>
              <c:f>'Independent variables Analysis'!$G$41</c:f>
              <c:strCache>
                <c:ptCount val="1"/>
                <c:pt idx="0">
                  <c:v>RFC</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Analysis'!$G$42:$G$56</c15:sqref>
                  </c15:fullRef>
                </c:ext>
              </c:extLst>
              <c:f>('Independent variables Analysis'!$G$42,'Independent variables Analysis'!$G$45:$G$46,'Independent variables Analysis'!$G$48:$G$52,'Independent variables Analysis'!$G$54,'Independent variables Analysis'!$G$56)</c:f>
              <c:numCache>
                <c:formatCode>General</c:formatCode>
                <c:ptCount val="10"/>
                <c:pt idx="0">
                  <c:v>0</c:v>
                </c:pt>
                <c:pt idx="1">
                  <c:v>0</c:v>
                </c:pt>
                <c:pt idx="2">
                  <c:v>1</c:v>
                </c:pt>
                <c:pt idx="3">
                  <c:v>1</c:v>
                </c:pt>
                <c:pt idx="4">
                  <c:v>0</c:v>
                </c:pt>
                <c:pt idx="5">
                  <c:v>1</c:v>
                </c:pt>
                <c:pt idx="6">
                  <c:v>1</c:v>
                </c:pt>
                <c:pt idx="7">
                  <c:v>1</c:v>
                </c:pt>
                <c:pt idx="8">
                  <c:v>1</c:v>
                </c:pt>
                <c:pt idx="9">
                  <c:v>1</c:v>
                </c:pt>
              </c:numCache>
            </c:numRef>
          </c:val>
          <c:extLst>
            <c:ext xmlns:c16="http://schemas.microsoft.com/office/drawing/2014/chart" uri="{C3380CC4-5D6E-409C-BE32-E72D297353CC}">
              <c16:uniqueId val="{00000004-ED58-4AE9-A85B-9063A3FC2284}"/>
            </c:ext>
          </c:extLst>
        </c:ser>
        <c:ser>
          <c:idx val="6"/>
          <c:order val="6"/>
          <c:tx>
            <c:strRef>
              <c:f>'Independent variables Analysis'!$H$41</c:f>
              <c:strCache>
                <c:ptCount val="1"/>
                <c:pt idx="0">
                  <c:v>CBO</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Analysis'!$H$42:$H$56</c15:sqref>
                  </c15:fullRef>
                </c:ext>
              </c:extLst>
              <c:f>('Independent variables Analysis'!$H$42,'Independent variables Analysis'!$H$45:$H$46,'Independent variables Analysis'!$H$48:$H$52,'Independent variables Analysis'!$H$54,'Independent variables Analysis'!$H$56)</c:f>
              <c:numCache>
                <c:formatCode>General</c:formatCode>
                <c:ptCount val="10"/>
                <c:pt idx="0">
                  <c:v>0</c:v>
                </c:pt>
                <c:pt idx="1">
                  <c:v>1</c:v>
                </c:pt>
                <c:pt idx="2">
                  <c:v>1</c:v>
                </c:pt>
                <c:pt idx="3">
                  <c:v>1</c:v>
                </c:pt>
                <c:pt idx="4">
                  <c:v>0</c:v>
                </c:pt>
                <c:pt idx="5">
                  <c:v>1</c:v>
                </c:pt>
                <c:pt idx="6">
                  <c:v>1</c:v>
                </c:pt>
                <c:pt idx="7">
                  <c:v>1</c:v>
                </c:pt>
                <c:pt idx="8">
                  <c:v>1</c:v>
                </c:pt>
                <c:pt idx="9">
                  <c:v>1</c:v>
                </c:pt>
              </c:numCache>
            </c:numRef>
          </c:val>
          <c:extLst>
            <c:ext xmlns:c16="http://schemas.microsoft.com/office/drawing/2014/chart" uri="{C3380CC4-5D6E-409C-BE32-E72D297353CC}">
              <c16:uniqueId val="{00000005-ED58-4AE9-A85B-9063A3FC2284}"/>
            </c:ext>
          </c:extLst>
        </c:ser>
        <c:ser>
          <c:idx val="7"/>
          <c:order val="7"/>
          <c:tx>
            <c:strRef>
              <c:f>'Independent variables Analysis'!$I$41</c:f>
              <c:strCache>
                <c:ptCount val="1"/>
                <c:pt idx="0">
                  <c:v>CFNAMM</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Analysis'!$I$42:$I$56</c15:sqref>
                  </c15:fullRef>
                </c:ext>
              </c:extLst>
              <c:f>('Independent variables Analysis'!$I$42,'Independent variables Analysis'!$I$45:$I$46,'Independent variables Analysis'!$I$48:$I$52,'Independent variables Analysis'!$I$54,'Independent variables Analysis'!$I$56)</c:f>
              <c:numCache>
                <c:formatCode>General</c:formatCode>
                <c:ptCount val="10"/>
                <c:pt idx="0">
                  <c:v>0</c:v>
                </c:pt>
                <c:pt idx="1">
                  <c:v>0</c:v>
                </c:pt>
                <c:pt idx="2">
                  <c:v>0</c:v>
                </c:pt>
                <c:pt idx="3">
                  <c:v>0</c:v>
                </c:pt>
                <c:pt idx="4">
                  <c:v>0</c:v>
                </c:pt>
                <c:pt idx="5">
                  <c:v>0</c:v>
                </c:pt>
                <c:pt idx="6">
                  <c:v>1</c:v>
                </c:pt>
                <c:pt idx="7">
                  <c:v>0</c:v>
                </c:pt>
                <c:pt idx="8">
                  <c:v>1</c:v>
                </c:pt>
                <c:pt idx="9">
                  <c:v>1</c:v>
                </c:pt>
              </c:numCache>
            </c:numRef>
          </c:val>
          <c:extLst>
            <c:ext xmlns:c16="http://schemas.microsoft.com/office/drawing/2014/chart" uri="{C3380CC4-5D6E-409C-BE32-E72D297353CC}">
              <c16:uniqueId val="{00000006-ED58-4AE9-A85B-9063A3FC2284}"/>
            </c:ext>
          </c:extLst>
        </c:ser>
        <c:ser>
          <c:idx val="8"/>
          <c:order val="8"/>
          <c:tx>
            <c:strRef>
              <c:f>'Independent variables Analysis'!$J$41</c:f>
              <c:strCache>
                <c:ptCount val="1"/>
                <c:pt idx="0">
                  <c:v>CINT</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Analysis'!$J$42:$J$56</c15:sqref>
                  </c15:fullRef>
                </c:ext>
              </c:extLst>
              <c:f>('Independent variables Analysis'!$J$42,'Independent variables Analysis'!$J$45:$J$46,'Independent variables Analysis'!$J$48:$J$52,'Independent variables Analysis'!$J$54,'Independent variables Analysis'!$J$56)</c:f>
              <c:numCache>
                <c:formatCode>General</c:formatCode>
                <c:ptCount val="10"/>
                <c:pt idx="0">
                  <c:v>0</c:v>
                </c:pt>
                <c:pt idx="1">
                  <c:v>0</c:v>
                </c:pt>
                <c:pt idx="2">
                  <c:v>0</c:v>
                </c:pt>
                <c:pt idx="3">
                  <c:v>0</c:v>
                </c:pt>
                <c:pt idx="4">
                  <c:v>0</c:v>
                </c:pt>
                <c:pt idx="5">
                  <c:v>0</c:v>
                </c:pt>
                <c:pt idx="6">
                  <c:v>1</c:v>
                </c:pt>
                <c:pt idx="7">
                  <c:v>0</c:v>
                </c:pt>
                <c:pt idx="8">
                  <c:v>1</c:v>
                </c:pt>
                <c:pt idx="9">
                  <c:v>1</c:v>
                </c:pt>
              </c:numCache>
            </c:numRef>
          </c:val>
          <c:extLst>
            <c:ext xmlns:c16="http://schemas.microsoft.com/office/drawing/2014/chart" uri="{C3380CC4-5D6E-409C-BE32-E72D297353CC}">
              <c16:uniqueId val="{00000007-ED58-4AE9-A85B-9063A3FC2284}"/>
            </c:ext>
          </c:extLst>
        </c:ser>
        <c:ser>
          <c:idx val="9"/>
          <c:order val="9"/>
          <c:tx>
            <c:strRef>
              <c:f>'Independent variables Analysis'!$K$41</c:f>
              <c:strCache>
                <c:ptCount val="1"/>
                <c:pt idx="0">
                  <c:v>MaMCL</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Analysis'!$K$42:$K$56</c15:sqref>
                  </c15:fullRef>
                </c:ext>
              </c:extLst>
              <c:f>('Independent variables Analysis'!$K$42,'Independent variables Analysis'!$K$45:$K$46,'Independent variables Analysis'!$K$48:$K$52,'Independent variables Analysis'!$K$54,'Independent variables Analysis'!$K$56)</c:f>
              <c:numCache>
                <c:formatCode>General</c:formatCode>
                <c:ptCount val="10"/>
                <c:pt idx="0">
                  <c:v>0</c:v>
                </c:pt>
                <c:pt idx="1">
                  <c:v>0</c:v>
                </c:pt>
                <c:pt idx="2">
                  <c:v>0</c:v>
                </c:pt>
                <c:pt idx="3">
                  <c:v>0</c:v>
                </c:pt>
                <c:pt idx="4">
                  <c:v>0</c:v>
                </c:pt>
                <c:pt idx="5">
                  <c:v>0</c:v>
                </c:pt>
                <c:pt idx="6">
                  <c:v>1</c:v>
                </c:pt>
                <c:pt idx="7">
                  <c:v>0</c:v>
                </c:pt>
                <c:pt idx="8">
                  <c:v>1</c:v>
                </c:pt>
                <c:pt idx="9">
                  <c:v>1</c:v>
                </c:pt>
              </c:numCache>
            </c:numRef>
          </c:val>
          <c:extLst>
            <c:ext xmlns:c16="http://schemas.microsoft.com/office/drawing/2014/chart" uri="{C3380CC4-5D6E-409C-BE32-E72D297353CC}">
              <c16:uniqueId val="{00000008-ED58-4AE9-A85B-9063A3FC2284}"/>
            </c:ext>
          </c:extLst>
        </c:ser>
        <c:ser>
          <c:idx val="10"/>
          <c:order val="10"/>
          <c:tx>
            <c:strRef>
              <c:f>'Independent variables Analysis'!$L$41</c:f>
              <c:strCache>
                <c:ptCount val="1"/>
                <c:pt idx="0">
                  <c:v>MeMCL</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Analysis'!$L$42:$L$56</c15:sqref>
                  </c15:fullRef>
                </c:ext>
              </c:extLst>
              <c:f>('Independent variables Analysis'!$L$42,'Independent variables Analysis'!$L$45:$L$46,'Independent variables Analysis'!$L$48:$L$52,'Independent variables Analysis'!$L$54,'Independent variables Analysis'!$L$56)</c:f>
              <c:numCache>
                <c:formatCode>General</c:formatCode>
                <c:ptCount val="10"/>
                <c:pt idx="0">
                  <c:v>0</c:v>
                </c:pt>
                <c:pt idx="1">
                  <c:v>0</c:v>
                </c:pt>
                <c:pt idx="2">
                  <c:v>0</c:v>
                </c:pt>
                <c:pt idx="3">
                  <c:v>0</c:v>
                </c:pt>
                <c:pt idx="4">
                  <c:v>0</c:v>
                </c:pt>
                <c:pt idx="5">
                  <c:v>0</c:v>
                </c:pt>
                <c:pt idx="6">
                  <c:v>1</c:v>
                </c:pt>
                <c:pt idx="7">
                  <c:v>0</c:v>
                </c:pt>
                <c:pt idx="8">
                  <c:v>1</c:v>
                </c:pt>
                <c:pt idx="9">
                  <c:v>1</c:v>
                </c:pt>
              </c:numCache>
            </c:numRef>
          </c:val>
          <c:extLst>
            <c:ext xmlns:c16="http://schemas.microsoft.com/office/drawing/2014/chart" uri="{C3380CC4-5D6E-409C-BE32-E72D297353CC}">
              <c16:uniqueId val="{00000009-ED58-4AE9-A85B-9063A3FC2284}"/>
            </c:ext>
          </c:extLst>
        </c:ser>
        <c:ser>
          <c:idx val="11"/>
          <c:order val="11"/>
          <c:tx>
            <c:strRef>
              <c:f>'Independent variables Analysis'!$M$41</c:f>
              <c:strCache>
                <c:ptCount val="1"/>
                <c:pt idx="0">
                  <c:v>NMCS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Analysis'!$M$42:$M$56</c15:sqref>
                  </c15:fullRef>
                </c:ext>
              </c:extLst>
              <c:f>('Independent variables Analysis'!$M$42,'Independent variables Analysis'!$M$45:$M$46,'Independent variables Analysis'!$M$48:$M$52,'Independent variables Analysis'!$M$54,'Independent variables Analysis'!$M$56)</c:f>
              <c:numCache>
                <c:formatCode>General</c:formatCode>
                <c:ptCount val="10"/>
                <c:pt idx="0">
                  <c:v>0</c:v>
                </c:pt>
                <c:pt idx="1">
                  <c:v>0</c:v>
                </c:pt>
                <c:pt idx="2">
                  <c:v>0</c:v>
                </c:pt>
                <c:pt idx="3">
                  <c:v>0</c:v>
                </c:pt>
                <c:pt idx="4">
                  <c:v>0</c:v>
                </c:pt>
                <c:pt idx="5">
                  <c:v>0</c:v>
                </c:pt>
                <c:pt idx="6">
                  <c:v>1</c:v>
                </c:pt>
                <c:pt idx="7">
                  <c:v>0</c:v>
                </c:pt>
                <c:pt idx="8">
                  <c:v>1</c:v>
                </c:pt>
                <c:pt idx="9">
                  <c:v>1</c:v>
                </c:pt>
              </c:numCache>
            </c:numRef>
          </c:val>
          <c:extLst>
            <c:ext xmlns:c16="http://schemas.microsoft.com/office/drawing/2014/chart" uri="{C3380CC4-5D6E-409C-BE32-E72D297353CC}">
              <c16:uniqueId val="{0000000A-ED58-4AE9-A85B-9063A3FC2284}"/>
            </c:ext>
          </c:extLst>
        </c:ser>
        <c:ser>
          <c:idx val="12"/>
          <c:order val="12"/>
          <c:tx>
            <c:strRef>
              <c:f>'Independent variables Analysis'!$N$41</c:f>
              <c:strCache>
                <c:ptCount val="1"/>
                <c:pt idx="0">
                  <c:v>CC</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Analysis'!$N$42:$N$56</c15:sqref>
                  </c15:fullRef>
                </c:ext>
              </c:extLst>
              <c:f>('Independent variables Analysis'!$N$42,'Independent variables Analysis'!$N$45:$N$46,'Independent variables Analysis'!$N$48:$N$52,'Independent variables Analysis'!$N$54,'Independent variables Analysis'!$N$56)</c:f>
              <c:numCache>
                <c:formatCode>General</c:formatCode>
                <c:ptCount val="10"/>
                <c:pt idx="0">
                  <c:v>0</c:v>
                </c:pt>
                <c:pt idx="1">
                  <c:v>0</c:v>
                </c:pt>
                <c:pt idx="2">
                  <c:v>0</c:v>
                </c:pt>
                <c:pt idx="3">
                  <c:v>0</c:v>
                </c:pt>
                <c:pt idx="4">
                  <c:v>0</c:v>
                </c:pt>
                <c:pt idx="5">
                  <c:v>0</c:v>
                </c:pt>
                <c:pt idx="6">
                  <c:v>1</c:v>
                </c:pt>
                <c:pt idx="7">
                  <c:v>0</c:v>
                </c:pt>
                <c:pt idx="8">
                  <c:v>1</c:v>
                </c:pt>
                <c:pt idx="9">
                  <c:v>1</c:v>
                </c:pt>
              </c:numCache>
            </c:numRef>
          </c:val>
          <c:extLst>
            <c:ext xmlns:c16="http://schemas.microsoft.com/office/drawing/2014/chart" uri="{C3380CC4-5D6E-409C-BE32-E72D297353CC}">
              <c16:uniqueId val="{0000000B-ED58-4AE9-A85B-9063A3FC2284}"/>
            </c:ext>
          </c:extLst>
        </c:ser>
        <c:ser>
          <c:idx val="13"/>
          <c:order val="13"/>
          <c:tx>
            <c:strRef>
              <c:f>'Independent variables Analysis'!$O$41</c:f>
              <c:strCache>
                <c:ptCount val="1"/>
                <c:pt idx="0">
                  <c:v>CM</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Analysis'!$O$42:$O$56</c15:sqref>
                  </c15:fullRef>
                </c:ext>
              </c:extLst>
              <c:f>('Independent variables Analysis'!$O$42,'Independent variables Analysis'!$O$45:$O$46,'Independent variables Analysis'!$O$48:$O$52,'Independent variables Analysis'!$O$54,'Independent variables Analysis'!$O$56)</c:f>
              <c:numCache>
                <c:formatCode>General</c:formatCode>
                <c:ptCount val="10"/>
                <c:pt idx="0">
                  <c:v>0</c:v>
                </c:pt>
                <c:pt idx="1">
                  <c:v>0</c:v>
                </c:pt>
                <c:pt idx="2">
                  <c:v>0</c:v>
                </c:pt>
                <c:pt idx="3">
                  <c:v>0</c:v>
                </c:pt>
                <c:pt idx="4">
                  <c:v>0</c:v>
                </c:pt>
                <c:pt idx="5">
                  <c:v>0</c:v>
                </c:pt>
                <c:pt idx="6">
                  <c:v>1</c:v>
                </c:pt>
                <c:pt idx="7">
                  <c:v>0</c:v>
                </c:pt>
                <c:pt idx="8">
                  <c:v>1</c:v>
                </c:pt>
                <c:pt idx="9">
                  <c:v>1</c:v>
                </c:pt>
              </c:numCache>
            </c:numRef>
          </c:val>
          <c:extLst>
            <c:ext xmlns:c16="http://schemas.microsoft.com/office/drawing/2014/chart" uri="{C3380CC4-5D6E-409C-BE32-E72D297353CC}">
              <c16:uniqueId val="{0000000C-ED58-4AE9-A85B-9063A3FC2284}"/>
            </c:ext>
          </c:extLst>
        </c:ser>
        <c:ser>
          <c:idx val="14"/>
          <c:order val="14"/>
          <c:tx>
            <c:strRef>
              <c:f>'Independent variables Analysis'!$P$41</c:f>
              <c:strCache>
                <c:ptCount val="1"/>
                <c:pt idx="0">
                  <c:v>ACAIC </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Analysis'!$P$42:$P$56</c15:sqref>
                  </c15:fullRef>
                </c:ext>
              </c:extLst>
              <c:f>('Independent variables Analysis'!$P$42,'Independent variables Analysis'!$P$45:$P$46,'Independent variables Analysis'!$P$48:$P$52,'Independent variables Analysis'!$P$54,'Independent variables Analysis'!$P$56)</c:f>
              <c:numCache>
                <c:formatCode>General</c:formatCode>
                <c:ptCount val="10"/>
                <c:pt idx="0">
                  <c:v>0</c:v>
                </c:pt>
                <c:pt idx="1">
                  <c:v>1</c:v>
                </c:pt>
                <c:pt idx="2">
                  <c:v>0</c:v>
                </c:pt>
                <c:pt idx="3">
                  <c:v>1</c:v>
                </c:pt>
                <c:pt idx="4">
                  <c:v>0</c:v>
                </c:pt>
                <c:pt idx="5">
                  <c:v>1</c:v>
                </c:pt>
                <c:pt idx="6">
                  <c:v>0</c:v>
                </c:pt>
                <c:pt idx="7">
                  <c:v>1</c:v>
                </c:pt>
                <c:pt idx="8">
                  <c:v>0</c:v>
                </c:pt>
                <c:pt idx="9">
                  <c:v>0</c:v>
                </c:pt>
              </c:numCache>
            </c:numRef>
          </c:val>
          <c:extLst>
            <c:ext xmlns:c16="http://schemas.microsoft.com/office/drawing/2014/chart" uri="{C3380CC4-5D6E-409C-BE32-E72D297353CC}">
              <c16:uniqueId val="{0000000D-ED58-4AE9-A85B-9063A3FC2284}"/>
            </c:ext>
          </c:extLst>
        </c:ser>
        <c:ser>
          <c:idx val="15"/>
          <c:order val="15"/>
          <c:tx>
            <c:strRef>
              <c:f>'Independent variables Analysis'!$Q$41</c:f>
              <c:strCache>
                <c:ptCount val="1"/>
                <c:pt idx="0">
                  <c:v>ACMIC</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Analysis'!$Q$42:$Q$56</c15:sqref>
                  </c15:fullRef>
                </c:ext>
              </c:extLst>
              <c:f>('Independent variables Analysis'!$Q$42,'Independent variables Analysis'!$Q$45:$Q$46,'Independent variables Analysis'!$Q$48:$Q$52,'Independent variables Analysis'!$Q$54,'Independent variables Analysis'!$Q$56)</c:f>
              <c:numCache>
                <c:formatCode>General</c:formatCode>
                <c:ptCount val="10"/>
                <c:pt idx="0">
                  <c:v>0</c:v>
                </c:pt>
                <c:pt idx="1">
                  <c:v>1</c:v>
                </c:pt>
                <c:pt idx="2">
                  <c:v>0</c:v>
                </c:pt>
                <c:pt idx="3">
                  <c:v>1</c:v>
                </c:pt>
                <c:pt idx="4">
                  <c:v>0</c:v>
                </c:pt>
                <c:pt idx="5">
                  <c:v>1</c:v>
                </c:pt>
                <c:pt idx="6">
                  <c:v>0</c:v>
                </c:pt>
                <c:pt idx="7">
                  <c:v>1</c:v>
                </c:pt>
                <c:pt idx="8">
                  <c:v>0</c:v>
                </c:pt>
                <c:pt idx="9">
                  <c:v>0</c:v>
                </c:pt>
              </c:numCache>
            </c:numRef>
          </c:val>
          <c:extLst>
            <c:ext xmlns:c16="http://schemas.microsoft.com/office/drawing/2014/chart" uri="{C3380CC4-5D6E-409C-BE32-E72D297353CC}">
              <c16:uniqueId val="{0000000E-ED58-4AE9-A85B-9063A3FC2284}"/>
            </c:ext>
          </c:extLst>
        </c:ser>
        <c:ser>
          <c:idx val="16"/>
          <c:order val="16"/>
          <c:tx>
            <c:strRef>
              <c:f>'Independent variables Analysis'!$R$41</c:f>
              <c:strCache>
                <c:ptCount val="1"/>
                <c:pt idx="0">
                  <c:v>CAM</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Analysis'!$R$42:$R$56</c15:sqref>
                  </c15:fullRef>
                </c:ext>
              </c:extLst>
              <c:f>('Independent variables Analysis'!$R$42,'Independent variables Analysis'!$R$45:$R$46,'Independent variables Analysis'!$R$48:$R$52,'Independent variables Analysis'!$R$54,'Independent variables Analysis'!$R$56)</c:f>
              <c:numCache>
                <c:formatCode>General</c:formatCode>
                <c:ptCount val="10"/>
                <c:pt idx="0">
                  <c:v>0</c:v>
                </c:pt>
                <c:pt idx="1">
                  <c:v>1</c:v>
                </c:pt>
                <c:pt idx="2">
                  <c:v>0</c:v>
                </c:pt>
                <c:pt idx="3">
                  <c:v>1</c:v>
                </c:pt>
                <c:pt idx="4">
                  <c:v>0</c:v>
                </c:pt>
                <c:pt idx="5">
                  <c:v>1</c:v>
                </c:pt>
                <c:pt idx="6">
                  <c:v>0</c:v>
                </c:pt>
                <c:pt idx="7">
                  <c:v>1</c:v>
                </c:pt>
                <c:pt idx="8">
                  <c:v>0</c:v>
                </c:pt>
                <c:pt idx="9">
                  <c:v>0</c:v>
                </c:pt>
              </c:numCache>
            </c:numRef>
          </c:val>
          <c:extLst>
            <c:ext xmlns:c16="http://schemas.microsoft.com/office/drawing/2014/chart" uri="{C3380CC4-5D6E-409C-BE32-E72D297353CC}">
              <c16:uniqueId val="{0000000F-ED58-4AE9-A85B-9063A3FC2284}"/>
            </c:ext>
          </c:extLst>
        </c:ser>
        <c:ser>
          <c:idx val="17"/>
          <c:order val="17"/>
          <c:tx>
            <c:strRef>
              <c:f>'Independent variables Analysis'!$S$41</c:f>
              <c:strCache>
                <c:ptCount val="1"/>
                <c:pt idx="0">
                  <c:v>CBOingoing</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Analysis'!$S$42:$S$56</c15:sqref>
                  </c15:fullRef>
                </c:ext>
              </c:extLst>
              <c:f>('Independent variables Analysis'!$S$42,'Independent variables Analysis'!$S$45:$S$46,'Independent variables Analysis'!$S$48:$S$52,'Independent variables Analysis'!$S$54,'Independent variables Analysis'!$S$56)</c:f>
              <c:numCache>
                <c:formatCode>General</c:formatCode>
                <c:ptCount val="10"/>
                <c:pt idx="0">
                  <c:v>0</c:v>
                </c:pt>
                <c:pt idx="1">
                  <c:v>1</c:v>
                </c:pt>
                <c:pt idx="2">
                  <c:v>0</c:v>
                </c:pt>
                <c:pt idx="3">
                  <c:v>1</c:v>
                </c:pt>
                <c:pt idx="4">
                  <c:v>0</c:v>
                </c:pt>
                <c:pt idx="5">
                  <c:v>1</c:v>
                </c:pt>
                <c:pt idx="6">
                  <c:v>0</c:v>
                </c:pt>
                <c:pt idx="7">
                  <c:v>0</c:v>
                </c:pt>
                <c:pt idx="8">
                  <c:v>0</c:v>
                </c:pt>
                <c:pt idx="9">
                  <c:v>0</c:v>
                </c:pt>
              </c:numCache>
            </c:numRef>
          </c:val>
          <c:extLst>
            <c:ext xmlns:c16="http://schemas.microsoft.com/office/drawing/2014/chart" uri="{C3380CC4-5D6E-409C-BE32-E72D297353CC}">
              <c16:uniqueId val="{00000010-ED58-4AE9-A85B-9063A3FC2284}"/>
            </c:ext>
          </c:extLst>
        </c:ser>
        <c:ser>
          <c:idx val="18"/>
          <c:order val="18"/>
          <c:tx>
            <c:strRef>
              <c:f>'Independent variables Analysis'!$T$41</c:f>
              <c:strCache>
                <c:ptCount val="1"/>
                <c:pt idx="0">
                  <c:v>CBOoutgoing</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Analysis'!$T$42:$T$56</c15:sqref>
                  </c15:fullRef>
                </c:ext>
              </c:extLst>
              <c:f>('Independent variables Analysis'!$T$42,'Independent variables Analysis'!$T$45:$T$46,'Independent variables Analysis'!$T$48:$T$52,'Independent variables Analysis'!$T$54,'Independent variables Analysis'!$T$56)</c:f>
              <c:numCache>
                <c:formatCode>General</c:formatCode>
                <c:ptCount val="10"/>
                <c:pt idx="0">
                  <c:v>0</c:v>
                </c:pt>
                <c:pt idx="1">
                  <c:v>1</c:v>
                </c:pt>
                <c:pt idx="2">
                  <c:v>0</c:v>
                </c:pt>
                <c:pt idx="3">
                  <c:v>1</c:v>
                </c:pt>
                <c:pt idx="4">
                  <c:v>0</c:v>
                </c:pt>
                <c:pt idx="5">
                  <c:v>1</c:v>
                </c:pt>
                <c:pt idx="6">
                  <c:v>0</c:v>
                </c:pt>
                <c:pt idx="7">
                  <c:v>0</c:v>
                </c:pt>
                <c:pt idx="8">
                  <c:v>0</c:v>
                </c:pt>
                <c:pt idx="9">
                  <c:v>0</c:v>
                </c:pt>
              </c:numCache>
            </c:numRef>
          </c:val>
          <c:extLst>
            <c:ext xmlns:c16="http://schemas.microsoft.com/office/drawing/2014/chart" uri="{C3380CC4-5D6E-409C-BE32-E72D297353CC}">
              <c16:uniqueId val="{00000011-ED58-4AE9-A85B-9063A3FC2284}"/>
            </c:ext>
          </c:extLst>
        </c:ser>
        <c:ser>
          <c:idx val="19"/>
          <c:order val="19"/>
          <c:tx>
            <c:strRef>
              <c:f>'Independent variables Analysis'!$U$41</c:f>
              <c:strCache>
                <c:ptCount val="1"/>
                <c:pt idx="0">
                  <c:v>NCM</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Analysis'!$U$42:$U$56</c15:sqref>
                  </c15:fullRef>
                </c:ext>
              </c:extLst>
              <c:f>('Independent variables Analysis'!$U$42,'Independent variables Analysis'!$U$45:$U$46,'Independent variables Analysis'!$U$48:$U$52,'Independent variables Analysis'!$U$54,'Independent variables Analysis'!$U$56)</c:f>
              <c:numCache>
                <c:formatCode>General</c:formatCode>
                <c:ptCount val="10"/>
                <c:pt idx="0">
                  <c:v>0</c:v>
                </c:pt>
                <c:pt idx="1">
                  <c:v>1</c:v>
                </c:pt>
                <c:pt idx="2">
                  <c:v>0</c:v>
                </c:pt>
                <c:pt idx="3">
                  <c:v>1</c:v>
                </c:pt>
                <c:pt idx="4">
                  <c:v>0</c:v>
                </c:pt>
                <c:pt idx="5">
                  <c:v>1</c:v>
                </c:pt>
                <c:pt idx="6">
                  <c:v>0</c:v>
                </c:pt>
                <c:pt idx="7">
                  <c:v>1</c:v>
                </c:pt>
                <c:pt idx="8">
                  <c:v>0</c:v>
                </c:pt>
                <c:pt idx="9">
                  <c:v>0</c:v>
                </c:pt>
              </c:numCache>
            </c:numRef>
          </c:val>
          <c:extLst>
            <c:ext xmlns:c16="http://schemas.microsoft.com/office/drawing/2014/chart" uri="{C3380CC4-5D6E-409C-BE32-E72D297353CC}">
              <c16:uniqueId val="{00000012-ED58-4AE9-A85B-9063A3FC2284}"/>
            </c:ext>
          </c:extLst>
        </c:ser>
        <c:ser>
          <c:idx val="20"/>
          <c:order val="20"/>
          <c:tx>
            <c:strRef>
              <c:f>'Independent variables Analysis'!$V$41</c:f>
              <c:strCache>
                <c:ptCount val="1"/>
                <c:pt idx="0">
                  <c:v>connectivity</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Analysis'!$V$42:$V$56</c15:sqref>
                  </c15:fullRef>
                </c:ext>
              </c:extLst>
              <c:f>('Independent variables Analysis'!$V$42,'Independent variables Analysis'!$V$45:$V$46,'Independent variables Analysis'!$V$48:$V$52,'Independent variables Analysis'!$V$54,'Independent variables Analysis'!$V$56)</c:f>
              <c:numCache>
                <c:formatCode>General</c:formatCode>
                <c:ptCount val="10"/>
                <c:pt idx="0">
                  <c:v>0</c:v>
                </c:pt>
                <c:pt idx="1">
                  <c:v>1</c:v>
                </c:pt>
                <c:pt idx="2">
                  <c:v>0</c:v>
                </c:pt>
                <c:pt idx="3">
                  <c:v>1</c:v>
                </c:pt>
                <c:pt idx="4">
                  <c:v>0</c:v>
                </c:pt>
                <c:pt idx="5">
                  <c:v>1</c:v>
                </c:pt>
                <c:pt idx="6">
                  <c:v>0</c:v>
                </c:pt>
                <c:pt idx="7">
                  <c:v>1</c:v>
                </c:pt>
                <c:pt idx="8">
                  <c:v>0</c:v>
                </c:pt>
                <c:pt idx="9">
                  <c:v>0</c:v>
                </c:pt>
              </c:numCache>
            </c:numRef>
          </c:val>
          <c:extLst>
            <c:ext xmlns:c16="http://schemas.microsoft.com/office/drawing/2014/chart" uri="{C3380CC4-5D6E-409C-BE32-E72D297353CC}">
              <c16:uniqueId val="{00000013-ED58-4AE9-A85B-9063A3FC2284}"/>
            </c:ext>
          </c:extLst>
        </c:ser>
        <c:ser>
          <c:idx val="21"/>
          <c:order val="21"/>
          <c:tx>
            <c:strRef>
              <c:f>'Independent variables Analysis'!$W$41</c:f>
              <c:strCache>
                <c:ptCount val="1"/>
                <c:pt idx="0">
                  <c:v>CP</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Analysis'!$W$42:$W$56</c15:sqref>
                  </c15:fullRef>
                </c:ext>
              </c:extLst>
              <c:f>('Independent variables Analysis'!$W$42,'Independent variables Analysis'!$W$45:$W$46,'Independent variables Analysis'!$W$48:$W$52,'Independent variables Analysis'!$W$54,'Independent variables Analysis'!$W$56)</c:f>
              <c:numCache>
                <c:formatCode>General</c:formatCode>
                <c:ptCount val="10"/>
                <c:pt idx="0">
                  <c:v>0</c:v>
                </c:pt>
                <c:pt idx="1">
                  <c:v>1</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14-ED58-4AE9-A85B-9063A3FC2284}"/>
            </c:ext>
          </c:extLst>
        </c:ser>
        <c:ser>
          <c:idx val="22"/>
          <c:order val="22"/>
          <c:tx>
            <c:strRef>
              <c:f>'Independent variables Analysis'!$X$41</c:f>
              <c:strCache>
                <c:ptCount val="1"/>
                <c:pt idx="0">
                  <c:v>DCAEC</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Analysis'!$X$42:$X$56</c15:sqref>
                  </c15:fullRef>
                </c:ext>
              </c:extLst>
              <c:f>('Independent variables Analysis'!$X$42,'Independent variables Analysis'!$X$45:$X$46,'Independent variables Analysis'!$X$48:$X$52,'Independent variables Analysis'!$X$54,'Independent variables Analysis'!$X$56)</c:f>
              <c:numCache>
                <c:formatCode>General</c:formatCode>
                <c:ptCount val="10"/>
                <c:pt idx="0">
                  <c:v>0</c:v>
                </c:pt>
                <c:pt idx="1">
                  <c:v>1</c:v>
                </c:pt>
                <c:pt idx="2">
                  <c:v>0</c:v>
                </c:pt>
                <c:pt idx="3">
                  <c:v>1</c:v>
                </c:pt>
                <c:pt idx="4">
                  <c:v>0</c:v>
                </c:pt>
                <c:pt idx="5">
                  <c:v>1</c:v>
                </c:pt>
                <c:pt idx="6">
                  <c:v>0</c:v>
                </c:pt>
                <c:pt idx="7">
                  <c:v>1</c:v>
                </c:pt>
                <c:pt idx="8">
                  <c:v>0</c:v>
                </c:pt>
                <c:pt idx="9">
                  <c:v>0</c:v>
                </c:pt>
              </c:numCache>
            </c:numRef>
          </c:val>
          <c:extLst>
            <c:ext xmlns:c16="http://schemas.microsoft.com/office/drawing/2014/chart" uri="{C3380CC4-5D6E-409C-BE32-E72D297353CC}">
              <c16:uniqueId val="{00000015-ED58-4AE9-A85B-9063A3FC2284}"/>
            </c:ext>
          </c:extLst>
        </c:ser>
        <c:ser>
          <c:idx val="23"/>
          <c:order val="23"/>
          <c:tx>
            <c:strRef>
              <c:f>'Independent variables Analysis'!$Y$41</c:f>
              <c:strCache>
                <c:ptCount val="1"/>
                <c:pt idx="0">
                  <c:v>DCMEC</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Analysis'!$Y$42:$Y$56</c15:sqref>
                  </c15:fullRef>
                </c:ext>
              </c:extLst>
              <c:f>('Independent variables Analysis'!$Y$42,'Independent variables Analysis'!$Y$45:$Y$46,'Independent variables Analysis'!$Y$48:$Y$52,'Independent variables Analysis'!$Y$54,'Independent variables Analysis'!$Y$56)</c:f>
              <c:numCache>
                <c:formatCode>General</c:formatCode>
                <c:ptCount val="10"/>
                <c:pt idx="0">
                  <c:v>0</c:v>
                </c:pt>
                <c:pt idx="1">
                  <c:v>1</c:v>
                </c:pt>
                <c:pt idx="2">
                  <c:v>0</c:v>
                </c:pt>
                <c:pt idx="3">
                  <c:v>1</c:v>
                </c:pt>
                <c:pt idx="4">
                  <c:v>0</c:v>
                </c:pt>
                <c:pt idx="5">
                  <c:v>1</c:v>
                </c:pt>
                <c:pt idx="6">
                  <c:v>0</c:v>
                </c:pt>
                <c:pt idx="7">
                  <c:v>1</c:v>
                </c:pt>
                <c:pt idx="8">
                  <c:v>0</c:v>
                </c:pt>
                <c:pt idx="9">
                  <c:v>0</c:v>
                </c:pt>
              </c:numCache>
            </c:numRef>
          </c:val>
          <c:extLst>
            <c:ext xmlns:c16="http://schemas.microsoft.com/office/drawing/2014/chart" uri="{C3380CC4-5D6E-409C-BE32-E72D297353CC}">
              <c16:uniqueId val="{00000016-ED58-4AE9-A85B-9063A3FC2284}"/>
            </c:ext>
          </c:extLst>
        </c:ser>
        <c:ser>
          <c:idx val="24"/>
          <c:order val="24"/>
          <c:tx>
            <c:strRef>
              <c:f>'Independent variables Analysis'!$Z$41</c:f>
              <c:strCache>
                <c:ptCount val="1"/>
                <c:pt idx="0">
                  <c:v>DCCdesign</c:v>
                </c:pt>
              </c:strCache>
            </c:strRef>
          </c:tx>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Analysis'!$Z$42:$Z$56</c15:sqref>
                  </c15:fullRef>
                </c:ext>
              </c:extLst>
              <c:f>('Independent variables Analysis'!$Z$42,'Independent variables Analysis'!$Z$45:$Z$46,'Independent variables Analysis'!$Z$48:$Z$52,'Independent variables Analysis'!$Z$54,'Independent variables Analysis'!$Z$56)</c:f>
              <c:numCache>
                <c:formatCode>General</c:formatCode>
                <c:ptCount val="10"/>
                <c:pt idx="0">
                  <c:v>0</c:v>
                </c:pt>
                <c:pt idx="1">
                  <c:v>1</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17-ED58-4AE9-A85B-9063A3FC2284}"/>
            </c:ext>
          </c:extLst>
        </c:ser>
        <c:ser>
          <c:idx val="25"/>
          <c:order val="25"/>
          <c:tx>
            <c:strRef>
              <c:f>'Independent variables Analysis'!$AA$41</c:f>
              <c:strCache>
                <c:ptCount val="1"/>
                <c:pt idx="0">
                  <c:v>IR</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Analysis'!$AA$42:$AA$56</c15:sqref>
                  </c15:fullRef>
                </c:ext>
              </c:extLst>
              <c:f>('Independent variables Analysis'!$AA$42,'Independent variables Analysis'!$AA$45:$AA$46,'Independent variables Analysis'!$AA$48:$AA$52,'Independent variables Analysis'!$AA$54,'Independent variables Analysis'!$AA$56)</c:f>
              <c:numCache>
                <c:formatCode>General</c:formatCode>
                <c:ptCount val="10"/>
                <c:pt idx="0">
                  <c:v>0</c:v>
                </c:pt>
                <c:pt idx="1">
                  <c:v>0</c:v>
                </c:pt>
                <c:pt idx="2">
                  <c:v>0</c:v>
                </c:pt>
                <c:pt idx="3">
                  <c:v>1</c:v>
                </c:pt>
                <c:pt idx="4">
                  <c:v>0</c:v>
                </c:pt>
                <c:pt idx="5">
                  <c:v>1</c:v>
                </c:pt>
                <c:pt idx="6">
                  <c:v>0</c:v>
                </c:pt>
                <c:pt idx="7">
                  <c:v>1</c:v>
                </c:pt>
                <c:pt idx="8">
                  <c:v>0</c:v>
                </c:pt>
                <c:pt idx="9">
                  <c:v>0</c:v>
                </c:pt>
              </c:numCache>
            </c:numRef>
          </c:val>
          <c:extLst>
            <c:ext xmlns:c16="http://schemas.microsoft.com/office/drawing/2014/chart" uri="{C3380CC4-5D6E-409C-BE32-E72D297353CC}">
              <c16:uniqueId val="{00000018-ED58-4AE9-A85B-9063A3FC2284}"/>
            </c:ext>
          </c:extLst>
        </c:ser>
        <c:ser>
          <c:idx val="26"/>
          <c:order val="26"/>
          <c:tx>
            <c:strRef>
              <c:f>'Independent variables Analysis'!$AB$41</c:f>
              <c:strCache>
                <c:ptCount val="1"/>
                <c:pt idx="0">
                  <c:v>RFP</c:v>
                </c:pt>
              </c:strCache>
            </c:strRef>
          </c:tx>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Analysis'!$AB$42:$AB$56</c15:sqref>
                  </c15:fullRef>
                </c:ext>
              </c:extLst>
              <c:f>('Independent variables Analysis'!$AB$42,'Independent variables Analysis'!$AB$45:$AB$46,'Independent variables Analysis'!$AB$48:$AB$52,'Independent variables Analysis'!$AB$54,'Independent variables Analysis'!$AB$56)</c:f>
              <c:numCache>
                <c:formatCode>General</c:formatCode>
                <c:ptCount val="10"/>
                <c:pt idx="0">
                  <c:v>0</c:v>
                </c:pt>
                <c:pt idx="1">
                  <c:v>1</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19-ED58-4AE9-A85B-9063A3FC2284}"/>
            </c:ext>
          </c:extLst>
        </c:ser>
        <c:ser>
          <c:idx val="27"/>
          <c:order val="27"/>
          <c:tx>
            <c:strRef>
              <c:f>'Independent variables Analysis'!$AC$41</c:f>
              <c:strCache>
                <c:ptCount val="1"/>
                <c:pt idx="0">
                  <c:v>RTP</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Analysis'!$AC$42:$AC$56</c15:sqref>
                  </c15:fullRef>
                </c:ext>
              </c:extLst>
              <c:f>('Independent variables Analysis'!$AC$42,'Independent variables Analysis'!$AC$45:$AC$46,'Independent variables Analysis'!$AC$48:$AC$52,'Independent variables Analysis'!$AC$54,'Independent variables Analysis'!$AC$56)</c:f>
              <c:numCache>
                <c:formatCode>General</c:formatCode>
                <c:ptCount val="10"/>
                <c:pt idx="0">
                  <c:v>0</c:v>
                </c:pt>
                <c:pt idx="1">
                  <c:v>1</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1A-ED58-4AE9-A85B-9063A3FC2284}"/>
            </c:ext>
          </c:extLst>
        </c:ser>
        <c:ser>
          <c:idx val="28"/>
          <c:order val="28"/>
          <c:tx>
            <c:strRef>
              <c:f>'Independent variables Analysis'!$AD$41</c:f>
              <c:strCache>
                <c:ptCount val="1"/>
                <c:pt idx="0">
                  <c:v>NOTI</c:v>
                </c:pt>
              </c:strCache>
            </c:strRef>
          </c:tx>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Analysis'!$AD$42:$AD$56</c15:sqref>
                  </c15:fullRef>
                </c:ext>
              </c:extLst>
              <c:f>('Independent variables Analysis'!$AD$42,'Independent variables Analysis'!$AD$45:$AD$46,'Independent variables Analysis'!$AD$48:$AD$52,'Independent variables Analysis'!$AD$54,'Independent variables Analysis'!$AD$56)</c:f>
              <c:numCache>
                <c:formatCode>General</c:formatCode>
                <c:ptCount val="10"/>
                <c:pt idx="0">
                  <c:v>0</c:v>
                </c:pt>
                <c:pt idx="1">
                  <c:v>0</c:v>
                </c:pt>
                <c:pt idx="2">
                  <c:v>0</c:v>
                </c:pt>
                <c:pt idx="3">
                  <c:v>1</c:v>
                </c:pt>
                <c:pt idx="4">
                  <c:v>0</c:v>
                </c:pt>
                <c:pt idx="5">
                  <c:v>1</c:v>
                </c:pt>
                <c:pt idx="6">
                  <c:v>0</c:v>
                </c:pt>
                <c:pt idx="7">
                  <c:v>1</c:v>
                </c:pt>
                <c:pt idx="8">
                  <c:v>0</c:v>
                </c:pt>
                <c:pt idx="9">
                  <c:v>0</c:v>
                </c:pt>
              </c:numCache>
            </c:numRef>
          </c:val>
          <c:extLst>
            <c:ext xmlns:c16="http://schemas.microsoft.com/office/drawing/2014/chart" uri="{C3380CC4-5D6E-409C-BE32-E72D297353CC}">
              <c16:uniqueId val="{0000001B-ED58-4AE9-A85B-9063A3FC2284}"/>
            </c:ext>
          </c:extLst>
        </c:ser>
        <c:ser>
          <c:idx val="29"/>
          <c:order val="29"/>
          <c:tx>
            <c:strRef>
              <c:f>'Independent variables Analysis'!$AE$41</c:f>
              <c:strCache>
                <c:ptCount val="1"/>
                <c:pt idx="0">
                  <c:v>DSC</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Analysis'!$AE$42:$AE$56</c15:sqref>
                  </c15:fullRef>
                </c:ext>
              </c:extLst>
              <c:f>('Independent variables Analysis'!$AE$42,'Independent variables Analysis'!$AE$45:$AE$46,'Independent variables Analysis'!$AE$48:$AE$52,'Independent variables Analysis'!$AE$54,'Independent variables Analysis'!$AE$56)</c:f>
              <c:numCache>
                <c:formatCode>General</c:formatCode>
                <c:ptCount val="10"/>
                <c:pt idx="0">
                  <c:v>0</c:v>
                </c:pt>
                <c:pt idx="1">
                  <c:v>1</c:v>
                </c:pt>
                <c:pt idx="2">
                  <c:v>0</c:v>
                </c:pt>
                <c:pt idx="3">
                  <c:v>1</c:v>
                </c:pt>
                <c:pt idx="4">
                  <c:v>0</c:v>
                </c:pt>
                <c:pt idx="5">
                  <c:v>1</c:v>
                </c:pt>
                <c:pt idx="6">
                  <c:v>0</c:v>
                </c:pt>
                <c:pt idx="7">
                  <c:v>1</c:v>
                </c:pt>
                <c:pt idx="8">
                  <c:v>0</c:v>
                </c:pt>
                <c:pt idx="9">
                  <c:v>0</c:v>
                </c:pt>
              </c:numCache>
            </c:numRef>
          </c:val>
          <c:extLst>
            <c:ext xmlns:c16="http://schemas.microsoft.com/office/drawing/2014/chart" uri="{C3380CC4-5D6E-409C-BE32-E72D297353CC}">
              <c16:uniqueId val="{0000001C-ED58-4AE9-A85B-9063A3FC2284}"/>
            </c:ext>
          </c:extLst>
        </c:ser>
        <c:ser>
          <c:idx val="30"/>
          <c:order val="30"/>
          <c:tx>
            <c:strRef>
              <c:f>'Independent variables Analysis'!$AF$41</c:f>
              <c:strCache>
                <c:ptCount val="1"/>
                <c:pt idx="0">
                  <c:v>DCC</c:v>
                </c:pt>
              </c:strCache>
            </c:strRef>
          </c:tx>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Analysis'!$AF$42:$AF$56</c15:sqref>
                  </c15:fullRef>
                </c:ext>
              </c:extLst>
              <c:f>('Independent variables Analysis'!$AF$42,'Independent variables Analysis'!$AF$45:$AF$46,'Independent variables Analysis'!$AF$48:$AF$52,'Independent variables Analysis'!$AF$54,'Independent variables Analysis'!$AF$56)</c:f>
              <c:numCache>
                <c:formatCode>General</c:formatCode>
                <c:ptCount val="10"/>
                <c:pt idx="0">
                  <c:v>0</c:v>
                </c:pt>
                <c:pt idx="1">
                  <c:v>0</c:v>
                </c:pt>
                <c:pt idx="2">
                  <c:v>0</c:v>
                </c:pt>
                <c:pt idx="3">
                  <c:v>1</c:v>
                </c:pt>
                <c:pt idx="4">
                  <c:v>0</c:v>
                </c:pt>
                <c:pt idx="5">
                  <c:v>1</c:v>
                </c:pt>
                <c:pt idx="6">
                  <c:v>0</c:v>
                </c:pt>
                <c:pt idx="7">
                  <c:v>1</c:v>
                </c:pt>
                <c:pt idx="8">
                  <c:v>0</c:v>
                </c:pt>
                <c:pt idx="9">
                  <c:v>0</c:v>
                </c:pt>
              </c:numCache>
            </c:numRef>
          </c:val>
          <c:extLst>
            <c:ext xmlns:c16="http://schemas.microsoft.com/office/drawing/2014/chart" uri="{C3380CC4-5D6E-409C-BE32-E72D297353CC}">
              <c16:uniqueId val="{0000001D-ED58-4AE9-A85B-9063A3FC2284}"/>
            </c:ext>
          </c:extLst>
        </c:ser>
        <c:ser>
          <c:idx val="31"/>
          <c:order val="31"/>
          <c:tx>
            <c:strRef>
              <c:f>'Independent variables Analysis'!$AG$41</c:f>
              <c:strCache>
                <c:ptCount val="1"/>
                <c:pt idx="0">
                  <c:v>CA</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Analysis'!$AG$42:$AG$56</c15:sqref>
                  </c15:fullRef>
                </c:ext>
              </c:extLst>
              <c:f>('Independent variables Analysis'!$AG$42,'Independent variables Analysis'!$AG$45:$AG$46,'Independent variables Analysis'!$AG$48:$AG$52,'Independent variables Analysis'!$AG$54,'Independent variables Analysis'!$AG$56)</c:f>
              <c:numCache>
                <c:formatCode>General</c:formatCode>
                <c:ptCount val="10"/>
                <c:pt idx="0">
                  <c:v>0</c:v>
                </c:pt>
                <c:pt idx="1">
                  <c:v>0</c:v>
                </c:pt>
                <c:pt idx="2">
                  <c:v>0</c:v>
                </c:pt>
                <c:pt idx="3">
                  <c:v>0</c:v>
                </c:pt>
                <c:pt idx="4">
                  <c:v>0</c:v>
                </c:pt>
                <c:pt idx="5">
                  <c:v>0</c:v>
                </c:pt>
                <c:pt idx="6">
                  <c:v>0</c:v>
                </c:pt>
                <c:pt idx="7">
                  <c:v>1</c:v>
                </c:pt>
                <c:pt idx="8">
                  <c:v>0</c:v>
                </c:pt>
                <c:pt idx="9">
                  <c:v>0</c:v>
                </c:pt>
              </c:numCache>
            </c:numRef>
          </c:val>
          <c:extLst>
            <c:ext xmlns:c16="http://schemas.microsoft.com/office/drawing/2014/chart" uri="{C3380CC4-5D6E-409C-BE32-E72D297353CC}">
              <c16:uniqueId val="{0000001E-ED58-4AE9-A85B-9063A3FC2284}"/>
            </c:ext>
          </c:extLst>
        </c:ser>
        <c:ser>
          <c:idx val="32"/>
          <c:order val="32"/>
          <c:tx>
            <c:strRef>
              <c:f>'Independent variables Analysis'!$AH$41</c:f>
              <c:strCache>
                <c:ptCount val="1"/>
                <c:pt idx="0">
                  <c:v>CE</c:v>
                </c:pt>
              </c:strCache>
            </c:strRef>
          </c:tx>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Analysis'!$AH$42:$AH$56</c15:sqref>
                  </c15:fullRef>
                </c:ext>
              </c:extLst>
              <c:f>('Independent variables Analysis'!$AH$42,'Independent variables Analysis'!$AH$45:$AH$46,'Independent variables Analysis'!$AH$48:$AH$52,'Independent variables Analysis'!$AH$54,'Independent variables Analysis'!$AH$56)</c:f>
              <c:numCache>
                <c:formatCode>General</c:formatCode>
                <c:ptCount val="10"/>
                <c:pt idx="0">
                  <c:v>0</c:v>
                </c:pt>
                <c:pt idx="1">
                  <c:v>0</c:v>
                </c:pt>
                <c:pt idx="2">
                  <c:v>0</c:v>
                </c:pt>
                <c:pt idx="3">
                  <c:v>0</c:v>
                </c:pt>
                <c:pt idx="4">
                  <c:v>0</c:v>
                </c:pt>
                <c:pt idx="5">
                  <c:v>0</c:v>
                </c:pt>
                <c:pt idx="6">
                  <c:v>0</c:v>
                </c:pt>
                <c:pt idx="7">
                  <c:v>1</c:v>
                </c:pt>
                <c:pt idx="8">
                  <c:v>0</c:v>
                </c:pt>
                <c:pt idx="9">
                  <c:v>0</c:v>
                </c:pt>
              </c:numCache>
            </c:numRef>
          </c:val>
          <c:extLst>
            <c:ext xmlns:c16="http://schemas.microsoft.com/office/drawing/2014/chart" uri="{C3380CC4-5D6E-409C-BE32-E72D297353CC}">
              <c16:uniqueId val="{0000001F-ED58-4AE9-A85B-9063A3FC2284}"/>
            </c:ext>
          </c:extLst>
        </c:ser>
        <c:ser>
          <c:idx val="33"/>
          <c:order val="33"/>
          <c:tx>
            <c:strRef>
              <c:f>'Independent variables Analysis'!$AI$41</c:f>
              <c:strCache>
                <c:ptCount val="1"/>
                <c:pt idx="0">
                  <c:v>RFC_New</c:v>
                </c:pt>
              </c:strCache>
            </c:strRef>
          </c:tx>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Analysis'!$AI$42:$AI$56</c15:sqref>
                  </c15:fullRef>
                </c:ext>
              </c:extLst>
              <c:f>('Independent variables Analysis'!$AI$42,'Independent variables Analysis'!$AI$45:$AI$46,'Independent variables Analysis'!$AI$48:$AI$52,'Independent variables Analysis'!$AI$54,'Independent variables Analysis'!$AI$56)</c:f>
              <c:numCache>
                <c:formatCode>General</c:formatCode>
                <c:ptCount val="10"/>
                <c:pt idx="0">
                  <c:v>0</c:v>
                </c:pt>
                <c:pt idx="1">
                  <c:v>0</c:v>
                </c:pt>
                <c:pt idx="2">
                  <c:v>0</c:v>
                </c:pt>
                <c:pt idx="3">
                  <c:v>0</c:v>
                </c:pt>
                <c:pt idx="4">
                  <c:v>0</c:v>
                </c:pt>
                <c:pt idx="5">
                  <c:v>0</c:v>
                </c:pt>
                <c:pt idx="6">
                  <c:v>0</c:v>
                </c:pt>
                <c:pt idx="7">
                  <c:v>1</c:v>
                </c:pt>
                <c:pt idx="8">
                  <c:v>0</c:v>
                </c:pt>
                <c:pt idx="9">
                  <c:v>0</c:v>
                </c:pt>
              </c:numCache>
            </c:numRef>
          </c:val>
          <c:extLst>
            <c:ext xmlns:c16="http://schemas.microsoft.com/office/drawing/2014/chart" uri="{C3380CC4-5D6E-409C-BE32-E72D297353CC}">
              <c16:uniqueId val="{00000020-ED58-4AE9-A85B-9063A3FC2284}"/>
            </c:ext>
          </c:extLst>
        </c:ser>
        <c:ser>
          <c:idx val="34"/>
          <c:order val="34"/>
          <c:tx>
            <c:strRef>
              <c:f>'Independent variables Analysis'!$AJ$41</c:f>
              <c:strCache>
                <c:ptCount val="1"/>
                <c:pt idx="0">
                  <c:v>NICC</c:v>
                </c:pt>
              </c:strCache>
            </c:strRef>
          </c:tx>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Analysis'!$AJ$42:$AJ$56</c15:sqref>
                  </c15:fullRef>
                </c:ext>
              </c:extLst>
              <c:f>('Independent variables Analysis'!$AJ$42,'Independent variables Analysis'!$AJ$45:$AJ$46,'Independent variables Analysis'!$AJ$48:$AJ$52,'Independent variables Analysis'!$AJ$54,'Independent variables Analysis'!$AJ$56)</c:f>
              <c:numCache>
                <c:formatCode>General</c:formatCode>
                <c:ptCount val="10"/>
                <c:pt idx="0">
                  <c:v>1</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21-ED58-4AE9-A85B-9063A3FC2284}"/>
            </c:ext>
          </c:extLst>
        </c:ser>
        <c:ser>
          <c:idx val="35"/>
          <c:order val="35"/>
          <c:tx>
            <c:strRef>
              <c:f>'Independent variables Analysis'!$AK$41</c:f>
              <c:strCache>
                <c:ptCount val="1"/>
                <c:pt idx="0">
                  <c:v>NECC</c:v>
                </c:pt>
              </c:strCache>
            </c:strRef>
          </c:tx>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Analysis'!$AK$42:$AK$56</c15:sqref>
                  </c15:fullRef>
                </c:ext>
              </c:extLst>
              <c:f>('Independent variables Analysis'!$AK$42,'Independent variables Analysis'!$AK$45:$AK$46,'Independent variables Analysis'!$AK$48:$AK$52,'Independent variables Analysis'!$AK$54,'Independent variables Analysis'!$AK$56)</c:f>
              <c:numCache>
                <c:formatCode>General</c:formatCode>
                <c:ptCount val="10"/>
                <c:pt idx="0">
                  <c:v>1</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22-ED58-4AE9-A85B-9063A3FC2284}"/>
            </c:ext>
          </c:extLst>
        </c:ser>
        <c:ser>
          <c:idx val="36"/>
          <c:order val="36"/>
          <c:tx>
            <c:strRef>
              <c:f>'Independent variables Analysis'!$AL$41</c:f>
              <c:strCache>
                <c:ptCount val="1"/>
                <c:pt idx="0">
                  <c:v>NOI</c:v>
                </c:pt>
              </c:strCache>
            </c:strRef>
          </c:tx>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Analysis'!$AL$42:$AL$56</c15:sqref>
                  </c15:fullRef>
                </c:ext>
              </c:extLst>
              <c:f>('Independent variables Analysis'!$AL$42,'Independent variables Analysis'!$AL$45:$AL$46,'Independent variables Analysis'!$AL$48:$AL$52,'Independent variables Analysis'!$AL$54,'Independent variables Analysis'!$AL$56)</c:f>
              <c:numCache>
                <c:formatCode>General</c:formatCode>
                <c:ptCount val="10"/>
                <c:pt idx="0">
                  <c:v>0</c:v>
                </c:pt>
                <c:pt idx="1">
                  <c:v>0</c:v>
                </c:pt>
                <c:pt idx="2">
                  <c:v>0</c:v>
                </c:pt>
                <c:pt idx="3">
                  <c:v>0</c:v>
                </c:pt>
                <c:pt idx="4">
                  <c:v>1</c:v>
                </c:pt>
                <c:pt idx="5">
                  <c:v>0</c:v>
                </c:pt>
                <c:pt idx="6">
                  <c:v>0</c:v>
                </c:pt>
                <c:pt idx="7">
                  <c:v>0</c:v>
                </c:pt>
                <c:pt idx="8">
                  <c:v>0</c:v>
                </c:pt>
                <c:pt idx="9">
                  <c:v>0</c:v>
                </c:pt>
              </c:numCache>
            </c:numRef>
          </c:val>
          <c:extLst>
            <c:ext xmlns:c16="http://schemas.microsoft.com/office/drawing/2014/chart" uri="{C3380CC4-5D6E-409C-BE32-E72D297353CC}">
              <c16:uniqueId val="{00000023-ED58-4AE9-A85B-9063A3FC2284}"/>
            </c:ext>
          </c:extLst>
        </c:ser>
        <c:ser>
          <c:idx val="37"/>
          <c:order val="37"/>
          <c:tx>
            <c:strRef>
              <c:f>'Independent variables Analysis'!$AM$41</c:f>
              <c:strCache>
                <c:ptCount val="1"/>
                <c:pt idx="0">
                  <c:v>NOLibI</c:v>
                </c:pt>
              </c:strCache>
            </c:strRef>
          </c:tx>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Analysis'!$AM$42:$AM$56</c15:sqref>
                  </c15:fullRef>
                </c:ext>
              </c:extLst>
              <c:f>('Independent variables Analysis'!$AM$42,'Independent variables Analysis'!$AM$45:$AM$46,'Independent variables Analysis'!$AM$48:$AM$52,'Independent variables Analysis'!$AM$54,'Independent variables Analysis'!$AM$56)</c:f>
              <c:numCache>
                <c:formatCode>General</c:formatCode>
                <c:ptCount val="10"/>
                <c:pt idx="0">
                  <c:v>0</c:v>
                </c:pt>
                <c:pt idx="1">
                  <c:v>0</c:v>
                </c:pt>
                <c:pt idx="2">
                  <c:v>0</c:v>
                </c:pt>
                <c:pt idx="3">
                  <c:v>0</c:v>
                </c:pt>
                <c:pt idx="4">
                  <c:v>1</c:v>
                </c:pt>
                <c:pt idx="5">
                  <c:v>0</c:v>
                </c:pt>
                <c:pt idx="6">
                  <c:v>0</c:v>
                </c:pt>
                <c:pt idx="7">
                  <c:v>0</c:v>
                </c:pt>
                <c:pt idx="8">
                  <c:v>0</c:v>
                </c:pt>
                <c:pt idx="9">
                  <c:v>0</c:v>
                </c:pt>
              </c:numCache>
            </c:numRef>
          </c:val>
          <c:extLst>
            <c:ext xmlns:c16="http://schemas.microsoft.com/office/drawing/2014/chart" uri="{C3380CC4-5D6E-409C-BE32-E72D297353CC}">
              <c16:uniqueId val="{00000024-ED58-4AE9-A85B-9063A3FC2284}"/>
            </c:ext>
          </c:extLst>
        </c:ser>
        <c:ser>
          <c:idx val="38"/>
          <c:order val="38"/>
          <c:tx>
            <c:strRef>
              <c:f>'Independent variables Analysis'!$AN$41</c:f>
              <c:strCache>
                <c:ptCount val="1"/>
                <c:pt idx="0">
                  <c:v>NOLI</c:v>
                </c:pt>
              </c:strCache>
            </c:strRef>
          </c:tx>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Analysis'!$AN$42:$AN$56</c15:sqref>
                  </c15:fullRef>
                </c:ext>
              </c:extLst>
              <c:f>('Independent variables Analysis'!$AN$42,'Independent variables Analysis'!$AN$45:$AN$46,'Independent variables Analysis'!$AN$48:$AN$52,'Independent variables Analysis'!$AN$54,'Independent variables Analysis'!$AN$56)</c:f>
              <c:numCache>
                <c:formatCode>General</c:formatCode>
                <c:ptCount val="10"/>
                <c:pt idx="0">
                  <c:v>0</c:v>
                </c:pt>
                <c:pt idx="1">
                  <c:v>0</c:v>
                </c:pt>
                <c:pt idx="2">
                  <c:v>0</c:v>
                </c:pt>
                <c:pt idx="3">
                  <c:v>0</c:v>
                </c:pt>
                <c:pt idx="4">
                  <c:v>1</c:v>
                </c:pt>
                <c:pt idx="5">
                  <c:v>0</c:v>
                </c:pt>
                <c:pt idx="6">
                  <c:v>0</c:v>
                </c:pt>
                <c:pt idx="7">
                  <c:v>0</c:v>
                </c:pt>
                <c:pt idx="8">
                  <c:v>0</c:v>
                </c:pt>
                <c:pt idx="9">
                  <c:v>0</c:v>
                </c:pt>
              </c:numCache>
            </c:numRef>
          </c:val>
          <c:extLst>
            <c:ext xmlns:c16="http://schemas.microsoft.com/office/drawing/2014/chart" uri="{C3380CC4-5D6E-409C-BE32-E72D297353CC}">
              <c16:uniqueId val="{00000025-ED58-4AE9-A85B-9063A3FC2284}"/>
            </c:ext>
          </c:extLst>
        </c:ser>
        <c:ser>
          <c:idx val="39"/>
          <c:order val="39"/>
          <c:tx>
            <c:strRef>
              <c:f>'Independent variables Analysis'!$AO$41</c:f>
              <c:strCache>
                <c:ptCount val="1"/>
                <c:pt idx="0">
                  <c:v>NOOI</c:v>
                </c:pt>
              </c:strCache>
            </c:strRef>
          </c:tx>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Analysis'!$AO$42:$AO$56</c15:sqref>
                  </c15:fullRef>
                </c:ext>
              </c:extLst>
              <c:f>('Independent variables Analysis'!$AO$42,'Independent variables Analysis'!$AO$45:$AO$46,'Independent variables Analysis'!$AO$48:$AO$52,'Independent variables Analysis'!$AO$54,'Independent variables Analysis'!$AO$56)</c:f>
              <c:numCache>
                <c:formatCode>General</c:formatCode>
                <c:ptCount val="10"/>
                <c:pt idx="0">
                  <c:v>0</c:v>
                </c:pt>
                <c:pt idx="1">
                  <c:v>0</c:v>
                </c:pt>
                <c:pt idx="2">
                  <c:v>0</c:v>
                </c:pt>
                <c:pt idx="3">
                  <c:v>0</c:v>
                </c:pt>
                <c:pt idx="4">
                  <c:v>1</c:v>
                </c:pt>
                <c:pt idx="5">
                  <c:v>0</c:v>
                </c:pt>
                <c:pt idx="6">
                  <c:v>0</c:v>
                </c:pt>
                <c:pt idx="7">
                  <c:v>0</c:v>
                </c:pt>
                <c:pt idx="8">
                  <c:v>0</c:v>
                </c:pt>
                <c:pt idx="9">
                  <c:v>0</c:v>
                </c:pt>
              </c:numCache>
            </c:numRef>
          </c:val>
          <c:extLst>
            <c:ext xmlns:c16="http://schemas.microsoft.com/office/drawing/2014/chart" uri="{C3380CC4-5D6E-409C-BE32-E72D297353CC}">
              <c16:uniqueId val="{00000026-ED58-4AE9-A85B-9063A3FC2284}"/>
            </c:ext>
          </c:extLst>
        </c:ser>
        <c:ser>
          <c:idx val="40"/>
          <c:order val="40"/>
          <c:tx>
            <c:strRef>
              <c:f>'Independent variables Analysis'!$AP$41</c:f>
              <c:strCache>
                <c:ptCount val="1"/>
                <c:pt idx="0">
                  <c:v>NFA</c:v>
                </c:pt>
              </c:strCache>
            </c:strRef>
          </c:tx>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Analysis'!$B$42:$B$56</c15:sqref>
                  </c15:fullRef>
                </c:ext>
              </c:extLst>
              <c:f>('Independent variables Analysis'!$B$42,'Independent variables Analysis'!$B$45:$B$46,'Independent variables Analysis'!$B$48:$B$52,'Independent variables Analysis'!$B$54,'Independent variables Analysis'!$B$56)</c:f>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Analysis'!$AP$42:$AP$56</c15:sqref>
                  </c15:fullRef>
                </c:ext>
              </c:extLst>
              <c:f>('Independent variables Analysis'!$AP$42,'Independent variables Analysis'!$AP$45:$AP$46,'Independent variables Analysis'!$AP$48:$AP$52,'Independent variables Analysis'!$AP$54,'Independent variables Analysis'!$AP$56)</c:f>
              <c:numCache>
                <c:formatCode>General</c:formatCode>
                <c:ptCount val="10"/>
                <c:pt idx="0">
                  <c:v>0</c:v>
                </c:pt>
                <c:pt idx="1">
                  <c:v>0</c:v>
                </c:pt>
                <c:pt idx="2">
                  <c:v>0</c:v>
                </c:pt>
                <c:pt idx="3">
                  <c:v>0</c:v>
                </c:pt>
                <c:pt idx="4">
                  <c:v>1</c:v>
                </c:pt>
                <c:pt idx="5">
                  <c:v>0</c:v>
                </c:pt>
                <c:pt idx="6">
                  <c:v>0</c:v>
                </c:pt>
                <c:pt idx="7">
                  <c:v>0</c:v>
                </c:pt>
                <c:pt idx="8">
                  <c:v>0</c:v>
                </c:pt>
                <c:pt idx="9">
                  <c:v>0</c:v>
                </c:pt>
              </c:numCache>
            </c:numRef>
          </c:val>
          <c:extLst>
            <c:ext xmlns:c16="http://schemas.microsoft.com/office/drawing/2014/chart" uri="{C3380CC4-5D6E-409C-BE32-E72D297353CC}">
              <c16:uniqueId val="{00000027-ED58-4AE9-A85B-9063A3FC2284}"/>
            </c:ext>
          </c:extLst>
        </c:ser>
        <c:dLbls>
          <c:showLegendKey val="0"/>
          <c:showVal val="0"/>
          <c:showCatName val="0"/>
          <c:showSerName val="0"/>
          <c:showPercent val="0"/>
          <c:showBubbleSize val="0"/>
        </c:dLbls>
        <c:gapWidth val="150"/>
        <c:overlap val="100"/>
        <c:axId val="550745360"/>
        <c:axId val="504166400"/>
        <c:extLst>
          <c:ext xmlns:c15="http://schemas.microsoft.com/office/drawing/2012/chart" uri="{02D57815-91ED-43cb-92C2-25804820EDAC}">
            <c15:filteredBarSeries>
              <c15:ser>
                <c:idx val="0"/>
                <c:order val="0"/>
                <c:tx>
                  <c:strRef>
                    <c:extLst>
                      <c:ext uri="{02D57815-91ED-43cb-92C2-25804820EDAC}">
                        <c15:formulaRef>
                          <c15:sqref>'Independent variables Analysis'!$B$41</c15:sqref>
                        </c15:formulaRef>
                      </c:ext>
                    </c:extLst>
                    <c:strCache>
                      <c:ptCount val="1"/>
                      <c:pt idx="0">
                        <c:v>Year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ullRef>
                          <c15:sqref>'Independent variables Analysis'!$B$42:$B$56</c15:sqref>
                        </c15:fullRef>
                        <c15:formulaRef>
                          <c15:sqref>('Independent variables Analysis'!$B$42,'Independent variables Analysis'!$B$45:$B$46,'Independent variables Analysis'!$B$48:$B$52,'Independent variables Analysis'!$B$54,'Independent variables Analysis'!$B$56)</c15:sqref>
                        </c15:formulaRef>
                      </c:ext>
                    </c:extLst>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cat>
                <c:val>
                  <c:numRef>
                    <c:extLst>
                      <c:ext uri="{02D57815-91ED-43cb-92C2-25804820EDAC}">
                        <c15:fullRef>
                          <c15:sqref>'Independent variables Analysis'!$B$42:$B$56</c15:sqref>
                        </c15:fullRef>
                        <c15:formulaRef>
                          <c15:sqref>('Independent variables Analysis'!$B$42,'Independent variables Analysis'!$B$45:$B$46,'Independent variables Analysis'!$B$48:$B$52,'Independent variables Analysis'!$B$54,'Independent variables Analysis'!$B$56)</c15:sqref>
                        </c15:formulaRef>
                      </c:ext>
                    </c:extLst>
                    <c:numCache>
                      <c:formatCode>General</c:formatCode>
                      <c:ptCount val="10"/>
                      <c:pt idx="0">
                        <c:v>2005</c:v>
                      </c:pt>
                      <c:pt idx="1">
                        <c:v>2010</c:v>
                      </c:pt>
                      <c:pt idx="2">
                        <c:v>2011</c:v>
                      </c:pt>
                      <c:pt idx="3">
                        <c:v>2012</c:v>
                      </c:pt>
                      <c:pt idx="4">
                        <c:v>2012</c:v>
                      </c:pt>
                      <c:pt idx="5">
                        <c:v>2012</c:v>
                      </c:pt>
                      <c:pt idx="6">
                        <c:v>2013</c:v>
                      </c:pt>
                      <c:pt idx="7">
                        <c:v>2015</c:v>
                      </c:pt>
                      <c:pt idx="8">
                        <c:v>2016</c:v>
                      </c:pt>
                      <c:pt idx="9">
                        <c:v>2017</c:v>
                      </c:pt>
                    </c:numCache>
                  </c:numRef>
                </c:val>
                <c:extLst>
                  <c:ext xmlns:c16="http://schemas.microsoft.com/office/drawing/2014/chart" uri="{C3380CC4-5D6E-409C-BE32-E72D297353CC}">
                    <c16:uniqueId val="{00000028-ED58-4AE9-A85B-9063A3FC2284}"/>
                  </c:ext>
                </c:extLst>
              </c15:ser>
            </c15:filteredBarSeries>
          </c:ext>
        </c:extLst>
      </c:barChart>
      <c:catAx>
        <c:axId val="5507453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4166400"/>
        <c:crosses val="autoZero"/>
        <c:auto val="1"/>
        <c:lblAlgn val="ctr"/>
        <c:lblOffset val="100"/>
        <c:noMultiLvlLbl val="0"/>
      </c:catAx>
      <c:valAx>
        <c:axId val="5041664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metrics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0745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Ecapsulation metrics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1"/>
          <c:order val="1"/>
          <c:tx>
            <c:strRef>
              <c:f>'Independent variables Analysis'!$C$60</c:f>
              <c:strCache>
                <c:ptCount val="1"/>
                <c:pt idx="0">
                  <c:v>NOAM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Analysis'!$B$61:$B$75</c15:sqref>
                  </c15:fullRef>
                </c:ext>
              </c:extLst>
              <c:f>('Independent variables Analysis'!$B$62:$B$67,'Independent variables Analysis'!$B$69:$B$71,'Independent variables Analysis'!$B$73,'Independent variables Analysis'!$B$75)</c:f>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cat>
          <c:val>
            <c:numRef>
              <c:extLst>
                <c:ext xmlns:c15="http://schemas.microsoft.com/office/drawing/2012/chart" uri="{02D57815-91ED-43cb-92C2-25804820EDAC}">
                  <c15:fullRef>
                    <c15:sqref>'Independent variables Analysis'!$C$61:$C$75</c15:sqref>
                  </c15:fullRef>
                </c:ext>
              </c:extLst>
              <c:f>('Independent variables Analysis'!$C$62:$C$67,'Independent variables Analysis'!$C$69:$C$71,'Independent variables Analysis'!$C$73,'Independent variables Analysis'!$C$75)</c:f>
              <c:numCache>
                <c:formatCode>General</c:formatCode>
                <c:ptCount val="11"/>
                <c:pt idx="0">
                  <c:v>1</c:v>
                </c:pt>
                <c:pt idx="1">
                  <c:v>1</c:v>
                </c:pt>
                <c:pt idx="2">
                  <c:v>0</c:v>
                </c:pt>
                <c:pt idx="3">
                  <c:v>0</c:v>
                </c:pt>
                <c:pt idx="4">
                  <c:v>1</c:v>
                </c:pt>
                <c:pt idx="5">
                  <c:v>0</c:v>
                </c:pt>
                <c:pt idx="6">
                  <c:v>0</c:v>
                </c:pt>
                <c:pt idx="7">
                  <c:v>1</c:v>
                </c:pt>
                <c:pt idx="8">
                  <c:v>0</c:v>
                </c:pt>
                <c:pt idx="9">
                  <c:v>1</c:v>
                </c:pt>
                <c:pt idx="10">
                  <c:v>1</c:v>
                </c:pt>
              </c:numCache>
            </c:numRef>
          </c:val>
          <c:extLst>
            <c:ext xmlns:c16="http://schemas.microsoft.com/office/drawing/2014/chart" uri="{C3380CC4-5D6E-409C-BE32-E72D297353CC}">
              <c16:uniqueId val="{00000000-2578-4368-85FD-6631B7F0D088}"/>
            </c:ext>
          </c:extLst>
        </c:ser>
        <c:ser>
          <c:idx val="2"/>
          <c:order val="2"/>
          <c:tx>
            <c:strRef>
              <c:f>'Independent variables Analysis'!$D$60</c:f>
              <c:strCache>
                <c:ptCount val="1"/>
                <c:pt idx="0">
                  <c:v>NOPA</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Analysis'!$B$61:$B$75</c15:sqref>
                  </c15:fullRef>
                </c:ext>
              </c:extLst>
              <c:f>('Independent variables Analysis'!$B$62:$B$67,'Independent variables Analysis'!$B$69:$B$71,'Independent variables Analysis'!$B$73,'Independent variables Analysis'!$B$75)</c:f>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cat>
          <c:val>
            <c:numRef>
              <c:extLst>
                <c:ext xmlns:c15="http://schemas.microsoft.com/office/drawing/2012/chart" uri="{02D57815-91ED-43cb-92C2-25804820EDAC}">
                  <c15:fullRef>
                    <c15:sqref>'Independent variables Analysis'!$D$61:$D$75</c15:sqref>
                  </c15:fullRef>
                </c:ext>
              </c:extLst>
              <c:f>('Independent variables Analysis'!$D$62:$D$67,'Independent variables Analysis'!$D$69:$D$71,'Independent variables Analysis'!$D$73,'Independent variables Analysis'!$D$75)</c:f>
              <c:numCache>
                <c:formatCode>General</c:formatCode>
                <c:ptCount val="11"/>
                <c:pt idx="0">
                  <c:v>0</c:v>
                </c:pt>
                <c:pt idx="1">
                  <c:v>0</c:v>
                </c:pt>
                <c:pt idx="2">
                  <c:v>0</c:v>
                </c:pt>
                <c:pt idx="3">
                  <c:v>0</c:v>
                </c:pt>
                <c:pt idx="4">
                  <c:v>0</c:v>
                </c:pt>
                <c:pt idx="5">
                  <c:v>0</c:v>
                </c:pt>
                <c:pt idx="6">
                  <c:v>0</c:v>
                </c:pt>
                <c:pt idx="7">
                  <c:v>1</c:v>
                </c:pt>
                <c:pt idx="8">
                  <c:v>0</c:v>
                </c:pt>
                <c:pt idx="9">
                  <c:v>1</c:v>
                </c:pt>
                <c:pt idx="10">
                  <c:v>1</c:v>
                </c:pt>
              </c:numCache>
            </c:numRef>
          </c:val>
          <c:extLst>
            <c:ext xmlns:c16="http://schemas.microsoft.com/office/drawing/2014/chart" uri="{C3380CC4-5D6E-409C-BE32-E72D297353CC}">
              <c16:uniqueId val="{00000001-2578-4368-85FD-6631B7F0D088}"/>
            </c:ext>
          </c:extLst>
        </c:ser>
        <c:ser>
          <c:idx val="3"/>
          <c:order val="3"/>
          <c:tx>
            <c:strRef>
              <c:f>'Independent variables Analysis'!$E$60</c:f>
              <c:strCache>
                <c:ptCount val="1"/>
                <c:pt idx="0">
                  <c:v>LAA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Analysis'!$B$61:$B$75</c15:sqref>
                  </c15:fullRef>
                </c:ext>
              </c:extLst>
              <c:f>('Independent variables Analysis'!$B$62:$B$67,'Independent variables Analysis'!$B$69:$B$71,'Independent variables Analysis'!$B$73,'Independent variables Analysis'!$B$75)</c:f>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cat>
          <c:val>
            <c:numRef>
              <c:extLst>
                <c:ext xmlns:c15="http://schemas.microsoft.com/office/drawing/2012/chart" uri="{02D57815-91ED-43cb-92C2-25804820EDAC}">
                  <c15:fullRef>
                    <c15:sqref>'Independent variables Analysis'!$E$61:$E$75</c15:sqref>
                  </c15:fullRef>
                </c:ext>
              </c:extLst>
              <c:f>('Independent variables Analysis'!$E$62:$E$67,'Independent variables Analysis'!$E$69:$E$71,'Independent variables Analysis'!$E$73,'Independent variables Analysis'!$E$75)</c:f>
              <c:numCache>
                <c:formatCode>General</c:formatCode>
                <c:ptCount val="11"/>
                <c:pt idx="0">
                  <c:v>0</c:v>
                </c:pt>
                <c:pt idx="1">
                  <c:v>0</c:v>
                </c:pt>
                <c:pt idx="2">
                  <c:v>0</c:v>
                </c:pt>
                <c:pt idx="3">
                  <c:v>0</c:v>
                </c:pt>
                <c:pt idx="4">
                  <c:v>0</c:v>
                </c:pt>
                <c:pt idx="5">
                  <c:v>0</c:v>
                </c:pt>
                <c:pt idx="6">
                  <c:v>0</c:v>
                </c:pt>
                <c:pt idx="7">
                  <c:v>1</c:v>
                </c:pt>
                <c:pt idx="8">
                  <c:v>0</c:v>
                </c:pt>
                <c:pt idx="9">
                  <c:v>1</c:v>
                </c:pt>
                <c:pt idx="10">
                  <c:v>1</c:v>
                </c:pt>
              </c:numCache>
            </c:numRef>
          </c:val>
          <c:extLst>
            <c:ext xmlns:c16="http://schemas.microsoft.com/office/drawing/2014/chart" uri="{C3380CC4-5D6E-409C-BE32-E72D297353CC}">
              <c16:uniqueId val="{00000002-2578-4368-85FD-6631B7F0D088}"/>
            </c:ext>
          </c:extLst>
        </c:ser>
        <c:ser>
          <c:idx val="4"/>
          <c:order val="4"/>
          <c:tx>
            <c:strRef>
              <c:f>'Independent variables Analysis'!$F$60</c:f>
              <c:strCache>
                <c:ptCount val="1"/>
                <c:pt idx="0">
                  <c:v>DAM</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Analysis'!$B$61:$B$75</c15:sqref>
                  </c15:fullRef>
                </c:ext>
              </c:extLst>
              <c:f>('Independent variables Analysis'!$B$62:$B$67,'Independent variables Analysis'!$B$69:$B$71,'Independent variables Analysis'!$B$73,'Independent variables Analysis'!$B$75)</c:f>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cat>
          <c:val>
            <c:numRef>
              <c:extLst>
                <c:ext xmlns:c15="http://schemas.microsoft.com/office/drawing/2012/chart" uri="{02D57815-91ED-43cb-92C2-25804820EDAC}">
                  <c15:fullRef>
                    <c15:sqref>'Independent variables Analysis'!$F$61:$F$75</c15:sqref>
                  </c15:fullRef>
                </c:ext>
              </c:extLst>
              <c:f>('Independent variables Analysis'!$F$62:$F$67,'Independent variables Analysis'!$F$69:$F$71,'Independent variables Analysis'!$F$73,'Independent variables Analysis'!$F$75)</c:f>
              <c:numCache>
                <c:formatCode>General</c:formatCode>
                <c:ptCount val="11"/>
                <c:pt idx="0">
                  <c:v>0</c:v>
                </c:pt>
                <c:pt idx="1">
                  <c:v>0</c:v>
                </c:pt>
                <c:pt idx="2">
                  <c:v>1</c:v>
                </c:pt>
                <c:pt idx="3">
                  <c:v>0</c:v>
                </c:pt>
                <c:pt idx="4">
                  <c:v>0</c:v>
                </c:pt>
                <c:pt idx="5">
                  <c:v>1</c:v>
                </c:pt>
                <c:pt idx="6">
                  <c:v>1</c:v>
                </c:pt>
                <c:pt idx="7">
                  <c:v>0</c:v>
                </c:pt>
                <c:pt idx="8">
                  <c:v>1</c:v>
                </c:pt>
                <c:pt idx="9">
                  <c:v>0</c:v>
                </c:pt>
                <c:pt idx="10">
                  <c:v>0</c:v>
                </c:pt>
              </c:numCache>
            </c:numRef>
          </c:val>
          <c:extLst>
            <c:ext xmlns:c16="http://schemas.microsoft.com/office/drawing/2014/chart" uri="{C3380CC4-5D6E-409C-BE32-E72D297353CC}">
              <c16:uniqueId val="{00000003-2578-4368-85FD-6631B7F0D088}"/>
            </c:ext>
          </c:extLst>
        </c:ser>
        <c:ser>
          <c:idx val="5"/>
          <c:order val="5"/>
          <c:tx>
            <c:strRef>
              <c:f>'Independent variables Analysis'!$G$60</c:f>
              <c:strCache>
                <c:ptCount val="1"/>
                <c:pt idx="0">
                  <c:v>NPrM</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Analysis'!$B$61:$B$75</c15:sqref>
                  </c15:fullRef>
                </c:ext>
              </c:extLst>
              <c:f>('Independent variables Analysis'!$B$62:$B$67,'Independent variables Analysis'!$B$69:$B$71,'Independent variables Analysis'!$B$73,'Independent variables Analysis'!$B$75)</c:f>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cat>
          <c:val>
            <c:numRef>
              <c:extLst>
                <c:ext xmlns:c15="http://schemas.microsoft.com/office/drawing/2012/chart" uri="{02D57815-91ED-43cb-92C2-25804820EDAC}">
                  <c15:fullRef>
                    <c15:sqref>'Independent variables Analysis'!$G$61:$G$75</c15:sqref>
                  </c15:fullRef>
                </c:ext>
              </c:extLst>
              <c:f>('Independent variables Analysis'!$G$62:$G$67,'Independent variables Analysis'!$G$69:$G$71,'Independent variables Analysis'!$G$73,'Independent variables Analysis'!$G$75)</c:f>
              <c:numCache>
                <c:formatCode>General</c:formatCode>
                <c:ptCount val="11"/>
                <c:pt idx="0">
                  <c:v>0</c:v>
                </c:pt>
                <c:pt idx="1">
                  <c:v>0</c:v>
                </c:pt>
                <c:pt idx="2">
                  <c:v>0</c:v>
                </c:pt>
                <c:pt idx="3">
                  <c:v>0</c:v>
                </c:pt>
                <c:pt idx="4">
                  <c:v>0</c:v>
                </c:pt>
                <c:pt idx="5">
                  <c:v>1</c:v>
                </c:pt>
                <c:pt idx="6">
                  <c:v>1</c:v>
                </c:pt>
                <c:pt idx="7">
                  <c:v>0</c:v>
                </c:pt>
                <c:pt idx="8">
                  <c:v>0</c:v>
                </c:pt>
                <c:pt idx="9">
                  <c:v>0</c:v>
                </c:pt>
                <c:pt idx="10">
                  <c:v>0</c:v>
                </c:pt>
              </c:numCache>
            </c:numRef>
          </c:val>
          <c:extLst>
            <c:ext xmlns:c16="http://schemas.microsoft.com/office/drawing/2014/chart" uri="{C3380CC4-5D6E-409C-BE32-E72D297353CC}">
              <c16:uniqueId val="{00000004-2578-4368-85FD-6631B7F0D088}"/>
            </c:ext>
          </c:extLst>
        </c:ser>
        <c:ser>
          <c:idx val="6"/>
          <c:order val="6"/>
          <c:tx>
            <c:strRef>
              <c:f>'Independent variables Analysis'!$H$60</c:f>
              <c:strCache>
                <c:ptCount val="1"/>
                <c:pt idx="0">
                  <c:v>AHF</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Analysis'!$B$61:$B$75</c15:sqref>
                  </c15:fullRef>
                </c:ext>
              </c:extLst>
              <c:f>('Independent variables Analysis'!$B$62:$B$67,'Independent variables Analysis'!$B$69:$B$71,'Independent variables Analysis'!$B$73,'Independent variables Analysis'!$B$75)</c:f>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cat>
          <c:val>
            <c:numRef>
              <c:extLst>
                <c:ext xmlns:c15="http://schemas.microsoft.com/office/drawing/2012/chart" uri="{02D57815-91ED-43cb-92C2-25804820EDAC}">
                  <c15:fullRef>
                    <c15:sqref>'Independent variables Analysis'!$H$61:$H$75</c15:sqref>
                  </c15:fullRef>
                </c:ext>
              </c:extLst>
              <c:f>('Independent variables Analysis'!$H$62:$H$67,'Independent variables Analysis'!$H$69:$H$71,'Independent variables Analysis'!$H$73,'Independent variables Analysis'!$H$75)</c:f>
              <c:numCache>
                <c:formatCode>General</c:formatCode>
                <c:ptCount val="11"/>
                <c:pt idx="0">
                  <c:v>0</c:v>
                </c:pt>
                <c:pt idx="1">
                  <c:v>0</c:v>
                </c:pt>
                <c:pt idx="2">
                  <c:v>0</c:v>
                </c:pt>
                <c:pt idx="3">
                  <c:v>1</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2578-4368-85FD-6631B7F0D088}"/>
            </c:ext>
          </c:extLst>
        </c:ser>
        <c:ser>
          <c:idx val="7"/>
          <c:order val="7"/>
          <c:tx>
            <c:strRef>
              <c:f>'Independent variables Analysis'!$I$60</c:f>
              <c:strCache>
                <c:ptCount val="1"/>
                <c:pt idx="0">
                  <c:v>AlF</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Analysis'!$B$61:$B$75</c15:sqref>
                  </c15:fullRef>
                </c:ext>
              </c:extLst>
              <c:f>('Independent variables Analysis'!$B$62:$B$67,'Independent variables Analysis'!$B$69:$B$71,'Independent variables Analysis'!$B$73,'Independent variables Analysis'!$B$75)</c:f>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cat>
          <c:val>
            <c:numRef>
              <c:extLst>
                <c:ext xmlns:c15="http://schemas.microsoft.com/office/drawing/2012/chart" uri="{02D57815-91ED-43cb-92C2-25804820EDAC}">
                  <c15:fullRef>
                    <c15:sqref>'Independent variables Analysis'!$I$61:$I$75</c15:sqref>
                  </c15:fullRef>
                </c:ext>
              </c:extLst>
              <c:f>('Independent variables Analysis'!$I$62:$I$67,'Independent variables Analysis'!$I$69:$I$71,'Independent variables Analysis'!$I$73,'Independent variables Analysis'!$I$75)</c:f>
              <c:numCache>
                <c:formatCode>General</c:formatCode>
                <c:ptCount val="11"/>
                <c:pt idx="0">
                  <c:v>0</c:v>
                </c:pt>
                <c:pt idx="1">
                  <c:v>0</c:v>
                </c:pt>
                <c:pt idx="2">
                  <c:v>0</c:v>
                </c:pt>
                <c:pt idx="3">
                  <c:v>1</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2578-4368-85FD-6631B7F0D088}"/>
            </c:ext>
          </c:extLst>
        </c:ser>
        <c:ser>
          <c:idx val="8"/>
          <c:order val="8"/>
          <c:tx>
            <c:strRef>
              <c:f>'Independent variables Analysis'!$J$60</c:f>
              <c:strCache>
                <c:ptCount val="1"/>
                <c:pt idx="0">
                  <c:v>CF</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Analysis'!$B$61:$B$75</c15:sqref>
                  </c15:fullRef>
                </c:ext>
              </c:extLst>
              <c:f>('Independent variables Analysis'!$B$62:$B$67,'Independent variables Analysis'!$B$69:$B$71,'Independent variables Analysis'!$B$73,'Independent variables Analysis'!$B$75)</c:f>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cat>
          <c:val>
            <c:numRef>
              <c:extLst>
                <c:ext xmlns:c15="http://schemas.microsoft.com/office/drawing/2012/chart" uri="{02D57815-91ED-43cb-92C2-25804820EDAC}">
                  <c15:fullRef>
                    <c15:sqref>'Independent variables Analysis'!$J$61:$J$75</c15:sqref>
                  </c15:fullRef>
                </c:ext>
              </c:extLst>
              <c:f>('Independent variables Analysis'!$J$62:$J$67,'Independent variables Analysis'!$J$69:$J$71,'Independent variables Analysis'!$J$73,'Independent variables Analysis'!$J$75)</c:f>
              <c:numCache>
                <c:formatCode>General</c:formatCode>
                <c:ptCount val="11"/>
                <c:pt idx="0">
                  <c:v>0</c:v>
                </c:pt>
                <c:pt idx="1">
                  <c:v>0</c:v>
                </c:pt>
                <c:pt idx="2">
                  <c:v>0</c:v>
                </c:pt>
                <c:pt idx="3">
                  <c:v>1</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7-2578-4368-85FD-6631B7F0D088}"/>
            </c:ext>
          </c:extLst>
        </c:ser>
        <c:ser>
          <c:idx val="9"/>
          <c:order val="9"/>
          <c:tx>
            <c:strRef>
              <c:f>'Independent variables Analysis'!$K$60</c:f>
              <c:strCache>
                <c:ptCount val="1"/>
                <c:pt idx="0">
                  <c:v>MHF</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Analysis'!$B$61:$B$75</c15:sqref>
                  </c15:fullRef>
                </c:ext>
              </c:extLst>
              <c:f>('Independent variables Analysis'!$B$62:$B$67,'Independent variables Analysis'!$B$69:$B$71,'Independent variables Analysis'!$B$73,'Independent variables Analysis'!$B$75)</c:f>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cat>
          <c:val>
            <c:numRef>
              <c:extLst>
                <c:ext xmlns:c15="http://schemas.microsoft.com/office/drawing/2012/chart" uri="{02D57815-91ED-43cb-92C2-25804820EDAC}">
                  <c15:fullRef>
                    <c15:sqref>'Independent variables Analysis'!$K$61:$K$75</c15:sqref>
                  </c15:fullRef>
                </c:ext>
              </c:extLst>
              <c:f>('Independent variables Analysis'!$K$62:$K$67,'Independent variables Analysis'!$K$69:$K$71,'Independent variables Analysis'!$K$73,'Independent variables Analysis'!$K$75)</c:f>
              <c:numCache>
                <c:formatCode>General</c:formatCode>
                <c:ptCount val="11"/>
                <c:pt idx="0">
                  <c:v>0</c:v>
                </c:pt>
                <c:pt idx="1">
                  <c:v>0</c:v>
                </c:pt>
                <c:pt idx="2">
                  <c:v>0</c:v>
                </c:pt>
                <c:pt idx="3">
                  <c:v>1</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8-2578-4368-85FD-6631B7F0D088}"/>
            </c:ext>
          </c:extLst>
        </c:ser>
        <c:ser>
          <c:idx val="10"/>
          <c:order val="10"/>
          <c:tx>
            <c:strRef>
              <c:f>'Independent variables Analysis'!$L$60</c:f>
              <c:strCache>
                <c:ptCount val="1"/>
                <c:pt idx="0">
                  <c:v>MIF</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Analysis'!$B$61:$B$75</c15:sqref>
                  </c15:fullRef>
                </c:ext>
              </c:extLst>
              <c:f>('Independent variables Analysis'!$B$62:$B$67,'Independent variables Analysis'!$B$69:$B$71,'Independent variables Analysis'!$B$73,'Independent variables Analysis'!$B$75)</c:f>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cat>
          <c:val>
            <c:numRef>
              <c:extLst>
                <c:ext xmlns:c15="http://schemas.microsoft.com/office/drawing/2012/chart" uri="{02D57815-91ED-43cb-92C2-25804820EDAC}">
                  <c15:fullRef>
                    <c15:sqref>'Independent variables Analysis'!$L$61:$L$75</c15:sqref>
                  </c15:fullRef>
                </c:ext>
              </c:extLst>
              <c:f>('Independent variables Analysis'!$L$62:$L$67,'Independent variables Analysis'!$L$69:$L$71,'Independent variables Analysis'!$L$73,'Independent variables Analysis'!$L$75)</c:f>
              <c:numCache>
                <c:formatCode>General</c:formatCode>
                <c:ptCount val="11"/>
                <c:pt idx="0">
                  <c:v>0</c:v>
                </c:pt>
                <c:pt idx="1">
                  <c:v>0</c:v>
                </c:pt>
                <c:pt idx="2">
                  <c:v>0</c:v>
                </c:pt>
                <c:pt idx="3">
                  <c:v>1</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9-2578-4368-85FD-6631B7F0D088}"/>
            </c:ext>
          </c:extLst>
        </c:ser>
        <c:ser>
          <c:idx val="11"/>
          <c:order val="11"/>
          <c:tx>
            <c:strRef>
              <c:f>'Independent variables Analysis'!$M$60</c:f>
              <c:strCache>
                <c:ptCount val="1"/>
                <c:pt idx="0">
                  <c:v>PF</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Analysis'!$B$61:$B$75</c15:sqref>
                  </c15:fullRef>
                </c:ext>
              </c:extLst>
              <c:f>('Independent variables Analysis'!$B$62:$B$67,'Independent variables Analysis'!$B$69:$B$71,'Independent variables Analysis'!$B$73,'Independent variables Analysis'!$B$75)</c:f>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cat>
          <c:val>
            <c:numRef>
              <c:extLst>
                <c:ext xmlns:c15="http://schemas.microsoft.com/office/drawing/2012/chart" uri="{02D57815-91ED-43cb-92C2-25804820EDAC}">
                  <c15:fullRef>
                    <c15:sqref>'Independent variables Analysis'!$M$61:$M$75</c15:sqref>
                  </c15:fullRef>
                </c:ext>
              </c:extLst>
              <c:f>('Independent variables Analysis'!$M$62:$M$67,'Independent variables Analysis'!$M$69:$M$71,'Independent variables Analysis'!$M$73,'Independent variables Analysis'!$M$75)</c:f>
              <c:numCache>
                <c:formatCode>General</c:formatCode>
                <c:ptCount val="11"/>
                <c:pt idx="0">
                  <c:v>0</c:v>
                </c:pt>
                <c:pt idx="1">
                  <c:v>0</c:v>
                </c:pt>
                <c:pt idx="2">
                  <c:v>0</c:v>
                </c:pt>
                <c:pt idx="3">
                  <c:v>1</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A-2578-4368-85FD-6631B7F0D088}"/>
            </c:ext>
          </c:extLst>
        </c:ser>
        <c:dLbls>
          <c:showLegendKey val="0"/>
          <c:showVal val="0"/>
          <c:showCatName val="0"/>
          <c:showSerName val="0"/>
          <c:showPercent val="0"/>
          <c:showBubbleSize val="0"/>
        </c:dLbls>
        <c:gapWidth val="150"/>
        <c:overlap val="100"/>
        <c:axId val="542302864"/>
        <c:axId val="245679440"/>
        <c:extLst>
          <c:ext xmlns:c15="http://schemas.microsoft.com/office/drawing/2012/chart" uri="{02D57815-91ED-43cb-92C2-25804820EDAC}">
            <c15:filteredBarSeries>
              <c15:ser>
                <c:idx val="0"/>
                <c:order val="0"/>
                <c:tx>
                  <c:strRef>
                    <c:extLst>
                      <c:ext uri="{02D57815-91ED-43cb-92C2-25804820EDAC}">
                        <c15:formulaRef>
                          <c15:sqref>'Independent variables Analysis'!$B$60</c15:sqref>
                        </c15:formulaRef>
                      </c:ext>
                    </c:extLst>
                    <c:strCache>
                      <c:ptCount val="1"/>
                      <c:pt idx="0">
                        <c:v>Year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ullRef>
                          <c15:sqref>'Independent variables Analysis'!$B$61:$B$75</c15:sqref>
                        </c15:fullRef>
                        <c15:formulaRef>
                          <c15:sqref>('Independent variables Analysis'!$B$62:$B$67,'Independent variables Analysis'!$B$69:$B$71,'Independent variables Analysis'!$B$73,'Independent variables Analysis'!$B$75)</c15:sqref>
                        </c15:formulaRef>
                      </c:ext>
                    </c:extLst>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cat>
                <c:val>
                  <c:numRef>
                    <c:extLst>
                      <c:ext uri="{02D57815-91ED-43cb-92C2-25804820EDAC}">
                        <c15:fullRef>
                          <c15:sqref>'Independent variables Analysis'!$B$61:$B$75</c15:sqref>
                        </c15:fullRef>
                        <c15:formulaRef>
                          <c15:sqref>('Independent variables Analysis'!$B$62:$B$67,'Independent variables Analysis'!$B$69:$B$71,'Independent variables Analysis'!$B$73,'Independent variables Analysis'!$B$75)</c15:sqref>
                        </c15:formulaRef>
                      </c:ext>
                    </c:extLst>
                    <c:numCache>
                      <c:formatCode>General</c:formatCode>
                      <c:ptCount val="11"/>
                      <c:pt idx="0">
                        <c:v>2009</c:v>
                      </c:pt>
                      <c:pt idx="1">
                        <c:v>2009</c:v>
                      </c:pt>
                      <c:pt idx="2">
                        <c:v>2010</c:v>
                      </c:pt>
                      <c:pt idx="3">
                        <c:v>2011</c:v>
                      </c:pt>
                      <c:pt idx="4">
                        <c:v>2011</c:v>
                      </c:pt>
                      <c:pt idx="5">
                        <c:v>2012</c:v>
                      </c:pt>
                      <c:pt idx="6">
                        <c:v>2012</c:v>
                      </c:pt>
                      <c:pt idx="7">
                        <c:v>2013</c:v>
                      </c:pt>
                      <c:pt idx="8">
                        <c:v>2015</c:v>
                      </c:pt>
                      <c:pt idx="9">
                        <c:v>2016</c:v>
                      </c:pt>
                      <c:pt idx="10">
                        <c:v>2017</c:v>
                      </c:pt>
                    </c:numCache>
                  </c:numRef>
                </c:val>
                <c:extLst>
                  <c:ext xmlns:c16="http://schemas.microsoft.com/office/drawing/2014/chart" uri="{C3380CC4-5D6E-409C-BE32-E72D297353CC}">
                    <c16:uniqueId val="{0000000B-2578-4368-85FD-6631B7F0D088}"/>
                  </c:ext>
                </c:extLst>
              </c15:ser>
            </c15:filteredBarSeries>
          </c:ext>
        </c:extLst>
      </c:barChart>
      <c:catAx>
        <c:axId val="5423028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5679440"/>
        <c:crosses val="autoZero"/>
        <c:auto val="1"/>
        <c:lblAlgn val="ctr"/>
        <c:lblOffset val="100"/>
        <c:noMultiLvlLbl val="0"/>
      </c:catAx>
      <c:valAx>
        <c:axId val="24567944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metrics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42302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Inheritance metrics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1"/>
          <c:order val="1"/>
          <c:tx>
            <c:strRef>
              <c:f>'Independent variables Analysis'!$C$80</c:f>
              <c:strCache>
                <c:ptCount val="1"/>
                <c:pt idx="0">
                  <c:v>DIT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Analysis'!$C$81:$C$95</c:f>
              <c:numCache>
                <c:formatCode>General</c:formatCode>
                <c:ptCount val="15"/>
                <c:pt idx="0">
                  <c:v>0</c:v>
                </c:pt>
                <c:pt idx="1">
                  <c:v>0</c:v>
                </c:pt>
                <c:pt idx="2">
                  <c:v>0</c:v>
                </c:pt>
                <c:pt idx="3">
                  <c:v>1</c:v>
                </c:pt>
                <c:pt idx="4">
                  <c:v>1</c:v>
                </c:pt>
                <c:pt idx="5">
                  <c:v>0</c:v>
                </c:pt>
                <c:pt idx="6">
                  <c:v>1</c:v>
                </c:pt>
                <c:pt idx="7">
                  <c:v>0</c:v>
                </c:pt>
                <c:pt idx="8">
                  <c:v>1</c:v>
                </c:pt>
                <c:pt idx="9">
                  <c:v>1</c:v>
                </c:pt>
                <c:pt idx="10">
                  <c:v>1</c:v>
                </c:pt>
                <c:pt idx="11">
                  <c:v>0</c:v>
                </c:pt>
                <c:pt idx="12">
                  <c:v>1</c:v>
                </c:pt>
                <c:pt idx="13">
                  <c:v>0</c:v>
                </c:pt>
                <c:pt idx="14">
                  <c:v>1</c:v>
                </c:pt>
              </c:numCache>
            </c:numRef>
          </c:val>
          <c:extLst>
            <c:ext xmlns:c16="http://schemas.microsoft.com/office/drawing/2014/chart" uri="{C3380CC4-5D6E-409C-BE32-E72D297353CC}">
              <c16:uniqueId val="{00000000-5867-43AE-8FD9-F6134E036781}"/>
            </c:ext>
          </c:extLst>
        </c:ser>
        <c:ser>
          <c:idx val="2"/>
          <c:order val="2"/>
          <c:tx>
            <c:strRef>
              <c:f>'Independent variables Analysis'!$D$80</c:f>
              <c:strCache>
                <c:ptCount val="1"/>
                <c:pt idx="0">
                  <c:v>NOI</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Analysis'!$D$81:$D$95</c:f>
              <c:numCache>
                <c:formatCode>General</c:formatCode>
                <c:ptCount val="15"/>
                <c:pt idx="0">
                  <c:v>0</c:v>
                </c:pt>
                <c:pt idx="1">
                  <c:v>0</c:v>
                </c:pt>
                <c:pt idx="2">
                  <c:v>0</c:v>
                </c:pt>
                <c:pt idx="3">
                  <c:v>0</c:v>
                </c:pt>
                <c:pt idx="4">
                  <c:v>0</c:v>
                </c:pt>
                <c:pt idx="5">
                  <c:v>0</c:v>
                </c:pt>
                <c:pt idx="6">
                  <c:v>0</c:v>
                </c:pt>
                <c:pt idx="7">
                  <c:v>0</c:v>
                </c:pt>
                <c:pt idx="8">
                  <c:v>0</c:v>
                </c:pt>
                <c:pt idx="9">
                  <c:v>1</c:v>
                </c:pt>
                <c:pt idx="10">
                  <c:v>0</c:v>
                </c:pt>
                <c:pt idx="11">
                  <c:v>0</c:v>
                </c:pt>
                <c:pt idx="12">
                  <c:v>1</c:v>
                </c:pt>
                <c:pt idx="13">
                  <c:v>0</c:v>
                </c:pt>
                <c:pt idx="14">
                  <c:v>1</c:v>
                </c:pt>
              </c:numCache>
            </c:numRef>
          </c:val>
          <c:extLst>
            <c:ext xmlns:c16="http://schemas.microsoft.com/office/drawing/2014/chart" uri="{C3380CC4-5D6E-409C-BE32-E72D297353CC}">
              <c16:uniqueId val="{00000001-5867-43AE-8FD9-F6134E036781}"/>
            </c:ext>
          </c:extLst>
        </c:ser>
        <c:ser>
          <c:idx val="3"/>
          <c:order val="3"/>
          <c:tx>
            <c:strRef>
              <c:f>'Independent variables Analysis'!$E$80</c:f>
              <c:strCache>
                <c:ptCount val="1"/>
                <c:pt idx="0">
                  <c:v>NOC</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Analysis'!$E$81:$E$95</c:f>
              <c:numCache>
                <c:formatCode>General</c:formatCode>
                <c:ptCount val="15"/>
                <c:pt idx="0">
                  <c:v>0</c:v>
                </c:pt>
                <c:pt idx="1">
                  <c:v>0</c:v>
                </c:pt>
                <c:pt idx="2">
                  <c:v>0</c:v>
                </c:pt>
                <c:pt idx="3">
                  <c:v>1</c:v>
                </c:pt>
                <c:pt idx="4">
                  <c:v>1</c:v>
                </c:pt>
                <c:pt idx="5">
                  <c:v>0</c:v>
                </c:pt>
                <c:pt idx="6">
                  <c:v>1</c:v>
                </c:pt>
                <c:pt idx="7">
                  <c:v>0</c:v>
                </c:pt>
                <c:pt idx="8">
                  <c:v>1</c:v>
                </c:pt>
                <c:pt idx="9">
                  <c:v>1</c:v>
                </c:pt>
                <c:pt idx="10">
                  <c:v>1</c:v>
                </c:pt>
                <c:pt idx="11">
                  <c:v>0</c:v>
                </c:pt>
                <c:pt idx="12">
                  <c:v>1</c:v>
                </c:pt>
                <c:pt idx="13">
                  <c:v>0</c:v>
                </c:pt>
                <c:pt idx="14">
                  <c:v>1</c:v>
                </c:pt>
              </c:numCache>
            </c:numRef>
          </c:val>
          <c:extLst>
            <c:ext xmlns:c16="http://schemas.microsoft.com/office/drawing/2014/chart" uri="{C3380CC4-5D6E-409C-BE32-E72D297353CC}">
              <c16:uniqueId val="{00000002-5867-43AE-8FD9-F6134E036781}"/>
            </c:ext>
          </c:extLst>
        </c:ser>
        <c:ser>
          <c:idx val="4"/>
          <c:order val="4"/>
          <c:tx>
            <c:strRef>
              <c:f>'Independent variables Analysis'!$F$80</c:f>
              <c:strCache>
                <c:ptCount val="1"/>
                <c:pt idx="0">
                  <c:v>NMO</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Analysis'!$F$81:$F$95</c:f>
              <c:numCache>
                <c:formatCode>General</c:formatCode>
                <c:ptCount val="15"/>
                <c:pt idx="0">
                  <c:v>0</c:v>
                </c:pt>
                <c:pt idx="1">
                  <c:v>0</c:v>
                </c:pt>
                <c:pt idx="2">
                  <c:v>0</c:v>
                </c:pt>
                <c:pt idx="3">
                  <c:v>1</c:v>
                </c:pt>
                <c:pt idx="4">
                  <c:v>0</c:v>
                </c:pt>
                <c:pt idx="5">
                  <c:v>0</c:v>
                </c:pt>
                <c:pt idx="6">
                  <c:v>1</c:v>
                </c:pt>
                <c:pt idx="7">
                  <c:v>0</c:v>
                </c:pt>
                <c:pt idx="8">
                  <c:v>1</c:v>
                </c:pt>
                <c:pt idx="9">
                  <c:v>1</c:v>
                </c:pt>
                <c:pt idx="10">
                  <c:v>1</c:v>
                </c:pt>
                <c:pt idx="11">
                  <c:v>0</c:v>
                </c:pt>
                <c:pt idx="12">
                  <c:v>1</c:v>
                </c:pt>
                <c:pt idx="13">
                  <c:v>0</c:v>
                </c:pt>
                <c:pt idx="14">
                  <c:v>1</c:v>
                </c:pt>
              </c:numCache>
            </c:numRef>
          </c:val>
          <c:extLst>
            <c:ext xmlns:c16="http://schemas.microsoft.com/office/drawing/2014/chart" uri="{C3380CC4-5D6E-409C-BE32-E72D297353CC}">
              <c16:uniqueId val="{00000003-5867-43AE-8FD9-F6134E036781}"/>
            </c:ext>
          </c:extLst>
        </c:ser>
        <c:ser>
          <c:idx val="5"/>
          <c:order val="5"/>
          <c:tx>
            <c:strRef>
              <c:f>'Independent variables Analysis'!$G$80</c:f>
              <c:strCache>
                <c:ptCount val="1"/>
                <c:pt idx="0">
                  <c:v>NIM</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Analysis'!$G$81:$G$95</c:f>
              <c:numCache>
                <c:formatCode>General</c:formatCode>
                <c:ptCount val="15"/>
                <c:pt idx="0">
                  <c:v>0</c:v>
                </c:pt>
                <c:pt idx="1">
                  <c:v>0</c:v>
                </c:pt>
                <c:pt idx="2">
                  <c:v>0</c:v>
                </c:pt>
                <c:pt idx="3">
                  <c:v>1</c:v>
                </c:pt>
                <c:pt idx="4">
                  <c:v>1</c:v>
                </c:pt>
                <c:pt idx="5">
                  <c:v>0</c:v>
                </c:pt>
                <c:pt idx="6">
                  <c:v>1</c:v>
                </c:pt>
                <c:pt idx="7">
                  <c:v>0</c:v>
                </c:pt>
                <c:pt idx="8">
                  <c:v>1</c:v>
                </c:pt>
                <c:pt idx="9">
                  <c:v>1</c:v>
                </c:pt>
                <c:pt idx="10">
                  <c:v>1</c:v>
                </c:pt>
                <c:pt idx="11">
                  <c:v>0</c:v>
                </c:pt>
                <c:pt idx="12">
                  <c:v>1</c:v>
                </c:pt>
                <c:pt idx="13">
                  <c:v>0</c:v>
                </c:pt>
                <c:pt idx="14">
                  <c:v>1</c:v>
                </c:pt>
              </c:numCache>
            </c:numRef>
          </c:val>
          <c:extLst>
            <c:ext xmlns:c16="http://schemas.microsoft.com/office/drawing/2014/chart" uri="{C3380CC4-5D6E-409C-BE32-E72D297353CC}">
              <c16:uniqueId val="{00000004-5867-43AE-8FD9-F6134E036781}"/>
            </c:ext>
          </c:extLst>
        </c:ser>
        <c:ser>
          <c:idx val="6"/>
          <c:order val="6"/>
          <c:tx>
            <c:strRef>
              <c:f>'Independent variables Analysis'!$H$80</c:f>
              <c:strCache>
                <c:ptCount val="1"/>
                <c:pt idx="0">
                  <c:v>NOII</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Analysis'!$H$81:$H$95</c:f>
              <c:numCache>
                <c:formatCode>General</c:formatCode>
                <c:ptCount val="15"/>
                <c:pt idx="0">
                  <c:v>0</c:v>
                </c:pt>
                <c:pt idx="1">
                  <c:v>0</c:v>
                </c:pt>
                <c:pt idx="2">
                  <c:v>0</c:v>
                </c:pt>
                <c:pt idx="3">
                  <c:v>0</c:v>
                </c:pt>
                <c:pt idx="4">
                  <c:v>0</c:v>
                </c:pt>
                <c:pt idx="5">
                  <c:v>0</c:v>
                </c:pt>
                <c:pt idx="6">
                  <c:v>0</c:v>
                </c:pt>
                <c:pt idx="7">
                  <c:v>0</c:v>
                </c:pt>
                <c:pt idx="8">
                  <c:v>0</c:v>
                </c:pt>
                <c:pt idx="9">
                  <c:v>1</c:v>
                </c:pt>
                <c:pt idx="10">
                  <c:v>0</c:v>
                </c:pt>
                <c:pt idx="11">
                  <c:v>0</c:v>
                </c:pt>
                <c:pt idx="12">
                  <c:v>1</c:v>
                </c:pt>
                <c:pt idx="13">
                  <c:v>0</c:v>
                </c:pt>
                <c:pt idx="14">
                  <c:v>1</c:v>
                </c:pt>
              </c:numCache>
            </c:numRef>
          </c:val>
          <c:extLst>
            <c:ext xmlns:c16="http://schemas.microsoft.com/office/drawing/2014/chart" uri="{C3380CC4-5D6E-409C-BE32-E72D297353CC}">
              <c16:uniqueId val="{00000005-5867-43AE-8FD9-F6134E036781}"/>
            </c:ext>
          </c:extLst>
        </c:ser>
        <c:ser>
          <c:idx val="7"/>
          <c:order val="7"/>
          <c:tx>
            <c:strRef>
              <c:f>'Independent variables Analysis'!$I$80</c:f>
              <c:strCache>
                <c:ptCount val="1"/>
                <c:pt idx="0">
                  <c:v>AID</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Analysis'!$I$81:$I$95</c:f>
              <c:numCache>
                <c:formatCode>General</c:formatCode>
                <c:ptCount val="15"/>
                <c:pt idx="0">
                  <c:v>0</c:v>
                </c:pt>
                <c:pt idx="1">
                  <c:v>0</c:v>
                </c:pt>
                <c:pt idx="2">
                  <c:v>0</c:v>
                </c:pt>
                <c:pt idx="3">
                  <c:v>1</c:v>
                </c:pt>
                <c:pt idx="4">
                  <c:v>0</c:v>
                </c:pt>
                <c:pt idx="5">
                  <c:v>0</c:v>
                </c:pt>
                <c:pt idx="6">
                  <c:v>1</c:v>
                </c:pt>
                <c:pt idx="7">
                  <c:v>0</c:v>
                </c:pt>
                <c:pt idx="8">
                  <c:v>1</c:v>
                </c:pt>
                <c:pt idx="9">
                  <c:v>0</c:v>
                </c:pt>
                <c:pt idx="10">
                  <c:v>1</c:v>
                </c:pt>
                <c:pt idx="11">
                  <c:v>0</c:v>
                </c:pt>
                <c:pt idx="12">
                  <c:v>0</c:v>
                </c:pt>
                <c:pt idx="13">
                  <c:v>0</c:v>
                </c:pt>
                <c:pt idx="14">
                  <c:v>0</c:v>
                </c:pt>
              </c:numCache>
            </c:numRef>
          </c:val>
          <c:extLst>
            <c:ext xmlns:c16="http://schemas.microsoft.com/office/drawing/2014/chart" uri="{C3380CC4-5D6E-409C-BE32-E72D297353CC}">
              <c16:uniqueId val="{00000006-5867-43AE-8FD9-F6134E036781}"/>
            </c:ext>
          </c:extLst>
        </c:ser>
        <c:ser>
          <c:idx val="8"/>
          <c:order val="8"/>
          <c:tx>
            <c:strRef>
              <c:f>'Independent variables Analysis'!$J$80</c:f>
              <c:strCache>
                <c:ptCount val="1"/>
                <c:pt idx="0">
                  <c:v>ANA</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Analysis'!$J$81:$J$95</c:f>
              <c:numCache>
                <c:formatCode>General</c:formatCode>
                <c:ptCount val="15"/>
                <c:pt idx="0">
                  <c:v>0</c:v>
                </c:pt>
                <c:pt idx="1">
                  <c:v>0</c:v>
                </c:pt>
                <c:pt idx="2">
                  <c:v>0</c:v>
                </c:pt>
                <c:pt idx="3">
                  <c:v>1</c:v>
                </c:pt>
                <c:pt idx="4">
                  <c:v>0</c:v>
                </c:pt>
                <c:pt idx="5">
                  <c:v>0</c:v>
                </c:pt>
                <c:pt idx="6">
                  <c:v>1</c:v>
                </c:pt>
                <c:pt idx="7">
                  <c:v>0</c:v>
                </c:pt>
                <c:pt idx="8">
                  <c:v>1</c:v>
                </c:pt>
                <c:pt idx="9">
                  <c:v>0</c:v>
                </c:pt>
                <c:pt idx="10">
                  <c:v>0</c:v>
                </c:pt>
                <c:pt idx="11">
                  <c:v>0</c:v>
                </c:pt>
                <c:pt idx="12">
                  <c:v>0</c:v>
                </c:pt>
                <c:pt idx="13">
                  <c:v>0</c:v>
                </c:pt>
                <c:pt idx="14">
                  <c:v>0</c:v>
                </c:pt>
              </c:numCache>
            </c:numRef>
          </c:val>
          <c:extLst>
            <c:ext xmlns:c16="http://schemas.microsoft.com/office/drawing/2014/chart" uri="{C3380CC4-5D6E-409C-BE32-E72D297353CC}">
              <c16:uniqueId val="{00000007-5867-43AE-8FD9-F6134E036781}"/>
            </c:ext>
          </c:extLst>
        </c:ser>
        <c:ser>
          <c:idx val="9"/>
          <c:order val="9"/>
          <c:tx>
            <c:strRef>
              <c:f>'Independent variables Analysis'!$K$80</c:f>
              <c:strCache>
                <c:ptCount val="1"/>
                <c:pt idx="0">
                  <c:v>CLD</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Analysis'!$K$81:$K$95</c:f>
              <c:numCache>
                <c:formatCode>General</c:formatCode>
                <c:ptCount val="15"/>
                <c:pt idx="0">
                  <c:v>0</c:v>
                </c:pt>
                <c:pt idx="1">
                  <c:v>0</c:v>
                </c:pt>
                <c:pt idx="2">
                  <c:v>0</c:v>
                </c:pt>
                <c:pt idx="3">
                  <c:v>1</c:v>
                </c:pt>
                <c:pt idx="4">
                  <c:v>0</c:v>
                </c:pt>
                <c:pt idx="5">
                  <c:v>0</c:v>
                </c:pt>
                <c:pt idx="6">
                  <c:v>1</c:v>
                </c:pt>
                <c:pt idx="7">
                  <c:v>0</c:v>
                </c:pt>
                <c:pt idx="8">
                  <c:v>1</c:v>
                </c:pt>
                <c:pt idx="9">
                  <c:v>0</c:v>
                </c:pt>
                <c:pt idx="10">
                  <c:v>1</c:v>
                </c:pt>
                <c:pt idx="11">
                  <c:v>0</c:v>
                </c:pt>
                <c:pt idx="12">
                  <c:v>0</c:v>
                </c:pt>
                <c:pt idx="13">
                  <c:v>0</c:v>
                </c:pt>
                <c:pt idx="14">
                  <c:v>0</c:v>
                </c:pt>
              </c:numCache>
            </c:numRef>
          </c:val>
          <c:extLst>
            <c:ext xmlns:c16="http://schemas.microsoft.com/office/drawing/2014/chart" uri="{C3380CC4-5D6E-409C-BE32-E72D297353CC}">
              <c16:uniqueId val="{00000008-5867-43AE-8FD9-F6134E036781}"/>
            </c:ext>
          </c:extLst>
        </c:ser>
        <c:ser>
          <c:idx val="10"/>
          <c:order val="10"/>
          <c:tx>
            <c:strRef>
              <c:f>'Independent variables Analysis'!$L$80</c:f>
              <c:strCache>
                <c:ptCount val="1"/>
                <c:pt idx="0">
                  <c:v>ICHClass</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Analysis'!$L$81:$L$95</c:f>
              <c:numCache>
                <c:formatCode>General</c:formatCode>
                <c:ptCount val="15"/>
                <c:pt idx="0">
                  <c:v>0</c:v>
                </c:pt>
                <c:pt idx="1">
                  <c:v>0</c:v>
                </c:pt>
                <c:pt idx="2">
                  <c:v>0</c:v>
                </c:pt>
                <c:pt idx="3">
                  <c:v>1</c:v>
                </c:pt>
                <c:pt idx="4">
                  <c:v>0</c:v>
                </c:pt>
                <c:pt idx="5">
                  <c:v>0</c:v>
                </c:pt>
                <c:pt idx="6">
                  <c:v>1</c:v>
                </c:pt>
                <c:pt idx="7">
                  <c:v>0</c:v>
                </c:pt>
                <c:pt idx="8">
                  <c:v>1</c:v>
                </c:pt>
                <c:pt idx="9">
                  <c:v>0</c:v>
                </c:pt>
                <c:pt idx="10">
                  <c:v>1</c:v>
                </c:pt>
                <c:pt idx="11">
                  <c:v>0</c:v>
                </c:pt>
                <c:pt idx="12">
                  <c:v>0</c:v>
                </c:pt>
                <c:pt idx="13">
                  <c:v>0</c:v>
                </c:pt>
                <c:pt idx="14">
                  <c:v>0</c:v>
                </c:pt>
              </c:numCache>
            </c:numRef>
          </c:val>
          <c:extLst>
            <c:ext xmlns:c16="http://schemas.microsoft.com/office/drawing/2014/chart" uri="{C3380CC4-5D6E-409C-BE32-E72D297353CC}">
              <c16:uniqueId val="{00000009-5867-43AE-8FD9-F6134E036781}"/>
            </c:ext>
          </c:extLst>
        </c:ser>
        <c:ser>
          <c:idx val="11"/>
          <c:order val="11"/>
          <c:tx>
            <c:strRef>
              <c:f>'Independent variables Analysis'!$M$80</c:f>
              <c:strCache>
                <c:ptCount val="1"/>
                <c:pt idx="0">
                  <c:v>MFA</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Analysis'!$M$81:$M$95</c:f>
              <c:numCache>
                <c:formatCode>General</c:formatCode>
                <c:ptCount val="15"/>
                <c:pt idx="0">
                  <c:v>0</c:v>
                </c:pt>
                <c:pt idx="1">
                  <c:v>0</c:v>
                </c:pt>
                <c:pt idx="2">
                  <c:v>0</c:v>
                </c:pt>
                <c:pt idx="3">
                  <c:v>1</c:v>
                </c:pt>
                <c:pt idx="4">
                  <c:v>0</c:v>
                </c:pt>
                <c:pt idx="5">
                  <c:v>0</c:v>
                </c:pt>
                <c:pt idx="6">
                  <c:v>1</c:v>
                </c:pt>
                <c:pt idx="7">
                  <c:v>0</c:v>
                </c:pt>
                <c:pt idx="8">
                  <c:v>1</c:v>
                </c:pt>
                <c:pt idx="9">
                  <c:v>0</c:v>
                </c:pt>
                <c:pt idx="10">
                  <c:v>1</c:v>
                </c:pt>
                <c:pt idx="11">
                  <c:v>0</c:v>
                </c:pt>
                <c:pt idx="12">
                  <c:v>0</c:v>
                </c:pt>
                <c:pt idx="13">
                  <c:v>0</c:v>
                </c:pt>
                <c:pt idx="14">
                  <c:v>0</c:v>
                </c:pt>
              </c:numCache>
            </c:numRef>
          </c:val>
          <c:extLst>
            <c:ext xmlns:c16="http://schemas.microsoft.com/office/drawing/2014/chart" uri="{C3380CC4-5D6E-409C-BE32-E72D297353CC}">
              <c16:uniqueId val="{0000000A-5867-43AE-8FD9-F6134E036781}"/>
            </c:ext>
          </c:extLst>
        </c:ser>
        <c:ser>
          <c:idx val="12"/>
          <c:order val="12"/>
          <c:tx>
            <c:strRef>
              <c:f>'Independent variables Analysis'!$N$80</c:f>
              <c:strCache>
                <c:ptCount val="1"/>
                <c:pt idx="0">
                  <c:v>NOA</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Analysis'!$N$81:$N$95</c:f>
              <c:numCache>
                <c:formatCode>General</c:formatCode>
                <c:ptCount val="15"/>
                <c:pt idx="0">
                  <c:v>0</c:v>
                </c:pt>
                <c:pt idx="1">
                  <c:v>0</c:v>
                </c:pt>
                <c:pt idx="2">
                  <c:v>0</c:v>
                </c:pt>
                <c:pt idx="3">
                  <c:v>1</c:v>
                </c:pt>
                <c:pt idx="4">
                  <c:v>0</c:v>
                </c:pt>
                <c:pt idx="5">
                  <c:v>0</c:v>
                </c:pt>
                <c:pt idx="6">
                  <c:v>1</c:v>
                </c:pt>
                <c:pt idx="7">
                  <c:v>0</c:v>
                </c:pt>
                <c:pt idx="8">
                  <c:v>1</c:v>
                </c:pt>
                <c:pt idx="9">
                  <c:v>0</c:v>
                </c:pt>
                <c:pt idx="10">
                  <c:v>1</c:v>
                </c:pt>
                <c:pt idx="11">
                  <c:v>0</c:v>
                </c:pt>
                <c:pt idx="12">
                  <c:v>0</c:v>
                </c:pt>
                <c:pt idx="13">
                  <c:v>0</c:v>
                </c:pt>
                <c:pt idx="14">
                  <c:v>0</c:v>
                </c:pt>
              </c:numCache>
            </c:numRef>
          </c:val>
          <c:extLst>
            <c:ext xmlns:c16="http://schemas.microsoft.com/office/drawing/2014/chart" uri="{C3380CC4-5D6E-409C-BE32-E72D297353CC}">
              <c16:uniqueId val="{0000000B-5867-43AE-8FD9-F6134E036781}"/>
            </c:ext>
          </c:extLst>
        </c:ser>
        <c:ser>
          <c:idx val="13"/>
          <c:order val="13"/>
          <c:tx>
            <c:strRef>
              <c:f>'Independent variables Analysis'!$O$80</c:f>
              <c:strCache>
                <c:ptCount val="1"/>
                <c:pt idx="0">
                  <c:v>NOD</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Analysis'!$O$81:$O$95</c:f>
              <c:numCache>
                <c:formatCode>General</c:formatCode>
                <c:ptCount val="15"/>
                <c:pt idx="0">
                  <c:v>0</c:v>
                </c:pt>
                <c:pt idx="1">
                  <c:v>0</c:v>
                </c:pt>
                <c:pt idx="2">
                  <c:v>0</c:v>
                </c:pt>
                <c:pt idx="3">
                  <c:v>1</c:v>
                </c:pt>
                <c:pt idx="4">
                  <c:v>0</c:v>
                </c:pt>
                <c:pt idx="5">
                  <c:v>0</c:v>
                </c:pt>
                <c:pt idx="6">
                  <c:v>1</c:v>
                </c:pt>
                <c:pt idx="7">
                  <c:v>0</c:v>
                </c:pt>
                <c:pt idx="8">
                  <c:v>1</c:v>
                </c:pt>
                <c:pt idx="9">
                  <c:v>0</c:v>
                </c:pt>
                <c:pt idx="10">
                  <c:v>1</c:v>
                </c:pt>
                <c:pt idx="11">
                  <c:v>0</c:v>
                </c:pt>
                <c:pt idx="12">
                  <c:v>0</c:v>
                </c:pt>
                <c:pt idx="13">
                  <c:v>0</c:v>
                </c:pt>
                <c:pt idx="14">
                  <c:v>0</c:v>
                </c:pt>
              </c:numCache>
            </c:numRef>
          </c:val>
          <c:extLst>
            <c:ext xmlns:c16="http://schemas.microsoft.com/office/drawing/2014/chart" uri="{C3380CC4-5D6E-409C-BE32-E72D297353CC}">
              <c16:uniqueId val="{0000000C-5867-43AE-8FD9-F6134E036781}"/>
            </c:ext>
          </c:extLst>
        </c:ser>
        <c:ser>
          <c:idx val="14"/>
          <c:order val="14"/>
          <c:tx>
            <c:strRef>
              <c:f>'Independent variables Analysis'!$P$80</c:f>
              <c:strCache>
                <c:ptCount val="1"/>
                <c:pt idx="0">
                  <c:v>NOP</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Analysis'!$P$81:$P$95</c:f>
              <c:numCache>
                <c:formatCode>General</c:formatCode>
                <c:ptCount val="15"/>
                <c:pt idx="0">
                  <c:v>0</c:v>
                </c:pt>
                <c:pt idx="1">
                  <c:v>0</c:v>
                </c:pt>
                <c:pt idx="2">
                  <c:v>0</c:v>
                </c:pt>
                <c:pt idx="3">
                  <c:v>1</c:v>
                </c:pt>
                <c:pt idx="4">
                  <c:v>0</c:v>
                </c:pt>
                <c:pt idx="5">
                  <c:v>0</c:v>
                </c:pt>
                <c:pt idx="6">
                  <c:v>1</c:v>
                </c:pt>
                <c:pt idx="7">
                  <c:v>0</c:v>
                </c:pt>
                <c:pt idx="8">
                  <c:v>1</c:v>
                </c:pt>
                <c:pt idx="9">
                  <c:v>0</c:v>
                </c:pt>
                <c:pt idx="10">
                  <c:v>0</c:v>
                </c:pt>
                <c:pt idx="11">
                  <c:v>0</c:v>
                </c:pt>
                <c:pt idx="12">
                  <c:v>0</c:v>
                </c:pt>
                <c:pt idx="13">
                  <c:v>0</c:v>
                </c:pt>
                <c:pt idx="14">
                  <c:v>0</c:v>
                </c:pt>
              </c:numCache>
            </c:numRef>
          </c:val>
          <c:extLst>
            <c:ext xmlns:c16="http://schemas.microsoft.com/office/drawing/2014/chart" uri="{C3380CC4-5D6E-409C-BE32-E72D297353CC}">
              <c16:uniqueId val="{0000000D-5867-43AE-8FD9-F6134E036781}"/>
            </c:ext>
          </c:extLst>
        </c:ser>
        <c:ser>
          <c:idx val="15"/>
          <c:order val="15"/>
          <c:tx>
            <c:strRef>
              <c:f>'Independent variables Analysis'!$Q$80</c:f>
              <c:strCache>
                <c:ptCount val="1"/>
                <c:pt idx="0">
                  <c:v>NOPM</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Analysis'!$Q$81:$Q$95</c:f>
              <c:numCache>
                <c:formatCode>General</c:formatCode>
                <c:ptCount val="15"/>
                <c:pt idx="0">
                  <c:v>0</c:v>
                </c:pt>
                <c:pt idx="1">
                  <c:v>0</c:v>
                </c:pt>
                <c:pt idx="2">
                  <c:v>0</c:v>
                </c:pt>
                <c:pt idx="3">
                  <c:v>1</c:v>
                </c:pt>
                <c:pt idx="4">
                  <c:v>0</c:v>
                </c:pt>
                <c:pt idx="5">
                  <c:v>0</c:v>
                </c:pt>
                <c:pt idx="6">
                  <c:v>1</c:v>
                </c:pt>
                <c:pt idx="7">
                  <c:v>0</c:v>
                </c:pt>
                <c:pt idx="8">
                  <c:v>1</c:v>
                </c:pt>
                <c:pt idx="9">
                  <c:v>0</c:v>
                </c:pt>
                <c:pt idx="10">
                  <c:v>1</c:v>
                </c:pt>
                <c:pt idx="11">
                  <c:v>0</c:v>
                </c:pt>
                <c:pt idx="12">
                  <c:v>0</c:v>
                </c:pt>
                <c:pt idx="13">
                  <c:v>0</c:v>
                </c:pt>
                <c:pt idx="14">
                  <c:v>0</c:v>
                </c:pt>
              </c:numCache>
            </c:numRef>
          </c:val>
          <c:extLst>
            <c:ext xmlns:c16="http://schemas.microsoft.com/office/drawing/2014/chart" uri="{C3380CC4-5D6E-409C-BE32-E72D297353CC}">
              <c16:uniqueId val="{0000000E-5867-43AE-8FD9-F6134E036781}"/>
            </c:ext>
          </c:extLst>
        </c:ser>
        <c:ser>
          <c:idx val="16"/>
          <c:order val="16"/>
          <c:tx>
            <c:strRef>
              <c:f>'Independent variables Analysis'!$R$80</c:f>
              <c:strCache>
                <c:ptCount val="1"/>
                <c:pt idx="0">
                  <c:v>PIIR</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Analysis'!$R$81:$R$95</c:f>
              <c:numCache>
                <c:formatCode>General</c:formatCode>
                <c:ptCount val="15"/>
                <c:pt idx="0">
                  <c:v>0</c:v>
                </c:pt>
                <c:pt idx="1">
                  <c:v>0</c:v>
                </c:pt>
                <c:pt idx="2">
                  <c:v>0</c:v>
                </c:pt>
                <c:pt idx="3">
                  <c:v>1</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F-5867-43AE-8FD9-F6134E036781}"/>
            </c:ext>
          </c:extLst>
        </c:ser>
        <c:ser>
          <c:idx val="17"/>
          <c:order val="17"/>
          <c:tx>
            <c:strRef>
              <c:f>'Independent variables Analysis'!$S$80</c:f>
              <c:strCache>
                <c:ptCount val="1"/>
                <c:pt idx="0">
                  <c:v>EIC</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Analysis'!$S$81:$S$95</c:f>
              <c:numCache>
                <c:formatCode>General</c:formatCode>
                <c:ptCount val="15"/>
                <c:pt idx="0">
                  <c:v>0</c:v>
                </c:pt>
                <c:pt idx="1">
                  <c:v>0</c:v>
                </c:pt>
                <c:pt idx="2">
                  <c:v>0</c:v>
                </c:pt>
                <c:pt idx="3">
                  <c:v>1</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10-5867-43AE-8FD9-F6134E036781}"/>
            </c:ext>
          </c:extLst>
        </c:ser>
        <c:ser>
          <c:idx val="18"/>
          <c:order val="18"/>
          <c:tx>
            <c:strRef>
              <c:f>'Independent variables Analysis'!$T$80</c:f>
              <c:strCache>
                <c:ptCount val="1"/>
                <c:pt idx="0">
                  <c:v>EIP</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Analysis'!$T$81:$T$95</c:f>
              <c:numCache>
                <c:formatCode>General</c:formatCode>
                <c:ptCount val="15"/>
                <c:pt idx="0">
                  <c:v>0</c:v>
                </c:pt>
                <c:pt idx="1">
                  <c:v>0</c:v>
                </c:pt>
                <c:pt idx="2">
                  <c:v>0</c:v>
                </c:pt>
                <c:pt idx="3">
                  <c:v>1</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11-5867-43AE-8FD9-F6134E036781}"/>
            </c:ext>
          </c:extLst>
        </c:ser>
        <c:ser>
          <c:idx val="19"/>
          <c:order val="19"/>
          <c:tx>
            <c:strRef>
              <c:f>'Independent variables Analysis'!$U$80</c:f>
              <c:strCache>
                <c:ptCount val="1"/>
                <c:pt idx="0">
                  <c:v>NOH</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Analysis'!$U$81:$U$95</c:f>
              <c:numCache>
                <c:formatCode>General</c:formatCode>
                <c:ptCount val="15"/>
                <c:pt idx="0">
                  <c:v>0</c:v>
                </c:pt>
                <c:pt idx="1">
                  <c:v>0</c:v>
                </c:pt>
                <c:pt idx="2">
                  <c:v>0</c:v>
                </c:pt>
                <c:pt idx="3">
                  <c:v>1</c:v>
                </c:pt>
                <c:pt idx="4">
                  <c:v>0</c:v>
                </c:pt>
                <c:pt idx="5">
                  <c:v>0</c:v>
                </c:pt>
                <c:pt idx="6">
                  <c:v>1</c:v>
                </c:pt>
                <c:pt idx="7">
                  <c:v>0</c:v>
                </c:pt>
                <c:pt idx="8">
                  <c:v>1</c:v>
                </c:pt>
                <c:pt idx="9">
                  <c:v>0</c:v>
                </c:pt>
                <c:pt idx="10">
                  <c:v>1</c:v>
                </c:pt>
                <c:pt idx="11">
                  <c:v>0</c:v>
                </c:pt>
                <c:pt idx="12">
                  <c:v>0</c:v>
                </c:pt>
                <c:pt idx="13">
                  <c:v>0</c:v>
                </c:pt>
                <c:pt idx="14">
                  <c:v>0</c:v>
                </c:pt>
              </c:numCache>
            </c:numRef>
          </c:val>
          <c:extLst>
            <c:ext xmlns:c16="http://schemas.microsoft.com/office/drawing/2014/chart" uri="{C3380CC4-5D6E-409C-BE32-E72D297353CC}">
              <c16:uniqueId val="{00000012-5867-43AE-8FD9-F6134E036781}"/>
            </c:ext>
          </c:extLst>
        </c:ser>
        <c:ser>
          <c:idx val="20"/>
          <c:order val="20"/>
          <c:tx>
            <c:strRef>
              <c:f>'Independent variables Analysis'!$V$80</c:f>
              <c:strCache>
                <c:ptCount val="1"/>
                <c:pt idx="0">
                  <c:v>DIT_1</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Analysis'!$V$81:$V$95</c:f>
              <c:numCache>
                <c:formatCode>General</c:formatCode>
                <c:ptCount val="15"/>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numCache>
            </c:numRef>
          </c:val>
          <c:extLst>
            <c:ext xmlns:c16="http://schemas.microsoft.com/office/drawing/2014/chart" uri="{C3380CC4-5D6E-409C-BE32-E72D297353CC}">
              <c16:uniqueId val="{00000013-5867-43AE-8FD9-F6134E036781}"/>
            </c:ext>
          </c:extLst>
        </c:ser>
        <c:ser>
          <c:idx val="21"/>
          <c:order val="21"/>
          <c:tx>
            <c:strRef>
              <c:f>'Independent variables Analysis'!$W$80</c:f>
              <c:strCache>
                <c:ptCount val="1"/>
                <c:pt idx="0">
                  <c:v>NOC_1</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Analysis'!$W$81:$W$95</c:f>
              <c:numCache>
                <c:formatCode>General</c:formatCode>
                <c:ptCount val="15"/>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numCache>
            </c:numRef>
          </c:val>
          <c:extLst>
            <c:ext xmlns:c16="http://schemas.microsoft.com/office/drawing/2014/chart" uri="{C3380CC4-5D6E-409C-BE32-E72D297353CC}">
              <c16:uniqueId val="{00000014-5867-43AE-8FD9-F6134E036781}"/>
            </c:ext>
          </c:extLst>
        </c:ser>
        <c:ser>
          <c:idx val="22"/>
          <c:order val="22"/>
          <c:tx>
            <c:strRef>
              <c:f>'Independent variables Analysis'!$X$80</c:f>
              <c:strCache>
                <c:ptCount val="1"/>
                <c:pt idx="0">
                  <c:v>NAI</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invertIfNegative val="0"/>
          <c:cat>
            <c:numRef>
              <c:f>'Independent variables Analysis'!$B$81:$B$95</c:f>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f>'Independent variables Analysis'!$X$81:$X$95</c:f>
              <c:numCache>
                <c:formatCode>General</c:formatCode>
                <c:ptCount val="15"/>
                <c:pt idx="0">
                  <c:v>0</c:v>
                </c:pt>
                <c:pt idx="1">
                  <c:v>0</c:v>
                </c:pt>
                <c:pt idx="2">
                  <c:v>0</c:v>
                </c:pt>
                <c:pt idx="3">
                  <c:v>0</c:v>
                </c:pt>
                <c:pt idx="4">
                  <c:v>1</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15-5867-43AE-8FD9-F6134E036781}"/>
            </c:ext>
          </c:extLst>
        </c:ser>
        <c:dLbls>
          <c:showLegendKey val="0"/>
          <c:showVal val="0"/>
          <c:showCatName val="0"/>
          <c:showSerName val="0"/>
          <c:showPercent val="0"/>
          <c:showBubbleSize val="0"/>
        </c:dLbls>
        <c:gapWidth val="150"/>
        <c:overlap val="100"/>
        <c:axId val="571263376"/>
        <c:axId val="580385120"/>
        <c:extLst>
          <c:ext xmlns:c15="http://schemas.microsoft.com/office/drawing/2012/chart" uri="{02D57815-91ED-43cb-92C2-25804820EDAC}">
            <c15:filteredBarSeries>
              <c15:ser>
                <c:idx val="0"/>
                <c:order val="0"/>
                <c:tx>
                  <c:strRef>
                    <c:extLst>
                      <c:ext uri="{02D57815-91ED-43cb-92C2-25804820EDAC}">
                        <c15:formulaRef>
                          <c15:sqref>'Independent variables Analysis'!$B$80</c15:sqref>
                        </c15:formulaRef>
                      </c:ext>
                    </c:extLst>
                    <c:strCache>
                      <c:ptCount val="1"/>
                      <c:pt idx="0">
                        <c:v>Year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ormulaRef>
                          <c15:sqref>'Independent variables Analysis'!$B$81:$B$95</c15:sqref>
                        </c15:formulaRef>
                      </c:ext>
                    </c:extLst>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cat>
                <c:val>
                  <c:numRef>
                    <c:extLst>
                      <c:ext uri="{02D57815-91ED-43cb-92C2-25804820EDAC}">
                        <c15:formulaRef>
                          <c15:sqref>'Independent variables Analysis'!$B$81:$B$95</c15:sqref>
                        </c15:formulaRef>
                      </c:ext>
                    </c:extLst>
                    <c:numCache>
                      <c:formatCode>General</c:formatCode>
                      <c:ptCount val="15"/>
                      <c:pt idx="0">
                        <c:v>2005</c:v>
                      </c:pt>
                      <c:pt idx="1">
                        <c:v>2009</c:v>
                      </c:pt>
                      <c:pt idx="2">
                        <c:v>2009</c:v>
                      </c:pt>
                      <c:pt idx="3">
                        <c:v>2010</c:v>
                      </c:pt>
                      <c:pt idx="4">
                        <c:v>2011</c:v>
                      </c:pt>
                      <c:pt idx="5">
                        <c:v>2011</c:v>
                      </c:pt>
                      <c:pt idx="6">
                        <c:v>2012</c:v>
                      </c:pt>
                      <c:pt idx="7">
                        <c:v>2012</c:v>
                      </c:pt>
                      <c:pt idx="8">
                        <c:v>2012</c:v>
                      </c:pt>
                      <c:pt idx="9">
                        <c:v>2013</c:v>
                      </c:pt>
                      <c:pt idx="10">
                        <c:v>2015</c:v>
                      </c:pt>
                      <c:pt idx="11">
                        <c:v>2015</c:v>
                      </c:pt>
                      <c:pt idx="12">
                        <c:v>2016</c:v>
                      </c:pt>
                      <c:pt idx="13">
                        <c:v>2016</c:v>
                      </c:pt>
                      <c:pt idx="14">
                        <c:v>2017</c:v>
                      </c:pt>
                    </c:numCache>
                  </c:numRef>
                </c:val>
                <c:extLst>
                  <c:ext xmlns:c16="http://schemas.microsoft.com/office/drawing/2014/chart" uri="{C3380CC4-5D6E-409C-BE32-E72D297353CC}">
                    <c16:uniqueId val="{00000016-5867-43AE-8FD9-F6134E036781}"/>
                  </c:ext>
                </c:extLst>
              </c15:ser>
            </c15:filteredBarSeries>
          </c:ext>
        </c:extLst>
      </c:barChart>
      <c:catAx>
        <c:axId val="5712633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0385120"/>
        <c:crosses val="autoZero"/>
        <c:auto val="1"/>
        <c:lblAlgn val="ctr"/>
        <c:lblOffset val="100"/>
        <c:noMultiLvlLbl val="0"/>
      </c:catAx>
      <c:valAx>
        <c:axId val="58038512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metrics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71263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Cohesion metrics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1"/>
          <c:order val="1"/>
          <c:tx>
            <c:strRef>
              <c:f>'Independent variables Analysis'!$C$100</c:f>
              <c:strCache>
                <c:ptCount val="1"/>
                <c:pt idx="0">
                  <c:v>LCOM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Analysis'!$B$101:$B$115</c15:sqref>
                  </c15:fullRef>
                </c:ext>
              </c:extLst>
              <c:f>('Independent variables Analysis'!$B$102:$B$104,'Independent variables Analysis'!$B$106:$B$107,'Independent variables Analysis'!$B$109:$B$111,'Independent variables Analysis'!$B$113,'Independent variables Analysis'!$B$115)</c:f>
              <c:numCache>
                <c:formatCode>General</c:formatCode>
                <c:ptCount val="10"/>
                <c:pt idx="0">
                  <c:v>2009</c:v>
                </c:pt>
                <c:pt idx="1">
                  <c:v>2009</c:v>
                </c:pt>
                <c:pt idx="2">
                  <c:v>2010</c:v>
                </c:pt>
                <c:pt idx="3">
                  <c:v>2011</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Analysis'!$C$101:$C$115</c15:sqref>
                  </c15:fullRef>
                </c:ext>
              </c:extLst>
              <c:f>('Independent variables Analysis'!$C$102:$C$104,'Independent variables Analysis'!$C$106:$C$107,'Independent variables Analysis'!$C$109:$C$111,'Independent variables Analysis'!$C$113,'Independent variables Analysis'!$C$115)</c:f>
              <c:numCache>
                <c:formatCode>General</c:formatCode>
                <c:ptCount val="10"/>
                <c:pt idx="0">
                  <c:v>0</c:v>
                </c:pt>
                <c:pt idx="1">
                  <c:v>0</c:v>
                </c:pt>
                <c:pt idx="2">
                  <c:v>0</c:v>
                </c:pt>
                <c:pt idx="3">
                  <c:v>0</c:v>
                </c:pt>
                <c:pt idx="4">
                  <c:v>0</c:v>
                </c:pt>
                <c:pt idx="5">
                  <c:v>0</c:v>
                </c:pt>
                <c:pt idx="6">
                  <c:v>0</c:v>
                </c:pt>
                <c:pt idx="7">
                  <c:v>1</c:v>
                </c:pt>
                <c:pt idx="8">
                  <c:v>0</c:v>
                </c:pt>
                <c:pt idx="9">
                  <c:v>0</c:v>
                </c:pt>
              </c:numCache>
            </c:numRef>
          </c:val>
          <c:extLst>
            <c:ext xmlns:c16="http://schemas.microsoft.com/office/drawing/2014/chart" uri="{C3380CC4-5D6E-409C-BE32-E72D297353CC}">
              <c16:uniqueId val="{00000000-0FD8-4CB6-9E68-52030D68FE06}"/>
            </c:ext>
          </c:extLst>
        </c:ser>
        <c:ser>
          <c:idx val="2"/>
          <c:order val="2"/>
          <c:tx>
            <c:strRef>
              <c:f>'Independent variables Analysis'!$D$100</c:f>
              <c:strCache>
                <c:ptCount val="1"/>
                <c:pt idx="0">
                  <c:v>LCOM1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Analysis'!$B$101:$B$115</c15:sqref>
                  </c15:fullRef>
                </c:ext>
              </c:extLst>
              <c:f>('Independent variables Analysis'!$B$102:$B$104,'Independent variables Analysis'!$B$106:$B$107,'Independent variables Analysis'!$B$109:$B$111,'Independent variables Analysis'!$B$113,'Independent variables Analysis'!$B$115)</c:f>
              <c:numCache>
                <c:formatCode>General</c:formatCode>
                <c:ptCount val="10"/>
                <c:pt idx="0">
                  <c:v>2009</c:v>
                </c:pt>
                <c:pt idx="1">
                  <c:v>2009</c:v>
                </c:pt>
                <c:pt idx="2">
                  <c:v>2010</c:v>
                </c:pt>
                <c:pt idx="3">
                  <c:v>2011</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Analysis'!$D$101:$D$115</c15:sqref>
                  </c15:fullRef>
                </c:ext>
              </c:extLst>
              <c:f>('Independent variables Analysis'!$D$102:$D$104,'Independent variables Analysis'!$D$106:$D$107,'Independent variables Analysis'!$D$109:$D$111,'Independent variables Analysis'!$D$113,'Independent variables Analysis'!$D$115)</c:f>
              <c:numCache>
                <c:formatCode>General</c:formatCode>
                <c:ptCount val="10"/>
                <c:pt idx="0">
                  <c:v>0</c:v>
                </c:pt>
                <c:pt idx="1">
                  <c:v>0</c:v>
                </c:pt>
                <c:pt idx="2">
                  <c:v>1</c:v>
                </c:pt>
                <c:pt idx="3">
                  <c:v>0</c:v>
                </c:pt>
                <c:pt idx="4">
                  <c:v>1</c:v>
                </c:pt>
                <c:pt idx="5">
                  <c:v>1</c:v>
                </c:pt>
                <c:pt idx="6">
                  <c:v>0</c:v>
                </c:pt>
                <c:pt idx="7">
                  <c:v>1</c:v>
                </c:pt>
                <c:pt idx="8">
                  <c:v>0</c:v>
                </c:pt>
                <c:pt idx="9">
                  <c:v>0</c:v>
                </c:pt>
              </c:numCache>
            </c:numRef>
          </c:val>
          <c:extLst>
            <c:ext xmlns:c16="http://schemas.microsoft.com/office/drawing/2014/chart" uri="{C3380CC4-5D6E-409C-BE32-E72D297353CC}">
              <c16:uniqueId val="{00000001-0FD8-4CB6-9E68-52030D68FE06}"/>
            </c:ext>
          </c:extLst>
        </c:ser>
        <c:ser>
          <c:idx val="3"/>
          <c:order val="3"/>
          <c:tx>
            <c:strRef>
              <c:f>'Independent variables Analysis'!$E$100</c:f>
              <c:strCache>
                <c:ptCount val="1"/>
                <c:pt idx="0">
                  <c:v>LCOM2</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Analysis'!$B$101:$B$115</c15:sqref>
                  </c15:fullRef>
                </c:ext>
              </c:extLst>
              <c:f>('Independent variables Analysis'!$B$102:$B$104,'Independent variables Analysis'!$B$106:$B$107,'Independent variables Analysis'!$B$109:$B$111,'Independent variables Analysis'!$B$113,'Independent variables Analysis'!$B$115)</c:f>
              <c:numCache>
                <c:formatCode>General</c:formatCode>
                <c:ptCount val="10"/>
                <c:pt idx="0">
                  <c:v>2009</c:v>
                </c:pt>
                <c:pt idx="1">
                  <c:v>2009</c:v>
                </c:pt>
                <c:pt idx="2">
                  <c:v>2010</c:v>
                </c:pt>
                <c:pt idx="3">
                  <c:v>2011</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Analysis'!$E$101:$E$115</c15:sqref>
                  </c15:fullRef>
                </c:ext>
              </c:extLst>
              <c:f>('Independent variables Analysis'!$E$102:$E$104,'Independent variables Analysis'!$E$106:$E$107,'Independent variables Analysis'!$E$109:$E$111,'Independent variables Analysis'!$E$113,'Independent variables Analysis'!$E$115)</c:f>
              <c:numCache>
                <c:formatCode>General</c:formatCode>
                <c:ptCount val="10"/>
                <c:pt idx="0">
                  <c:v>0</c:v>
                </c:pt>
                <c:pt idx="1">
                  <c:v>0</c:v>
                </c:pt>
                <c:pt idx="2">
                  <c:v>1</c:v>
                </c:pt>
                <c:pt idx="3">
                  <c:v>0</c:v>
                </c:pt>
                <c:pt idx="4">
                  <c:v>1</c:v>
                </c:pt>
                <c:pt idx="5">
                  <c:v>1</c:v>
                </c:pt>
                <c:pt idx="6">
                  <c:v>0</c:v>
                </c:pt>
                <c:pt idx="7">
                  <c:v>1</c:v>
                </c:pt>
                <c:pt idx="8">
                  <c:v>0</c:v>
                </c:pt>
                <c:pt idx="9">
                  <c:v>0</c:v>
                </c:pt>
              </c:numCache>
            </c:numRef>
          </c:val>
          <c:extLst>
            <c:ext xmlns:c16="http://schemas.microsoft.com/office/drawing/2014/chart" uri="{C3380CC4-5D6E-409C-BE32-E72D297353CC}">
              <c16:uniqueId val="{00000002-0FD8-4CB6-9E68-52030D68FE06}"/>
            </c:ext>
          </c:extLst>
        </c:ser>
        <c:ser>
          <c:idx val="4"/>
          <c:order val="4"/>
          <c:tx>
            <c:strRef>
              <c:f>'Independent variables Analysis'!$F$100</c:f>
              <c:strCache>
                <c:ptCount val="1"/>
                <c:pt idx="0">
                  <c:v>LCOM3</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Analysis'!$B$101:$B$115</c15:sqref>
                  </c15:fullRef>
                </c:ext>
              </c:extLst>
              <c:f>('Independent variables Analysis'!$B$102:$B$104,'Independent variables Analysis'!$B$106:$B$107,'Independent variables Analysis'!$B$109:$B$111,'Independent variables Analysis'!$B$113,'Independent variables Analysis'!$B$115)</c:f>
              <c:numCache>
                <c:formatCode>General</c:formatCode>
                <c:ptCount val="10"/>
                <c:pt idx="0">
                  <c:v>2009</c:v>
                </c:pt>
                <c:pt idx="1">
                  <c:v>2009</c:v>
                </c:pt>
                <c:pt idx="2">
                  <c:v>2010</c:v>
                </c:pt>
                <c:pt idx="3">
                  <c:v>2011</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Analysis'!$F$101:$F$115</c15:sqref>
                  </c15:fullRef>
                </c:ext>
              </c:extLst>
              <c:f>('Independent variables Analysis'!$F$102:$F$104,'Independent variables Analysis'!$F$106:$F$107,'Independent variables Analysis'!$F$109:$F$111,'Independent variables Analysis'!$F$113,'Independent variables Analysis'!$F$115)</c:f>
              <c:numCache>
                <c:formatCode>General</c:formatCode>
                <c:ptCount val="10"/>
                <c:pt idx="0">
                  <c:v>0</c:v>
                </c:pt>
                <c:pt idx="1">
                  <c:v>0</c:v>
                </c:pt>
                <c:pt idx="2">
                  <c:v>0</c:v>
                </c:pt>
                <c:pt idx="3">
                  <c:v>0</c:v>
                </c:pt>
                <c:pt idx="4">
                  <c:v>0</c:v>
                </c:pt>
                <c:pt idx="5">
                  <c:v>0</c:v>
                </c:pt>
                <c:pt idx="6">
                  <c:v>0</c:v>
                </c:pt>
                <c:pt idx="7">
                  <c:v>1</c:v>
                </c:pt>
                <c:pt idx="8">
                  <c:v>0</c:v>
                </c:pt>
                <c:pt idx="9">
                  <c:v>0</c:v>
                </c:pt>
              </c:numCache>
            </c:numRef>
          </c:val>
          <c:extLst>
            <c:ext xmlns:c16="http://schemas.microsoft.com/office/drawing/2014/chart" uri="{C3380CC4-5D6E-409C-BE32-E72D297353CC}">
              <c16:uniqueId val="{00000003-0FD8-4CB6-9E68-52030D68FE06}"/>
            </c:ext>
          </c:extLst>
        </c:ser>
        <c:ser>
          <c:idx val="5"/>
          <c:order val="5"/>
          <c:tx>
            <c:strRef>
              <c:f>'Independent variables Analysis'!$G$100</c:f>
              <c:strCache>
                <c:ptCount val="1"/>
                <c:pt idx="0">
                  <c:v>LCOM5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Analysis'!$B$101:$B$115</c15:sqref>
                  </c15:fullRef>
                </c:ext>
              </c:extLst>
              <c:f>('Independent variables Analysis'!$B$102:$B$104,'Independent variables Analysis'!$B$106:$B$107,'Independent variables Analysis'!$B$109:$B$111,'Independent variables Analysis'!$B$113,'Independent variables Analysis'!$B$115)</c:f>
              <c:numCache>
                <c:formatCode>General</c:formatCode>
                <c:ptCount val="10"/>
                <c:pt idx="0">
                  <c:v>2009</c:v>
                </c:pt>
                <c:pt idx="1">
                  <c:v>2009</c:v>
                </c:pt>
                <c:pt idx="2">
                  <c:v>2010</c:v>
                </c:pt>
                <c:pt idx="3">
                  <c:v>2011</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Analysis'!$G$101:$G$115</c15:sqref>
                  </c15:fullRef>
                </c:ext>
              </c:extLst>
              <c:f>('Independent variables Analysis'!$G$102:$G$104,'Independent variables Analysis'!$G$106:$G$107,'Independent variables Analysis'!$G$109:$G$111,'Independent variables Analysis'!$G$113,'Independent variables Analysis'!$G$115)</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4-0FD8-4CB6-9E68-52030D68FE06}"/>
            </c:ext>
          </c:extLst>
        </c:ser>
        <c:ser>
          <c:idx val="6"/>
          <c:order val="6"/>
          <c:tx>
            <c:strRef>
              <c:f>'Independent variables Analysis'!$H$100</c:f>
              <c:strCache>
                <c:ptCount val="1"/>
                <c:pt idx="0">
                  <c:v>cohesionAttributes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Analysis'!$B$101:$B$115</c15:sqref>
                  </c15:fullRef>
                </c:ext>
              </c:extLst>
              <c:f>('Independent variables Analysis'!$B$102:$B$104,'Independent variables Analysis'!$B$106:$B$107,'Independent variables Analysis'!$B$109:$B$111,'Independent variables Analysis'!$B$113,'Independent variables Analysis'!$B$115)</c:f>
              <c:numCache>
                <c:formatCode>General</c:formatCode>
                <c:ptCount val="10"/>
                <c:pt idx="0">
                  <c:v>2009</c:v>
                </c:pt>
                <c:pt idx="1">
                  <c:v>2009</c:v>
                </c:pt>
                <c:pt idx="2">
                  <c:v>2010</c:v>
                </c:pt>
                <c:pt idx="3">
                  <c:v>2011</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Analysis'!$H$101:$H$115</c15:sqref>
                  </c15:fullRef>
                </c:ext>
              </c:extLst>
              <c:f>('Independent variables Analysis'!$H$102:$H$104,'Independent variables Analysis'!$H$106:$H$107,'Independent variables Analysis'!$H$109:$H$111,'Independent variables Analysis'!$H$113,'Independent variables Analysis'!$H$115)</c:f>
              <c:numCache>
                <c:formatCode>General</c:formatCode>
                <c:ptCount val="10"/>
                <c:pt idx="0">
                  <c:v>0</c:v>
                </c:pt>
                <c:pt idx="1">
                  <c:v>0</c:v>
                </c:pt>
                <c:pt idx="2">
                  <c:v>1</c:v>
                </c:pt>
                <c:pt idx="3">
                  <c:v>0</c:v>
                </c:pt>
                <c:pt idx="4">
                  <c:v>1</c:v>
                </c:pt>
                <c:pt idx="5">
                  <c:v>1</c:v>
                </c:pt>
                <c:pt idx="6">
                  <c:v>0</c:v>
                </c:pt>
                <c:pt idx="7">
                  <c:v>1</c:v>
                </c:pt>
                <c:pt idx="8">
                  <c:v>0</c:v>
                </c:pt>
                <c:pt idx="9">
                  <c:v>0</c:v>
                </c:pt>
              </c:numCache>
            </c:numRef>
          </c:val>
          <c:extLst>
            <c:ext xmlns:c16="http://schemas.microsoft.com/office/drawing/2014/chart" uri="{C3380CC4-5D6E-409C-BE32-E72D297353CC}">
              <c16:uniqueId val="{00000005-0FD8-4CB6-9E68-52030D68FE06}"/>
            </c:ext>
          </c:extLst>
        </c:ser>
        <c:ser>
          <c:idx val="7"/>
          <c:order val="7"/>
          <c:tx>
            <c:strRef>
              <c:f>'Independent variables Analysis'!$I$100</c:f>
              <c:strCache>
                <c:ptCount val="1"/>
                <c:pt idx="0">
                  <c:v>TCC</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'Independent variables Analysis'!$B$101:$B$115</c15:sqref>
                  </c15:fullRef>
                </c:ext>
              </c:extLst>
              <c:f>('Independent variables Analysis'!$B$102:$B$104,'Independent variables Analysis'!$B$106:$B$107,'Independent variables Analysis'!$B$109:$B$111,'Independent variables Analysis'!$B$113,'Independent variables Analysis'!$B$115)</c:f>
              <c:numCache>
                <c:formatCode>General</c:formatCode>
                <c:ptCount val="10"/>
                <c:pt idx="0">
                  <c:v>2009</c:v>
                </c:pt>
                <c:pt idx="1">
                  <c:v>2009</c:v>
                </c:pt>
                <c:pt idx="2">
                  <c:v>2010</c:v>
                </c:pt>
                <c:pt idx="3">
                  <c:v>2011</c:v>
                </c:pt>
                <c:pt idx="4">
                  <c:v>2012</c:v>
                </c:pt>
                <c:pt idx="5">
                  <c:v>2012</c:v>
                </c:pt>
                <c:pt idx="6">
                  <c:v>2013</c:v>
                </c:pt>
                <c:pt idx="7">
                  <c:v>2015</c:v>
                </c:pt>
                <c:pt idx="8">
                  <c:v>2016</c:v>
                </c:pt>
                <c:pt idx="9">
                  <c:v>2017</c:v>
                </c:pt>
              </c:numCache>
            </c:numRef>
          </c:cat>
          <c:val>
            <c:numRef>
              <c:extLst>
                <c:ext xmlns:c15="http://schemas.microsoft.com/office/drawing/2012/chart" uri="{02D57815-91ED-43cb-92C2-25804820EDAC}">
                  <c15:fullRef>
                    <c15:sqref>'Independent variables Analysis'!$I$101:$I$115</c15:sqref>
                  </c15:fullRef>
                </c:ext>
              </c:extLst>
              <c:f>('Independent variables Analysis'!$I$102:$I$104,'Independent variables Analysis'!$I$106:$I$107,'Independent variables Analysis'!$I$109:$I$111,'Independent variables Analysis'!$I$113,'Independent variables Analysis'!$I$115)</c:f>
              <c:numCache>
                <c:formatCode>General</c:formatCode>
                <c:ptCount val="10"/>
                <c:pt idx="0">
                  <c:v>0</c:v>
                </c:pt>
                <c:pt idx="1">
                  <c:v>0</c:v>
                </c:pt>
                <c:pt idx="2">
                  <c:v>0</c:v>
                </c:pt>
                <c:pt idx="3">
                  <c:v>0</c:v>
                </c:pt>
                <c:pt idx="4">
                  <c:v>0</c:v>
                </c:pt>
                <c:pt idx="5">
                  <c:v>0</c:v>
                </c:pt>
                <c:pt idx="6">
                  <c:v>1</c:v>
                </c:pt>
                <c:pt idx="7">
                  <c:v>0</c:v>
                </c:pt>
                <c:pt idx="8">
                  <c:v>1</c:v>
                </c:pt>
                <c:pt idx="9">
                  <c:v>1</c:v>
                </c:pt>
              </c:numCache>
            </c:numRef>
          </c:val>
          <c:extLst>
            <c:ext xmlns:c16="http://schemas.microsoft.com/office/drawing/2014/chart" uri="{C3380CC4-5D6E-409C-BE32-E72D297353CC}">
              <c16:uniqueId val="{00000006-0FD8-4CB6-9E68-52030D68FE06}"/>
            </c:ext>
          </c:extLst>
        </c:ser>
        <c:dLbls>
          <c:showLegendKey val="0"/>
          <c:showVal val="0"/>
          <c:showCatName val="0"/>
          <c:showSerName val="0"/>
          <c:showPercent val="0"/>
          <c:showBubbleSize val="0"/>
        </c:dLbls>
        <c:gapWidth val="150"/>
        <c:overlap val="100"/>
        <c:axId val="542303280"/>
        <c:axId val="505879200"/>
        <c:extLst>
          <c:ext xmlns:c15="http://schemas.microsoft.com/office/drawing/2012/chart" uri="{02D57815-91ED-43cb-92C2-25804820EDAC}">
            <c15:filteredBarSeries>
              <c15:ser>
                <c:idx val="0"/>
                <c:order val="0"/>
                <c:tx>
                  <c:strRef>
                    <c:extLst>
                      <c:ext uri="{02D57815-91ED-43cb-92C2-25804820EDAC}">
                        <c15:formulaRef>
                          <c15:sqref>'Independent variables Analysis'!$B$100</c15:sqref>
                        </c15:formulaRef>
                      </c:ext>
                    </c:extLst>
                    <c:strCache>
                      <c:ptCount val="1"/>
                      <c:pt idx="0">
                        <c:v>Year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ullRef>
                          <c15:sqref>'Independent variables Analysis'!$B$101:$B$115</c15:sqref>
                        </c15:fullRef>
                        <c15:formulaRef>
                          <c15:sqref>('Independent variables Analysis'!$B$102:$B$104,'Independent variables Analysis'!$B$106:$B$107,'Independent variables Analysis'!$B$109:$B$111,'Independent variables Analysis'!$B$113,'Independent variables Analysis'!$B$115)</c15:sqref>
                        </c15:formulaRef>
                      </c:ext>
                    </c:extLst>
                    <c:numCache>
                      <c:formatCode>General</c:formatCode>
                      <c:ptCount val="10"/>
                      <c:pt idx="0">
                        <c:v>2009</c:v>
                      </c:pt>
                      <c:pt idx="1">
                        <c:v>2009</c:v>
                      </c:pt>
                      <c:pt idx="2">
                        <c:v>2010</c:v>
                      </c:pt>
                      <c:pt idx="3">
                        <c:v>2011</c:v>
                      </c:pt>
                      <c:pt idx="4">
                        <c:v>2012</c:v>
                      </c:pt>
                      <c:pt idx="5">
                        <c:v>2012</c:v>
                      </c:pt>
                      <c:pt idx="6">
                        <c:v>2013</c:v>
                      </c:pt>
                      <c:pt idx="7">
                        <c:v>2015</c:v>
                      </c:pt>
                      <c:pt idx="8">
                        <c:v>2016</c:v>
                      </c:pt>
                      <c:pt idx="9">
                        <c:v>2017</c:v>
                      </c:pt>
                    </c:numCache>
                  </c:numRef>
                </c:cat>
                <c:val>
                  <c:numRef>
                    <c:extLst>
                      <c:ext uri="{02D57815-91ED-43cb-92C2-25804820EDAC}">
                        <c15:fullRef>
                          <c15:sqref>'Independent variables Analysis'!$B$101:$B$115</c15:sqref>
                        </c15:fullRef>
                        <c15:formulaRef>
                          <c15:sqref>('Independent variables Analysis'!$B$102:$B$104,'Independent variables Analysis'!$B$106:$B$107,'Independent variables Analysis'!$B$109:$B$111,'Independent variables Analysis'!$B$113,'Independent variables Analysis'!$B$115)</c15:sqref>
                        </c15:formulaRef>
                      </c:ext>
                    </c:extLst>
                    <c:numCache>
                      <c:formatCode>General</c:formatCode>
                      <c:ptCount val="10"/>
                      <c:pt idx="0">
                        <c:v>2009</c:v>
                      </c:pt>
                      <c:pt idx="1">
                        <c:v>2009</c:v>
                      </c:pt>
                      <c:pt idx="2">
                        <c:v>2010</c:v>
                      </c:pt>
                      <c:pt idx="3">
                        <c:v>2011</c:v>
                      </c:pt>
                      <c:pt idx="4">
                        <c:v>2012</c:v>
                      </c:pt>
                      <c:pt idx="5">
                        <c:v>2012</c:v>
                      </c:pt>
                      <c:pt idx="6">
                        <c:v>2013</c:v>
                      </c:pt>
                      <c:pt idx="7">
                        <c:v>2015</c:v>
                      </c:pt>
                      <c:pt idx="8">
                        <c:v>2016</c:v>
                      </c:pt>
                      <c:pt idx="9">
                        <c:v>2017</c:v>
                      </c:pt>
                    </c:numCache>
                  </c:numRef>
                </c:val>
                <c:extLst>
                  <c:ext xmlns:c16="http://schemas.microsoft.com/office/drawing/2014/chart" uri="{C3380CC4-5D6E-409C-BE32-E72D297353CC}">
                    <c16:uniqueId val="{00000007-0FD8-4CB6-9E68-52030D68FE06}"/>
                  </c:ext>
                </c:extLst>
              </c15:ser>
            </c15:filteredBarSeries>
          </c:ext>
        </c:extLst>
      </c:barChart>
      <c:catAx>
        <c:axId val="5423032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879200"/>
        <c:crosses val="autoZero"/>
        <c:auto val="1"/>
        <c:lblAlgn val="ctr"/>
        <c:lblOffset val="100"/>
        <c:noMultiLvlLbl val="0"/>
      </c:catAx>
      <c:valAx>
        <c:axId val="5058792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metrics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42303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Others metrics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1"/>
          <c:tx>
            <c:strRef>
              <c:f>'Independent variables Analysis'!$C$119</c:f>
              <c:strCache>
                <c:ptCount val="1"/>
                <c:pt idx="0">
                  <c:v>MOA</c:v>
                </c:pt>
              </c:strCache>
            </c:strRef>
          </c:tx>
          <c:spPr>
            <a:solidFill>
              <a:schemeClr val="accent2"/>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Analysis'!$C$120:$C$134</c15:sqref>
                  </c15:fullRef>
                </c:ext>
              </c:extLst>
              <c:f>('Independent variables Analysis'!$C$123,'Independent variables Analysis'!$C$126,'Independent variables Analysis'!$C$129:$C$130,'Independent variables Analysis'!$C$132,'Independent variables Analysis'!$C$134)</c:f>
              <c:numCache>
                <c:formatCode>General</c:formatCode>
                <c:ptCount val="6"/>
                <c:pt idx="0">
                  <c:v>1</c:v>
                </c:pt>
                <c:pt idx="1">
                  <c:v>1</c:v>
                </c:pt>
                <c:pt idx="2">
                  <c:v>0</c:v>
                </c:pt>
                <c:pt idx="3">
                  <c:v>1</c:v>
                </c:pt>
                <c:pt idx="4">
                  <c:v>0</c:v>
                </c:pt>
                <c:pt idx="5">
                  <c:v>0</c:v>
                </c:pt>
              </c:numCache>
            </c:numRef>
          </c:val>
          <c:extLst>
            <c:ext xmlns:c16="http://schemas.microsoft.com/office/drawing/2014/chart" uri="{C3380CC4-5D6E-409C-BE32-E72D297353CC}">
              <c16:uniqueId val="{00000000-1658-48AF-8B9B-D63E6497E4CD}"/>
            </c:ext>
          </c:extLst>
        </c:ser>
        <c:ser>
          <c:idx val="2"/>
          <c:order val="2"/>
          <c:tx>
            <c:strRef>
              <c:f>'Independent variables Analysis'!$D$119</c:f>
              <c:strCache>
                <c:ptCount val="1"/>
                <c:pt idx="0">
                  <c:v>NOTC</c:v>
                </c:pt>
              </c:strCache>
            </c:strRef>
          </c:tx>
          <c:spPr>
            <a:solidFill>
              <a:schemeClr val="accent3"/>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Analysis'!$D$120:$D$134</c15:sqref>
                  </c15:fullRef>
                </c:ext>
              </c:extLst>
              <c:f>('Independent variables Analysis'!$D$123,'Independent variables Analysis'!$D$126,'Independent variables Analysis'!$D$129:$D$130,'Independent variables Analysis'!$D$132,'Independent variables Analysis'!$D$134)</c:f>
              <c:numCache>
                <c:formatCode>General</c:formatCode>
                <c:ptCount val="6"/>
                <c:pt idx="0">
                  <c:v>0</c:v>
                </c:pt>
                <c:pt idx="1">
                  <c:v>0</c:v>
                </c:pt>
                <c:pt idx="2">
                  <c:v>0</c:v>
                </c:pt>
                <c:pt idx="3">
                  <c:v>1</c:v>
                </c:pt>
                <c:pt idx="4">
                  <c:v>0</c:v>
                </c:pt>
                <c:pt idx="5">
                  <c:v>0</c:v>
                </c:pt>
              </c:numCache>
            </c:numRef>
          </c:val>
          <c:extLst>
            <c:ext xmlns:c16="http://schemas.microsoft.com/office/drawing/2014/chart" uri="{C3380CC4-5D6E-409C-BE32-E72D297353CC}">
              <c16:uniqueId val="{00000001-1658-48AF-8B9B-D63E6497E4CD}"/>
            </c:ext>
          </c:extLst>
        </c:ser>
        <c:ser>
          <c:idx val="3"/>
          <c:order val="3"/>
          <c:tx>
            <c:strRef>
              <c:f>'Independent variables Analysis'!$E$119</c:f>
              <c:strCache>
                <c:ptCount val="1"/>
                <c:pt idx="0">
                  <c:v>REIP</c:v>
                </c:pt>
              </c:strCache>
            </c:strRef>
          </c:tx>
          <c:spPr>
            <a:solidFill>
              <a:schemeClr val="accent4"/>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Analysis'!$E$120:$E$134</c15:sqref>
                  </c15:fullRef>
                </c:ext>
              </c:extLst>
              <c:f>('Independent variables Analysis'!$E$123,'Independent variables Analysis'!$E$126,'Independent variables Analysis'!$E$129:$E$130,'Independent variables Analysis'!$E$132,'Independent variables Analysis'!$E$134)</c:f>
              <c:numCache>
                <c:formatCode>General</c:formatCode>
                <c:ptCount val="6"/>
                <c:pt idx="0">
                  <c:v>1</c:v>
                </c:pt>
                <c:pt idx="1">
                  <c:v>0</c:v>
                </c:pt>
                <c:pt idx="2">
                  <c:v>0</c:v>
                </c:pt>
                <c:pt idx="3">
                  <c:v>0</c:v>
                </c:pt>
                <c:pt idx="4">
                  <c:v>0</c:v>
                </c:pt>
                <c:pt idx="5">
                  <c:v>0</c:v>
                </c:pt>
              </c:numCache>
            </c:numRef>
          </c:val>
          <c:extLst>
            <c:ext xmlns:c16="http://schemas.microsoft.com/office/drawing/2014/chart" uri="{C3380CC4-5D6E-409C-BE32-E72D297353CC}">
              <c16:uniqueId val="{00000002-1658-48AF-8B9B-D63E6497E4CD}"/>
            </c:ext>
          </c:extLst>
        </c:ser>
        <c:ser>
          <c:idx val="4"/>
          <c:order val="4"/>
          <c:tx>
            <c:strRef>
              <c:f>'Independent variables Analysis'!$F$119</c:f>
              <c:strCache>
                <c:ptCount val="1"/>
                <c:pt idx="0">
                  <c:v>RPII</c:v>
                </c:pt>
              </c:strCache>
            </c:strRef>
          </c:tx>
          <c:spPr>
            <a:solidFill>
              <a:schemeClr val="accent5"/>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Analysis'!$F$120:$F$134</c15:sqref>
                  </c15:fullRef>
                </c:ext>
              </c:extLst>
              <c:f>('Independent variables Analysis'!$F$123,'Independent variables Analysis'!$F$126,'Independent variables Analysis'!$F$129:$F$130,'Independent variables Analysis'!$F$132,'Independent variables Analysis'!$F$134)</c:f>
              <c:numCache>
                <c:formatCode>General</c:formatCode>
                <c:ptCount val="6"/>
                <c:pt idx="0">
                  <c:v>1</c:v>
                </c:pt>
                <c:pt idx="1">
                  <c:v>0</c:v>
                </c:pt>
                <c:pt idx="2">
                  <c:v>0</c:v>
                </c:pt>
                <c:pt idx="3">
                  <c:v>0</c:v>
                </c:pt>
                <c:pt idx="4">
                  <c:v>0</c:v>
                </c:pt>
                <c:pt idx="5">
                  <c:v>0</c:v>
                </c:pt>
              </c:numCache>
            </c:numRef>
          </c:val>
          <c:extLst>
            <c:ext xmlns:c16="http://schemas.microsoft.com/office/drawing/2014/chart" uri="{C3380CC4-5D6E-409C-BE32-E72D297353CC}">
              <c16:uniqueId val="{00000003-1658-48AF-8B9B-D63E6497E4CD}"/>
            </c:ext>
          </c:extLst>
        </c:ser>
        <c:ser>
          <c:idx val="5"/>
          <c:order val="5"/>
          <c:tx>
            <c:strRef>
              <c:f>'Independent variables Analysis'!$G$119</c:f>
              <c:strCache>
                <c:ptCount val="1"/>
                <c:pt idx="0">
                  <c:v>RRFP</c:v>
                </c:pt>
              </c:strCache>
            </c:strRef>
          </c:tx>
          <c:spPr>
            <a:solidFill>
              <a:schemeClr val="accent6"/>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Analysis'!$G$120:$G$134</c15:sqref>
                  </c15:fullRef>
                </c:ext>
              </c:extLst>
              <c:f>('Independent variables Analysis'!$G$123,'Independent variables Analysis'!$G$126,'Independent variables Analysis'!$G$129:$G$130,'Independent variables Analysis'!$G$132,'Independent variables Analysis'!$G$134)</c:f>
              <c:numCache>
                <c:formatCode>General</c:formatCode>
                <c:ptCount val="6"/>
                <c:pt idx="0">
                  <c:v>1</c:v>
                </c:pt>
                <c:pt idx="1">
                  <c:v>0</c:v>
                </c:pt>
                <c:pt idx="2">
                  <c:v>0</c:v>
                </c:pt>
                <c:pt idx="3">
                  <c:v>0</c:v>
                </c:pt>
                <c:pt idx="4">
                  <c:v>0</c:v>
                </c:pt>
                <c:pt idx="5">
                  <c:v>0</c:v>
                </c:pt>
              </c:numCache>
            </c:numRef>
          </c:val>
          <c:extLst>
            <c:ext xmlns:c16="http://schemas.microsoft.com/office/drawing/2014/chart" uri="{C3380CC4-5D6E-409C-BE32-E72D297353CC}">
              <c16:uniqueId val="{00000004-1658-48AF-8B9B-D63E6497E4CD}"/>
            </c:ext>
          </c:extLst>
        </c:ser>
        <c:ser>
          <c:idx val="6"/>
          <c:order val="6"/>
          <c:tx>
            <c:strRef>
              <c:f>'Independent variables Analysis'!$H$119</c:f>
              <c:strCache>
                <c:ptCount val="1"/>
                <c:pt idx="0">
                  <c:v>RRTP</c:v>
                </c:pt>
              </c:strCache>
            </c:strRef>
          </c:tx>
          <c:spPr>
            <a:solidFill>
              <a:schemeClr val="accent1">
                <a:lumMod val="6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Analysis'!$H$120:$H$134</c15:sqref>
                  </c15:fullRef>
                </c:ext>
              </c:extLst>
              <c:f>('Independent variables Analysis'!$H$123,'Independent variables Analysis'!$H$126,'Independent variables Analysis'!$H$129:$H$130,'Independent variables Analysis'!$H$132,'Independent variables Analysis'!$H$134)</c:f>
              <c:numCache>
                <c:formatCode>General</c:formatCode>
                <c:ptCount val="6"/>
                <c:pt idx="0">
                  <c:v>1</c:v>
                </c:pt>
                <c:pt idx="1">
                  <c:v>0</c:v>
                </c:pt>
                <c:pt idx="2">
                  <c:v>0</c:v>
                </c:pt>
                <c:pt idx="3">
                  <c:v>0</c:v>
                </c:pt>
                <c:pt idx="4">
                  <c:v>0</c:v>
                </c:pt>
                <c:pt idx="5">
                  <c:v>0</c:v>
                </c:pt>
              </c:numCache>
            </c:numRef>
          </c:val>
          <c:extLst>
            <c:ext xmlns:c16="http://schemas.microsoft.com/office/drawing/2014/chart" uri="{C3380CC4-5D6E-409C-BE32-E72D297353CC}">
              <c16:uniqueId val="{00000005-1658-48AF-8B9B-D63E6497E4CD}"/>
            </c:ext>
          </c:extLst>
        </c:ser>
        <c:ser>
          <c:idx val="7"/>
          <c:order val="7"/>
          <c:tx>
            <c:strRef>
              <c:f>'Independent variables Analysis'!$I$119</c:f>
              <c:strCache>
                <c:ptCount val="1"/>
                <c:pt idx="0">
                  <c:v>SIX</c:v>
                </c:pt>
              </c:strCache>
            </c:strRef>
          </c:tx>
          <c:spPr>
            <a:solidFill>
              <a:schemeClr val="accent2">
                <a:lumMod val="6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Analysis'!$I$120:$I$134</c15:sqref>
                  </c15:fullRef>
                </c:ext>
              </c:extLst>
              <c:f>('Independent variables Analysis'!$I$123,'Independent variables Analysis'!$I$126,'Independent variables Analysis'!$I$129:$I$130,'Independent variables Analysis'!$I$132,'Independent variables Analysis'!$I$134)</c:f>
              <c:numCache>
                <c:formatCode>General</c:formatCode>
                <c:ptCount val="6"/>
                <c:pt idx="0">
                  <c:v>1</c:v>
                </c:pt>
                <c:pt idx="1">
                  <c:v>1</c:v>
                </c:pt>
                <c:pt idx="2">
                  <c:v>0</c:v>
                </c:pt>
                <c:pt idx="3">
                  <c:v>1</c:v>
                </c:pt>
                <c:pt idx="4">
                  <c:v>0</c:v>
                </c:pt>
                <c:pt idx="5">
                  <c:v>0</c:v>
                </c:pt>
              </c:numCache>
            </c:numRef>
          </c:val>
          <c:extLst>
            <c:ext xmlns:c16="http://schemas.microsoft.com/office/drawing/2014/chart" uri="{C3380CC4-5D6E-409C-BE32-E72D297353CC}">
              <c16:uniqueId val="{00000006-1658-48AF-8B9B-D63E6497E4CD}"/>
            </c:ext>
          </c:extLst>
        </c:ser>
        <c:ser>
          <c:idx val="8"/>
          <c:order val="8"/>
          <c:tx>
            <c:strRef>
              <c:f>'Independent variables Analysis'!$J$119</c:f>
              <c:strCache>
                <c:ptCount val="1"/>
                <c:pt idx="0">
                  <c:v>NPM</c:v>
                </c:pt>
              </c:strCache>
            </c:strRef>
          </c:tx>
          <c:spPr>
            <a:solidFill>
              <a:schemeClr val="accent3">
                <a:lumMod val="6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Analysis'!$J$120:$J$134</c15:sqref>
                  </c15:fullRef>
                </c:ext>
              </c:extLst>
              <c:f>('Independent variables Analysis'!$J$123,'Independent variables Analysis'!$J$126,'Independent variables Analysis'!$J$129:$J$130,'Independent variables Analysis'!$J$132,'Independent variables Analysis'!$J$134)</c:f>
              <c:numCache>
                <c:formatCode>General</c:formatCode>
                <c:ptCount val="6"/>
                <c:pt idx="0">
                  <c:v>0</c:v>
                </c:pt>
                <c:pt idx="1">
                  <c:v>0</c:v>
                </c:pt>
                <c:pt idx="2">
                  <c:v>0</c:v>
                </c:pt>
                <c:pt idx="3">
                  <c:v>1</c:v>
                </c:pt>
                <c:pt idx="4">
                  <c:v>0</c:v>
                </c:pt>
                <c:pt idx="5">
                  <c:v>0</c:v>
                </c:pt>
              </c:numCache>
            </c:numRef>
          </c:val>
          <c:extLst>
            <c:ext xmlns:c16="http://schemas.microsoft.com/office/drawing/2014/chart" uri="{C3380CC4-5D6E-409C-BE32-E72D297353CC}">
              <c16:uniqueId val="{00000007-1658-48AF-8B9B-D63E6497E4CD}"/>
            </c:ext>
          </c:extLst>
        </c:ser>
        <c:ser>
          <c:idx val="9"/>
          <c:order val="9"/>
          <c:tx>
            <c:strRef>
              <c:f>'Independent variables Analysis'!$K$119</c:f>
              <c:strCache>
                <c:ptCount val="1"/>
                <c:pt idx="0">
                  <c:v>IC</c:v>
                </c:pt>
              </c:strCache>
            </c:strRef>
          </c:tx>
          <c:spPr>
            <a:solidFill>
              <a:schemeClr val="accent4">
                <a:lumMod val="6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Analysis'!$K$120:$K$134</c15:sqref>
                  </c15:fullRef>
                </c:ext>
              </c:extLst>
              <c:f>('Independent variables Analysis'!$K$123,'Independent variables Analysis'!$K$126,'Independent variables Analysis'!$K$129:$K$130,'Independent variables Analysis'!$K$132,'Independent variables Analysis'!$K$134)</c:f>
              <c:numCache>
                <c:formatCode>General</c:formatCode>
                <c:ptCount val="6"/>
                <c:pt idx="0">
                  <c:v>0</c:v>
                </c:pt>
                <c:pt idx="1">
                  <c:v>0</c:v>
                </c:pt>
                <c:pt idx="2">
                  <c:v>0</c:v>
                </c:pt>
                <c:pt idx="3">
                  <c:v>1</c:v>
                </c:pt>
                <c:pt idx="4">
                  <c:v>0</c:v>
                </c:pt>
                <c:pt idx="5">
                  <c:v>0</c:v>
                </c:pt>
              </c:numCache>
            </c:numRef>
          </c:val>
          <c:extLst>
            <c:ext xmlns:c16="http://schemas.microsoft.com/office/drawing/2014/chart" uri="{C3380CC4-5D6E-409C-BE32-E72D297353CC}">
              <c16:uniqueId val="{00000008-1658-48AF-8B9B-D63E6497E4CD}"/>
            </c:ext>
          </c:extLst>
        </c:ser>
        <c:ser>
          <c:idx val="10"/>
          <c:order val="10"/>
          <c:tx>
            <c:strRef>
              <c:f>'Independent variables Analysis'!$L$119</c:f>
              <c:strCache>
                <c:ptCount val="1"/>
                <c:pt idx="0">
                  <c:v>CBM</c:v>
                </c:pt>
              </c:strCache>
            </c:strRef>
          </c:tx>
          <c:spPr>
            <a:solidFill>
              <a:schemeClr val="accent5">
                <a:lumMod val="6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Analysis'!$L$120:$L$134</c15:sqref>
                  </c15:fullRef>
                </c:ext>
              </c:extLst>
              <c:f>('Independent variables Analysis'!$L$123,'Independent variables Analysis'!$L$126,'Independent variables Analysis'!$L$129:$L$130,'Independent variables Analysis'!$L$132,'Independent variables Analysis'!$L$134)</c:f>
              <c:numCache>
                <c:formatCode>General</c:formatCode>
                <c:ptCount val="6"/>
                <c:pt idx="0">
                  <c:v>0</c:v>
                </c:pt>
                <c:pt idx="1">
                  <c:v>0</c:v>
                </c:pt>
                <c:pt idx="2">
                  <c:v>0</c:v>
                </c:pt>
                <c:pt idx="3">
                  <c:v>1</c:v>
                </c:pt>
                <c:pt idx="4">
                  <c:v>0</c:v>
                </c:pt>
                <c:pt idx="5">
                  <c:v>0</c:v>
                </c:pt>
              </c:numCache>
            </c:numRef>
          </c:val>
          <c:extLst>
            <c:ext xmlns:c16="http://schemas.microsoft.com/office/drawing/2014/chart" uri="{C3380CC4-5D6E-409C-BE32-E72D297353CC}">
              <c16:uniqueId val="{00000009-1658-48AF-8B9B-D63E6497E4CD}"/>
            </c:ext>
          </c:extLst>
        </c:ser>
        <c:ser>
          <c:idx val="11"/>
          <c:order val="11"/>
          <c:tx>
            <c:strRef>
              <c:f>'Independent variables Analysis'!$M$119</c:f>
              <c:strCache>
                <c:ptCount val="1"/>
                <c:pt idx="0">
                  <c:v>AMC</c:v>
                </c:pt>
              </c:strCache>
            </c:strRef>
          </c:tx>
          <c:spPr>
            <a:solidFill>
              <a:schemeClr val="accent6">
                <a:lumMod val="6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Analysis'!$M$120:$M$134</c15:sqref>
                  </c15:fullRef>
                </c:ext>
              </c:extLst>
              <c:f>('Independent variables Analysis'!$M$123,'Independent variables Analysis'!$M$126,'Independent variables Analysis'!$M$129:$M$130,'Independent variables Analysis'!$M$132,'Independent variables Analysis'!$M$134)</c:f>
              <c:numCache>
                <c:formatCode>General</c:formatCode>
                <c:ptCount val="6"/>
                <c:pt idx="0">
                  <c:v>0</c:v>
                </c:pt>
                <c:pt idx="1">
                  <c:v>0</c:v>
                </c:pt>
                <c:pt idx="2">
                  <c:v>0</c:v>
                </c:pt>
                <c:pt idx="3">
                  <c:v>1</c:v>
                </c:pt>
                <c:pt idx="4">
                  <c:v>0</c:v>
                </c:pt>
                <c:pt idx="5">
                  <c:v>0</c:v>
                </c:pt>
              </c:numCache>
            </c:numRef>
          </c:val>
          <c:extLst>
            <c:ext xmlns:c16="http://schemas.microsoft.com/office/drawing/2014/chart" uri="{C3380CC4-5D6E-409C-BE32-E72D297353CC}">
              <c16:uniqueId val="{0000000A-1658-48AF-8B9B-D63E6497E4CD}"/>
            </c:ext>
          </c:extLst>
        </c:ser>
        <c:ser>
          <c:idx val="12"/>
          <c:order val="12"/>
          <c:tx>
            <c:strRef>
              <c:f>'Independent variables Analysis'!$N$119</c:f>
              <c:strCache>
                <c:ptCount val="1"/>
                <c:pt idx="0">
                  <c:v>USELESS</c:v>
                </c:pt>
              </c:strCache>
            </c:strRef>
          </c:tx>
          <c:spPr>
            <a:solidFill>
              <a:schemeClr val="accent1">
                <a:lumMod val="80000"/>
                <a:lumOff val="2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Analysis'!$N$120:$N$134</c15:sqref>
                  </c15:fullRef>
                </c:ext>
              </c:extLst>
              <c:f>('Independent variables Analysis'!$N$123,'Independent variables Analysis'!$N$126,'Independent variables Analysis'!$N$129:$N$130,'Independent variables Analysis'!$N$132,'Independent variables Analysis'!$N$134)</c:f>
              <c:numCache>
                <c:formatCode>General</c:formatCode>
                <c:ptCount val="6"/>
                <c:pt idx="0">
                  <c:v>0</c:v>
                </c:pt>
                <c:pt idx="1">
                  <c:v>1</c:v>
                </c:pt>
                <c:pt idx="2">
                  <c:v>0</c:v>
                </c:pt>
                <c:pt idx="3">
                  <c:v>0</c:v>
                </c:pt>
                <c:pt idx="4">
                  <c:v>0</c:v>
                </c:pt>
                <c:pt idx="5">
                  <c:v>0</c:v>
                </c:pt>
              </c:numCache>
            </c:numRef>
          </c:val>
          <c:extLst>
            <c:ext xmlns:c16="http://schemas.microsoft.com/office/drawing/2014/chart" uri="{C3380CC4-5D6E-409C-BE32-E72D297353CC}">
              <c16:uniqueId val="{0000000B-1658-48AF-8B9B-D63E6497E4CD}"/>
            </c:ext>
          </c:extLst>
        </c:ser>
        <c:ser>
          <c:idx val="13"/>
          <c:order val="13"/>
          <c:tx>
            <c:strRef>
              <c:f>'Independent variables Analysis'!$O$119</c:f>
              <c:strCache>
                <c:ptCount val="1"/>
                <c:pt idx="0">
                  <c:v>NODA</c:v>
                </c:pt>
              </c:strCache>
            </c:strRef>
          </c:tx>
          <c:spPr>
            <a:solidFill>
              <a:schemeClr val="accent2">
                <a:lumMod val="80000"/>
                <a:lumOff val="2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Analysis'!$O$120:$O$134</c15:sqref>
                  </c15:fullRef>
                </c:ext>
              </c:extLst>
              <c:f>('Independent variables Analysis'!$O$123,'Independent variables Analysis'!$O$126,'Independent variables Analysis'!$O$129:$O$130,'Independent variables Analysis'!$O$132,'Independent variables Analysis'!$O$134)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0C-1658-48AF-8B9B-D63E6497E4CD}"/>
            </c:ext>
          </c:extLst>
        </c:ser>
        <c:ser>
          <c:idx val="14"/>
          <c:order val="14"/>
          <c:tx>
            <c:strRef>
              <c:f>'Independent variables Analysis'!$P$119</c:f>
              <c:strCache>
                <c:ptCount val="1"/>
                <c:pt idx="0">
                  <c:v>NOPVA</c:v>
                </c:pt>
              </c:strCache>
            </c:strRef>
          </c:tx>
          <c:spPr>
            <a:solidFill>
              <a:schemeClr val="accent3">
                <a:lumMod val="80000"/>
                <a:lumOff val="2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Analysis'!$P$120:$P$134</c15:sqref>
                  </c15:fullRef>
                </c:ext>
              </c:extLst>
              <c:f>('Independent variables Analysis'!$P$123,'Independent variables Analysis'!$P$126,'Independent variables Analysis'!$P$129:$P$130,'Independent variables Analysis'!$P$132,'Independent variables Analysis'!$P$134)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0D-1658-48AF-8B9B-D63E6497E4CD}"/>
            </c:ext>
          </c:extLst>
        </c:ser>
        <c:ser>
          <c:idx val="15"/>
          <c:order val="15"/>
          <c:tx>
            <c:strRef>
              <c:f>'Independent variables Analysis'!$Q$119</c:f>
              <c:strCache>
                <c:ptCount val="1"/>
                <c:pt idx="0">
                  <c:v>NOPRA</c:v>
                </c:pt>
              </c:strCache>
            </c:strRef>
          </c:tx>
          <c:spPr>
            <a:solidFill>
              <a:schemeClr val="accent4">
                <a:lumMod val="80000"/>
                <a:lumOff val="2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Analysis'!$Q$120:$Q$134</c15:sqref>
                  </c15:fullRef>
                </c:ext>
              </c:extLst>
              <c:f>('Independent variables Analysis'!$Q$123,'Independent variables Analysis'!$Q$126,'Independent variables Analysis'!$Q$129:$Q$130,'Independent variables Analysis'!$Q$132,'Independent variables Analysis'!$Q$134)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0E-1658-48AF-8B9B-D63E6497E4CD}"/>
            </c:ext>
          </c:extLst>
        </c:ser>
        <c:ser>
          <c:idx val="16"/>
          <c:order val="16"/>
          <c:tx>
            <c:strRef>
              <c:f>'Independent variables Analysis'!$R$119</c:f>
              <c:strCache>
                <c:ptCount val="1"/>
                <c:pt idx="0">
                  <c:v>NOFA</c:v>
                </c:pt>
              </c:strCache>
            </c:strRef>
          </c:tx>
          <c:spPr>
            <a:solidFill>
              <a:schemeClr val="accent5">
                <a:lumMod val="80000"/>
                <a:lumOff val="2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Analysis'!$R$120:$R$134</c15:sqref>
                  </c15:fullRef>
                </c:ext>
              </c:extLst>
              <c:f>('Independent variables Analysis'!$R$123,'Independent variables Analysis'!$R$126,'Independent variables Analysis'!$R$129:$R$130,'Independent variables Analysis'!$R$132,'Independent variables Analysis'!$R$134)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0F-1658-48AF-8B9B-D63E6497E4CD}"/>
            </c:ext>
          </c:extLst>
        </c:ser>
        <c:ser>
          <c:idx val="17"/>
          <c:order val="17"/>
          <c:tx>
            <c:strRef>
              <c:f>'Independent variables Analysis'!$S$119</c:f>
              <c:strCache>
                <c:ptCount val="1"/>
                <c:pt idx="0">
                  <c:v>NOFSA</c:v>
                </c:pt>
              </c:strCache>
            </c:strRef>
          </c:tx>
          <c:spPr>
            <a:solidFill>
              <a:schemeClr val="accent6">
                <a:lumMod val="80000"/>
                <a:lumOff val="2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Analysis'!$S$120:$S$134</c15:sqref>
                  </c15:fullRef>
                </c:ext>
              </c:extLst>
              <c:f>('Independent variables Analysis'!$S$123,'Independent variables Analysis'!$S$126,'Independent variables Analysis'!$S$129:$S$130,'Independent variables Analysis'!$S$132,'Independent variables Analysis'!$S$134)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0-1658-48AF-8B9B-D63E6497E4CD}"/>
            </c:ext>
          </c:extLst>
        </c:ser>
        <c:ser>
          <c:idx val="18"/>
          <c:order val="18"/>
          <c:tx>
            <c:strRef>
              <c:f>'Independent variables Analysis'!$T$119</c:f>
              <c:strCache>
                <c:ptCount val="1"/>
                <c:pt idx="0">
                  <c:v>NOFNSA</c:v>
                </c:pt>
              </c:strCache>
            </c:strRef>
          </c:tx>
          <c:spPr>
            <a:solidFill>
              <a:schemeClr val="accent1">
                <a:lumMod val="8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Analysis'!$T$120:$T$134</c15:sqref>
                  </c15:fullRef>
                </c:ext>
              </c:extLst>
              <c:f>('Independent variables Analysis'!$T$123,'Independent variables Analysis'!$T$126,'Independent variables Analysis'!$T$129:$T$130,'Independent variables Analysis'!$T$132,'Independent variables Analysis'!$T$134)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1-1658-48AF-8B9B-D63E6497E4CD}"/>
            </c:ext>
          </c:extLst>
        </c:ser>
        <c:ser>
          <c:idx val="19"/>
          <c:order val="19"/>
          <c:tx>
            <c:strRef>
              <c:f>'Independent variables Analysis'!$U$119</c:f>
              <c:strCache>
                <c:ptCount val="1"/>
                <c:pt idx="0">
                  <c:v>NONFNSA</c:v>
                </c:pt>
              </c:strCache>
            </c:strRef>
          </c:tx>
          <c:spPr>
            <a:solidFill>
              <a:schemeClr val="accent2">
                <a:lumMod val="8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Analysis'!$U$120:$U$134</c15:sqref>
                  </c15:fullRef>
                </c:ext>
              </c:extLst>
              <c:f>('Independent variables Analysis'!$U$123,'Independent variables Analysis'!$U$126,'Independent variables Analysis'!$U$129:$U$130,'Independent variables Analysis'!$U$132,'Independent variables Analysis'!$U$134)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2-1658-48AF-8B9B-D63E6497E4CD}"/>
            </c:ext>
          </c:extLst>
        </c:ser>
        <c:ser>
          <c:idx val="20"/>
          <c:order val="20"/>
          <c:tx>
            <c:strRef>
              <c:f>'Independent variables Analysis'!$V$119</c:f>
              <c:strCache>
                <c:ptCount val="1"/>
                <c:pt idx="0">
                  <c:v>NOSA</c:v>
                </c:pt>
              </c:strCache>
            </c:strRef>
          </c:tx>
          <c:spPr>
            <a:solidFill>
              <a:schemeClr val="accent3">
                <a:lumMod val="8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Analysis'!$V$120:$V$134</c15:sqref>
                  </c15:fullRef>
                </c:ext>
              </c:extLst>
              <c:f>('Independent variables Analysis'!$V$123,'Independent variables Analysis'!$V$126,'Independent variables Analysis'!$V$129:$V$130,'Independent variables Analysis'!$V$132,'Independent variables Analysis'!$V$134)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3-1658-48AF-8B9B-D63E6497E4CD}"/>
            </c:ext>
          </c:extLst>
        </c:ser>
        <c:ser>
          <c:idx val="21"/>
          <c:order val="21"/>
          <c:tx>
            <c:strRef>
              <c:f>'Independent variables Analysis'!$W$119</c:f>
              <c:strCache>
                <c:ptCount val="1"/>
                <c:pt idx="0">
                  <c:v>NONFSA</c:v>
                </c:pt>
              </c:strCache>
            </c:strRef>
          </c:tx>
          <c:spPr>
            <a:solidFill>
              <a:schemeClr val="accent4">
                <a:lumMod val="8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Analysis'!$W$120:$W$134</c15:sqref>
                  </c15:fullRef>
                </c:ext>
              </c:extLst>
              <c:f>('Independent variables Analysis'!$W$123,'Independent variables Analysis'!$W$126,'Independent variables Analysis'!$W$129:$W$130,'Independent variables Analysis'!$W$132,'Independent variables Analysis'!$W$134)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4-1658-48AF-8B9B-D63E6497E4CD}"/>
            </c:ext>
          </c:extLst>
        </c:ser>
        <c:ser>
          <c:idx val="22"/>
          <c:order val="22"/>
          <c:tx>
            <c:strRef>
              <c:f>'Independent variables Analysis'!$X$119</c:f>
              <c:strCache>
                <c:ptCount val="1"/>
                <c:pt idx="0">
                  <c:v>NOABM</c:v>
                </c:pt>
              </c:strCache>
            </c:strRef>
          </c:tx>
          <c:spPr>
            <a:solidFill>
              <a:schemeClr val="accent5">
                <a:lumMod val="8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Analysis'!$X$120:$X$134</c15:sqref>
                  </c15:fullRef>
                </c:ext>
              </c:extLst>
              <c:f>('Independent variables Analysis'!$X$123,'Independent variables Analysis'!$X$126,'Independent variables Analysis'!$X$129:$X$130,'Independent variables Analysis'!$X$132,'Independent variables Analysis'!$X$134)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5-1658-48AF-8B9B-D63E6497E4CD}"/>
            </c:ext>
          </c:extLst>
        </c:ser>
        <c:ser>
          <c:idx val="23"/>
          <c:order val="23"/>
          <c:tx>
            <c:strRef>
              <c:f>'Independent variables Analysis'!$Y$119</c:f>
              <c:strCache>
                <c:ptCount val="1"/>
                <c:pt idx="0">
                  <c:v>NOCM </c:v>
                </c:pt>
              </c:strCache>
            </c:strRef>
          </c:tx>
          <c:spPr>
            <a:solidFill>
              <a:schemeClr val="accent6">
                <a:lumMod val="8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Analysis'!$Y$120:$Y$134</c15:sqref>
                  </c15:fullRef>
                </c:ext>
              </c:extLst>
              <c:f>('Independent variables Analysis'!$Y$123,'Independent variables Analysis'!$Y$126,'Independent variables Analysis'!$Y$129:$Y$130,'Independent variables Analysis'!$Y$132,'Independent variables Analysis'!$Y$134)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6-1658-48AF-8B9B-D63E6497E4CD}"/>
            </c:ext>
          </c:extLst>
        </c:ser>
        <c:ser>
          <c:idx val="24"/>
          <c:order val="24"/>
          <c:tx>
            <c:strRef>
              <c:f>'Independent variables Analysis'!$Z$119</c:f>
              <c:strCache>
                <c:ptCount val="1"/>
                <c:pt idx="0">
                  <c:v>NONCM </c:v>
                </c:pt>
              </c:strCache>
            </c:strRef>
          </c:tx>
          <c:spPr>
            <a:solidFill>
              <a:schemeClr val="accent1">
                <a:lumMod val="60000"/>
                <a:lumOff val="4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Analysis'!$Z$120:$Z$134</c15:sqref>
                  </c15:fullRef>
                </c:ext>
              </c:extLst>
              <c:f>('Independent variables Analysis'!$Z$123,'Independent variables Analysis'!$Z$126,'Independent variables Analysis'!$Z$129:$Z$130,'Independent variables Analysis'!$Z$132,'Independent variables Analysis'!$Z$134)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7-1658-48AF-8B9B-D63E6497E4CD}"/>
            </c:ext>
          </c:extLst>
        </c:ser>
        <c:ser>
          <c:idx val="25"/>
          <c:order val="25"/>
          <c:tx>
            <c:strRef>
              <c:f>'Independent variables Analysis'!$AA$119</c:f>
              <c:strCache>
                <c:ptCount val="1"/>
                <c:pt idx="0">
                  <c:v>NOFM </c:v>
                </c:pt>
              </c:strCache>
            </c:strRef>
          </c:tx>
          <c:spPr>
            <a:solidFill>
              <a:schemeClr val="accent2">
                <a:lumMod val="60000"/>
                <a:lumOff val="4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Analysis'!$AA$120:$AA$134</c15:sqref>
                  </c15:fullRef>
                </c:ext>
              </c:extLst>
              <c:f>('Independent variables Analysis'!$AA$123,'Independent variables Analysis'!$AA$126,'Independent variables Analysis'!$AA$129:$AA$130,'Independent variables Analysis'!$AA$132,'Independent variables Analysis'!$AA$134)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8-1658-48AF-8B9B-D63E6497E4CD}"/>
            </c:ext>
          </c:extLst>
        </c:ser>
        <c:ser>
          <c:idx val="26"/>
          <c:order val="26"/>
          <c:tx>
            <c:strRef>
              <c:f>'Independent variables Analysis'!$AB$119</c:f>
              <c:strCache>
                <c:ptCount val="1"/>
                <c:pt idx="0">
                  <c:v>NOFNSM </c:v>
                </c:pt>
              </c:strCache>
            </c:strRef>
          </c:tx>
          <c:spPr>
            <a:solidFill>
              <a:schemeClr val="accent3">
                <a:lumMod val="60000"/>
                <a:lumOff val="4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Analysis'!$AB$120:$AB$134</c15:sqref>
                  </c15:fullRef>
                </c:ext>
              </c:extLst>
              <c:f>('Independent variables Analysis'!$AB$123,'Independent variables Analysis'!$AB$126,'Independent variables Analysis'!$AB$129:$AB$130,'Independent variables Analysis'!$AB$132,'Independent variables Analysis'!$AB$134)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9-1658-48AF-8B9B-D63E6497E4CD}"/>
            </c:ext>
          </c:extLst>
        </c:ser>
        <c:ser>
          <c:idx val="27"/>
          <c:order val="27"/>
          <c:tx>
            <c:strRef>
              <c:f>'Independent variables Analysis'!$AC$119</c:f>
              <c:strCache>
                <c:ptCount val="1"/>
                <c:pt idx="0">
                  <c:v>NOFSM </c:v>
                </c:pt>
              </c:strCache>
            </c:strRef>
          </c:tx>
          <c:spPr>
            <a:solidFill>
              <a:schemeClr val="accent4">
                <a:lumMod val="60000"/>
                <a:lumOff val="4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Analysis'!$AC$120:$AC$134</c15:sqref>
                  </c15:fullRef>
                </c:ext>
              </c:extLst>
              <c:f>('Independent variables Analysis'!$AC$123,'Independent variables Analysis'!$AC$126,'Independent variables Analysis'!$AC$129:$AC$130,'Independent variables Analysis'!$AC$132,'Independent variables Analysis'!$AC$134)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A-1658-48AF-8B9B-D63E6497E4CD}"/>
            </c:ext>
          </c:extLst>
        </c:ser>
        <c:ser>
          <c:idx val="28"/>
          <c:order val="28"/>
          <c:tx>
            <c:strRef>
              <c:f>'Independent variables Analysis'!$AD$119</c:f>
              <c:strCache>
                <c:ptCount val="1"/>
                <c:pt idx="0">
                  <c:v>NONFNABM </c:v>
                </c:pt>
              </c:strCache>
            </c:strRef>
          </c:tx>
          <c:spPr>
            <a:solidFill>
              <a:schemeClr val="accent5">
                <a:lumMod val="60000"/>
                <a:lumOff val="4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Analysis'!$AD$120:$AD$134</c15:sqref>
                  </c15:fullRef>
                </c:ext>
              </c:extLst>
              <c:f>('Independent variables Analysis'!$AD$123,'Independent variables Analysis'!$AD$126,'Independent variables Analysis'!$AD$129:$AD$130,'Independent variables Analysis'!$AD$132,'Independent variables Analysis'!$AD$134)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B-1658-48AF-8B9B-D63E6497E4CD}"/>
            </c:ext>
          </c:extLst>
        </c:ser>
        <c:ser>
          <c:idx val="29"/>
          <c:order val="29"/>
          <c:tx>
            <c:strRef>
              <c:f>'Independent variables Analysis'!$AE$119</c:f>
              <c:strCache>
                <c:ptCount val="1"/>
                <c:pt idx="0">
                  <c:v>NONFNSM </c:v>
                </c:pt>
              </c:strCache>
            </c:strRef>
          </c:tx>
          <c:spPr>
            <a:solidFill>
              <a:schemeClr val="accent6">
                <a:lumMod val="60000"/>
                <a:lumOff val="4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Analysis'!$AE$120:$AE$134</c15:sqref>
                  </c15:fullRef>
                </c:ext>
              </c:extLst>
              <c:f>('Independent variables Analysis'!$AE$123,'Independent variables Analysis'!$AE$126,'Independent variables Analysis'!$AE$129:$AE$130,'Independent variables Analysis'!$AE$132,'Independent variables Analysis'!$AE$134)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C-1658-48AF-8B9B-D63E6497E4CD}"/>
            </c:ext>
          </c:extLst>
        </c:ser>
        <c:ser>
          <c:idx val="30"/>
          <c:order val="30"/>
          <c:tx>
            <c:strRef>
              <c:f>'Independent variables Analysis'!$AF$119</c:f>
              <c:strCache>
                <c:ptCount val="1"/>
                <c:pt idx="0">
                  <c:v>NONFSM </c:v>
                </c:pt>
              </c:strCache>
            </c:strRef>
          </c:tx>
          <c:spPr>
            <a:solidFill>
              <a:schemeClr val="accent1">
                <a:lumMod val="5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Analysis'!$AF$120:$AF$134</c15:sqref>
                  </c15:fullRef>
                </c:ext>
              </c:extLst>
              <c:f>('Independent variables Analysis'!$AF$123,'Independent variables Analysis'!$AF$126,'Independent variables Analysis'!$AF$129:$AF$130,'Independent variables Analysis'!$AF$132,'Independent variables Analysis'!$AF$134)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D-1658-48AF-8B9B-D63E6497E4CD}"/>
            </c:ext>
          </c:extLst>
        </c:ser>
        <c:ser>
          <c:idx val="31"/>
          <c:order val="31"/>
          <c:tx>
            <c:strRef>
              <c:f>'Independent variables Analysis'!$AG$119</c:f>
              <c:strCache>
                <c:ptCount val="1"/>
                <c:pt idx="0">
                  <c:v>NODM </c:v>
                </c:pt>
              </c:strCache>
            </c:strRef>
          </c:tx>
          <c:spPr>
            <a:solidFill>
              <a:schemeClr val="accent2">
                <a:lumMod val="5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Analysis'!$AG$120:$AG$134</c15:sqref>
                  </c15:fullRef>
                </c:ext>
              </c:extLst>
              <c:f>('Independent variables Analysis'!$AG$123,'Independent variables Analysis'!$AG$126,'Independent variables Analysis'!$AG$129:$AG$130,'Independent variables Analysis'!$AG$132,'Independent variables Analysis'!$AG$134)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E-1658-48AF-8B9B-D63E6497E4CD}"/>
            </c:ext>
          </c:extLst>
        </c:ser>
        <c:ser>
          <c:idx val="32"/>
          <c:order val="32"/>
          <c:tx>
            <c:strRef>
              <c:f>'Independent variables Analysis'!$AH$119</c:f>
              <c:strCache>
                <c:ptCount val="1"/>
                <c:pt idx="0">
                  <c:v>NOPM </c:v>
                </c:pt>
              </c:strCache>
            </c:strRef>
          </c:tx>
          <c:spPr>
            <a:solidFill>
              <a:schemeClr val="accent3">
                <a:lumMod val="5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Analysis'!$AH$120:$AH$134</c15:sqref>
                  </c15:fullRef>
                </c:ext>
              </c:extLst>
              <c:f>('Independent variables Analysis'!$AH$123,'Independent variables Analysis'!$AH$126,'Independent variables Analysis'!$AH$129:$AH$130,'Independent variables Analysis'!$AH$132,'Independent variables Analysis'!$AH$134)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1F-1658-48AF-8B9B-D63E6497E4CD}"/>
            </c:ext>
          </c:extLst>
        </c:ser>
        <c:ser>
          <c:idx val="33"/>
          <c:order val="33"/>
          <c:tx>
            <c:strRef>
              <c:f>'Independent variables Analysis'!$AI$119</c:f>
              <c:strCache>
                <c:ptCount val="1"/>
                <c:pt idx="0">
                  <c:v>NOPRM </c:v>
                </c:pt>
              </c:strCache>
            </c:strRef>
          </c:tx>
          <c:spPr>
            <a:solidFill>
              <a:schemeClr val="accent4">
                <a:lumMod val="5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Analysis'!$AI$120:$AI$134</c15:sqref>
                  </c15:fullRef>
                </c:ext>
              </c:extLst>
              <c:f>('Independent variables Analysis'!$AI$123,'Independent variables Analysis'!$AI$126,'Independent variables Analysis'!$AI$129:$AI$130,'Independent variables Analysis'!$AI$132,'Independent variables Analysis'!$AI$134)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20-1658-48AF-8B9B-D63E6497E4CD}"/>
            </c:ext>
          </c:extLst>
        </c:ser>
        <c:ser>
          <c:idx val="34"/>
          <c:order val="34"/>
          <c:tx>
            <c:strRef>
              <c:f>'Independent variables Analysis'!$AJ$119</c:f>
              <c:strCache>
                <c:ptCount val="1"/>
                <c:pt idx="0">
                  <c:v>NOPLM </c:v>
                </c:pt>
              </c:strCache>
            </c:strRef>
          </c:tx>
          <c:spPr>
            <a:solidFill>
              <a:schemeClr val="accent5">
                <a:lumMod val="5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Analysis'!$AJ$120:$AJ$134</c15:sqref>
                  </c15:fullRef>
                </c:ext>
              </c:extLst>
              <c:f>('Independent variables Analysis'!$AJ$123,'Independent variables Analysis'!$AJ$126,'Independent variables Analysis'!$AJ$129:$AJ$130,'Independent variables Analysis'!$AJ$132,'Independent variables Analysis'!$AJ$134)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21-1658-48AF-8B9B-D63E6497E4CD}"/>
            </c:ext>
          </c:extLst>
        </c:ser>
        <c:ser>
          <c:idx val="35"/>
          <c:order val="35"/>
          <c:tx>
            <c:strRef>
              <c:f>'Independent variables Analysis'!$AK$119</c:f>
              <c:strCache>
                <c:ptCount val="1"/>
                <c:pt idx="0">
                  <c:v>NONAM </c:v>
                </c:pt>
              </c:strCache>
            </c:strRef>
          </c:tx>
          <c:spPr>
            <a:solidFill>
              <a:schemeClr val="accent6">
                <a:lumMod val="5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Analysis'!$AK$120:$AK$134</c15:sqref>
                  </c15:fullRef>
                </c:ext>
              </c:extLst>
              <c:f>('Independent variables Analysis'!$AK$123,'Independent variables Analysis'!$AK$126,'Independent variables Analysis'!$AK$129:$AK$130,'Independent variables Analysis'!$AK$132,'Independent variables Analysis'!$AK$134)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22-1658-48AF-8B9B-D63E6497E4CD}"/>
            </c:ext>
          </c:extLst>
        </c:ser>
        <c:ser>
          <c:idx val="36"/>
          <c:order val="36"/>
          <c:tx>
            <c:strRef>
              <c:f>'Independent variables Analysis'!$AL$119</c:f>
              <c:strCache>
                <c:ptCount val="1"/>
                <c:pt idx="0">
                  <c:v>NOSM </c:v>
                </c:pt>
              </c:strCache>
            </c:strRef>
          </c:tx>
          <c:spPr>
            <a:solidFill>
              <a:schemeClr val="accent1">
                <a:lumMod val="70000"/>
                <a:lumOff val="30000"/>
              </a:schemeClr>
            </a:solidFill>
            <a:ln>
              <a:noFill/>
            </a:ln>
            <a:effectLst/>
          </c:spPr>
          <c:invertIfNegative val="0"/>
          <c:cat>
            <c:numRef>
              <c:extLst>
                <c:ext xmlns:c15="http://schemas.microsoft.com/office/drawing/2012/chart" uri="{02D57815-91ED-43cb-92C2-25804820EDAC}">
                  <c15:fullRef>
                    <c15:sqref>'Independent variables Analysis'!$B$120:$B$134</c15:sqref>
                  </c15:fullRef>
                </c:ext>
              </c:extLst>
              <c:f>('Independent variables Analysis'!$B$123,'Independent variables Analysis'!$B$126,'Independent variables Analysis'!$B$129:$B$130,'Independent variables Analysis'!$B$132,'Independent variables Analysis'!$B$134)</c:f>
              <c:numCache>
                <c:formatCode>General</c:formatCode>
                <c:ptCount val="6"/>
                <c:pt idx="0">
                  <c:v>2010</c:v>
                </c:pt>
                <c:pt idx="1">
                  <c:v>2012</c:v>
                </c:pt>
                <c:pt idx="2">
                  <c:v>2013</c:v>
                </c:pt>
                <c:pt idx="3">
                  <c:v>2015</c:v>
                </c:pt>
                <c:pt idx="4">
                  <c:v>2016</c:v>
                </c:pt>
                <c:pt idx="5">
                  <c:v>2017</c:v>
                </c:pt>
              </c:numCache>
            </c:numRef>
          </c:cat>
          <c:val>
            <c:numRef>
              <c:extLst>
                <c:ext xmlns:c15="http://schemas.microsoft.com/office/drawing/2012/chart" uri="{02D57815-91ED-43cb-92C2-25804820EDAC}">
                  <c15:fullRef>
                    <c15:sqref>'Independent variables Analysis'!$AL$120:$AL$134</c15:sqref>
                  </c15:fullRef>
                </c:ext>
              </c:extLst>
              <c:f>('Independent variables Analysis'!$AL$123,'Independent variables Analysis'!$AL$126,'Independent variables Analysis'!$AL$129:$AL$130,'Independent variables Analysis'!$AL$132,'Independent variables Analysis'!$AL$134)</c:f>
              <c:numCache>
                <c:formatCode>General</c:formatCode>
                <c:ptCount val="6"/>
                <c:pt idx="0">
                  <c:v>0</c:v>
                </c:pt>
                <c:pt idx="1">
                  <c:v>0</c:v>
                </c:pt>
                <c:pt idx="2">
                  <c:v>1</c:v>
                </c:pt>
                <c:pt idx="3">
                  <c:v>0</c:v>
                </c:pt>
                <c:pt idx="4">
                  <c:v>1</c:v>
                </c:pt>
                <c:pt idx="5">
                  <c:v>1</c:v>
                </c:pt>
              </c:numCache>
            </c:numRef>
          </c:val>
          <c:extLst>
            <c:ext xmlns:c16="http://schemas.microsoft.com/office/drawing/2014/chart" uri="{C3380CC4-5D6E-409C-BE32-E72D297353CC}">
              <c16:uniqueId val="{00000023-1658-48AF-8B9B-D63E6497E4CD}"/>
            </c:ext>
          </c:extLst>
        </c:ser>
        <c:dLbls>
          <c:showLegendKey val="0"/>
          <c:showVal val="0"/>
          <c:showCatName val="0"/>
          <c:showSerName val="0"/>
          <c:showPercent val="0"/>
          <c:showBubbleSize val="0"/>
        </c:dLbls>
        <c:gapWidth val="150"/>
        <c:overlap val="100"/>
        <c:axId val="542297872"/>
        <c:axId val="570308928"/>
        <c:extLst>
          <c:ext xmlns:c15="http://schemas.microsoft.com/office/drawing/2012/chart" uri="{02D57815-91ED-43cb-92C2-25804820EDAC}">
            <c15:filteredBarSeries>
              <c15:ser>
                <c:idx val="0"/>
                <c:order val="0"/>
                <c:tx>
                  <c:strRef>
                    <c:extLst>
                      <c:ext uri="{02D57815-91ED-43cb-92C2-25804820EDAC}">
                        <c15:formulaRef>
                          <c15:sqref>'Independent variables Analysis'!$B$119</c15:sqref>
                        </c15:formulaRef>
                      </c:ext>
                    </c:extLst>
                    <c:strCache>
                      <c:ptCount val="1"/>
                      <c:pt idx="0">
                        <c:v>Year</c:v>
                      </c:pt>
                    </c:strCache>
                  </c:strRef>
                </c:tx>
                <c:spPr>
                  <a:solidFill>
                    <a:schemeClr val="accent1"/>
                  </a:solidFill>
                  <a:ln>
                    <a:noFill/>
                  </a:ln>
                  <a:effectLst/>
                </c:spPr>
                <c:invertIfNegative val="0"/>
                <c:cat>
                  <c:numRef>
                    <c:extLst>
                      <c:ext uri="{02D57815-91ED-43cb-92C2-25804820EDAC}">
                        <c15:fullRef>
                          <c15:sqref>'Independent variables Analysis'!$B$120:$B$134</c15:sqref>
                        </c15:fullRef>
                        <c15:formulaRef>
                          <c15:sqref>('Independent variables Analysis'!$B$123,'Independent variables Analysis'!$B$126,'Independent variables Analysis'!$B$129:$B$130,'Independent variables Analysis'!$B$132,'Independent variables Analysis'!$B$134)</c15:sqref>
                        </c15:formulaRef>
                      </c:ext>
                    </c:extLst>
                    <c:numCache>
                      <c:formatCode>General</c:formatCode>
                      <c:ptCount val="6"/>
                      <c:pt idx="0">
                        <c:v>2010</c:v>
                      </c:pt>
                      <c:pt idx="1">
                        <c:v>2012</c:v>
                      </c:pt>
                      <c:pt idx="2">
                        <c:v>2013</c:v>
                      </c:pt>
                      <c:pt idx="3">
                        <c:v>2015</c:v>
                      </c:pt>
                      <c:pt idx="4">
                        <c:v>2016</c:v>
                      </c:pt>
                      <c:pt idx="5">
                        <c:v>2017</c:v>
                      </c:pt>
                    </c:numCache>
                  </c:numRef>
                </c:cat>
                <c:val>
                  <c:numRef>
                    <c:extLst>
                      <c:ext uri="{02D57815-91ED-43cb-92C2-25804820EDAC}">
                        <c15:fullRef>
                          <c15:sqref>'Independent variables Analysis'!$B$120:$B$134</c15:sqref>
                        </c15:fullRef>
                        <c15:formulaRef>
                          <c15:sqref>('Independent variables Analysis'!$B$123,'Independent variables Analysis'!$B$126,'Independent variables Analysis'!$B$129:$B$130,'Independent variables Analysis'!$B$132,'Independent variables Analysis'!$B$134)</c15:sqref>
                        </c15:formulaRef>
                      </c:ext>
                    </c:extLst>
                    <c:numCache>
                      <c:formatCode>General</c:formatCode>
                      <c:ptCount val="6"/>
                      <c:pt idx="0">
                        <c:v>2010</c:v>
                      </c:pt>
                      <c:pt idx="1">
                        <c:v>2012</c:v>
                      </c:pt>
                      <c:pt idx="2">
                        <c:v>2013</c:v>
                      </c:pt>
                      <c:pt idx="3">
                        <c:v>2015</c:v>
                      </c:pt>
                      <c:pt idx="4">
                        <c:v>2016</c:v>
                      </c:pt>
                      <c:pt idx="5">
                        <c:v>2017</c:v>
                      </c:pt>
                    </c:numCache>
                  </c:numRef>
                </c:val>
                <c:extLst>
                  <c:ext xmlns:c16="http://schemas.microsoft.com/office/drawing/2014/chart" uri="{C3380CC4-5D6E-409C-BE32-E72D297353CC}">
                    <c16:uniqueId val="{00000024-1658-48AF-8B9B-D63E6497E4CD}"/>
                  </c:ext>
                </c:extLst>
              </c15:ser>
            </c15:filteredBarSeries>
          </c:ext>
        </c:extLst>
      </c:barChart>
      <c:catAx>
        <c:axId val="542297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308928"/>
        <c:crosses val="autoZero"/>
        <c:auto val="1"/>
        <c:lblAlgn val="ctr"/>
        <c:lblOffset val="100"/>
        <c:noMultiLvlLbl val="0"/>
      </c:catAx>
      <c:valAx>
        <c:axId val="570308928"/>
        <c:scaling>
          <c:orientation val="minMax"/>
          <c:max val="26"/>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metrics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97872"/>
        <c:crosses val="autoZero"/>
        <c:crossBetween val="between"/>
        <c:majorUnit val="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Number of Size metrics used across models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'Independent variables Analysis1'!$B$2</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'Independent variables Analysis1'!$A$3:$A$24</c:f>
              <c:strCache>
                <c:ptCount val="22"/>
                <c:pt idx="0">
                  <c:v>LOC</c:v>
                </c:pt>
                <c:pt idx="1">
                  <c:v>LOCNAMM</c:v>
                </c:pt>
                <c:pt idx="2">
                  <c:v>NOM</c:v>
                </c:pt>
                <c:pt idx="3">
                  <c:v>NOPK</c:v>
                </c:pt>
                <c:pt idx="4">
                  <c:v>NOCS</c:v>
                </c:pt>
                <c:pt idx="5">
                  <c:v>NOMNAMM</c:v>
                </c:pt>
                <c:pt idx="6">
                  <c:v>NOA</c:v>
                </c:pt>
                <c:pt idx="7">
                  <c:v>NADextended</c:v>
                </c:pt>
                <c:pt idx="8">
                  <c:v>NMD</c:v>
                </c:pt>
                <c:pt idx="9">
                  <c:v>NMDextended</c:v>
                </c:pt>
                <c:pt idx="10">
                  <c:v>LOC_1</c:v>
                </c:pt>
                <c:pt idx="11">
                  <c:v>MLOCSum</c:v>
                </c:pt>
                <c:pt idx="12">
                  <c:v>NMA </c:v>
                </c:pt>
                <c:pt idx="13">
                  <c:v>PP</c:v>
                </c:pt>
                <c:pt idx="14">
                  <c:v>NOMemebers</c:v>
                </c:pt>
                <c:pt idx="15">
                  <c:v>ACT</c:v>
                </c:pt>
                <c:pt idx="16">
                  <c:v>COMP</c:v>
                </c:pt>
                <c:pt idx="17">
                  <c:v>NS</c:v>
                </c:pt>
                <c:pt idx="18">
                  <c:v>NAD</c:v>
                </c:pt>
                <c:pt idx="19">
                  <c:v>NOB </c:v>
                </c:pt>
                <c:pt idx="20">
                  <c:v>MMS</c:v>
                </c:pt>
                <c:pt idx="21">
                  <c:v>MMC</c:v>
                </c:pt>
              </c:strCache>
            </c:strRef>
          </c:cat>
          <c:val>
            <c:numRef>
              <c:f>'Independent variables Analysis1'!$B$3:$B$24</c:f>
              <c:numCache>
                <c:formatCode>General</c:formatCode>
                <c:ptCount val="22"/>
                <c:pt idx="0">
                  <c:v>7</c:v>
                </c:pt>
                <c:pt idx="1">
                  <c:v>3</c:v>
                </c:pt>
                <c:pt idx="2">
                  <c:v>8</c:v>
                </c:pt>
                <c:pt idx="3">
                  <c:v>3</c:v>
                </c:pt>
                <c:pt idx="4">
                  <c:v>4</c:v>
                </c:pt>
                <c:pt idx="5">
                  <c:v>3</c:v>
                </c:pt>
                <c:pt idx="6">
                  <c:v>4</c:v>
                </c:pt>
                <c:pt idx="7">
                  <c:v>4</c:v>
                </c:pt>
                <c:pt idx="8">
                  <c:v>7</c:v>
                </c:pt>
                <c:pt idx="9">
                  <c:v>4</c:v>
                </c:pt>
                <c:pt idx="10">
                  <c:v>1</c:v>
                </c:pt>
                <c:pt idx="11">
                  <c:v>1</c:v>
                </c:pt>
                <c:pt idx="12">
                  <c:v>4</c:v>
                </c:pt>
                <c:pt idx="13">
                  <c:v>1</c:v>
                </c:pt>
                <c:pt idx="14">
                  <c:v>1</c:v>
                </c:pt>
                <c:pt idx="15">
                  <c:v>1</c:v>
                </c:pt>
                <c:pt idx="16">
                  <c:v>1</c:v>
                </c:pt>
                <c:pt idx="17">
                  <c:v>1</c:v>
                </c:pt>
                <c:pt idx="18">
                  <c:v>7</c:v>
                </c:pt>
                <c:pt idx="19">
                  <c:v>1</c:v>
                </c:pt>
                <c:pt idx="20">
                  <c:v>1</c:v>
                </c:pt>
                <c:pt idx="21">
                  <c:v>1</c:v>
                </c:pt>
              </c:numCache>
            </c:numRef>
          </c:val>
          <c:extLst>
            <c:ext xmlns:c16="http://schemas.microsoft.com/office/drawing/2014/chart" uri="{C3380CC4-5D6E-409C-BE32-E72D297353CC}">
              <c16:uniqueId val="{00000000-17A0-4F89-BABF-1833369C1D62}"/>
            </c:ext>
          </c:extLst>
        </c:ser>
        <c:dLbls>
          <c:showLegendKey val="0"/>
          <c:showVal val="0"/>
          <c:showCatName val="0"/>
          <c:showSerName val="0"/>
          <c:showPercent val="0"/>
          <c:showBubbleSize val="0"/>
        </c:dLbls>
        <c:gapWidth val="100"/>
        <c:overlap val="-24"/>
        <c:axId val="456630608"/>
        <c:axId val="443833504"/>
      </c:barChart>
      <c:catAx>
        <c:axId val="45663060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Size metrics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3833504"/>
        <c:crosses val="autoZero"/>
        <c:auto val="1"/>
        <c:lblAlgn val="ctr"/>
        <c:lblOffset val="100"/>
        <c:noMultiLvlLbl val="0"/>
      </c:catAx>
      <c:valAx>
        <c:axId val="44383350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studies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663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Number of Coupling metrics used across models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'Independent variables Analysis1'!$H$2</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'Independent variables Analysis1'!$G$3:$G$42</c:f>
              <c:strCache>
                <c:ptCount val="40"/>
                <c:pt idx="0">
                  <c:v>FANOUT</c:v>
                </c:pt>
                <c:pt idx="1">
                  <c:v>FANIN</c:v>
                </c:pt>
                <c:pt idx="2">
                  <c:v>ATFD</c:v>
                </c:pt>
                <c:pt idx="3">
                  <c:v>FDP</c:v>
                </c:pt>
                <c:pt idx="4">
                  <c:v>RFC</c:v>
                </c:pt>
                <c:pt idx="5">
                  <c:v>CBO</c:v>
                </c:pt>
                <c:pt idx="6">
                  <c:v>CFNAMM</c:v>
                </c:pt>
                <c:pt idx="7">
                  <c:v>CINT</c:v>
                </c:pt>
                <c:pt idx="8">
                  <c:v>MaMCL</c:v>
                </c:pt>
                <c:pt idx="9">
                  <c:v>MeMCL</c:v>
                </c:pt>
                <c:pt idx="10">
                  <c:v>NMCS</c:v>
                </c:pt>
                <c:pt idx="11">
                  <c:v>CC</c:v>
                </c:pt>
                <c:pt idx="12">
                  <c:v>CM</c:v>
                </c:pt>
                <c:pt idx="13">
                  <c:v>ACAIC </c:v>
                </c:pt>
                <c:pt idx="14">
                  <c:v>ACMIC</c:v>
                </c:pt>
                <c:pt idx="15">
                  <c:v>CAM</c:v>
                </c:pt>
                <c:pt idx="16">
                  <c:v>CBOingoing</c:v>
                </c:pt>
                <c:pt idx="17">
                  <c:v>CBOoutgoing</c:v>
                </c:pt>
                <c:pt idx="18">
                  <c:v>NCM</c:v>
                </c:pt>
                <c:pt idx="19">
                  <c:v>connectivity</c:v>
                </c:pt>
                <c:pt idx="20">
                  <c:v>CP</c:v>
                </c:pt>
                <c:pt idx="21">
                  <c:v>DCAEC</c:v>
                </c:pt>
                <c:pt idx="22">
                  <c:v>DCMEC</c:v>
                </c:pt>
                <c:pt idx="23">
                  <c:v>DCCdesign</c:v>
                </c:pt>
                <c:pt idx="24">
                  <c:v>IR</c:v>
                </c:pt>
                <c:pt idx="25">
                  <c:v>RFP</c:v>
                </c:pt>
                <c:pt idx="26">
                  <c:v>RTP</c:v>
                </c:pt>
                <c:pt idx="27">
                  <c:v>NOTI</c:v>
                </c:pt>
                <c:pt idx="28">
                  <c:v>DSC</c:v>
                </c:pt>
                <c:pt idx="29">
                  <c:v>DCC</c:v>
                </c:pt>
                <c:pt idx="30">
                  <c:v>CA</c:v>
                </c:pt>
                <c:pt idx="31">
                  <c:v>CE</c:v>
                </c:pt>
                <c:pt idx="32">
                  <c:v>RFC_New</c:v>
                </c:pt>
                <c:pt idx="33">
                  <c:v>NICC</c:v>
                </c:pt>
                <c:pt idx="34">
                  <c:v>NECC</c:v>
                </c:pt>
                <c:pt idx="35">
                  <c:v>NOI</c:v>
                </c:pt>
                <c:pt idx="36">
                  <c:v>NOLibI</c:v>
                </c:pt>
                <c:pt idx="37">
                  <c:v>NOLI</c:v>
                </c:pt>
                <c:pt idx="38">
                  <c:v>NOOI</c:v>
                </c:pt>
                <c:pt idx="39">
                  <c:v>NFA</c:v>
                </c:pt>
              </c:strCache>
            </c:strRef>
          </c:cat>
          <c:val>
            <c:numRef>
              <c:f>'Independent variables Analysis1'!$H$3:$H$42</c:f>
              <c:numCache>
                <c:formatCode>General</c:formatCode>
                <c:ptCount val="40"/>
                <c:pt idx="0">
                  <c:v>4</c:v>
                </c:pt>
                <c:pt idx="1">
                  <c:v>3</c:v>
                </c:pt>
                <c:pt idx="2">
                  <c:v>3</c:v>
                </c:pt>
                <c:pt idx="3">
                  <c:v>3</c:v>
                </c:pt>
                <c:pt idx="4">
                  <c:v>7</c:v>
                </c:pt>
                <c:pt idx="5">
                  <c:v>8</c:v>
                </c:pt>
                <c:pt idx="6">
                  <c:v>3</c:v>
                </c:pt>
                <c:pt idx="7">
                  <c:v>3</c:v>
                </c:pt>
                <c:pt idx="8">
                  <c:v>3</c:v>
                </c:pt>
                <c:pt idx="9">
                  <c:v>3</c:v>
                </c:pt>
                <c:pt idx="10">
                  <c:v>3</c:v>
                </c:pt>
                <c:pt idx="11">
                  <c:v>3</c:v>
                </c:pt>
                <c:pt idx="12">
                  <c:v>3</c:v>
                </c:pt>
                <c:pt idx="13">
                  <c:v>4</c:v>
                </c:pt>
                <c:pt idx="14">
                  <c:v>4</c:v>
                </c:pt>
                <c:pt idx="15">
                  <c:v>4</c:v>
                </c:pt>
                <c:pt idx="16">
                  <c:v>3</c:v>
                </c:pt>
                <c:pt idx="17">
                  <c:v>3</c:v>
                </c:pt>
                <c:pt idx="18">
                  <c:v>4</c:v>
                </c:pt>
                <c:pt idx="19">
                  <c:v>4</c:v>
                </c:pt>
                <c:pt idx="20">
                  <c:v>1</c:v>
                </c:pt>
                <c:pt idx="21">
                  <c:v>4</c:v>
                </c:pt>
                <c:pt idx="22">
                  <c:v>4</c:v>
                </c:pt>
                <c:pt idx="23">
                  <c:v>1</c:v>
                </c:pt>
                <c:pt idx="24">
                  <c:v>3</c:v>
                </c:pt>
                <c:pt idx="25">
                  <c:v>1</c:v>
                </c:pt>
                <c:pt idx="26">
                  <c:v>1</c:v>
                </c:pt>
                <c:pt idx="27">
                  <c:v>3</c:v>
                </c:pt>
                <c:pt idx="28">
                  <c:v>4</c:v>
                </c:pt>
                <c:pt idx="29">
                  <c:v>3</c:v>
                </c:pt>
                <c:pt idx="30">
                  <c:v>1</c:v>
                </c:pt>
                <c:pt idx="31">
                  <c:v>1</c:v>
                </c:pt>
                <c:pt idx="32">
                  <c:v>1</c:v>
                </c:pt>
                <c:pt idx="33">
                  <c:v>1</c:v>
                </c:pt>
                <c:pt idx="34">
                  <c:v>1</c:v>
                </c:pt>
                <c:pt idx="35">
                  <c:v>1</c:v>
                </c:pt>
                <c:pt idx="36">
                  <c:v>1</c:v>
                </c:pt>
                <c:pt idx="37">
                  <c:v>1</c:v>
                </c:pt>
                <c:pt idx="38">
                  <c:v>1</c:v>
                </c:pt>
                <c:pt idx="39">
                  <c:v>1</c:v>
                </c:pt>
              </c:numCache>
            </c:numRef>
          </c:val>
          <c:extLst>
            <c:ext xmlns:c16="http://schemas.microsoft.com/office/drawing/2014/chart" uri="{C3380CC4-5D6E-409C-BE32-E72D297353CC}">
              <c16:uniqueId val="{00000000-49BE-4C55-A84E-C1FCBD964581}"/>
            </c:ext>
          </c:extLst>
        </c:ser>
        <c:dLbls>
          <c:showLegendKey val="0"/>
          <c:showVal val="0"/>
          <c:showCatName val="0"/>
          <c:showSerName val="0"/>
          <c:showPercent val="0"/>
          <c:showBubbleSize val="0"/>
        </c:dLbls>
        <c:gapWidth val="100"/>
        <c:overlap val="-24"/>
        <c:axId val="406963632"/>
        <c:axId val="416083968"/>
      </c:barChart>
      <c:catAx>
        <c:axId val="4069636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Coupling metrics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083968"/>
        <c:crosses val="autoZero"/>
        <c:auto val="1"/>
        <c:lblAlgn val="ctr"/>
        <c:lblOffset val="100"/>
        <c:noMultiLvlLbl val="0"/>
      </c:catAx>
      <c:valAx>
        <c:axId val="41608396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studies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0696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Number of Complexity metrics used across models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'Independent variables Analysis1'!$E$2</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'Independent variables Analysis1'!$D$3:$D$24</c:f>
              <c:strCache>
                <c:ptCount val="22"/>
                <c:pt idx="0">
                  <c:v> CYCLO
</c:v>
                </c:pt>
                <c:pt idx="1">
                  <c:v>WMC </c:v>
                </c:pt>
                <c:pt idx="2">
                  <c:v>WMCNAMM</c:v>
                </c:pt>
                <c:pt idx="3">
                  <c:v>AMW</c:v>
                </c:pt>
                <c:pt idx="4">
                  <c:v>AMWNAMM</c:v>
                </c:pt>
                <c:pt idx="5">
                  <c:v>MAXNESTING</c:v>
                </c:pt>
                <c:pt idx="6">
                  <c:v>CLNAMM </c:v>
                </c:pt>
                <c:pt idx="7">
                  <c:v>NOP</c:v>
                </c:pt>
                <c:pt idx="8">
                  <c:v>NOAV</c:v>
                </c:pt>
                <c:pt idx="9">
                  <c:v>ATLD</c:v>
                </c:pt>
                <c:pt idx="10">
                  <c:v>NOLV</c:v>
                </c:pt>
                <c:pt idx="11">
                  <c:v>MacCabe</c:v>
                </c:pt>
                <c:pt idx="12">
                  <c:v>WMC1</c:v>
                </c:pt>
                <c:pt idx="13">
                  <c:v>WMC_New</c:v>
                </c:pt>
                <c:pt idx="14">
                  <c:v>NOF</c:v>
                </c:pt>
                <c:pt idx="15">
                  <c:v>NOP</c:v>
                </c:pt>
                <c:pt idx="16">
                  <c:v>VGSum </c:v>
                </c:pt>
                <c:pt idx="17">
                  <c:v>CIS</c:v>
                </c:pt>
                <c:pt idx="18">
                  <c:v>WMCinvocations </c:v>
                </c:pt>
                <c:pt idx="19">
                  <c:v>WMCmccabe </c:v>
                </c:pt>
                <c:pt idx="20">
                  <c:v>WAC 
</c:v>
                </c:pt>
                <c:pt idx="21">
                  <c:v>WMA</c:v>
                </c:pt>
              </c:strCache>
            </c:strRef>
          </c:cat>
          <c:val>
            <c:numRef>
              <c:f>'Independent variables Analysis1'!$E$3:$E$24</c:f>
              <c:numCache>
                <c:formatCode>General</c:formatCode>
                <c:ptCount val="22"/>
                <c:pt idx="0">
                  <c:v>3</c:v>
                </c:pt>
                <c:pt idx="1">
                  <c:v>5</c:v>
                </c:pt>
                <c:pt idx="2">
                  <c:v>3</c:v>
                </c:pt>
                <c:pt idx="3">
                  <c:v>3</c:v>
                </c:pt>
                <c:pt idx="4">
                  <c:v>3</c:v>
                </c:pt>
                <c:pt idx="5">
                  <c:v>3</c:v>
                </c:pt>
                <c:pt idx="6">
                  <c:v>3</c:v>
                </c:pt>
                <c:pt idx="7">
                  <c:v>9</c:v>
                </c:pt>
                <c:pt idx="8">
                  <c:v>3</c:v>
                </c:pt>
                <c:pt idx="9">
                  <c:v>3</c:v>
                </c:pt>
                <c:pt idx="10">
                  <c:v>4</c:v>
                </c:pt>
                <c:pt idx="11">
                  <c:v>4</c:v>
                </c:pt>
                <c:pt idx="12">
                  <c:v>4</c:v>
                </c:pt>
                <c:pt idx="13">
                  <c:v>1</c:v>
                </c:pt>
                <c:pt idx="14">
                  <c:v>1</c:v>
                </c:pt>
                <c:pt idx="15">
                  <c:v>1</c:v>
                </c:pt>
                <c:pt idx="16">
                  <c:v>1</c:v>
                </c:pt>
                <c:pt idx="17">
                  <c:v>3</c:v>
                </c:pt>
                <c:pt idx="18">
                  <c:v>1</c:v>
                </c:pt>
                <c:pt idx="19">
                  <c:v>1</c:v>
                </c:pt>
                <c:pt idx="20">
                  <c:v>1</c:v>
                </c:pt>
                <c:pt idx="21">
                  <c:v>1</c:v>
                </c:pt>
              </c:numCache>
            </c:numRef>
          </c:val>
          <c:extLst>
            <c:ext xmlns:c16="http://schemas.microsoft.com/office/drawing/2014/chart" uri="{C3380CC4-5D6E-409C-BE32-E72D297353CC}">
              <c16:uniqueId val="{00000000-4112-46CC-AD6C-641E36648228}"/>
            </c:ext>
          </c:extLst>
        </c:ser>
        <c:dLbls>
          <c:showLegendKey val="0"/>
          <c:showVal val="0"/>
          <c:showCatName val="0"/>
          <c:showSerName val="0"/>
          <c:showPercent val="0"/>
          <c:showBubbleSize val="0"/>
        </c:dLbls>
        <c:gapWidth val="100"/>
        <c:overlap val="-24"/>
        <c:axId val="447520560"/>
        <c:axId val="418139104"/>
      </c:barChart>
      <c:catAx>
        <c:axId val="4475205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Complexity metrics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8139104"/>
        <c:crosses val="autoZero"/>
        <c:auto val="1"/>
        <c:lblAlgn val="ctr"/>
        <c:lblOffset val="100"/>
        <c:noMultiLvlLbl val="0"/>
      </c:catAx>
      <c:valAx>
        <c:axId val="41813910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studies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752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Number of Encapsulation metrics used across models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'Independent variables Analysis1'!$K$2</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'Independent variables Analysis1'!$J$3:$J$13</c:f>
              <c:strCache>
                <c:ptCount val="11"/>
                <c:pt idx="0">
                  <c:v>NOAM</c:v>
                </c:pt>
                <c:pt idx="1">
                  <c:v>NOPA</c:v>
                </c:pt>
                <c:pt idx="2">
                  <c:v>LAA</c:v>
                </c:pt>
                <c:pt idx="3">
                  <c:v>DAM</c:v>
                </c:pt>
                <c:pt idx="4">
                  <c:v>NPrM</c:v>
                </c:pt>
                <c:pt idx="5">
                  <c:v>AHF</c:v>
                </c:pt>
                <c:pt idx="6">
                  <c:v>AlF</c:v>
                </c:pt>
                <c:pt idx="7">
                  <c:v>CF</c:v>
                </c:pt>
                <c:pt idx="8">
                  <c:v>MHF</c:v>
                </c:pt>
                <c:pt idx="9">
                  <c:v>MIF</c:v>
                </c:pt>
                <c:pt idx="10">
                  <c:v>PF</c:v>
                </c:pt>
              </c:strCache>
            </c:strRef>
          </c:cat>
          <c:val>
            <c:numRef>
              <c:f>'Independent variables Analysis1'!$K$3:$K$13</c:f>
              <c:numCache>
                <c:formatCode>General</c:formatCode>
                <c:ptCount val="11"/>
                <c:pt idx="0">
                  <c:v>6</c:v>
                </c:pt>
                <c:pt idx="1">
                  <c:v>3</c:v>
                </c:pt>
                <c:pt idx="2">
                  <c:v>3</c:v>
                </c:pt>
                <c:pt idx="3">
                  <c:v>4</c:v>
                </c:pt>
                <c:pt idx="4">
                  <c:v>2</c:v>
                </c:pt>
                <c:pt idx="5">
                  <c:v>1</c:v>
                </c:pt>
                <c:pt idx="6">
                  <c:v>1</c:v>
                </c:pt>
                <c:pt idx="7">
                  <c:v>1</c:v>
                </c:pt>
                <c:pt idx="8">
                  <c:v>1</c:v>
                </c:pt>
                <c:pt idx="9">
                  <c:v>1</c:v>
                </c:pt>
                <c:pt idx="10">
                  <c:v>1</c:v>
                </c:pt>
              </c:numCache>
            </c:numRef>
          </c:val>
          <c:extLst>
            <c:ext xmlns:c16="http://schemas.microsoft.com/office/drawing/2014/chart" uri="{C3380CC4-5D6E-409C-BE32-E72D297353CC}">
              <c16:uniqueId val="{00000000-2E47-4D2B-B099-72925AE5B010}"/>
            </c:ext>
          </c:extLst>
        </c:ser>
        <c:dLbls>
          <c:showLegendKey val="0"/>
          <c:showVal val="0"/>
          <c:showCatName val="0"/>
          <c:showSerName val="0"/>
          <c:showPercent val="0"/>
          <c:showBubbleSize val="0"/>
        </c:dLbls>
        <c:gapWidth val="100"/>
        <c:overlap val="-24"/>
        <c:axId val="447519728"/>
        <c:axId val="418142560"/>
      </c:barChart>
      <c:catAx>
        <c:axId val="44751972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Encapsulation metrics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8142560"/>
        <c:crosses val="autoZero"/>
        <c:auto val="1"/>
        <c:lblAlgn val="ctr"/>
        <c:lblOffset val="100"/>
        <c:noMultiLvlLbl val="0"/>
      </c:catAx>
      <c:valAx>
        <c:axId val="41814256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studies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7519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Number of Inheritance metrics used across models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'Independent variables Analysis1'!$N$2</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'Independent variables Analysis1'!$M$3:$M$24</c:f>
              <c:strCache>
                <c:ptCount val="22"/>
                <c:pt idx="0">
                  <c:v>DIT</c:v>
                </c:pt>
                <c:pt idx="1">
                  <c:v>NOI</c:v>
                </c:pt>
                <c:pt idx="2">
                  <c:v>NOC</c:v>
                </c:pt>
                <c:pt idx="3">
                  <c:v>NMO</c:v>
                </c:pt>
                <c:pt idx="4">
                  <c:v>NIM</c:v>
                </c:pt>
                <c:pt idx="5">
                  <c:v>NOII</c:v>
                </c:pt>
                <c:pt idx="6">
                  <c:v>AID</c:v>
                </c:pt>
                <c:pt idx="7">
                  <c:v>ANA</c:v>
                </c:pt>
                <c:pt idx="8">
                  <c:v>CLD</c:v>
                </c:pt>
                <c:pt idx="9">
                  <c:v>ICHClass</c:v>
                </c:pt>
                <c:pt idx="10">
                  <c:v>MFA</c:v>
                </c:pt>
                <c:pt idx="11">
                  <c:v>NOA</c:v>
                </c:pt>
                <c:pt idx="12">
                  <c:v>NOD</c:v>
                </c:pt>
                <c:pt idx="13">
                  <c:v>NOP</c:v>
                </c:pt>
                <c:pt idx="14">
                  <c:v>NOPM</c:v>
                </c:pt>
                <c:pt idx="15">
                  <c:v>PIIR</c:v>
                </c:pt>
                <c:pt idx="16">
                  <c:v>EIC</c:v>
                </c:pt>
                <c:pt idx="17">
                  <c:v>EIP</c:v>
                </c:pt>
                <c:pt idx="18">
                  <c:v>NOH</c:v>
                </c:pt>
                <c:pt idx="19">
                  <c:v>DIT_1</c:v>
                </c:pt>
                <c:pt idx="20">
                  <c:v>NOC_1</c:v>
                </c:pt>
                <c:pt idx="21">
                  <c:v>NAI</c:v>
                </c:pt>
              </c:strCache>
            </c:strRef>
          </c:cat>
          <c:val>
            <c:numRef>
              <c:f>'Independent variables Analysis1'!$N$3:$N$24</c:f>
              <c:numCache>
                <c:formatCode>General</c:formatCode>
                <c:ptCount val="22"/>
                <c:pt idx="0">
                  <c:v>8</c:v>
                </c:pt>
                <c:pt idx="1">
                  <c:v>3</c:v>
                </c:pt>
                <c:pt idx="2">
                  <c:v>8</c:v>
                </c:pt>
                <c:pt idx="3">
                  <c:v>7</c:v>
                </c:pt>
                <c:pt idx="4">
                  <c:v>8</c:v>
                </c:pt>
                <c:pt idx="5">
                  <c:v>3</c:v>
                </c:pt>
                <c:pt idx="6">
                  <c:v>4</c:v>
                </c:pt>
                <c:pt idx="7">
                  <c:v>3</c:v>
                </c:pt>
                <c:pt idx="8">
                  <c:v>4</c:v>
                </c:pt>
                <c:pt idx="9">
                  <c:v>4</c:v>
                </c:pt>
                <c:pt idx="10">
                  <c:v>4</c:v>
                </c:pt>
                <c:pt idx="11">
                  <c:v>4</c:v>
                </c:pt>
                <c:pt idx="12">
                  <c:v>4</c:v>
                </c:pt>
                <c:pt idx="13">
                  <c:v>3</c:v>
                </c:pt>
                <c:pt idx="14">
                  <c:v>4</c:v>
                </c:pt>
                <c:pt idx="15">
                  <c:v>1</c:v>
                </c:pt>
                <c:pt idx="16">
                  <c:v>1</c:v>
                </c:pt>
                <c:pt idx="17">
                  <c:v>1</c:v>
                </c:pt>
                <c:pt idx="18">
                  <c:v>4</c:v>
                </c:pt>
                <c:pt idx="19">
                  <c:v>1</c:v>
                </c:pt>
                <c:pt idx="20">
                  <c:v>1</c:v>
                </c:pt>
                <c:pt idx="21">
                  <c:v>1</c:v>
                </c:pt>
              </c:numCache>
            </c:numRef>
          </c:val>
          <c:extLst>
            <c:ext xmlns:c16="http://schemas.microsoft.com/office/drawing/2014/chart" uri="{C3380CC4-5D6E-409C-BE32-E72D297353CC}">
              <c16:uniqueId val="{00000000-2967-4F94-88BB-D9811235789D}"/>
            </c:ext>
          </c:extLst>
        </c:ser>
        <c:dLbls>
          <c:showLegendKey val="0"/>
          <c:showVal val="0"/>
          <c:showCatName val="0"/>
          <c:showSerName val="0"/>
          <c:showPercent val="0"/>
          <c:showBubbleSize val="0"/>
        </c:dLbls>
        <c:gapWidth val="100"/>
        <c:overlap val="-24"/>
        <c:axId val="444687152"/>
        <c:axId val="504165104"/>
      </c:barChart>
      <c:catAx>
        <c:axId val="4446871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Inheritance metrics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4165104"/>
        <c:crosses val="autoZero"/>
        <c:auto val="1"/>
        <c:lblAlgn val="ctr"/>
        <c:lblOffset val="100"/>
        <c:noMultiLvlLbl val="0"/>
      </c:catAx>
      <c:valAx>
        <c:axId val="50416510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studies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4687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Number of Cohesion metrics used across models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'Independent variables Analysis1'!$Q$2</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'Independent variables Analysis1'!$P$3:$P$9</c:f>
              <c:strCache>
                <c:ptCount val="7"/>
                <c:pt idx="0">
                  <c:v>LCOM</c:v>
                </c:pt>
                <c:pt idx="1">
                  <c:v>LCOM1 </c:v>
                </c:pt>
                <c:pt idx="2">
                  <c:v>LCOM2</c:v>
                </c:pt>
                <c:pt idx="3">
                  <c:v>LCOM3</c:v>
                </c:pt>
                <c:pt idx="4">
                  <c:v>LCOM5</c:v>
                </c:pt>
                <c:pt idx="5">
                  <c:v>cohesionAttributes</c:v>
                </c:pt>
                <c:pt idx="6">
                  <c:v>TCC</c:v>
                </c:pt>
              </c:strCache>
            </c:strRef>
          </c:cat>
          <c:val>
            <c:numRef>
              <c:f>'Independent variables Analysis1'!$Q$3:$Q$9</c:f>
              <c:numCache>
                <c:formatCode>General</c:formatCode>
                <c:ptCount val="7"/>
                <c:pt idx="0">
                  <c:v>1</c:v>
                </c:pt>
                <c:pt idx="1">
                  <c:v>4</c:v>
                </c:pt>
                <c:pt idx="2">
                  <c:v>4</c:v>
                </c:pt>
                <c:pt idx="3">
                  <c:v>1</c:v>
                </c:pt>
                <c:pt idx="4">
                  <c:v>10</c:v>
                </c:pt>
                <c:pt idx="5">
                  <c:v>4</c:v>
                </c:pt>
                <c:pt idx="6">
                  <c:v>3</c:v>
                </c:pt>
              </c:numCache>
            </c:numRef>
          </c:val>
          <c:extLst>
            <c:ext xmlns:c16="http://schemas.microsoft.com/office/drawing/2014/chart" uri="{C3380CC4-5D6E-409C-BE32-E72D297353CC}">
              <c16:uniqueId val="{00000000-A161-4B21-8BA7-3F0C9C850E00}"/>
            </c:ext>
          </c:extLst>
        </c:ser>
        <c:dLbls>
          <c:showLegendKey val="0"/>
          <c:showVal val="0"/>
          <c:showCatName val="0"/>
          <c:showSerName val="0"/>
          <c:showPercent val="0"/>
          <c:showBubbleSize val="0"/>
        </c:dLbls>
        <c:gapWidth val="100"/>
        <c:overlap val="-24"/>
        <c:axId val="415906704"/>
        <c:axId val="397048256"/>
      </c:barChart>
      <c:catAx>
        <c:axId val="4159067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Cohesion metrics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97048256"/>
        <c:crosses val="autoZero"/>
        <c:auto val="1"/>
        <c:lblAlgn val="ctr"/>
        <c:lblOffset val="100"/>
        <c:noMultiLvlLbl val="0"/>
      </c:catAx>
      <c:valAx>
        <c:axId val="39704825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studies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59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Number of Others metrics used across models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'Independent variables Analysis1'!$T$2</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'Independent variables Analysis1'!$S$3:$S$38</c:f>
              <c:strCache>
                <c:ptCount val="36"/>
                <c:pt idx="0">
                  <c:v>MOA</c:v>
                </c:pt>
                <c:pt idx="1">
                  <c:v>NOTC</c:v>
                </c:pt>
                <c:pt idx="2">
                  <c:v>REIP</c:v>
                </c:pt>
                <c:pt idx="3">
                  <c:v>RPII</c:v>
                </c:pt>
                <c:pt idx="4">
                  <c:v>RRFP</c:v>
                </c:pt>
                <c:pt idx="5">
                  <c:v>RRTP</c:v>
                </c:pt>
                <c:pt idx="6">
                  <c:v>SIX</c:v>
                </c:pt>
                <c:pt idx="7">
                  <c:v>NPM</c:v>
                </c:pt>
                <c:pt idx="8">
                  <c:v>IC</c:v>
                </c:pt>
                <c:pt idx="9">
                  <c:v>CBM</c:v>
                </c:pt>
                <c:pt idx="10">
                  <c:v>AMC</c:v>
                </c:pt>
                <c:pt idx="11">
                  <c:v>USELESS</c:v>
                </c:pt>
                <c:pt idx="12">
                  <c:v>NODA</c:v>
                </c:pt>
                <c:pt idx="13">
                  <c:v>NOPVA</c:v>
                </c:pt>
                <c:pt idx="14">
                  <c:v>NOPRA</c:v>
                </c:pt>
                <c:pt idx="15">
                  <c:v>NOFA</c:v>
                </c:pt>
                <c:pt idx="16">
                  <c:v>NOFSA</c:v>
                </c:pt>
                <c:pt idx="17">
                  <c:v>NOFNSA</c:v>
                </c:pt>
                <c:pt idx="18">
                  <c:v>NONFNSA</c:v>
                </c:pt>
                <c:pt idx="19">
                  <c:v>NOSA</c:v>
                </c:pt>
                <c:pt idx="20">
                  <c:v>NONFSA</c:v>
                </c:pt>
                <c:pt idx="21">
                  <c:v>NOABM</c:v>
                </c:pt>
                <c:pt idx="22">
                  <c:v>NOCM </c:v>
                </c:pt>
                <c:pt idx="23">
                  <c:v>NONCM </c:v>
                </c:pt>
                <c:pt idx="24">
                  <c:v>NOFM </c:v>
                </c:pt>
                <c:pt idx="25">
                  <c:v>NOFNSM </c:v>
                </c:pt>
                <c:pt idx="26">
                  <c:v>NOFSM </c:v>
                </c:pt>
                <c:pt idx="27">
                  <c:v>NONFNABM </c:v>
                </c:pt>
                <c:pt idx="28">
                  <c:v>NONFNSM </c:v>
                </c:pt>
                <c:pt idx="29">
                  <c:v>NONFSM </c:v>
                </c:pt>
                <c:pt idx="30">
                  <c:v>NODM </c:v>
                </c:pt>
                <c:pt idx="31">
                  <c:v>NOPM </c:v>
                </c:pt>
                <c:pt idx="32">
                  <c:v>NOPRM </c:v>
                </c:pt>
                <c:pt idx="33">
                  <c:v>NOPLM </c:v>
                </c:pt>
                <c:pt idx="34">
                  <c:v>NONAM </c:v>
                </c:pt>
                <c:pt idx="35">
                  <c:v>NOSM </c:v>
                </c:pt>
              </c:strCache>
            </c:strRef>
          </c:cat>
          <c:val>
            <c:numRef>
              <c:f>'Independent variables Analysis1'!$T$3:$T$38</c:f>
              <c:numCache>
                <c:formatCode>General</c:formatCode>
                <c:ptCount val="36"/>
                <c:pt idx="0">
                  <c:v>4</c:v>
                </c:pt>
                <c:pt idx="1">
                  <c:v>1</c:v>
                </c:pt>
                <c:pt idx="2">
                  <c:v>1</c:v>
                </c:pt>
                <c:pt idx="3">
                  <c:v>1</c:v>
                </c:pt>
                <c:pt idx="4">
                  <c:v>1</c:v>
                </c:pt>
                <c:pt idx="5">
                  <c:v>1</c:v>
                </c:pt>
                <c:pt idx="6">
                  <c:v>4</c:v>
                </c:pt>
                <c:pt idx="7">
                  <c:v>1</c:v>
                </c:pt>
                <c:pt idx="8">
                  <c:v>1</c:v>
                </c:pt>
                <c:pt idx="9">
                  <c:v>1</c:v>
                </c:pt>
                <c:pt idx="10">
                  <c:v>1</c:v>
                </c:pt>
                <c:pt idx="11">
                  <c:v>2</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numCache>
            </c:numRef>
          </c:val>
          <c:extLst>
            <c:ext xmlns:c16="http://schemas.microsoft.com/office/drawing/2014/chart" uri="{C3380CC4-5D6E-409C-BE32-E72D297353CC}">
              <c16:uniqueId val="{00000000-27D7-4069-B7B1-26E072C06760}"/>
            </c:ext>
          </c:extLst>
        </c:ser>
        <c:dLbls>
          <c:showLegendKey val="0"/>
          <c:showVal val="0"/>
          <c:showCatName val="0"/>
          <c:showSerName val="0"/>
          <c:showPercent val="0"/>
          <c:showBubbleSize val="0"/>
        </c:dLbls>
        <c:gapWidth val="100"/>
        <c:overlap val="-24"/>
        <c:axId val="347919152"/>
        <c:axId val="504513472"/>
      </c:barChart>
      <c:catAx>
        <c:axId val="3479191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Others metrics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4513472"/>
        <c:crosses val="autoZero"/>
        <c:auto val="1"/>
        <c:lblAlgn val="ctr"/>
        <c:lblOffset val="100"/>
        <c:noMultiLvlLbl val="0"/>
      </c:catAx>
      <c:valAx>
        <c:axId val="504513472"/>
        <c:scaling>
          <c:orientation val="minMax"/>
          <c:max val="5"/>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studies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7919152"/>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Number of Relationship metrics used across models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'Independent variables Analysis1'!$AC$2</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'Independent variables Analysis1'!$AB$3:$AB$5</c:f>
              <c:strCache>
                <c:ptCount val="3"/>
                <c:pt idx="0">
                  <c:v>ABSTR_R</c:v>
                </c:pt>
                <c:pt idx="1">
                  <c:v>ASSOC_R</c:v>
                </c:pt>
                <c:pt idx="2">
                  <c:v>DEPEND_R</c:v>
                </c:pt>
              </c:strCache>
            </c:strRef>
          </c:cat>
          <c:val>
            <c:numRef>
              <c:f>'Independent variables Analysis1'!$AC$3:$AC$5</c:f>
              <c:numCache>
                <c:formatCode>General</c:formatCode>
                <c:ptCount val="3"/>
                <c:pt idx="0">
                  <c:v>1</c:v>
                </c:pt>
                <c:pt idx="1">
                  <c:v>1</c:v>
                </c:pt>
                <c:pt idx="2">
                  <c:v>1</c:v>
                </c:pt>
              </c:numCache>
            </c:numRef>
          </c:val>
          <c:extLst>
            <c:ext xmlns:c16="http://schemas.microsoft.com/office/drawing/2014/chart" uri="{C3380CC4-5D6E-409C-BE32-E72D297353CC}">
              <c16:uniqueId val="{00000000-F940-4AF6-A559-3179F2D2C234}"/>
            </c:ext>
          </c:extLst>
        </c:ser>
        <c:dLbls>
          <c:showLegendKey val="0"/>
          <c:showVal val="0"/>
          <c:showCatName val="0"/>
          <c:showSerName val="0"/>
          <c:showPercent val="0"/>
          <c:showBubbleSize val="0"/>
        </c:dLbls>
        <c:gapWidth val="100"/>
        <c:overlap val="-24"/>
        <c:axId val="543014176"/>
        <c:axId val="397046528"/>
      </c:barChart>
      <c:catAx>
        <c:axId val="5430141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Relationship metrics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97046528"/>
        <c:crosses val="autoZero"/>
        <c:auto val="1"/>
        <c:lblAlgn val="ctr"/>
        <c:lblOffset val="100"/>
        <c:noMultiLvlLbl val="0"/>
      </c:catAx>
      <c:valAx>
        <c:axId val="397046528"/>
        <c:scaling>
          <c:orientation val="minMax"/>
          <c:max val="2"/>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studies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43014176"/>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Rest of the</a:t>
            </a:r>
            <a:r>
              <a:rPr lang="en-US" b="1" baseline="0"/>
              <a:t> categories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'Independent variables Analysis1'!$Z$12</c:f>
              <c:strCache>
                <c:ptCount val="1"/>
                <c:pt idx="0">
                  <c:v>Frequency</c:v>
                </c:pt>
              </c:strCache>
            </c:strRef>
          </c:tx>
          <c:spPr>
            <a:solidFill>
              <a:schemeClr val="accent1"/>
            </a:solidFill>
            <a:ln>
              <a:noFill/>
            </a:ln>
            <a:effectLst/>
          </c:spPr>
          <c:invertIfNegative val="0"/>
          <c:cat>
            <c:strRef>
              <c:f>'Independent variables Analysis1'!$Y$13:$Y$21</c:f>
              <c:strCache>
                <c:ptCount val="9"/>
                <c:pt idx="0">
                  <c:v>C_PARAM</c:v>
                </c:pt>
                <c:pt idx="1">
                  <c:v>D_APPEAR</c:v>
                </c:pt>
                <c:pt idx="2">
                  <c:v>ABSTR_R</c:v>
                </c:pt>
                <c:pt idx="3">
                  <c:v>ASSOC_R</c:v>
                </c:pt>
                <c:pt idx="4">
                  <c:v>DEPEND_R</c:v>
                </c:pt>
                <c:pt idx="5">
                  <c:v>Tokens</c:v>
                </c:pt>
                <c:pt idx="6">
                  <c:v>Name rules</c:v>
                </c:pt>
                <c:pt idx="7">
                  <c:v>Histroy Features</c:v>
                </c:pt>
                <c:pt idx="8">
                  <c:v>Destination Features</c:v>
                </c:pt>
              </c:strCache>
            </c:strRef>
          </c:cat>
          <c:val>
            <c:numRef>
              <c:f>'Independent variables Analysis1'!$Z$13:$Z$21</c:f>
              <c:numCache>
                <c:formatCode>General</c:formatCode>
                <c:ptCount val="9"/>
                <c:pt idx="0">
                  <c:v>1</c:v>
                </c:pt>
                <c:pt idx="1">
                  <c:v>1</c:v>
                </c:pt>
                <c:pt idx="2">
                  <c:v>1</c:v>
                </c:pt>
                <c:pt idx="3">
                  <c:v>1</c:v>
                </c:pt>
                <c:pt idx="4">
                  <c:v>1</c:v>
                </c:pt>
                <c:pt idx="5">
                  <c:v>2</c:v>
                </c:pt>
                <c:pt idx="6">
                  <c:v>3</c:v>
                </c:pt>
                <c:pt idx="7">
                  <c:v>1</c:v>
                </c:pt>
                <c:pt idx="8">
                  <c:v>1</c:v>
                </c:pt>
              </c:numCache>
            </c:numRef>
          </c:val>
          <c:extLst>
            <c:ext xmlns:c16="http://schemas.microsoft.com/office/drawing/2014/chart" uri="{C3380CC4-5D6E-409C-BE32-E72D297353CC}">
              <c16:uniqueId val="{00000000-BA95-4B1C-BC8B-FC0A34934CDB}"/>
            </c:ext>
          </c:extLst>
        </c:ser>
        <c:dLbls>
          <c:showLegendKey val="0"/>
          <c:showVal val="0"/>
          <c:showCatName val="0"/>
          <c:showSerName val="0"/>
          <c:showPercent val="0"/>
          <c:showBubbleSize val="0"/>
        </c:dLbls>
        <c:gapWidth val="219"/>
        <c:overlap val="-27"/>
        <c:axId val="492672352"/>
        <c:axId val="556993088"/>
      </c:barChart>
      <c:catAx>
        <c:axId val="4926723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900" b="1"/>
                  <a:t>Rest</a:t>
                </a:r>
                <a:r>
                  <a:rPr lang="en-US" sz="900" b="1" baseline="0"/>
                  <a:t> of the metrics belong to Process, Textual, Relationship, Class Employment and Diagram Categories.</a:t>
                </a:r>
                <a:endParaRPr lang="en-US" sz="900" b="1"/>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993088"/>
        <c:crosses val="autoZero"/>
        <c:auto val="1"/>
        <c:lblAlgn val="ctr"/>
        <c:lblOffset val="100"/>
        <c:noMultiLvlLbl val="0"/>
      </c:catAx>
      <c:valAx>
        <c:axId val="55699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900" b="1"/>
                  <a:t>Number</a:t>
                </a:r>
                <a:r>
                  <a:rPr lang="en-US" sz="900" b="1" baseline="0"/>
                  <a:t> of studies</a:t>
                </a:r>
                <a:endParaRPr lang="en-US" sz="900" b="1"/>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672352"/>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God Class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'Performance Evaluation'!$D$2</c:f>
              <c:strCache>
                <c:ptCount val="1"/>
                <c:pt idx="0">
                  <c:v>Precision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'Performance Evaluation'!$C$3:$C$9</c:f>
              <c:strCache>
                <c:ptCount val="7"/>
                <c:pt idx="0">
                  <c:v>IDS</c:v>
                </c:pt>
                <c:pt idx="1">
                  <c:v>C5.0 with GA </c:v>
                </c:pt>
                <c:pt idx="2">
                  <c:v>SVM1</c:v>
                </c:pt>
                <c:pt idx="3">
                  <c:v>NB1</c:v>
                </c:pt>
                <c:pt idx="4">
                  <c:v>SVM2</c:v>
                </c:pt>
                <c:pt idx="5">
                  <c:v>NB2</c:v>
                </c:pt>
                <c:pt idx="6">
                  <c:v>C5.0</c:v>
                </c:pt>
              </c:strCache>
            </c:strRef>
          </c:cat>
          <c:val>
            <c:numRef>
              <c:f>'Performance Evaluation'!$D$3:$D$9</c:f>
              <c:numCache>
                <c:formatCode>General</c:formatCode>
                <c:ptCount val="7"/>
                <c:pt idx="0">
                  <c:v>90.19</c:v>
                </c:pt>
                <c:pt idx="1">
                  <c:v>68.400000000000006</c:v>
                </c:pt>
                <c:pt idx="2">
                  <c:v>96.64</c:v>
                </c:pt>
                <c:pt idx="4">
                  <c:v>60.6</c:v>
                </c:pt>
                <c:pt idx="5">
                  <c:v>83</c:v>
                </c:pt>
                <c:pt idx="6">
                  <c:v>60.6</c:v>
                </c:pt>
              </c:numCache>
            </c:numRef>
          </c:val>
          <c:extLst>
            <c:ext xmlns:c16="http://schemas.microsoft.com/office/drawing/2014/chart" uri="{C3380CC4-5D6E-409C-BE32-E72D297353CC}">
              <c16:uniqueId val="{00000000-0F36-4264-8AD3-0A9438BB0AC5}"/>
            </c:ext>
          </c:extLst>
        </c:ser>
        <c:ser>
          <c:idx val="1"/>
          <c:order val="1"/>
          <c:tx>
            <c:strRef>
              <c:f>'Performance Evaluation'!$E$2</c:f>
              <c:strCache>
                <c:ptCount val="1"/>
                <c:pt idx="0">
                  <c:v>Recall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'Performance Evaluation'!$C$3:$C$9</c:f>
              <c:strCache>
                <c:ptCount val="7"/>
                <c:pt idx="0">
                  <c:v>IDS</c:v>
                </c:pt>
                <c:pt idx="1">
                  <c:v>C5.0 with GA </c:v>
                </c:pt>
                <c:pt idx="2">
                  <c:v>SVM1</c:v>
                </c:pt>
                <c:pt idx="3">
                  <c:v>NB1</c:v>
                </c:pt>
                <c:pt idx="4">
                  <c:v>SVM2</c:v>
                </c:pt>
                <c:pt idx="5">
                  <c:v>NB2</c:v>
                </c:pt>
                <c:pt idx="6">
                  <c:v>C5.0</c:v>
                </c:pt>
              </c:strCache>
            </c:strRef>
          </c:cat>
          <c:val>
            <c:numRef>
              <c:f>'Performance Evaluation'!$E$3:$E$9</c:f>
              <c:numCache>
                <c:formatCode>General</c:formatCode>
                <c:ptCount val="7"/>
                <c:pt idx="0">
                  <c:v>100</c:v>
                </c:pt>
                <c:pt idx="1">
                  <c:v>43.5</c:v>
                </c:pt>
                <c:pt idx="2">
                  <c:v>90.23</c:v>
                </c:pt>
                <c:pt idx="4">
                  <c:v>42.4</c:v>
                </c:pt>
                <c:pt idx="5">
                  <c:v>8.4</c:v>
                </c:pt>
                <c:pt idx="6">
                  <c:v>42.4</c:v>
                </c:pt>
              </c:numCache>
            </c:numRef>
          </c:val>
          <c:extLst>
            <c:ext xmlns:c16="http://schemas.microsoft.com/office/drawing/2014/chart" uri="{C3380CC4-5D6E-409C-BE32-E72D297353CC}">
              <c16:uniqueId val="{00000001-0F36-4264-8AD3-0A9438BB0AC5}"/>
            </c:ext>
          </c:extLst>
        </c:ser>
        <c:ser>
          <c:idx val="2"/>
          <c:order val="2"/>
          <c:tx>
            <c:strRef>
              <c:f>'Performance Evaluation'!$F$2</c:f>
              <c:strCache>
                <c:ptCount val="1"/>
                <c:pt idx="0">
                  <c:v>F-measure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'Performance Evaluation'!$C$3:$C$9</c:f>
              <c:strCache>
                <c:ptCount val="7"/>
                <c:pt idx="0">
                  <c:v>IDS</c:v>
                </c:pt>
                <c:pt idx="1">
                  <c:v>C5.0 with GA </c:v>
                </c:pt>
                <c:pt idx="2">
                  <c:v>SVM1</c:v>
                </c:pt>
                <c:pt idx="3">
                  <c:v>NB1</c:v>
                </c:pt>
                <c:pt idx="4">
                  <c:v>SVM2</c:v>
                </c:pt>
                <c:pt idx="5">
                  <c:v>NB2</c:v>
                </c:pt>
                <c:pt idx="6">
                  <c:v>C5.0</c:v>
                </c:pt>
              </c:strCache>
            </c:strRef>
          </c:cat>
          <c:val>
            <c:numRef>
              <c:f>'Performance Evaluation'!$F$3:$F$9</c:f>
              <c:numCache>
                <c:formatCode>0.00</c:formatCode>
                <c:ptCount val="7"/>
                <c:pt idx="0">
                  <c:v>94.842000105158007</c:v>
                </c:pt>
                <c:pt idx="1">
                  <c:v>53.179624664879356</c:v>
                </c:pt>
                <c:pt idx="2">
                  <c:v>93.325062342805154</c:v>
                </c:pt>
                <c:pt idx="3">
                  <c:v>98.14</c:v>
                </c:pt>
                <c:pt idx="4">
                  <c:v>49.9</c:v>
                </c:pt>
                <c:pt idx="5">
                  <c:v>15.25601750547046</c:v>
                </c:pt>
                <c:pt idx="6" formatCode="General">
                  <c:v>49.9</c:v>
                </c:pt>
              </c:numCache>
            </c:numRef>
          </c:val>
          <c:extLst>
            <c:ext xmlns:c16="http://schemas.microsoft.com/office/drawing/2014/chart" uri="{C3380CC4-5D6E-409C-BE32-E72D297353CC}">
              <c16:uniqueId val="{00000002-0F36-4264-8AD3-0A9438BB0AC5}"/>
            </c:ext>
          </c:extLst>
        </c:ser>
        <c:dLbls>
          <c:showLegendKey val="0"/>
          <c:showVal val="0"/>
          <c:showCatName val="0"/>
          <c:showSerName val="0"/>
          <c:showPercent val="0"/>
          <c:showBubbleSize val="0"/>
        </c:dLbls>
        <c:gapWidth val="100"/>
        <c:overlap val="-24"/>
        <c:axId val="443582240"/>
        <c:axId val="457238112"/>
      </c:barChart>
      <c:catAx>
        <c:axId val="4435822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Machine learning algorithms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7238112"/>
        <c:crosses val="autoZero"/>
        <c:auto val="1"/>
        <c:lblAlgn val="ctr"/>
        <c:lblOffset val="100"/>
        <c:noMultiLvlLbl val="0"/>
      </c:catAx>
      <c:valAx>
        <c:axId val="457238112"/>
        <c:scaling>
          <c:orientation val="minMax"/>
          <c:max val="100"/>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3582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Long Method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'Performance Evaluation'!$D$23</c:f>
              <c:strCache>
                <c:ptCount val="1"/>
                <c:pt idx="0">
                  <c:v>Precision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'Performance Evaluation'!$C$24:$C$29</c:f>
              <c:strCache>
                <c:ptCount val="6"/>
                <c:pt idx="0">
                  <c:v>B-J48 Unpruned</c:v>
                </c:pt>
                <c:pt idx="1">
                  <c:v>IBk</c:v>
                </c:pt>
                <c:pt idx="2">
                  <c:v>C5.0 with GA </c:v>
                </c:pt>
                <c:pt idx="3">
                  <c:v>SVM</c:v>
                </c:pt>
                <c:pt idx="4">
                  <c:v>Naïve Bayes</c:v>
                </c:pt>
                <c:pt idx="5">
                  <c:v>C5.0</c:v>
                </c:pt>
              </c:strCache>
            </c:strRef>
          </c:cat>
          <c:val>
            <c:numRef>
              <c:f>'Performance Evaluation'!$D$24:$D$29</c:f>
              <c:numCache>
                <c:formatCode>General</c:formatCode>
                <c:ptCount val="6"/>
                <c:pt idx="1">
                  <c:v>83.33</c:v>
                </c:pt>
                <c:pt idx="2">
                  <c:v>84.8</c:v>
                </c:pt>
                <c:pt idx="3">
                  <c:v>79.099999999999994</c:v>
                </c:pt>
                <c:pt idx="4">
                  <c:v>62.6</c:v>
                </c:pt>
                <c:pt idx="5">
                  <c:v>82.1</c:v>
                </c:pt>
              </c:numCache>
            </c:numRef>
          </c:val>
          <c:extLst>
            <c:ext xmlns:c16="http://schemas.microsoft.com/office/drawing/2014/chart" uri="{C3380CC4-5D6E-409C-BE32-E72D297353CC}">
              <c16:uniqueId val="{00000000-AE52-45C7-93DB-F43B53BA063A}"/>
            </c:ext>
          </c:extLst>
        </c:ser>
        <c:ser>
          <c:idx val="1"/>
          <c:order val="1"/>
          <c:tx>
            <c:strRef>
              <c:f>'Performance Evaluation'!$E$23</c:f>
              <c:strCache>
                <c:ptCount val="1"/>
                <c:pt idx="0">
                  <c:v>Recall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'Performance Evaluation'!$C$24:$C$29</c:f>
              <c:strCache>
                <c:ptCount val="6"/>
                <c:pt idx="0">
                  <c:v>B-J48 Unpruned</c:v>
                </c:pt>
                <c:pt idx="1">
                  <c:v>IBk</c:v>
                </c:pt>
                <c:pt idx="2">
                  <c:v>C5.0 with GA </c:v>
                </c:pt>
                <c:pt idx="3">
                  <c:v>SVM</c:v>
                </c:pt>
                <c:pt idx="4">
                  <c:v>Naïve Bayes</c:v>
                </c:pt>
                <c:pt idx="5">
                  <c:v>C5.0</c:v>
                </c:pt>
              </c:strCache>
            </c:strRef>
          </c:cat>
          <c:val>
            <c:numRef>
              <c:f>'Performance Evaluation'!$E$24:$E$29</c:f>
              <c:numCache>
                <c:formatCode>General</c:formatCode>
                <c:ptCount val="6"/>
                <c:pt idx="1">
                  <c:v>97.63</c:v>
                </c:pt>
                <c:pt idx="2">
                  <c:v>87</c:v>
                </c:pt>
                <c:pt idx="3">
                  <c:v>63.9</c:v>
                </c:pt>
                <c:pt idx="4">
                  <c:v>43.1</c:v>
                </c:pt>
                <c:pt idx="5">
                  <c:v>82.7</c:v>
                </c:pt>
              </c:numCache>
            </c:numRef>
          </c:val>
          <c:extLst>
            <c:ext xmlns:c16="http://schemas.microsoft.com/office/drawing/2014/chart" uri="{C3380CC4-5D6E-409C-BE32-E72D297353CC}">
              <c16:uniqueId val="{00000001-AE52-45C7-93DB-F43B53BA063A}"/>
            </c:ext>
          </c:extLst>
        </c:ser>
        <c:ser>
          <c:idx val="2"/>
          <c:order val="2"/>
          <c:tx>
            <c:strRef>
              <c:f>'Performance Evaluation'!$F$23</c:f>
              <c:strCache>
                <c:ptCount val="1"/>
                <c:pt idx="0">
                  <c:v>F-measure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'Performance Evaluation'!$C$24:$C$29</c:f>
              <c:strCache>
                <c:ptCount val="6"/>
                <c:pt idx="0">
                  <c:v>B-J48 Unpruned</c:v>
                </c:pt>
                <c:pt idx="1">
                  <c:v>IBk</c:v>
                </c:pt>
                <c:pt idx="2">
                  <c:v>C5.0 with GA </c:v>
                </c:pt>
                <c:pt idx="3">
                  <c:v>SVM</c:v>
                </c:pt>
                <c:pt idx="4">
                  <c:v>Naïve Bayes</c:v>
                </c:pt>
                <c:pt idx="5">
                  <c:v>C5.0</c:v>
                </c:pt>
              </c:strCache>
            </c:strRef>
          </c:cat>
          <c:val>
            <c:numRef>
              <c:f>'Performance Evaluation'!$F$24:$F$29</c:f>
              <c:numCache>
                <c:formatCode>0.00</c:formatCode>
                <c:ptCount val="6"/>
                <c:pt idx="0">
                  <c:v>99.63</c:v>
                </c:pt>
                <c:pt idx="1">
                  <c:v>89.914985632183914</c:v>
                </c:pt>
                <c:pt idx="2">
                  <c:v>85.9</c:v>
                </c:pt>
                <c:pt idx="3">
                  <c:v>70.7</c:v>
                </c:pt>
                <c:pt idx="4">
                  <c:v>51.1</c:v>
                </c:pt>
                <c:pt idx="5">
                  <c:v>82.4</c:v>
                </c:pt>
              </c:numCache>
            </c:numRef>
          </c:val>
          <c:extLst>
            <c:ext xmlns:c16="http://schemas.microsoft.com/office/drawing/2014/chart" uri="{C3380CC4-5D6E-409C-BE32-E72D297353CC}">
              <c16:uniqueId val="{00000002-AE52-45C7-93DB-F43B53BA063A}"/>
            </c:ext>
          </c:extLst>
        </c:ser>
        <c:dLbls>
          <c:showLegendKey val="0"/>
          <c:showVal val="0"/>
          <c:showCatName val="0"/>
          <c:showSerName val="0"/>
          <c:showPercent val="0"/>
          <c:showBubbleSize val="0"/>
        </c:dLbls>
        <c:gapWidth val="100"/>
        <c:overlap val="-24"/>
        <c:axId val="346551984"/>
        <c:axId val="398567488"/>
      </c:barChart>
      <c:catAx>
        <c:axId val="3465519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Machine learning algorithms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98567488"/>
        <c:crosses val="autoZero"/>
        <c:auto val="1"/>
        <c:lblAlgn val="ctr"/>
        <c:lblOffset val="100"/>
        <c:noMultiLvlLbl val="0"/>
      </c:catAx>
      <c:valAx>
        <c:axId val="398567488"/>
        <c:scaling>
          <c:orientation val="minMax"/>
          <c:max val="100"/>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6551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Swiss Army Knife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'Performance Evaluation'!$D$48</c:f>
              <c:strCache>
                <c:ptCount val="1"/>
                <c:pt idx="0">
                  <c:v>Precision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'Performance Evaluation'!$C$49:$C$53</c:f>
              <c:strCache>
                <c:ptCount val="5"/>
                <c:pt idx="0">
                  <c:v>C5.0 with GA </c:v>
                </c:pt>
                <c:pt idx="1">
                  <c:v>SVM1</c:v>
                </c:pt>
                <c:pt idx="2">
                  <c:v>SVM2</c:v>
                </c:pt>
                <c:pt idx="3">
                  <c:v>Naïve Bayes</c:v>
                </c:pt>
                <c:pt idx="4">
                  <c:v>C5.0</c:v>
                </c:pt>
              </c:strCache>
            </c:strRef>
          </c:cat>
          <c:val>
            <c:numRef>
              <c:f>'Performance Evaluation'!$D$49:$D$53</c:f>
              <c:numCache>
                <c:formatCode>General</c:formatCode>
                <c:ptCount val="5"/>
                <c:pt idx="0">
                  <c:v>75</c:v>
                </c:pt>
                <c:pt idx="1">
                  <c:v>80.25</c:v>
                </c:pt>
                <c:pt idx="2">
                  <c:v>60</c:v>
                </c:pt>
                <c:pt idx="3">
                  <c:v>5.9</c:v>
                </c:pt>
                <c:pt idx="4">
                  <c:v>72.5</c:v>
                </c:pt>
              </c:numCache>
            </c:numRef>
          </c:val>
          <c:extLst>
            <c:ext xmlns:c16="http://schemas.microsoft.com/office/drawing/2014/chart" uri="{C3380CC4-5D6E-409C-BE32-E72D297353CC}">
              <c16:uniqueId val="{00000000-C71F-489C-8257-2836B000F827}"/>
            </c:ext>
          </c:extLst>
        </c:ser>
        <c:ser>
          <c:idx val="1"/>
          <c:order val="1"/>
          <c:tx>
            <c:strRef>
              <c:f>'Performance Evaluation'!$E$48</c:f>
              <c:strCache>
                <c:ptCount val="1"/>
                <c:pt idx="0">
                  <c:v>Recall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'Performance Evaluation'!$C$49:$C$53</c:f>
              <c:strCache>
                <c:ptCount val="5"/>
                <c:pt idx="0">
                  <c:v>C5.0 with GA </c:v>
                </c:pt>
                <c:pt idx="1">
                  <c:v>SVM1</c:v>
                </c:pt>
                <c:pt idx="2">
                  <c:v>SVM2</c:v>
                </c:pt>
                <c:pt idx="3">
                  <c:v>Naïve Bayes</c:v>
                </c:pt>
                <c:pt idx="4">
                  <c:v>C5.0</c:v>
                </c:pt>
              </c:strCache>
            </c:strRef>
          </c:cat>
          <c:val>
            <c:numRef>
              <c:f>'Performance Evaluation'!$E$49:$E$53</c:f>
              <c:numCache>
                <c:formatCode>General</c:formatCode>
                <c:ptCount val="5"/>
                <c:pt idx="0">
                  <c:v>77.8</c:v>
                </c:pt>
                <c:pt idx="1">
                  <c:v>79.45</c:v>
                </c:pt>
                <c:pt idx="2">
                  <c:v>5.6</c:v>
                </c:pt>
                <c:pt idx="3">
                  <c:v>38.9</c:v>
                </c:pt>
                <c:pt idx="4">
                  <c:v>68.5</c:v>
                </c:pt>
              </c:numCache>
            </c:numRef>
          </c:val>
          <c:extLst>
            <c:ext xmlns:c16="http://schemas.microsoft.com/office/drawing/2014/chart" uri="{C3380CC4-5D6E-409C-BE32-E72D297353CC}">
              <c16:uniqueId val="{00000001-C71F-489C-8257-2836B000F827}"/>
            </c:ext>
          </c:extLst>
        </c:ser>
        <c:ser>
          <c:idx val="2"/>
          <c:order val="2"/>
          <c:tx>
            <c:strRef>
              <c:f>'Performance Evaluation'!$F$48</c:f>
              <c:strCache>
                <c:ptCount val="1"/>
                <c:pt idx="0">
                  <c:v>F-measure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'Performance Evaluation'!$C$49:$C$53</c:f>
              <c:strCache>
                <c:ptCount val="5"/>
                <c:pt idx="0">
                  <c:v>C5.0 with GA </c:v>
                </c:pt>
                <c:pt idx="1">
                  <c:v>SVM1</c:v>
                </c:pt>
                <c:pt idx="2">
                  <c:v>SVM2</c:v>
                </c:pt>
                <c:pt idx="3">
                  <c:v>Naïve Bayes</c:v>
                </c:pt>
                <c:pt idx="4">
                  <c:v>C5.0</c:v>
                </c:pt>
              </c:strCache>
            </c:strRef>
          </c:cat>
          <c:val>
            <c:numRef>
              <c:f>'Performance Evaluation'!$F$49:$F$53</c:f>
              <c:numCache>
                <c:formatCode>0.00</c:formatCode>
                <c:ptCount val="5"/>
                <c:pt idx="0">
                  <c:v>76.099999999999994</c:v>
                </c:pt>
                <c:pt idx="1">
                  <c:v>79.847996242955546</c:v>
                </c:pt>
                <c:pt idx="2">
                  <c:v>10.24390243902439</c:v>
                </c:pt>
                <c:pt idx="3">
                  <c:v>10.245982142857144</c:v>
                </c:pt>
                <c:pt idx="4" formatCode="General">
                  <c:v>70.400000000000006</c:v>
                </c:pt>
              </c:numCache>
            </c:numRef>
          </c:val>
          <c:extLst>
            <c:ext xmlns:c16="http://schemas.microsoft.com/office/drawing/2014/chart" uri="{C3380CC4-5D6E-409C-BE32-E72D297353CC}">
              <c16:uniqueId val="{00000002-C71F-489C-8257-2836B000F827}"/>
            </c:ext>
          </c:extLst>
        </c:ser>
        <c:dLbls>
          <c:showLegendKey val="0"/>
          <c:showVal val="0"/>
          <c:showCatName val="0"/>
          <c:showSerName val="0"/>
          <c:showPercent val="0"/>
          <c:showBubbleSize val="0"/>
        </c:dLbls>
        <c:gapWidth val="100"/>
        <c:overlap val="-24"/>
        <c:axId val="443182432"/>
        <c:axId val="414729808"/>
      </c:barChart>
      <c:catAx>
        <c:axId val="4431824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Machine learning algorithms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4729808"/>
        <c:crosses val="autoZero"/>
        <c:auto val="1"/>
        <c:lblAlgn val="ctr"/>
        <c:lblOffset val="100"/>
        <c:noMultiLvlLbl val="0"/>
      </c:catAx>
      <c:valAx>
        <c:axId val="41472980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rgbClr val="44546A"/>
                    </a:solidFill>
                    <a:latin typeface="+mn-lt"/>
                    <a:ea typeface="+mn-ea"/>
                    <a:cs typeface="+mn-cs"/>
                  </a:defRPr>
                </a:pPr>
                <a:r>
                  <a:rPr lang="en-US" sz="900" b="1" i="0" baseline="0">
                    <a:effectLst/>
                  </a:rPr>
                  <a:t>Percentage</a:t>
                </a:r>
                <a:endParaRPr lang="en-US" sz="900">
                  <a:effectLst/>
                </a:endParaRP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baseline="0">
                  <a:solidFill>
                    <a:srgbClr val="44546A"/>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318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Long Parameter List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'Performance Evaluation'!$D$56</c:f>
              <c:strCache>
                <c:ptCount val="1"/>
                <c:pt idx="0">
                  <c:v>Precision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'Performance Evaluation'!$C$57:$C$61</c:f>
              <c:strCache>
                <c:ptCount val="5"/>
                <c:pt idx="0">
                  <c:v>Random Forest</c:v>
                </c:pt>
                <c:pt idx="1">
                  <c:v>C5.0 with GA </c:v>
                </c:pt>
                <c:pt idx="2">
                  <c:v>SVM</c:v>
                </c:pt>
                <c:pt idx="3">
                  <c:v>Naïve Bayes</c:v>
                </c:pt>
                <c:pt idx="4">
                  <c:v>C5.0</c:v>
                </c:pt>
              </c:strCache>
            </c:strRef>
          </c:cat>
          <c:val>
            <c:numRef>
              <c:f>'Performance Evaluation'!$D$57:$D$61</c:f>
              <c:numCache>
                <c:formatCode>General</c:formatCode>
                <c:ptCount val="5"/>
                <c:pt idx="0">
                  <c:v>95.45</c:v>
                </c:pt>
                <c:pt idx="1">
                  <c:v>97.9</c:v>
                </c:pt>
                <c:pt idx="2">
                  <c:v>85.9</c:v>
                </c:pt>
                <c:pt idx="3">
                  <c:v>49.3</c:v>
                </c:pt>
                <c:pt idx="4">
                  <c:v>97.2</c:v>
                </c:pt>
              </c:numCache>
            </c:numRef>
          </c:val>
          <c:extLst>
            <c:ext xmlns:c16="http://schemas.microsoft.com/office/drawing/2014/chart" uri="{C3380CC4-5D6E-409C-BE32-E72D297353CC}">
              <c16:uniqueId val="{00000000-18E9-44F6-A0DB-EF2447A85C42}"/>
            </c:ext>
          </c:extLst>
        </c:ser>
        <c:ser>
          <c:idx val="1"/>
          <c:order val="1"/>
          <c:tx>
            <c:strRef>
              <c:f>'Performance Evaluation'!$E$56</c:f>
              <c:strCache>
                <c:ptCount val="1"/>
                <c:pt idx="0">
                  <c:v>Recall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'Performance Evaluation'!$C$57:$C$61</c:f>
              <c:strCache>
                <c:ptCount val="5"/>
                <c:pt idx="0">
                  <c:v>Random Forest</c:v>
                </c:pt>
                <c:pt idx="1">
                  <c:v>C5.0 with GA </c:v>
                </c:pt>
                <c:pt idx="2">
                  <c:v>SVM</c:v>
                </c:pt>
                <c:pt idx="3">
                  <c:v>Naïve Bayes</c:v>
                </c:pt>
                <c:pt idx="4">
                  <c:v>C5.0</c:v>
                </c:pt>
              </c:strCache>
            </c:strRef>
          </c:cat>
          <c:val>
            <c:numRef>
              <c:f>'Performance Evaluation'!$E$57:$E$61</c:f>
              <c:numCache>
                <c:formatCode>General</c:formatCode>
                <c:ptCount val="5"/>
                <c:pt idx="0">
                  <c:v>99.41</c:v>
                </c:pt>
                <c:pt idx="1">
                  <c:v>97.5</c:v>
                </c:pt>
                <c:pt idx="2">
                  <c:v>59.7</c:v>
                </c:pt>
                <c:pt idx="3">
                  <c:v>32.700000000000003</c:v>
                </c:pt>
                <c:pt idx="4">
                  <c:v>95.9</c:v>
                </c:pt>
              </c:numCache>
            </c:numRef>
          </c:val>
          <c:extLst>
            <c:ext xmlns:c16="http://schemas.microsoft.com/office/drawing/2014/chart" uri="{C3380CC4-5D6E-409C-BE32-E72D297353CC}">
              <c16:uniqueId val="{00000001-18E9-44F6-A0DB-EF2447A85C42}"/>
            </c:ext>
          </c:extLst>
        </c:ser>
        <c:ser>
          <c:idx val="2"/>
          <c:order val="2"/>
          <c:tx>
            <c:strRef>
              <c:f>'Performance Evaluation'!$F$56</c:f>
              <c:strCache>
                <c:ptCount val="1"/>
                <c:pt idx="0">
                  <c:v>F-measure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'Performance Evaluation'!$C$57:$C$61</c:f>
              <c:strCache>
                <c:ptCount val="5"/>
                <c:pt idx="0">
                  <c:v>Random Forest</c:v>
                </c:pt>
                <c:pt idx="1">
                  <c:v>C5.0 with GA </c:v>
                </c:pt>
                <c:pt idx="2">
                  <c:v>SVM</c:v>
                </c:pt>
                <c:pt idx="3">
                  <c:v>Naïve Bayes</c:v>
                </c:pt>
                <c:pt idx="4">
                  <c:v>C5.0</c:v>
                </c:pt>
              </c:strCache>
            </c:strRef>
          </c:cat>
          <c:val>
            <c:numRef>
              <c:f>'Performance Evaluation'!$F$57:$F$61</c:f>
              <c:numCache>
                <c:formatCode>0.00</c:formatCode>
                <c:ptCount val="5"/>
                <c:pt idx="0">
                  <c:v>97.389761880324329</c:v>
                </c:pt>
                <c:pt idx="1">
                  <c:v>97.7</c:v>
                </c:pt>
                <c:pt idx="2">
                  <c:v>70.400000000000006</c:v>
                </c:pt>
                <c:pt idx="3">
                  <c:v>39.299999999999997</c:v>
                </c:pt>
                <c:pt idx="4">
                  <c:v>96.5</c:v>
                </c:pt>
              </c:numCache>
            </c:numRef>
          </c:val>
          <c:extLst>
            <c:ext xmlns:c16="http://schemas.microsoft.com/office/drawing/2014/chart" uri="{C3380CC4-5D6E-409C-BE32-E72D297353CC}">
              <c16:uniqueId val="{00000002-18E9-44F6-A0DB-EF2447A85C42}"/>
            </c:ext>
          </c:extLst>
        </c:ser>
        <c:dLbls>
          <c:showLegendKey val="0"/>
          <c:showVal val="0"/>
          <c:showCatName val="0"/>
          <c:showSerName val="0"/>
          <c:showPercent val="0"/>
          <c:showBubbleSize val="0"/>
        </c:dLbls>
        <c:gapWidth val="100"/>
        <c:overlap val="-24"/>
        <c:axId val="354387168"/>
        <c:axId val="444381088"/>
      </c:barChart>
      <c:catAx>
        <c:axId val="3543871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Machine learning algorithms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4381088"/>
        <c:crosses val="autoZero"/>
        <c:auto val="1"/>
        <c:lblAlgn val="ctr"/>
        <c:lblOffset val="100"/>
        <c:noMultiLvlLbl val="0"/>
      </c:catAx>
      <c:valAx>
        <c:axId val="444381088"/>
        <c:scaling>
          <c:orientation val="minMax"/>
          <c:max val="100"/>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54387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Lazy Class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'Performance Evaluation'!$D$63</c:f>
              <c:strCache>
                <c:ptCount val="1"/>
                <c:pt idx="0">
                  <c:v>Precision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'Performance Evaluation'!$C$64:$C$68</c:f>
              <c:strCache>
                <c:ptCount val="5"/>
                <c:pt idx="0">
                  <c:v>J48</c:v>
                </c:pt>
                <c:pt idx="1">
                  <c:v>C5.0 with GA </c:v>
                </c:pt>
                <c:pt idx="2">
                  <c:v>SVM</c:v>
                </c:pt>
                <c:pt idx="3">
                  <c:v>Naïve Bayes</c:v>
                </c:pt>
                <c:pt idx="4">
                  <c:v>C5.0</c:v>
                </c:pt>
              </c:strCache>
            </c:strRef>
          </c:cat>
          <c:val>
            <c:numRef>
              <c:f>'Performance Evaluation'!$D$64:$D$68</c:f>
              <c:numCache>
                <c:formatCode>General</c:formatCode>
                <c:ptCount val="5"/>
                <c:pt idx="0">
                  <c:v>100</c:v>
                </c:pt>
                <c:pt idx="1">
                  <c:v>95.6</c:v>
                </c:pt>
                <c:pt idx="2">
                  <c:v>78.3</c:v>
                </c:pt>
                <c:pt idx="3">
                  <c:v>28.5</c:v>
                </c:pt>
                <c:pt idx="4">
                  <c:v>93</c:v>
                </c:pt>
              </c:numCache>
            </c:numRef>
          </c:val>
          <c:extLst>
            <c:ext xmlns:c16="http://schemas.microsoft.com/office/drawing/2014/chart" uri="{C3380CC4-5D6E-409C-BE32-E72D297353CC}">
              <c16:uniqueId val="{00000000-F9FD-4E54-93F5-9FF541866FDC}"/>
            </c:ext>
          </c:extLst>
        </c:ser>
        <c:ser>
          <c:idx val="1"/>
          <c:order val="1"/>
          <c:tx>
            <c:strRef>
              <c:f>'Performance Evaluation'!$E$63</c:f>
              <c:strCache>
                <c:ptCount val="1"/>
                <c:pt idx="0">
                  <c:v>Recall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'Performance Evaluation'!$C$64:$C$68</c:f>
              <c:strCache>
                <c:ptCount val="5"/>
                <c:pt idx="0">
                  <c:v>J48</c:v>
                </c:pt>
                <c:pt idx="1">
                  <c:v>C5.0 with GA </c:v>
                </c:pt>
                <c:pt idx="2">
                  <c:v>SVM</c:v>
                </c:pt>
                <c:pt idx="3">
                  <c:v>Naïve Bayes</c:v>
                </c:pt>
                <c:pt idx="4">
                  <c:v>C5.0</c:v>
                </c:pt>
              </c:strCache>
            </c:strRef>
          </c:cat>
          <c:val>
            <c:numRef>
              <c:f>'Performance Evaluation'!$E$64:$E$68</c:f>
              <c:numCache>
                <c:formatCode>General</c:formatCode>
                <c:ptCount val="5"/>
                <c:pt idx="0">
                  <c:v>100</c:v>
                </c:pt>
                <c:pt idx="1">
                  <c:v>93.7</c:v>
                </c:pt>
                <c:pt idx="2">
                  <c:v>64.400000000000006</c:v>
                </c:pt>
                <c:pt idx="3">
                  <c:v>93.8</c:v>
                </c:pt>
                <c:pt idx="4">
                  <c:v>91</c:v>
                </c:pt>
              </c:numCache>
            </c:numRef>
          </c:val>
          <c:extLst>
            <c:ext xmlns:c16="http://schemas.microsoft.com/office/drawing/2014/chart" uri="{C3380CC4-5D6E-409C-BE32-E72D297353CC}">
              <c16:uniqueId val="{00000001-F9FD-4E54-93F5-9FF541866FDC}"/>
            </c:ext>
          </c:extLst>
        </c:ser>
        <c:ser>
          <c:idx val="2"/>
          <c:order val="2"/>
          <c:tx>
            <c:strRef>
              <c:f>'Performance Evaluation'!$F$63</c:f>
              <c:strCache>
                <c:ptCount val="1"/>
                <c:pt idx="0">
                  <c:v>F-measure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'Performance Evaluation'!$C$64:$C$68</c:f>
              <c:strCache>
                <c:ptCount val="5"/>
                <c:pt idx="0">
                  <c:v>J48</c:v>
                </c:pt>
                <c:pt idx="1">
                  <c:v>C5.0 with GA </c:v>
                </c:pt>
                <c:pt idx="2">
                  <c:v>SVM</c:v>
                </c:pt>
                <c:pt idx="3">
                  <c:v>Naïve Bayes</c:v>
                </c:pt>
                <c:pt idx="4">
                  <c:v>C5.0</c:v>
                </c:pt>
              </c:strCache>
            </c:strRef>
          </c:cat>
          <c:val>
            <c:numRef>
              <c:f>'Performance Evaluation'!$F$64:$F$68</c:f>
              <c:numCache>
                <c:formatCode>0.00</c:formatCode>
                <c:ptCount val="5"/>
                <c:pt idx="0">
                  <c:v>100</c:v>
                </c:pt>
                <c:pt idx="1">
                  <c:v>94.7</c:v>
                </c:pt>
                <c:pt idx="2">
                  <c:v>70.7</c:v>
                </c:pt>
                <c:pt idx="3">
                  <c:v>43.7</c:v>
                </c:pt>
                <c:pt idx="4" formatCode="General">
                  <c:v>92</c:v>
                </c:pt>
              </c:numCache>
            </c:numRef>
          </c:val>
          <c:extLst>
            <c:ext xmlns:c16="http://schemas.microsoft.com/office/drawing/2014/chart" uri="{C3380CC4-5D6E-409C-BE32-E72D297353CC}">
              <c16:uniqueId val="{00000002-F9FD-4E54-93F5-9FF541866FDC}"/>
            </c:ext>
          </c:extLst>
        </c:ser>
        <c:dLbls>
          <c:showLegendKey val="0"/>
          <c:showVal val="0"/>
          <c:showCatName val="0"/>
          <c:showSerName val="0"/>
          <c:showPercent val="0"/>
          <c:showBubbleSize val="0"/>
        </c:dLbls>
        <c:gapWidth val="100"/>
        <c:overlap val="-24"/>
        <c:axId val="244718592"/>
        <c:axId val="443010144"/>
      </c:barChart>
      <c:catAx>
        <c:axId val="2447185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Machine learning algorithms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3010144"/>
        <c:crosses val="autoZero"/>
        <c:auto val="1"/>
        <c:lblAlgn val="ctr"/>
        <c:lblOffset val="100"/>
        <c:noMultiLvlLbl val="0"/>
      </c:catAx>
      <c:valAx>
        <c:axId val="443010144"/>
        <c:scaling>
          <c:orientation val="minMax"/>
          <c:max val="100"/>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4718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Message Chains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'Performance Evaluation'!$D$70</c:f>
              <c:strCache>
                <c:ptCount val="1"/>
                <c:pt idx="0">
                  <c:v>Precision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'Performance Evaluation'!$C$71:$C$76</c:f>
              <c:strCache>
                <c:ptCount val="6"/>
                <c:pt idx="0">
                  <c:v>Logistic Regression</c:v>
                </c:pt>
                <c:pt idx="1">
                  <c:v>C5.0 with GA </c:v>
                </c:pt>
                <c:pt idx="2">
                  <c:v>SVM</c:v>
                </c:pt>
                <c:pt idx="3">
                  <c:v>Naïve Bayes</c:v>
                </c:pt>
                <c:pt idx="4">
                  <c:v>C5.0</c:v>
                </c:pt>
                <c:pt idx="5">
                  <c:v>IB1</c:v>
                </c:pt>
              </c:strCache>
            </c:strRef>
          </c:cat>
          <c:val>
            <c:numRef>
              <c:f>'Performance Evaluation'!$D$71:$D$76</c:f>
              <c:numCache>
                <c:formatCode>General</c:formatCode>
                <c:ptCount val="6"/>
                <c:pt idx="0">
                  <c:v>85.71</c:v>
                </c:pt>
                <c:pt idx="1">
                  <c:v>77.3</c:v>
                </c:pt>
                <c:pt idx="2">
                  <c:v>79.2</c:v>
                </c:pt>
                <c:pt idx="3">
                  <c:v>51</c:v>
                </c:pt>
                <c:pt idx="4">
                  <c:v>71.8</c:v>
                </c:pt>
                <c:pt idx="5">
                  <c:v>85.71</c:v>
                </c:pt>
              </c:numCache>
            </c:numRef>
          </c:val>
          <c:extLst>
            <c:ext xmlns:c16="http://schemas.microsoft.com/office/drawing/2014/chart" uri="{C3380CC4-5D6E-409C-BE32-E72D297353CC}">
              <c16:uniqueId val="{00000000-3C03-443E-B33C-A1A0E8F0E7FA}"/>
            </c:ext>
          </c:extLst>
        </c:ser>
        <c:ser>
          <c:idx val="1"/>
          <c:order val="1"/>
          <c:tx>
            <c:strRef>
              <c:f>'Performance Evaluation'!$E$70</c:f>
              <c:strCache>
                <c:ptCount val="1"/>
                <c:pt idx="0">
                  <c:v>Recall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'Performance Evaluation'!$C$71:$C$76</c:f>
              <c:strCache>
                <c:ptCount val="6"/>
                <c:pt idx="0">
                  <c:v>Logistic Regression</c:v>
                </c:pt>
                <c:pt idx="1">
                  <c:v>C5.0 with GA </c:v>
                </c:pt>
                <c:pt idx="2">
                  <c:v>SVM</c:v>
                </c:pt>
                <c:pt idx="3">
                  <c:v>Naïve Bayes</c:v>
                </c:pt>
                <c:pt idx="4">
                  <c:v>C5.0</c:v>
                </c:pt>
                <c:pt idx="5">
                  <c:v>IB1</c:v>
                </c:pt>
              </c:strCache>
            </c:strRef>
          </c:cat>
          <c:val>
            <c:numRef>
              <c:f>'Performance Evaluation'!$E$71:$E$76</c:f>
              <c:numCache>
                <c:formatCode>General</c:formatCode>
                <c:ptCount val="6"/>
                <c:pt idx="0">
                  <c:v>86.67</c:v>
                </c:pt>
                <c:pt idx="1">
                  <c:v>56.3</c:v>
                </c:pt>
                <c:pt idx="2">
                  <c:v>56</c:v>
                </c:pt>
                <c:pt idx="3">
                  <c:v>38.200000000000003</c:v>
                </c:pt>
                <c:pt idx="4">
                  <c:v>58.1</c:v>
                </c:pt>
                <c:pt idx="5">
                  <c:v>86.67</c:v>
                </c:pt>
              </c:numCache>
            </c:numRef>
          </c:val>
          <c:extLst>
            <c:ext xmlns:c16="http://schemas.microsoft.com/office/drawing/2014/chart" uri="{C3380CC4-5D6E-409C-BE32-E72D297353CC}">
              <c16:uniqueId val="{00000001-3C03-443E-B33C-A1A0E8F0E7FA}"/>
            </c:ext>
          </c:extLst>
        </c:ser>
        <c:ser>
          <c:idx val="2"/>
          <c:order val="2"/>
          <c:tx>
            <c:strRef>
              <c:f>'Performance Evaluation'!$F$70</c:f>
              <c:strCache>
                <c:ptCount val="1"/>
                <c:pt idx="0">
                  <c:v>F-measure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'Performance Evaluation'!$C$71:$C$76</c:f>
              <c:strCache>
                <c:ptCount val="6"/>
                <c:pt idx="0">
                  <c:v>Logistic Regression</c:v>
                </c:pt>
                <c:pt idx="1">
                  <c:v>C5.0 with GA </c:v>
                </c:pt>
                <c:pt idx="2">
                  <c:v>SVM</c:v>
                </c:pt>
                <c:pt idx="3">
                  <c:v>Naïve Bayes</c:v>
                </c:pt>
                <c:pt idx="4">
                  <c:v>C5.0</c:v>
                </c:pt>
                <c:pt idx="5">
                  <c:v>IB1</c:v>
                </c:pt>
              </c:strCache>
            </c:strRef>
          </c:cat>
          <c:val>
            <c:numRef>
              <c:f>'Performance Evaluation'!$F$71:$F$76</c:f>
              <c:numCache>
                <c:formatCode>0.00</c:formatCode>
                <c:ptCount val="6"/>
                <c:pt idx="0">
                  <c:v>86.187326836059867</c:v>
                </c:pt>
                <c:pt idx="1">
                  <c:v>65.3</c:v>
                </c:pt>
                <c:pt idx="2">
                  <c:v>65.599999999999994</c:v>
                </c:pt>
                <c:pt idx="3">
                  <c:v>43.7</c:v>
                </c:pt>
                <c:pt idx="4">
                  <c:v>64.2</c:v>
                </c:pt>
                <c:pt idx="5">
                  <c:v>86.187326836059867</c:v>
                </c:pt>
              </c:numCache>
            </c:numRef>
          </c:val>
          <c:extLst>
            <c:ext xmlns:c16="http://schemas.microsoft.com/office/drawing/2014/chart" uri="{C3380CC4-5D6E-409C-BE32-E72D297353CC}">
              <c16:uniqueId val="{00000002-3C03-443E-B33C-A1A0E8F0E7FA}"/>
            </c:ext>
          </c:extLst>
        </c:ser>
        <c:dLbls>
          <c:showLegendKey val="0"/>
          <c:showVal val="0"/>
          <c:showCatName val="0"/>
          <c:showSerName val="0"/>
          <c:showPercent val="0"/>
          <c:showBubbleSize val="0"/>
        </c:dLbls>
        <c:gapWidth val="100"/>
        <c:overlap val="-24"/>
        <c:axId val="542294544"/>
        <c:axId val="513233136"/>
      </c:barChart>
      <c:catAx>
        <c:axId val="54229454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Machine learning algorithms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3233136"/>
        <c:crosses val="autoZero"/>
        <c:auto val="1"/>
        <c:lblAlgn val="ctr"/>
        <c:lblOffset val="100"/>
        <c:noMultiLvlLbl val="0"/>
      </c:catAx>
      <c:valAx>
        <c:axId val="51323313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42294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Year</a:t>
            </a:r>
            <a:r>
              <a:rPr lang="en-US" baseline="0"/>
              <a:t> based frequency of relevant paper found</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1"/>
          <c:order val="1"/>
          <c:tx>
            <c:strRef>
              <c:f>Analysis!$C$21</c:f>
              <c:strCache>
                <c:ptCount val="1"/>
                <c:pt idx="0">
                  <c:v>Frequency</c:v>
                </c:pt>
              </c:strCache>
            </c:strRef>
          </c:tx>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9525" cap="flat" cmpd="sng" algn="ctr">
              <a:noFill/>
              <a:round/>
            </a:ln>
            <a:effectLst/>
          </c:spPr>
          <c:invertIfNegative val="0"/>
          <c:cat>
            <c:numRef>
              <c:f>Analysis!$B$22:$B$30</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Analysis!$C$22:$C$30</c:f>
              <c:numCache>
                <c:formatCode>General</c:formatCode>
                <c:ptCount val="9"/>
                <c:pt idx="0">
                  <c:v>1</c:v>
                </c:pt>
                <c:pt idx="1">
                  <c:v>2</c:v>
                </c:pt>
                <c:pt idx="2">
                  <c:v>1</c:v>
                </c:pt>
                <c:pt idx="3">
                  <c:v>2</c:v>
                </c:pt>
                <c:pt idx="4">
                  <c:v>3</c:v>
                </c:pt>
                <c:pt idx="5">
                  <c:v>1</c:v>
                </c:pt>
                <c:pt idx="6">
                  <c:v>2</c:v>
                </c:pt>
                <c:pt idx="7">
                  <c:v>2</c:v>
                </c:pt>
                <c:pt idx="8">
                  <c:v>1</c:v>
                </c:pt>
              </c:numCache>
            </c:numRef>
          </c:val>
          <c:extLst>
            <c:ext xmlns:c16="http://schemas.microsoft.com/office/drawing/2014/chart" uri="{C3380CC4-5D6E-409C-BE32-E72D297353CC}">
              <c16:uniqueId val="{00000001-C1A9-498A-94FB-BAE47F74DBB1}"/>
            </c:ext>
          </c:extLst>
        </c:ser>
        <c:dLbls>
          <c:showLegendKey val="0"/>
          <c:showVal val="0"/>
          <c:showCatName val="0"/>
          <c:showSerName val="0"/>
          <c:showPercent val="0"/>
          <c:showBubbleSize val="0"/>
        </c:dLbls>
        <c:gapWidth val="100"/>
        <c:overlap val="-24"/>
        <c:axId val="363940720"/>
        <c:axId val="359288480"/>
        <c:extLst>
          <c:ext xmlns:c15="http://schemas.microsoft.com/office/drawing/2012/chart" uri="{02D57815-91ED-43cb-92C2-25804820EDAC}">
            <c15:filteredBarSeries>
              <c15:ser>
                <c:idx val="0"/>
                <c:order val="0"/>
                <c:tx>
                  <c:strRef>
                    <c:extLst>
                      <c:ext uri="{02D57815-91ED-43cb-92C2-25804820EDAC}">
                        <c15:formulaRef>
                          <c15:sqref>Analysis!$B$21</c15:sqref>
                        </c15:formulaRef>
                      </c:ext>
                    </c:extLst>
                    <c:strCache>
                      <c:ptCount val="1"/>
                      <c:pt idx="0">
                        <c:v>Years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numRef>
                    <c:extLst>
                      <c:ext uri="{02D57815-91ED-43cb-92C2-25804820EDAC}">
                        <c15:formulaRef>
                          <c15:sqref>Analysis!$B$22:$B$30</c15:sqref>
                        </c15:formulaRef>
                      </c:ext>
                    </c:extLst>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extLst>
                      <c:ext uri="{02D57815-91ED-43cb-92C2-25804820EDAC}">
                        <c15:formulaRef>
                          <c15:sqref>Analysis!$B$22:$B$30</c15:sqref>
                        </c15:formulaRef>
                      </c:ext>
                    </c:extLst>
                    <c:numCache>
                      <c:formatCode>General</c:formatCode>
                      <c:ptCount val="9"/>
                      <c:pt idx="0">
                        <c:v>2005</c:v>
                      </c:pt>
                      <c:pt idx="1">
                        <c:v>2009</c:v>
                      </c:pt>
                      <c:pt idx="2">
                        <c:v>2010</c:v>
                      </c:pt>
                      <c:pt idx="3">
                        <c:v>2011</c:v>
                      </c:pt>
                      <c:pt idx="4">
                        <c:v>2012</c:v>
                      </c:pt>
                      <c:pt idx="5">
                        <c:v>2013</c:v>
                      </c:pt>
                      <c:pt idx="6">
                        <c:v>2015</c:v>
                      </c:pt>
                      <c:pt idx="7">
                        <c:v>2016</c:v>
                      </c:pt>
                      <c:pt idx="8">
                        <c:v>2017</c:v>
                      </c:pt>
                    </c:numCache>
                  </c:numRef>
                </c:val>
                <c:extLst>
                  <c:ext xmlns:c16="http://schemas.microsoft.com/office/drawing/2014/chart" uri="{C3380CC4-5D6E-409C-BE32-E72D297353CC}">
                    <c16:uniqueId val="{00000000-C1A9-498A-94FB-BAE47F74DBB1}"/>
                  </c:ext>
                </c:extLst>
              </c15:ser>
            </c15:filteredBarSeries>
          </c:ext>
        </c:extLst>
      </c:barChart>
      <c:catAx>
        <c:axId val="36394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59288480"/>
        <c:crosses val="autoZero"/>
        <c:auto val="1"/>
        <c:lblAlgn val="ctr"/>
        <c:lblOffset val="100"/>
        <c:noMultiLvlLbl val="0"/>
      </c:catAx>
      <c:valAx>
        <c:axId val="359288480"/>
        <c:scaling>
          <c:orientation val="minMax"/>
          <c:max val="4"/>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Number of papers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63940720"/>
        <c:crosses val="autoZero"/>
        <c:crossBetween val="between"/>
        <c:majorUnit val="1"/>
        <c:min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'Charts and tables'!$I$1</c:f>
              <c:strCache>
                <c:ptCount val="1"/>
                <c:pt idx="0">
                  <c:v>1-2 Code smells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'Charts and tables'!$H$2:$H$10</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tables'!$I$2:$I$10</c:f>
              <c:numCache>
                <c:formatCode>General</c:formatCode>
                <c:ptCount val="9"/>
                <c:pt idx="0">
                  <c:v>0</c:v>
                </c:pt>
                <c:pt idx="1">
                  <c:v>2</c:v>
                </c:pt>
                <c:pt idx="2">
                  <c:v>0</c:v>
                </c:pt>
                <c:pt idx="3">
                  <c:v>0</c:v>
                </c:pt>
                <c:pt idx="4">
                  <c:v>1</c:v>
                </c:pt>
                <c:pt idx="5">
                  <c:v>0</c:v>
                </c:pt>
                <c:pt idx="6">
                  <c:v>1</c:v>
                </c:pt>
                <c:pt idx="7">
                  <c:v>1</c:v>
                </c:pt>
                <c:pt idx="8">
                  <c:v>0</c:v>
                </c:pt>
              </c:numCache>
            </c:numRef>
          </c:val>
          <c:extLst>
            <c:ext xmlns:c16="http://schemas.microsoft.com/office/drawing/2014/chart" uri="{C3380CC4-5D6E-409C-BE32-E72D297353CC}">
              <c16:uniqueId val="{00000001-B680-4370-B508-C6540AF9CA61}"/>
            </c:ext>
          </c:extLst>
        </c:ser>
        <c:ser>
          <c:idx val="2"/>
          <c:order val="1"/>
          <c:tx>
            <c:strRef>
              <c:f>'Charts and tables'!$J$1</c:f>
              <c:strCache>
                <c:ptCount val="1"/>
                <c:pt idx="0">
                  <c:v>3-4 Code smells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'Charts and tables'!$H$2:$H$10</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tables'!$J$2:$J$10</c:f>
              <c:numCache>
                <c:formatCode>General</c:formatCode>
                <c:ptCount val="9"/>
                <c:pt idx="0">
                  <c:v>0</c:v>
                </c:pt>
                <c:pt idx="1">
                  <c:v>0</c:v>
                </c:pt>
                <c:pt idx="2">
                  <c:v>1</c:v>
                </c:pt>
                <c:pt idx="3">
                  <c:v>1</c:v>
                </c:pt>
                <c:pt idx="4">
                  <c:v>2</c:v>
                </c:pt>
                <c:pt idx="5">
                  <c:v>1</c:v>
                </c:pt>
                <c:pt idx="6">
                  <c:v>0</c:v>
                </c:pt>
                <c:pt idx="7">
                  <c:v>1</c:v>
                </c:pt>
                <c:pt idx="8">
                  <c:v>1</c:v>
                </c:pt>
              </c:numCache>
            </c:numRef>
          </c:val>
          <c:extLst>
            <c:ext xmlns:c16="http://schemas.microsoft.com/office/drawing/2014/chart" uri="{C3380CC4-5D6E-409C-BE32-E72D297353CC}">
              <c16:uniqueId val="{00000002-B680-4370-B508-C6540AF9CA61}"/>
            </c:ext>
          </c:extLst>
        </c:ser>
        <c:ser>
          <c:idx val="3"/>
          <c:order val="2"/>
          <c:tx>
            <c:strRef>
              <c:f>'Charts and tables'!$K$1</c:f>
              <c:strCache>
                <c:ptCount val="1"/>
                <c:pt idx="0">
                  <c:v>5-6 Code smells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f>'Charts and tables'!$H$2:$H$10</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tables'!$K$2:$K$10</c:f>
              <c:numCache>
                <c:formatCode>0</c:formatCode>
                <c:ptCount val="9"/>
                <c:pt idx="0" formatCode="General">
                  <c:v>1</c:v>
                </c:pt>
                <c:pt idx="1">
                  <c:v>0</c:v>
                </c:pt>
                <c:pt idx="2" formatCode="General">
                  <c:v>0</c:v>
                </c:pt>
                <c:pt idx="3" formatCode="General">
                  <c:v>0</c:v>
                </c:pt>
                <c:pt idx="4" formatCode="General">
                  <c:v>0</c:v>
                </c:pt>
                <c:pt idx="5" formatCode="General">
                  <c:v>0</c:v>
                </c:pt>
                <c:pt idx="6" formatCode="General">
                  <c:v>0</c:v>
                </c:pt>
                <c:pt idx="7" formatCode="General">
                  <c:v>0</c:v>
                </c:pt>
                <c:pt idx="8" formatCode="General">
                  <c:v>0</c:v>
                </c:pt>
              </c:numCache>
            </c:numRef>
          </c:val>
          <c:extLst>
            <c:ext xmlns:c16="http://schemas.microsoft.com/office/drawing/2014/chart" uri="{C3380CC4-5D6E-409C-BE32-E72D297353CC}">
              <c16:uniqueId val="{00000003-B680-4370-B508-C6540AF9CA61}"/>
            </c:ext>
          </c:extLst>
        </c:ser>
        <c:ser>
          <c:idx val="4"/>
          <c:order val="3"/>
          <c:tx>
            <c:strRef>
              <c:f>'Charts and tables'!$L$1</c:f>
              <c:strCache>
                <c:ptCount val="1"/>
                <c:pt idx="0">
                  <c:v>7-8 Code smells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f>'Charts and tables'!$H$2:$H$10</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tables'!$L$2:$L$10</c:f>
              <c:numCache>
                <c:formatCode>General</c:formatCode>
                <c:ptCount val="9"/>
                <c:pt idx="0">
                  <c:v>0</c:v>
                </c:pt>
                <c:pt idx="1">
                  <c:v>0</c:v>
                </c:pt>
                <c:pt idx="2">
                  <c:v>0</c:v>
                </c:pt>
                <c:pt idx="3">
                  <c:v>1</c:v>
                </c:pt>
                <c:pt idx="4">
                  <c:v>0</c:v>
                </c:pt>
                <c:pt idx="5">
                  <c:v>0</c:v>
                </c:pt>
                <c:pt idx="6">
                  <c:v>0</c:v>
                </c:pt>
                <c:pt idx="7">
                  <c:v>0</c:v>
                </c:pt>
                <c:pt idx="8">
                  <c:v>0</c:v>
                </c:pt>
              </c:numCache>
            </c:numRef>
          </c:val>
          <c:extLst>
            <c:ext xmlns:c16="http://schemas.microsoft.com/office/drawing/2014/chart" uri="{C3380CC4-5D6E-409C-BE32-E72D297353CC}">
              <c16:uniqueId val="{00000004-B680-4370-B508-C6540AF9CA61}"/>
            </c:ext>
          </c:extLst>
        </c:ser>
        <c:ser>
          <c:idx val="5"/>
          <c:order val="4"/>
          <c:tx>
            <c:strRef>
              <c:f>'Charts and tables'!$M$1</c:f>
              <c:strCache>
                <c:ptCount val="1"/>
                <c:pt idx="0">
                  <c:v>9-10 Code smells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f>'Charts and tables'!$H$2:$H$10</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tables'!$M$2:$M$10</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5-B680-4370-B508-C6540AF9CA61}"/>
            </c:ext>
          </c:extLst>
        </c:ser>
        <c:ser>
          <c:idx val="6"/>
          <c:order val="5"/>
          <c:tx>
            <c:strRef>
              <c:f>'Charts and tables'!$N$1</c:f>
              <c:strCache>
                <c:ptCount val="1"/>
                <c:pt idx="0">
                  <c:v>11-12 Code smells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f>'Charts and tables'!$H$2:$H$10</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tables'!$N$2:$N$10</c:f>
              <c:numCache>
                <c:formatCode>General</c:formatCode>
                <c:ptCount val="9"/>
                <c:pt idx="0">
                  <c:v>0</c:v>
                </c:pt>
                <c:pt idx="1">
                  <c:v>0</c:v>
                </c:pt>
                <c:pt idx="2">
                  <c:v>0</c:v>
                </c:pt>
                <c:pt idx="3">
                  <c:v>0</c:v>
                </c:pt>
                <c:pt idx="4">
                  <c:v>0</c:v>
                </c:pt>
                <c:pt idx="5">
                  <c:v>0</c:v>
                </c:pt>
                <c:pt idx="6">
                  <c:v>1</c:v>
                </c:pt>
                <c:pt idx="7">
                  <c:v>0</c:v>
                </c:pt>
                <c:pt idx="8">
                  <c:v>0</c:v>
                </c:pt>
              </c:numCache>
            </c:numRef>
          </c:val>
          <c:extLst>
            <c:ext xmlns:c16="http://schemas.microsoft.com/office/drawing/2014/chart" uri="{C3380CC4-5D6E-409C-BE32-E72D297353CC}">
              <c16:uniqueId val="{00000006-B680-4370-B508-C6540AF9CA61}"/>
            </c:ext>
          </c:extLst>
        </c:ser>
        <c:dLbls>
          <c:showLegendKey val="0"/>
          <c:showVal val="0"/>
          <c:showCatName val="0"/>
          <c:showSerName val="0"/>
          <c:showPercent val="0"/>
          <c:showBubbleSize val="0"/>
        </c:dLbls>
        <c:gapWidth val="150"/>
        <c:overlap val="100"/>
        <c:axId val="405857600"/>
        <c:axId val="312847328"/>
      </c:barChart>
      <c:catAx>
        <c:axId val="40585760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Year of publication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2847328"/>
        <c:crosses val="autoZero"/>
        <c:auto val="1"/>
        <c:lblAlgn val="ctr"/>
        <c:lblOffset val="100"/>
        <c:noMultiLvlLbl val="0"/>
      </c:catAx>
      <c:valAx>
        <c:axId val="312847328"/>
        <c:scaling>
          <c:orientation val="minMax"/>
          <c:max val="3"/>
          <c:min val="0"/>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05857600"/>
        <c:crosses val="autoZero"/>
        <c:crossBetween val="between"/>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Histogram of the the research papers categoriezed into number of machine learning alogrithims</a:t>
            </a:r>
            <a:r>
              <a:rPr lang="en-US" baseline="0"/>
              <a:t> used in</a:t>
            </a:r>
            <a:r>
              <a:rPr lang="en-US"/>
              <a:t> each year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1"/>
          <c:order val="0"/>
          <c:tx>
            <c:strRef>
              <c:f>'Charts and tables'!$W$1</c:f>
              <c:strCache>
                <c:ptCount val="1"/>
                <c:pt idx="0">
                  <c:v>1-ML Algorithm</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a:sp3d contourW="9525">
              <a:contourClr>
                <a:schemeClr val="accent2">
                  <a:shade val="95000"/>
                </a:schemeClr>
              </a:contourClr>
            </a:sp3d>
          </c:spPr>
          <c:invertIfNegative val="0"/>
          <c:cat>
            <c:numRef>
              <c:f>'Charts and tables'!$V$2:$V$10</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tables'!$W$2:$W$10</c:f>
              <c:numCache>
                <c:formatCode>General</c:formatCode>
                <c:ptCount val="9"/>
                <c:pt idx="0">
                  <c:v>1</c:v>
                </c:pt>
                <c:pt idx="1">
                  <c:v>2</c:v>
                </c:pt>
                <c:pt idx="2">
                  <c:v>1</c:v>
                </c:pt>
                <c:pt idx="3">
                  <c:v>1</c:v>
                </c:pt>
                <c:pt idx="4">
                  <c:v>3</c:v>
                </c:pt>
                <c:pt idx="5">
                  <c:v>0</c:v>
                </c:pt>
                <c:pt idx="6">
                  <c:v>2</c:v>
                </c:pt>
                <c:pt idx="7">
                  <c:v>1</c:v>
                </c:pt>
                <c:pt idx="8">
                  <c:v>0</c:v>
                </c:pt>
              </c:numCache>
            </c:numRef>
          </c:val>
          <c:extLst>
            <c:ext xmlns:c16="http://schemas.microsoft.com/office/drawing/2014/chart" uri="{C3380CC4-5D6E-409C-BE32-E72D297353CC}">
              <c16:uniqueId val="{00000001-FE4A-4979-B75E-35806F5C5ED7}"/>
            </c:ext>
          </c:extLst>
        </c:ser>
        <c:ser>
          <c:idx val="2"/>
          <c:order val="1"/>
          <c:tx>
            <c:strRef>
              <c:f>'Charts and tables'!$X$1</c:f>
              <c:strCache>
                <c:ptCount val="1"/>
                <c:pt idx="0">
                  <c:v>6-ML Algorithm</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a:sp3d contourW="9525">
              <a:contourClr>
                <a:schemeClr val="accent3">
                  <a:shade val="95000"/>
                </a:schemeClr>
              </a:contourClr>
            </a:sp3d>
          </c:spPr>
          <c:invertIfNegative val="0"/>
          <c:cat>
            <c:numRef>
              <c:f>'Charts and tables'!$V$2:$V$10</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tables'!$X$2:$X$10</c:f>
              <c:numCache>
                <c:formatCode>General</c:formatCode>
                <c:ptCount val="9"/>
                <c:pt idx="0">
                  <c:v>0</c:v>
                </c:pt>
                <c:pt idx="1">
                  <c:v>0</c:v>
                </c:pt>
                <c:pt idx="2">
                  <c:v>0</c:v>
                </c:pt>
                <c:pt idx="3">
                  <c:v>0</c:v>
                </c:pt>
                <c:pt idx="4">
                  <c:v>0</c:v>
                </c:pt>
                <c:pt idx="5">
                  <c:v>1</c:v>
                </c:pt>
                <c:pt idx="6">
                  <c:v>0</c:v>
                </c:pt>
                <c:pt idx="7">
                  <c:v>0</c:v>
                </c:pt>
                <c:pt idx="8">
                  <c:v>0</c:v>
                </c:pt>
              </c:numCache>
            </c:numRef>
          </c:val>
          <c:extLst>
            <c:ext xmlns:c16="http://schemas.microsoft.com/office/drawing/2014/chart" uri="{C3380CC4-5D6E-409C-BE32-E72D297353CC}">
              <c16:uniqueId val="{00000002-FE4A-4979-B75E-35806F5C5ED7}"/>
            </c:ext>
          </c:extLst>
        </c:ser>
        <c:ser>
          <c:idx val="3"/>
          <c:order val="2"/>
          <c:tx>
            <c:strRef>
              <c:f>'Charts and tables'!$Y$1</c:f>
              <c:strCache>
                <c:ptCount val="1"/>
                <c:pt idx="0">
                  <c:v>8-ML Algorithm</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a:sp3d contourW="9525">
              <a:contourClr>
                <a:schemeClr val="accent4">
                  <a:shade val="95000"/>
                </a:schemeClr>
              </a:contourClr>
            </a:sp3d>
          </c:spPr>
          <c:invertIfNegative val="0"/>
          <c:cat>
            <c:numRef>
              <c:f>'Charts and tables'!$V$2:$V$10</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tables'!$Y$2:$Y$10</c:f>
              <c:numCache>
                <c:formatCode>General</c:formatCode>
                <c:ptCount val="9"/>
                <c:pt idx="0">
                  <c:v>0</c:v>
                </c:pt>
                <c:pt idx="1">
                  <c:v>0</c:v>
                </c:pt>
                <c:pt idx="2">
                  <c:v>0</c:v>
                </c:pt>
                <c:pt idx="3">
                  <c:v>1</c:v>
                </c:pt>
                <c:pt idx="4">
                  <c:v>0</c:v>
                </c:pt>
                <c:pt idx="5">
                  <c:v>0</c:v>
                </c:pt>
                <c:pt idx="6">
                  <c:v>0</c:v>
                </c:pt>
                <c:pt idx="7">
                  <c:v>0</c:v>
                </c:pt>
                <c:pt idx="8">
                  <c:v>0</c:v>
                </c:pt>
              </c:numCache>
            </c:numRef>
          </c:val>
          <c:extLst>
            <c:ext xmlns:c16="http://schemas.microsoft.com/office/drawing/2014/chart" uri="{C3380CC4-5D6E-409C-BE32-E72D297353CC}">
              <c16:uniqueId val="{00000003-FE4A-4979-B75E-35806F5C5ED7}"/>
            </c:ext>
          </c:extLst>
        </c:ser>
        <c:ser>
          <c:idx val="4"/>
          <c:order val="3"/>
          <c:tx>
            <c:strRef>
              <c:f>'Charts and tables'!$Z$1</c:f>
              <c:strCache>
                <c:ptCount val="1"/>
                <c:pt idx="0">
                  <c:v>32-ML Algorithm</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invertIfNegative val="0"/>
          <c:cat>
            <c:numRef>
              <c:f>'Charts and tables'!$V$2:$V$10</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tables'!$Z$2:$Z$10</c:f>
              <c:numCache>
                <c:formatCode>General</c:formatCode>
                <c:ptCount val="9"/>
                <c:pt idx="0">
                  <c:v>0</c:v>
                </c:pt>
                <c:pt idx="1">
                  <c:v>0</c:v>
                </c:pt>
                <c:pt idx="2">
                  <c:v>0</c:v>
                </c:pt>
                <c:pt idx="3">
                  <c:v>0</c:v>
                </c:pt>
                <c:pt idx="4">
                  <c:v>0</c:v>
                </c:pt>
                <c:pt idx="5">
                  <c:v>0</c:v>
                </c:pt>
                <c:pt idx="6">
                  <c:v>0</c:v>
                </c:pt>
                <c:pt idx="7">
                  <c:v>1</c:v>
                </c:pt>
                <c:pt idx="8">
                  <c:v>1</c:v>
                </c:pt>
              </c:numCache>
            </c:numRef>
          </c:val>
          <c:extLst>
            <c:ext xmlns:c16="http://schemas.microsoft.com/office/drawing/2014/chart" uri="{C3380CC4-5D6E-409C-BE32-E72D297353CC}">
              <c16:uniqueId val="{00000004-FE4A-4979-B75E-35806F5C5ED7}"/>
            </c:ext>
          </c:extLst>
        </c:ser>
        <c:dLbls>
          <c:showLegendKey val="0"/>
          <c:showVal val="0"/>
          <c:showCatName val="0"/>
          <c:showSerName val="0"/>
          <c:showPercent val="0"/>
          <c:showBubbleSize val="0"/>
        </c:dLbls>
        <c:gapWidth val="150"/>
        <c:shape val="box"/>
        <c:axId val="420687680"/>
        <c:axId val="299943552"/>
        <c:axId val="0"/>
      </c:bar3DChart>
      <c:catAx>
        <c:axId val="42068768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cap="all" baseline="0">
                    <a:solidFill>
                      <a:sysClr val="windowText" lastClr="000000">
                        <a:lumMod val="50000"/>
                        <a:lumOff val="50000"/>
                      </a:sysClr>
                    </a:solidFill>
                    <a:latin typeface="+mn-lt"/>
                    <a:ea typeface="+mn-ea"/>
                    <a:cs typeface="+mn-cs"/>
                  </a:defRPr>
                </a:pPr>
                <a:r>
                  <a:rPr lang="en-US" sz="900" b="0" i="0" cap="all" baseline="0">
                    <a:effectLst/>
                  </a:rPr>
                  <a:t>Year of publication</a:t>
                </a:r>
                <a:endParaRPr lang="en-US" sz="9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50000"/>
                        <a:lumOff val="50000"/>
                      </a:sysClr>
                    </a:solidFill>
                  </a:defRPr>
                </a:pPr>
                <a:endParaRPr lang="en-US" sz="900"/>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cap="all" baseline="0">
                  <a:solidFill>
                    <a:sysClr val="windowText" lastClr="000000">
                      <a:lumMod val="50000"/>
                      <a:lumOff val="50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99943552"/>
        <c:crosses val="autoZero"/>
        <c:auto val="1"/>
        <c:lblAlgn val="ctr"/>
        <c:lblOffset val="100"/>
        <c:noMultiLvlLbl val="0"/>
      </c:catAx>
      <c:valAx>
        <c:axId val="299943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20687680"/>
        <c:crosses val="autoZero"/>
        <c:crossBetween val="between"/>
        <c:majorUnit val="1"/>
      </c:val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Line chart showing number of research papers published</a:t>
            </a:r>
            <a:r>
              <a:rPr lang="en-US" baseline="0"/>
              <a:t> for each year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spPr>
            <a:ln w="22225" cap="rnd" cmpd="sng">
              <a:solidFill>
                <a:schemeClr val="tx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numRef>
              <c:f>'Charts and tables'!$A$3:$A$11</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tables'!$B$3:$B$11</c:f>
              <c:numCache>
                <c:formatCode>General</c:formatCode>
                <c:ptCount val="9"/>
                <c:pt idx="0">
                  <c:v>1</c:v>
                </c:pt>
                <c:pt idx="1">
                  <c:v>2</c:v>
                </c:pt>
                <c:pt idx="2">
                  <c:v>1</c:v>
                </c:pt>
                <c:pt idx="3">
                  <c:v>2</c:v>
                </c:pt>
                <c:pt idx="4">
                  <c:v>3</c:v>
                </c:pt>
                <c:pt idx="5">
                  <c:v>1</c:v>
                </c:pt>
                <c:pt idx="6">
                  <c:v>2</c:v>
                </c:pt>
                <c:pt idx="7">
                  <c:v>2</c:v>
                </c:pt>
                <c:pt idx="8">
                  <c:v>1</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98B0-4C84-AC76-F4C4605CC5CA}"/>
            </c:ext>
          </c:extLst>
        </c:ser>
        <c:dLbls>
          <c:showLegendKey val="0"/>
          <c:showVal val="0"/>
          <c:showCatName val="0"/>
          <c:showSerName val="0"/>
          <c:showPercent val="0"/>
          <c:showBubbleSize val="0"/>
        </c:dLbls>
        <c:marker val="1"/>
        <c:smooth val="0"/>
        <c:axId val="312806816"/>
        <c:axId val="356708256"/>
        <c:extLst>
          <c:ext xmlns:c15="http://schemas.microsoft.com/office/drawing/2012/chart" uri="{02D57815-91ED-43cb-92C2-25804820EDAC}">
            <c15:filteredLineSeries>
              <c15:ser>
                <c:idx val="0"/>
                <c:order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numRef>
                    <c:extLst>
                      <c:ext uri="{02D57815-91ED-43cb-92C2-25804820EDAC}">
                        <c15:formulaRef>
                          <c15:sqref>'Charts and tables'!$A$3:$A$11</c15:sqref>
                        </c15:formulaRef>
                      </c:ext>
                    </c:extLst>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extLst>
                      <c:ext uri="{02D57815-91ED-43cb-92C2-25804820EDAC}">
                        <c15:formulaRef>
                          <c15:sqref>'Charts and tables'!$A$3:$A$11</c15:sqref>
                        </c15:formulaRef>
                      </c:ext>
                    </c:extLst>
                    <c:numCache>
                      <c:formatCode>General</c:formatCode>
                      <c:ptCount val="9"/>
                      <c:pt idx="0">
                        <c:v>2005</c:v>
                      </c:pt>
                      <c:pt idx="1">
                        <c:v>2009</c:v>
                      </c:pt>
                      <c:pt idx="2">
                        <c:v>2010</c:v>
                      </c:pt>
                      <c:pt idx="3">
                        <c:v>2011</c:v>
                      </c:pt>
                      <c:pt idx="4">
                        <c:v>2012</c:v>
                      </c:pt>
                      <c:pt idx="5">
                        <c:v>2013</c:v>
                      </c:pt>
                      <c:pt idx="6">
                        <c:v>2015</c:v>
                      </c:pt>
                      <c:pt idx="7">
                        <c:v>2016</c:v>
                      </c:pt>
                      <c:pt idx="8">
                        <c:v>2017</c:v>
                      </c:pt>
                    </c:numCache>
                  </c:numRef>
                </c:val>
                <c:smooth val="0"/>
                <c:extLst>
                  <c:ex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98B0-4C84-AC76-F4C4605CC5CA}"/>
                  </c:ext>
                </c:extLst>
              </c15:ser>
            </c15:filteredLineSeries>
          </c:ext>
        </c:extLst>
      </c:lineChart>
      <c:catAx>
        <c:axId val="312806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a:t>Year of publication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708256"/>
        <c:crosses val="autoZero"/>
        <c:auto val="1"/>
        <c:lblAlgn val="ctr"/>
        <c:lblOffset val="100"/>
        <c:noMultiLvlLbl val="0"/>
      </c:catAx>
      <c:valAx>
        <c:axId val="356708256"/>
        <c:scaling>
          <c:orientation val="minMax"/>
          <c:max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a:t>Studies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806816"/>
        <c:crosses val="autoZero"/>
        <c:crossBetween val="between"/>
        <c:majorUnit val="1"/>
        <c:min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Bar chart showing the number of code smells in each paper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'Charts and tables'!$S$2:$S$16</c:f>
              <c:numCache>
                <c:formatCode>General</c:formatCode>
                <c:ptCount val="15"/>
                <c:pt idx="0">
                  <c:v>4</c:v>
                </c:pt>
                <c:pt idx="1">
                  <c:v>1</c:v>
                </c:pt>
                <c:pt idx="2">
                  <c:v>1</c:v>
                </c:pt>
                <c:pt idx="3">
                  <c:v>3</c:v>
                </c:pt>
                <c:pt idx="4">
                  <c:v>7</c:v>
                </c:pt>
                <c:pt idx="5">
                  <c:v>4</c:v>
                </c:pt>
                <c:pt idx="6">
                  <c:v>1</c:v>
                </c:pt>
                <c:pt idx="7">
                  <c:v>4</c:v>
                </c:pt>
                <c:pt idx="8">
                  <c:v>12</c:v>
                </c:pt>
                <c:pt idx="9">
                  <c:v>4</c:v>
                </c:pt>
                <c:pt idx="10">
                  <c:v>5</c:v>
                </c:pt>
                <c:pt idx="11">
                  <c:v>3</c:v>
                </c:pt>
                <c:pt idx="12">
                  <c:v>4</c:v>
                </c:pt>
                <c:pt idx="13">
                  <c:v>1</c:v>
                </c:pt>
                <c:pt idx="14">
                  <c:v>1</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585A-45A1-A908-4AF849BF1BEB}"/>
            </c:ext>
          </c:extLst>
        </c:ser>
        <c:dLbls>
          <c:showLegendKey val="0"/>
          <c:showVal val="0"/>
          <c:showCatName val="0"/>
          <c:showSerName val="0"/>
          <c:showPercent val="0"/>
          <c:showBubbleSize val="0"/>
        </c:dLbls>
        <c:gapWidth val="100"/>
        <c:overlap val="-24"/>
        <c:axId val="369557936"/>
        <c:axId val="303790832"/>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extLst>
                      <c:ext uri="{02D57815-91ED-43cb-92C2-25804820EDAC}">
                        <c15:formulaRef>
                          <c15:sqref>'Charts and tables'!$R$2:$R$16</c15:sqref>
                        </c15:formulaRef>
                      </c:ext>
                    </c:extLst>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val>
                <c:extLst>
                  <c:ex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585A-45A1-A908-4AF849BF1BEB}"/>
                  </c:ext>
                </c:extLst>
              </c15:ser>
            </c15:filteredBarSeries>
          </c:ext>
        </c:extLst>
      </c:barChart>
      <c:catAx>
        <c:axId val="36955793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Studies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790832"/>
        <c:crosses val="autoZero"/>
        <c:auto val="1"/>
        <c:lblAlgn val="ctr"/>
        <c:lblOffset val="100"/>
        <c:noMultiLvlLbl val="0"/>
      </c:catAx>
      <c:valAx>
        <c:axId val="303790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Number of Code Smells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557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US" sz="1800" b="1" i="0" baseline="0">
                <a:effectLst/>
              </a:rPr>
              <a:t>Bar chart showing number of papers that considered each machine learning algorithm</a:t>
            </a:r>
            <a:endParaRPr lang="en-US">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'Charts and tables'!$Q$20</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 and tables'!$P$21:$P$37</c:f>
              <c:strCache>
                <c:ptCount val="17"/>
                <c:pt idx="0">
                  <c:v>Decision Tree</c:v>
                </c:pt>
                <c:pt idx="1">
                  <c:v>Support Vector Machine</c:v>
                </c:pt>
                <c:pt idx="2">
                  <c:v>Random Forest</c:v>
                </c:pt>
                <c:pt idx="3">
                  <c:v>Naïve Bayes</c:v>
                </c:pt>
                <c:pt idx="4">
                  <c:v>JRip</c:v>
                </c:pt>
                <c:pt idx="5">
                  <c:v>Bayesian Belief Networks</c:v>
                </c:pt>
                <c:pt idx="6">
                  <c:v>Sequential Minimal Optimization</c:v>
                </c:pt>
                <c:pt idx="7">
                  <c:v>Instance-Based</c:v>
                </c:pt>
                <c:pt idx="8">
                  <c:v>Voting Feature Interval</c:v>
                </c:pt>
                <c:pt idx="9">
                  <c:v>Logistic Regression</c:v>
                </c:pt>
                <c:pt idx="10">
                  <c:v>Immune-based Detection Strategy </c:v>
                </c:pt>
                <c:pt idx="11">
                  <c:v>Fuzzy Rule Learner</c:v>
                </c:pt>
                <c:pt idx="12">
                  <c:v>Polynomial Regression</c:v>
                </c:pt>
                <c:pt idx="13">
                  <c:v>Random Forest Regression</c:v>
                </c:pt>
                <c:pt idx="14">
                  <c:v>Recursive Neural Network</c:v>
                </c:pt>
                <c:pt idx="15">
                  <c:v>Natural language processing</c:v>
                </c:pt>
                <c:pt idx="16">
                  <c:v>Linear Regression</c:v>
                </c:pt>
              </c:strCache>
            </c:strRef>
          </c:cat>
          <c:val>
            <c:numRef>
              <c:f>'Charts and tables'!$Q$21:$Q$37</c:f>
              <c:numCache>
                <c:formatCode>General</c:formatCode>
                <c:ptCount val="17"/>
                <c:pt idx="0">
                  <c:v>6</c:v>
                </c:pt>
                <c:pt idx="1">
                  <c:v>6</c:v>
                </c:pt>
                <c:pt idx="2">
                  <c:v>4</c:v>
                </c:pt>
                <c:pt idx="3">
                  <c:v>5</c:v>
                </c:pt>
                <c:pt idx="4">
                  <c:v>4</c:v>
                </c:pt>
                <c:pt idx="5">
                  <c:v>3</c:v>
                </c:pt>
                <c:pt idx="6">
                  <c:v>3</c:v>
                </c:pt>
                <c:pt idx="7">
                  <c:v>2</c:v>
                </c:pt>
                <c:pt idx="8">
                  <c:v>1</c:v>
                </c:pt>
                <c:pt idx="9">
                  <c:v>1</c:v>
                </c:pt>
                <c:pt idx="10">
                  <c:v>1</c:v>
                </c:pt>
                <c:pt idx="11">
                  <c:v>1</c:v>
                </c:pt>
                <c:pt idx="12">
                  <c:v>1</c:v>
                </c:pt>
                <c:pt idx="13">
                  <c:v>1</c:v>
                </c:pt>
                <c:pt idx="14">
                  <c:v>1</c:v>
                </c:pt>
                <c:pt idx="15">
                  <c:v>1</c:v>
                </c:pt>
                <c:pt idx="16">
                  <c:v>1</c:v>
                </c:pt>
              </c:numCache>
            </c:numRef>
          </c:val>
          <c:extLst>
            <c:ext xmlns:c16="http://schemas.microsoft.com/office/drawing/2014/chart" uri="{C3380CC4-5D6E-409C-BE32-E72D297353CC}">
              <c16:uniqueId val="{00000000-F415-4886-9399-285E812B3566}"/>
            </c:ext>
          </c:extLst>
        </c:ser>
        <c:dLbls>
          <c:showLegendKey val="0"/>
          <c:showVal val="0"/>
          <c:showCatName val="0"/>
          <c:showSerName val="0"/>
          <c:showPercent val="0"/>
          <c:showBubbleSize val="0"/>
        </c:dLbls>
        <c:gapWidth val="100"/>
        <c:overlap val="-24"/>
        <c:axId val="315725008"/>
        <c:axId val="400370192"/>
      </c:barChart>
      <c:catAx>
        <c:axId val="31572500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Machine Learning Algorithms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370192"/>
        <c:crosses val="autoZero"/>
        <c:auto val="1"/>
        <c:lblAlgn val="ctr"/>
        <c:lblOffset val="100"/>
        <c:noMultiLvlLbl val="0"/>
      </c:catAx>
      <c:valAx>
        <c:axId val="400370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7250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800" b="1" i="0" baseline="0">
                <a:effectLst/>
              </a:rPr>
              <a:t>Bar chart showing the number of machine learning algorithms in each paper</a:t>
            </a:r>
            <a:endParaRPr lang="en-US">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'Charts and tables'!$T$2:$T$16</c:f>
              <c:numCache>
                <c:formatCode>General</c:formatCode>
                <c:ptCount val="15"/>
                <c:pt idx="0">
                  <c:v>6</c:v>
                </c:pt>
                <c:pt idx="1">
                  <c:v>1</c:v>
                </c:pt>
                <c:pt idx="2">
                  <c:v>1</c:v>
                </c:pt>
                <c:pt idx="3">
                  <c:v>1</c:v>
                </c:pt>
                <c:pt idx="4">
                  <c:v>8</c:v>
                </c:pt>
                <c:pt idx="5">
                  <c:v>1</c:v>
                </c:pt>
                <c:pt idx="6">
                  <c:v>1</c:v>
                </c:pt>
                <c:pt idx="7">
                  <c:v>1</c:v>
                </c:pt>
                <c:pt idx="8">
                  <c:v>1</c:v>
                </c:pt>
                <c:pt idx="9">
                  <c:v>32</c:v>
                </c:pt>
                <c:pt idx="10">
                  <c:v>1</c:v>
                </c:pt>
                <c:pt idx="11">
                  <c:v>1</c:v>
                </c:pt>
                <c:pt idx="12">
                  <c:v>32</c:v>
                </c:pt>
                <c:pt idx="13">
                  <c:v>1</c:v>
                </c:pt>
                <c:pt idx="14">
                  <c:v>1</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2EA9-42C3-89B5-24C89E1905D7}"/>
            </c:ext>
          </c:extLst>
        </c:ser>
        <c:dLbls>
          <c:showLegendKey val="0"/>
          <c:showVal val="0"/>
          <c:showCatName val="0"/>
          <c:showSerName val="0"/>
          <c:showPercent val="0"/>
          <c:showBubbleSize val="0"/>
        </c:dLbls>
        <c:gapWidth val="100"/>
        <c:overlap val="-24"/>
        <c:axId val="448154368"/>
        <c:axId val="410725504"/>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extLst>
                      <c:ext uri="{02D57815-91ED-43cb-92C2-25804820EDAC}">
                        <c15:formulaRef>
                          <c15:sqref>'Charts and tables'!$R$2:$R$16</c15:sqref>
                        </c15:formulaRef>
                      </c:ext>
                    </c:extLst>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val>
                <c:extLst>
                  <c:ex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2EA9-42C3-89B5-24C89E1905D7}"/>
                  </c:ext>
                </c:extLst>
              </c15:ser>
            </c15:filteredBarSeries>
          </c:ext>
        </c:extLst>
      </c:barChart>
      <c:catAx>
        <c:axId val="4481543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Studies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0725504"/>
        <c:crosses val="autoZero"/>
        <c:auto val="1"/>
        <c:lblAlgn val="ctr"/>
        <c:lblOffset val="100"/>
        <c:noMultiLvlLbl val="0"/>
      </c:catAx>
      <c:valAx>
        <c:axId val="41072550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Machine Learning Algorithms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81543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Bar</a:t>
            </a:r>
            <a:r>
              <a:rPr lang="en-US" baseline="0"/>
              <a:t> chart showing the number of papers that considered each classification type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 and tables'!$Q$66</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 and tables'!$P$67:$P$69</c:f>
              <c:strCache>
                <c:ptCount val="3"/>
                <c:pt idx="0">
                  <c:v>Binary</c:v>
                </c:pt>
                <c:pt idx="1">
                  <c:v>Probability</c:v>
                </c:pt>
                <c:pt idx="2">
                  <c:v>Severity Level</c:v>
                </c:pt>
              </c:strCache>
            </c:strRef>
          </c:cat>
          <c:val>
            <c:numRef>
              <c:f>'Charts and tables'!$Q$67:$Q$69</c:f>
              <c:numCache>
                <c:formatCode>General</c:formatCode>
                <c:ptCount val="3"/>
                <c:pt idx="0">
                  <c:v>6</c:v>
                </c:pt>
                <c:pt idx="1">
                  <c:v>6</c:v>
                </c:pt>
                <c:pt idx="2">
                  <c:v>3</c:v>
                </c:pt>
              </c:numCache>
            </c:numRef>
          </c:val>
          <c:extLst>
            <c:ext xmlns:c16="http://schemas.microsoft.com/office/drawing/2014/chart" uri="{C3380CC4-5D6E-409C-BE32-E72D297353CC}">
              <c16:uniqueId val="{00000000-4106-48FA-BCFD-DFA59FB8A13E}"/>
            </c:ext>
          </c:extLst>
        </c:ser>
        <c:dLbls>
          <c:showLegendKey val="0"/>
          <c:showVal val="0"/>
          <c:showCatName val="0"/>
          <c:showSerName val="0"/>
          <c:showPercent val="0"/>
          <c:showBubbleSize val="0"/>
        </c:dLbls>
        <c:gapWidth val="100"/>
        <c:overlap val="-24"/>
        <c:axId val="410143152"/>
        <c:axId val="410776944"/>
      </c:barChart>
      <c:catAx>
        <c:axId val="4101431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Classification Types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776944"/>
        <c:crosses val="autoZero"/>
        <c:auto val="1"/>
        <c:lblAlgn val="ctr"/>
        <c:lblOffset val="100"/>
        <c:noMultiLvlLbl val="0"/>
      </c:catAx>
      <c:valAx>
        <c:axId val="410776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143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Bar</a:t>
            </a:r>
            <a:r>
              <a:rPr lang="en-US" baseline="0"/>
              <a:t> chart showing the number of papers that considered each validation technique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 and tables'!$AD$3</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 and tables'!$AC$4:$AC$7</c:f>
              <c:strCache>
                <c:ptCount val="4"/>
                <c:pt idx="0">
                  <c:v>K-fold Cross-validation</c:v>
                </c:pt>
                <c:pt idx="1">
                  <c:v>Leave one-out validation</c:v>
                </c:pt>
                <c:pt idx="2">
                  <c:v>Repeated random sub-sampling</c:v>
                </c:pt>
                <c:pt idx="3">
                  <c:v>Percentage Slit</c:v>
                </c:pt>
              </c:strCache>
            </c:strRef>
          </c:cat>
          <c:val>
            <c:numRef>
              <c:f>'Charts and tables'!$AD$4:$AD$7</c:f>
              <c:numCache>
                <c:formatCode>General</c:formatCode>
                <c:ptCount val="4"/>
                <c:pt idx="0">
                  <c:v>12</c:v>
                </c:pt>
                <c:pt idx="1">
                  <c:v>1</c:v>
                </c:pt>
                <c:pt idx="2">
                  <c:v>1</c:v>
                </c:pt>
                <c:pt idx="3">
                  <c:v>1</c:v>
                </c:pt>
              </c:numCache>
            </c:numRef>
          </c:val>
          <c:extLst>
            <c:ext xmlns:c16="http://schemas.microsoft.com/office/drawing/2014/chart" uri="{C3380CC4-5D6E-409C-BE32-E72D297353CC}">
              <c16:uniqueId val="{00000000-352B-47BB-B435-063E941C025A}"/>
            </c:ext>
          </c:extLst>
        </c:ser>
        <c:dLbls>
          <c:showLegendKey val="0"/>
          <c:showVal val="0"/>
          <c:showCatName val="0"/>
          <c:showSerName val="0"/>
          <c:showPercent val="0"/>
          <c:showBubbleSize val="0"/>
        </c:dLbls>
        <c:gapWidth val="100"/>
        <c:overlap val="-24"/>
        <c:axId val="442505664"/>
        <c:axId val="361679520"/>
      </c:barChart>
      <c:catAx>
        <c:axId val="44250566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Validation</a:t>
                </a:r>
                <a:r>
                  <a:rPr lang="en-US" baseline="0"/>
                  <a:t> Techniques</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679520"/>
        <c:crosses val="autoZero"/>
        <c:auto val="1"/>
        <c:lblAlgn val="ctr"/>
        <c:lblOffset val="100"/>
        <c:noMultiLvlLbl val="0"/>
      </c:catAx>
      <c:valAx>
        <c:axId val="361679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05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b="1" i="0" baseline="0">
                <a:effectLst/>
              </a:rPr>
              <a:t>Bar chart showing the number of papers that considered each evaluation metric</a:t>
            </a:r>
            <a:endParaRPr lang="en-US">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 and tables'!$AD$10</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 and tables'!$AC$11:$AC$19</c:f>
              <c:strCache>
                <c:ptCount val="9"/>
                <c:pt idx="0">
                  <c:v>Accuracy</c:v>
                </c:pt>
                <c:pt idx="1">
                  <c:v>Precision and Recall</c:v>
                </c:pt>
                <c:pt idx="2">
                  <c:v>Precision and Time</c:v>
                </c:pt>
                <c:pt idx="3">
                  <c:v>Rrecision, recall and ROC area</c:v>
                </c:pt>
                <c:pt idx="4">
                  <c:v>Precision, recall and F-measure</c:v>
                </c:pt>
                <c:pt idx="5">
                  <c:v>Precision, recall, F-measure and ROC area.</c:v>
                </c:pt>
                <c:pt idx="6">
                  <c:v>Accuracy, Specificity, Recall, PPV, NPV</c:v>
                </c:pt>
                <c:pt idx="7">
                  <c:v>Precision, F-measure and ROC area.</c:v>
                </c:pt>
                <c:pt idx="8">
                  <c:v>Not known</c:v>
                </c:pt>
              </c:strCache>
            </c:strRef>
          </c:cat>
          <c:val>
            <c:numRef>
              <c:f>'Charts and tables'!$AD$11:$AD$19</c:f>
              <c:numCache>
                <c:formatCode>General</c:formatCode>
                <c:ptCount val="9"/>
                <c:pt idx="0">
                  <c:v>2</c:v>
                </c:pt>
                <c:pt idx="1">
                  <c:v>6</c:v>
                </c:pt>
                <c:pt idx="2">
                  <c:v>1</c:v>
                </c:pt>
                <c:pt idx="3">
                  <c:v>1</c:v>
                </c:pt>
                <c:pt idx="4">
                  <c:v>1</c:v>
                </c:pt>
                <c:pt idx="5">
                  <c:v>1</c:v>
                </c:pt>
                <c:pt idx="6">
                  <c:v>1</c:v>
                </c:pt>
                <c:pt idx="7">
                  <c:v>1</c:v>
                </c:pt>
                <c:pt idx="8">
                  <c:v>1</c:v>
                </c:pt>
              </c:numCache>
            </c:numRef>
          </c:val>
          <c:extLst>
            <c:ext xmlns:c16="http://schemas.microsoft.com/office/drawing/2014/chart" uri="{C3380CC4-5D6E-409C-BE32-E72D297353CC}">
              <c16:uniqueId val="{00000000-958D-409F-A45E-846936323FA0}"/>
            </c:ext>
          </c:extLst>
        </c:ser>
        <c:dLbls>
          <c:showLegendKey val="0"/>
          <c:showVal val="0"/>
          <c:showCatName val="0"/>
          <c:showSerName val="0"/>
          <c:showPercent val="0"/>
          <c:showBubbleSize val="0"/>
        </c:dLbls>
        <c:gapWidth val="100"/>
        <c:overlap val="-24"/>
        <c:axId val="452800240"/>
        <c:axId val="458033600"/>
      </c:barChart>
      <c:catAx>
        <c:axId val="45280024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Evaluation</a:t>
                </a:r>
                <a:r>
                  <a:rPr lang="en-US" baseline="0"/>
                  <a:t> Metrics</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033600"/>
        <c:crosses val="autoZero"/>
        <c:auto val="1"/>
        <c:lblAlgn val="ctr"/>
        <c:lblOffset val="100"/>
        <c:noMultiLvlLbl val="0"/>
      </c:catAx>
      <c:valAx>
        <c:axId val="458033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800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i="0" baseline="0">
                <a:effectLst/>
              </a:rPr>
              <a:t>Bar chart showing the number of papers that considered each evaluation methodology</a:t>
            </a:r>
            <a:endParaRPr lang="en-US" sz="1400">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 and tables'!$AX$2</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 and tables'!$AW$3:$AW$5</c:f>
              <c:strCache>
                <c:ptCount val="3"/>
                <c:pt idx="0">
                  <c:v>Manual Validation</c:v>
                </c:pt>
                <c:pt idx="1">
                  <c:v>Compared with other tools/Models</c:v>
                </c:pt>
                <c:pt idx="2">
                  <c:v>Not Known</c:v>
                </c:pt>
              </c:strCache>
            </c:strRef>
          </c:cat>
          <c:val>
            <c:numRef>
              <c:f>'Charts and tables'!$AX$3:$AX$5</c:f>
              <c:numCache>
                <c:formatCode>General</c:formatCode>
                <c:ptCount val="3"/>
                <c:pt idx="0">
                  <c:v>3</c:v>
                </c:pt>
                <c:pt idx="1">
                  <c:v>8</c:v>
                </c:pt>
                <c:pt idx="2">
                  <c:v>4</c:v>
                </c:pt>
              </c:numCache>
            </c:numRef>
          </c:val>
          <c:extLst>
            <c:ext xmlns:c16="http://schemas.microsoft.com/office/drawing/2014/chart" uri="{C3380CC4-5D6E-409C-BE32-E72D297353CC}">
              <c16:uniqueId val="{00000000-81CD-496A-B750-A73EEEF2F6F1}"/>
            </c:ext>
          </c:extLst>
        </c:ser>
        <c:dLbls>
          <c:showLegendKey val="0"/>
          <c:showVal val="0"/>
          <c:showCatName val="0"/>
          <c:showSerName val="0"/>
          <c:showPercent val="0"/>
          <c:showBubbleSize val="0"/>
        </c:dLbls>
        <c:gapWidth val="100"/>
        <c:overlap val="-24"/>
        <c:axId val="504898784"/>
        <c:axId val="506734608"/>
      </c:barChart>
      <c:catAx>
        <c:axId val="50489878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Evaluation</a:t>
                </a:r>
                <a:r>
                  <a:rPr lang="en-US" baseline="0"/>
                  <a:t> Methodology</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734608"/>
        <c:crosses val="autoZero"/>
        <c:auto val="1"/>
        <c:lblAlgn val="ctr"/>
        <c:lblOffset val="100"/>
        <c:noMultiLvlLbl val="0"/>
      </c:catAx>
      <c:valAx>
        <c:axId val="506734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8987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i="0" baseline="0">
                <a:effectLst/>
              </a:rPr>
              <a:t>Bar chart showing the number of papers that considered each training strategy</a:t>
            </a:r>
            <a:endParaRPr lang="en-US" sz="1600">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 and tables'!$Q$72</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 and tables'!$P$73:$P$76</c:f>
              <c:strCache>
                <c:ptCount val="4"/>
                <c:pt idx="0">
                  <c:v>Within-Project</c:v>
                </c:pt>
                <c:pt idx="1">
                  <c:v>Cross-Project</c:v>
                </c:pt>
                <c:pt idx="2">
                  <c:v>Both</c:v>
                </c:pt>
                <c:pt idx="3">
                  <c:v>Not Known</c:v>
                </c:pt>
              </c:strCache>
            </c:strRef>
          </c:cat>
          <c:val>
            <c:numRef>
              <c:f>'Charts and tables'!$Q$73:$Q$76</c:f>
              <c:numCache>
                <c:formatCode>General</c:formatCode>
                <c:ptCount val="4"/>
                <c:pt idx="0">
                  <c:v>2</c:v>
                </c:pt>
                <c:pt idx="1">
                  <c:v>5</c:v>
                </c:pt>
                <c:pt idx="2">
                  <c:v>7</c:v>
                </c:pt>
                <c:pt idx="3">
                  <c:v>1</c:v>
                </c:pt>
              </c:numCache>
            </c:numRef>
          </c:val>
          <c:extLst>
            <c:ext xmlns:c16="http://schemas.microsoft.com/office/drawing/2014/chart" uri="{C3380CC4-5D6E-409C-BE32-E72D297353CC}">
              <c16:uniqueId val="{00000000-9C1E-4483-934F-4183E87E3200}"/>
            </c:ext>
          </c:extLst>
        </c:ser>
        <c:dLbls>
          <c:showLegendKey val="0"/>
          <c:showVal val="0"/>
          <c:showCatName val="0"/>
          <c:showSerName val="0"/>
          <c:showPercent val="0"/>
          <c:showBubbleSize val="0"/>
        </c:dLbls>
        <c:gapWidth val="100"/>
        <c:overlap val="-24"/>
        <c:axId val="455786256"/>
        <c:axId val="410054400"/>
      </c:barChart>
      <c:catAx>
        <c:axId val="45578625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Training</a:t>
                </a:r>
                <a:r>
                  <a:rPr lang="en-US" baseline="0"/>
                  <a:t> Strategy</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054400"/>
        <c:crosses val="autoZero"/>
        <c:auto val="1"/>
        <c:lblAlgn val="ctr"/>
        <c:lblOffset val="100"/>
        <c:noMultiLvlLbl val="0"/>
      </c:catAx>
      <c:valAx>
        <c:axId val="410054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7862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i="0" baseline="0">
                <a:effectLst/>
              </a:rPr>
              <a:t>Bar chart showing the number of papers that considered each data set type</a:t>
            </a:r>
            <a:endParaRPr lang="en-US" sz="1400">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 and tables'!$AD$22</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 and tables'!$AC$23:$AC$25</c:f>
              <c:strCache>
                <c:ptCount val="3"/>
                <c:pt idx="0">
                  <c:v>Open source project</c:v>
                </c:pt>
                <c:pt idx="1">
                  <c:v>Comercial Projects</c:v>
                </c:pt>
                <c:pt idx="2">
                  <c:v>Not Known</c:v>
                </c:pt>
              </c:strCache>
            </c:strRef>
          </c:cat>
          <c:val>
            <c:numRef>
              <c:f>'Charts and tables'!$AD$23:$AD$25</c:f>
              <c:numCache>
                <c:formatCode>General</c:formatCode>
                <c:ptCount val="3"/>
                <c:pt idx="0">
                  <c:v>12</c:v>
                </c:pt>
                <c:pt idx="1">
                  <c:v>1</c:v>
                </c:pt>
                <c:pt idx="2">
                  <c:v>2</c:v>
                </c:pt>
              </c:numCache>
            </c:numRef>
          </c:val>
          <c:extLst>
            <c:ext xmlns:c16="http://schemas.microsoft.com/office/drawing/2014/chart" uri="{C3380CC4-5D6E-409C-BE32-E72D297353CC}">
              <c16:uniqueId val="{00000000-4085-4AF1-85BA-1FB20D56C151}"/>
            </c:ext>
          </c:extLst>
        </c:ser>
        <c:dLbls>
          <c:showLegendKey val="0"/>
          <c:showVal val="0"/>
          <c:showCatName val="0"/>
          <c:showSerName val="0"/>
          <c:showPercent val="0"/>
          <c:showBubbleSize val="0"/>
        </c:dLbls>
        <c:gapWidth val="100"/>
        <c:overlap val="-24"/>
        <c:axId val="477114608"/>
        <c:axId val="445839344"/>
      </c:barChart>
      <c:catAx>
        <c:axId val="47711460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Data</a:t>
                </a:r>
                <a:r>
                  <a:rPr lang="en-US" baseline="0"/>
                  <a:t> Set Types</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839344"/>
        <c:crosses val="autoZero"/>
        <c:auto val="1"/>
        <c:lblAlgn val="ctr"/>
        <c:lblOffset val="100"/>
        <c:noMultiLvlLbl val="0"/>
      </c:catAx>
      <c:valAx>
        <c:axId val="445839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114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i="0" baseline="0">
                <a:effectLst/>
              </a:rPr>
              <a:t>Bar chart showing the number of papers that considered each number of projects in data set</a:t>
            </a:r>
            <a:endParaRPr lang="en-US" sz="1400">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 and tables'!$AD$29</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 and tables'!$AC$30:$AC$35</c:f>
              <c:strCache>
                <c:ptCount val="6"/>
                <c:pt idx="0">
                  <c:v>2 projects</c:v>
                </c:pt>
                <c:pt idx="1">
                  <c:v>3 projects</c:v>
                </c:pt>
                <c:pt idx="2">
                  <c:v>4 projects</c:v>
                </c:pt>
                <c:pt idx="3">
                  <c:v>7 projects</c:v>
                </c:pt>
                <c:pt idx="4">
                  <c:v>74 projects</c:v>
                </c:pt>
                <c:pt idx="5">
                  <c:v>76 projects</c:v>
                </c:pt>
              </c:strCache>
            </c:strRef>
          </c:cat>
          <c:val>
            <c:numRef>
              <c:f>'Charts and tables'!$AD$30:$AD$35</c:f>
              <c:numCache>
                <c:formatCode>General</c:formatCode>
                <c:ptCount val="6"/>
                <c:pt idx="0">
                  <c:v>6</c:v>
                </c:pt>
                <c:pt idx="1">
                  <c:v>2</c:v>
                </c:pt>
                <c:pt idx="2">
                  <c:v>2</c:v>
                </c:pt>
                <c:pt idx="3">
                  <c:v>2</c:v>
                </c:pt>
                <c:pt idx="4">
                  <c:v>1</c:v>
                </c:pt>
                <c:pt idx="5">
                  <c:v>2</c:v>
                </c:pt>
              </c:numCache>
            </c:numRef>
          </c:val>
          <c:extLst>
            <c:ext xmlns:c16="http://schemas.microsoft.com/office/drawing/2014/chart" uri="{C3380CC4-5D6E-409C-BE32-E72D297353CC}">
              <c16:uniqueId val="{00000000-23C0-4F0E-8A76-7E91E3FF0A7D}"/>
            </c:ext>
          </c:extLst>
        </c:ser>
        <c:dLbls>
          <c:showLegendKey val="0"/>
          <c:showVal val="0"/>
          <c:showCatName val="0"/>
          <c:showSerName val="0"/>
          <c:showPercent val="0"/>
          <c:showBubbleSize val="0"/>
        </c:dLbls>
        <c:gapWidth val="100"/>
        <c:overlap val="-24"/>
        <c:axId val="483294896"/>
        <c:axId val="458038784"/>
      </c:barChart>
      <c:catAx>
        <c:axId val="48329489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Projects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038784"/>
        <c:crosses val="autoZero"/>
        <c:auto val="1"/>
        <c:lblAlgn val="ctr"/>
        <c:lblOffset val="100"/>
        <c:noMultiLvlLbl val="0"/>
      </c:catAx>
      <c:valAx>
        <c:axId val="458038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3294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1"/>
          <c:tx>
            <c:strRef>
              <c:f>'Charts and tables'!$I$62</c:f>
              <c:strCache>
                <c:ptCount val="1"/>
                <c:pt idx="0">
                  <c:v>Journal</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numRef>
              <c:f>'Charts and tables'!$H$63:$H$71</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tables'!$I$63:$I$71</c:f>
              <c:numCache>
                <c:formatCode>General</c:formatCode>
                <c:ptCount val="9"/>
                <c:pt idx="0">
                  <c:v>1</c:v>
                </c:pt>
                <c:pt idx="1">
                  <c:v>0</c:v>
                </c:pt>
                <c:pt idx="2">
                  <c:v>0</c:v>
                </c:pt>
                <c:pt idx="3">
                  <c:v>1</c:v>
                </c:pt>
                <c:pt idx="4">
                  <c:v>0</c:v>
                </c:pt>
                <c:pt idx="5">
                  <c:v>0</c:v>
                </c:pt>
                <c:pt idx="6">
                  <c:v>1</c:v>
                </c:pt>
                <c:pt idx="7">
                  <c:v>1</c:v>
                </c:pt>
                <c:pt idx="8">
                  <c:v>1</c:v>
                </c:pt>
              </c:numCache>
            </c:numRef>
          </c:val>
          <c:extLst>
            <c:ext xmlns:c16="http://schemas.microsoft.com/office/drawing/2014/chart" uri="{C3380CC4-5D6E-409C-BE32-E72D297353CC}">
              <c16:uniqueId val="{00000000-2F0A-4437-A785-14ED0A428A02}"/>
            </c:ext>
          </c:extLst>
        </c:ser>
        <c:ser>
          <c:idx val="2"/>
          <c:order val="2"/>
          <c:tx>
            <c:strRef>
              <c:f>'Charts and tables'!$J$62</c:f>
              <c:strCache>
                <c:ptCount val="1"/>
                <c:pt idx="0">
                  <c:v>Confernce</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numRef>
              <c:f>'Charts and tables'!$H$63:$H$71</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tables'!$J$63:$J$71</c:f>
              <c:numCache>
                <c:formatCode>General</c:formatCode>
                <c:ptCount val="9"/>
                <c:pt idx="0">
                  <c:v>0</c:v>
                </c:pt>
                <c:pt idx="1">
                  <c:v>2</c:v>
                </c:pt>
                <c:pt idx="2">
                  <c:v>1</c:v>
                </c:pt>
                <c:pt idx="3">
                  <c:v>1</c:v>
                </c:pt>
                <c:pt idx="4">
                  <c:v>3</c:v>
                </c:pt>
                <c:pt idx="5">
                  <c:v>1</c:v>
                </c:pt>
                <c:pt idx="6">
                  <c:v>1</c:v>
                </c:pt>
                <c:pt idx="7">
                  <c:v>1</c:v>
                </c:pt>
                <c:pt idx="8">
                  <c:v>0</c:v>
                </c:pt>
              </c:numCache>
            </c:numRef>
          </c:val>
          <c:extLst>
            <c:ext xmlns:c16="http://schemas.microsoft.com/office/drawing/2014/chart" uri="{C3380CC4-5D6E-409C-BE32-E72D297353CC}">
              <c16:uniqueId val="{00000001-2F0A-4437-A785-14ED0A428A02}"/>
            </c:ext>
          </c:extLst>
        </c:ser>
        <c:dLbls>
          <c:showLegendKey val="0"/>
          <c:showVal val="0"/>
          <c:showCatName val="0"/>
          <c:showSerName val="0"/>
          <c:showPercent val="0"/>
          <c:showBubbleSize val="0"/>
        </c:dLbls>
        <c:gapWidth val="150"/>
        <c:overlap val="100"/>
        <c:axId val="405771568"/>
        <c:axId val="482961440"/>
        <c:extLst>
          <c:ext xmlns:c15="http://schemas.microsoft.com/office/drawing/2012/chart" uri="{02D57815-91ED-43cb-92C2-25804820EDAC}">
            <c15:filteredBarSeries>
              <c15:ser>
                <c:idx val="0"/>
                <c:order val="0"/>
                <c:tx>
                  <c:strRef>
                    <c:extLst>
                      <c:ext uri="{02D57815-91ED-43cb-92C2-25804820EDAC}">
                        <c15:formulaRef>
                          <c15:sqref>'Charts and tables'!$H$62</c15:sqref>
                        </c15:formulaRef>
                      </c:ext>
                    </c:extLst>
                    <c:strCache>
                      <c:ptCount val="1"/>
                      <c:pt idx="0">
                        <c:v>Years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numRef>
                    <c:extLst>
                      <c:ext uri="{02D57815-91ED-43cb-92C2-25804820EDAC}">
                        <c15:formulaRef>
                          <c15:sqref>'Charts and tables'!$H$63:$H$71</c15:sqref>
                        </c15:formulaRef>
                      </c:ext>
                    </c:extLst>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extLst>
                      <c:ext uri="{02D57815-91ED-43cb-92C2-25804820EDAC}">
                        <c15:formulaRef>
                          <c15:sqref>'Charts and tables'!$H$63:$H$71</c15:sqref>
                        </c15:formulaRef>
                      </c:ext>
                    </c:extLst>
                    <c:numCache>
                      <c:formatCode>General</c:formatCode>
                      <c:ptCount val="9"/>
                      <c:pt idx="0">
                        <c:v>2005</c:v>
                      </c:pt>
                      <c:pt idx="1">
                        <c:v>2009</c:v>
                      </c:pt>
                      <c:pt idx="2">
                        <c:v>2010</c:v>
                      </c:pt>
                      <c:pt idx="3">
                        <c:v>2011</c:v>
                      </c:pt>
                      <c:pt idx="4">
                        <c:v>2012</c:v>
                      </c:pt>
                      <c:pt idx="5">
                        <c:v>2013</c:v>
                      </c:pt>
                      <c:pt idx="6">
                        <c:v>2015</c:v>
                      </c:pt>
                      <c:pt idx="7">
                        <c:v>2016</c:v>
                      </c:pt>
                      <c:pt idx="8">
                        <c:v>2017</c:v>
                      </c:pt>
                    </c:numCache>
                  </c:numRef>
                </c:val>
                <c:extLst>
                  <c:ext xmlns:c16="http://schemas.microsoft.com/office/drawing/2014/chart" uri="{C3380CC4-5D6E-409C-BE32-E72D297353CC}">
                    <c16:uniqueId val="{00000002-2F0A-4437-A785-14ED0A428A02}"/>
                  </c:ext>
                </c:extLst>
              </c15:ser>
            </c15:filteredBarSeries>
          </c:ext>
        </c:extLst>
      </c:barChart>
      <c:catAx>
        <c:axId val="40577156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Year of publication</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82961440"/>
        <c:crosses val="autoZero"/>
        <c:auto val="1"/>
        <c:lblAlgn val="ctr"/>
        <c:lblOffset val="100"/>
        <c:noMultiLvlLbl val="0"/>
      </c:catAx>
      <c:valAx>
        <c:axId val="482961440"/>
        <c:scaling>
          <c:orientation val="minMax"/>
          <c:max val="3"/>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05771568"/>
        <c:crosses val="autoZero"/>
        <c:crossBetween val="between"/>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79386156066284E-3"/>
          <c:y val="8.7800609808785207E-2"/>
          <c:w val="0.98570125228811345"/>
          <c:h val="0.76201532395981142"/>
        </c:manualLayout>
      </c:layout>
      <c:pieChart>
        <c:varyColors val="1"/>
        <c:ser>
          <c:idx val="0"/>
          <c:order val="0"/>
          <c:tx>
            <c:strRef>
              <c:f>'Charts and tables'!$R$66</c:f>
              <c:strCache>
                <c:ptCount val="1"/>
                <c:pt idx="0">
                  <c:v>Percent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FB-4438-98B9-25E190F8E3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FB-4438-98B9-25E190F8E39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0FB-4438-98B9-25E190F8E390}"/>
              </c:ext>
            </c:extLst>
          </c:dPt>
          <c:dLbls>
            <c:numFmt formatCode="0.0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'Charts and tables'!$P$67:$P$69</c:f>
              <c:strCache>
                <c:ptCount val="3"/>
                <c:pt idx="0">
                  <c:v>Binary</c:v>
                </c:pt>
                <c:pt idx="1">
                  <c:v>Probability</c:v>
                </c:pt>
                <c:pt idx="2">
                  <c:v>Severity Level</c:v>
                </c:pt>
              </c:strCache>
            </c:strRef>
          </c:cat>
          <c:val>
            <c:numRef>
              <c:f>'Charts and tables'!$R$67:$R$69</c:f>
              <c:numCache>
                <c:formatCode>0%</c:formatCode>
                <c:ptCount val="3"/>
                <c:pt idx="0">
                  <c:v>0.4</c:v>
                </c:pt>
                <c:pt idx="1">
                  <c:v>0.4</c:v>
                </c:pt>
                <c:pt idx="2">
                  <c:v>0.2</c:v>
                </c:pt>
              </c:numCache>
            </c:numRef>
          </c:val>
          <c:extLst>
            <c:ext xmlns:c16="http://schemas.microsoft.com/office/drawing/2014/chart" uri="{C3380CC4-5D6E-409C-BE32-E72D297353CC}">
              <c16:uniqueId val="{00000000-CD3F-4616-8B58-D42D037A450F}"/>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5750081746865404E-2"/>
          <c:y val="0.11094640947659321"/>
          <c:w val="0.94849983650626901"/>
          <c:h val="0.73285623090900376"/>
        </c:manualLayout>
      </c:layout>
      <c:pieChart>
        <c:varyColors val="1"/>
        <c:ser>
          <c:idx val="0"/>
          <c:order val="0"/>
          <c:tx>
            <c:strRef>
              <c:f>'Charts and tables'!$S$72</c:f>
              <c:strCache>
                <c:ptCount val="1"/>
                <c:pt idx="0">
                  <c:v>Percent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5E-49D1-B843-686099C9A75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5E-49D1-B843-686099C9A75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35E-49D1-B843-686099C9A75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35E-49D1-B843-686099C9A752}"/>
              </c:ext>
            </c:extLst>
          </c:dPt>
          <c:dLbls>
            <c:numFmt formatCode="0.0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'Charts and tables'!$P$73:$P$76</c:f>
              <c:strCache>
                <c:ptCount val="4"/>
                <c:pt idx="0">
                  <c:v>Within-Project</c:v>
                </c:pt>
                <c:pt idx="1">
                  <c:v>Cross-Project</c:v>
                </c:pt>
                <c:pt idx="2">
                  <c:v>Both</c:v>
                </c:pt>
                <c:pt idx="3">
                  <c:v>Not Known</c:v>
                </c:pt>
              </c:strCache>
            </c:strRef>
          </c:cat>
          <c:val>
            <c:numRef>
              <c:f>'Charts and tables'!$S$73:$S$76</c:f>
              <c:numCache>
                <c:formatCode>0.00%</c:formatCode>
                <c:ptCount val="4"/>
                <c:pt idx="0">
                  <c:v>0.1333</c:v>
                </c:pt>
                <c:pt idx="1">
                  <c:v>0.33329999999999999</c:v>
                </c:pt>
                <c:pt idx="2">
                  <c:v>0.4667</c:v>
                </c:pt>
                <c:pt idx="3">
                  <c:v>6.6699999999999995E-2</c:v>
                </c:pt>
              </c:numCache>
            </c:numRef>
          </c:val>
          <c:extLst>
            <c:ext xmlns:c16="http://schemas.microsoft.com/office/drawing/2014/chart" uri="{C3380CC4-5D6E-409C-BE32-E72D297353CC}">
              <c16:uniqueId val="{00000000-5E26-4D05-87E1-EFB7C359B1B2}"/>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149397657729337"/>
          <c:y val="0.10033578798601592"/>
          <c:w val="0.79767460426800618"/>
          <c:h val="0.73465034482025771"/>
        </c:manualLayout>
      </c:layout>
      <c:pieChart>
        <c:varyColors val="1"/>
        <c:ser>
          <c:idx val="0"/>
          <c:order val="0"/>
          <c:tx>
            <c:strRef>
              <c:f>'Charts and tables'!$AF$3</c:f>
              <c:strCache>
                <c:ptCount val="1"/>
                <c:pt idx="0">
                  <c:v>Percent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3A1-418D-92AA-A520F0353C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3A1-418D-92AA-A520F0353C7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3A1-418D-92AA-A520F0353C7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3A1-418D-92AA-A520F0353C7C}"/>
              </c:ext>
            </c:extLst>
          </c:dPt>
          <c:dLbls>
            <c:numFmt formatCode="0.0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'Charts and tables'!$AC$4:$AC$7</c:f>
              <c:strCache>
                <c:ptCount val="4"/>
                <c:pt idx="0">
                  <c:v>K-fold Cross-validation</c:v>
                </c:pt>
                <c:pt idx="1">
                  <c:v>Leave one-out validation</c:v>
                </c:pt>
                <c:pt idx="2">
                  <c:v>Repeated random sub-sampling</c:v>
                </c:pt>
                <c:pt idx="3">
                  <c:v>Percentage Slit</c:v>
                </c:pt>
              </c:strCache>
            </c:strRef>
          </c:cat>
          <c:val>
            <c:numRef>
              <c:f>'Charts and tables'!$AF$4:$AF$7</c:f>
              <c:numCache>
                <c:formatCode>0.00%</c:formatCode>
                <c:ptCount val="4"/>
                <c:pt idx="0" formatCode="0%">
                  <c:v>0.8</c:v>
                </c:pt>
                <c:pt idx="1">
                  <c:v>6.6699999999999995E-2</c:v>
                </c:pt>
                <c:pt idx="2">
                  <c:v>6.6699999999999995E-2</c:v>
                </c:pt>
                <c:pt idx="3">
                  <c:v>6.6699999999999995E-2</c:v>
                </c:pt>
              </c:numCache>
            </c:numRef>
          </c:val>
          <c:extLst>
            <c:ext xmlns:c16="http://schemas.microsoft.com/office/drawing/2014/chart" uri="{C3380CC4-5D6E-409C-BE32-E72D297353CC}">
              <c16:uniqueId val="{00000000-9C92-42B5-A524-369D3D93FAA8}"/>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b"/>
      <c:layout>
        <c:manualLayout>
          <c:xMode val="edge"/>
          <c:yMode val="edge"/>
          <c:x val="7.9588509628797807E-2"/>
          <c:y val="0.86424920569139385"/>
          <c:w val="0.84452140247343865"/>
          <c:h val="0.1087602410022633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b="1" i="0" baseline="0">
                <a:effectLst/>
              </a:rPr>
              <a:t>Bar chart showing number of papers that considered each code smell</a:t>
            </a:r>
            <a:endParaRPr lang="en-US">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 and tables'!$C$34</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'Charts and tables'!$B$35:$B$54</c:f>
              <c:strCache>
                <c:ptCount val="20"/>
                <c:pt idx="0">
                  <c:v>God Class</c:v>
                </c:pt>
                <c:pt idx="1">
                  <c:v>Long Method</c:v>
                </c:pt>
                <c:pt idx="2">
                  <c:v>Functional Decomposition</c:v>
                </c:pt>
                <c:pt idx="3">
                  <c:v>Spaghetti Code</c:v>
                </c:pt>
                <c:pt idx="4">
                  <c:v>Feature Envy</c:v>
                </c:pt>
                <c:pt idx="5">
                  <c:v>Data Class</c:v>
                </c:pt>
                <c:pt idx="6">
                  <c:v>Swiss Army Knife</c:v>
                </c:pt>
                <c:pt idx="7">
                  <c:v>Duplicated Code</c:v>
                </c:pt>
                <c:pt idx="8">
                  <c:v>Lazy Class</c:v>
                </c:pt>
                <c:pt idx="9">
                  <c:v>Long Parameter List</c:v>
                </c:pt>
                <c:pt idx="10">
                  <c:v>Message Chain</c:v>
                </c:pt>
                <c:pt idx="11">
                  <c:v>Antisingleton</c:v>
                </c:pt>
                <c:pt idx="12">
                  <c:v>Class Data should be Private</c:v>
                </c:pt>
                <c:pt idx="13">
                  <c:v>Complex Class</c:v>
                </c:pt>
                <c:pt idx="14">
                  <c:v>Refused Parent Bequest</c:v>
                </c:pt>
                <c:pt idx="15">
                  <c:v>Speculative Generality</c:v>
                </c:pt>
                <c:pt idx="16">
                  <c:v>Delegator</c:v>
                </c:pt>
                <c:pt idx="17">
                  <c:v>Middle Man</c:v>
                </c:pt>
                <c:pt idx="18">
                  <c:v>Switch Statement</c:v>
                </c:pt>
                <c:pt idx="19">
                  <c:v>Large Class</c:v>
                </c:pt>
              </c:strCache>
            </c:strRef>
          </c:cat>
          <c:val>
            <c:numRef>
              <c:f>'Charts and tables'!$C$35:$C$54</c:f>
              <c:numCache>
                <c:formatCode>General</c:formatCode>
                <c:ptCount val="20"/>
                <c:pt idx="0">
                  <c:v>11</c:v>
                </c:pt>
                <c:pt idx="1">
                  <c:v>5</c:v>
                </c:pt>
                <c:pt idx="2">
                  <c:v>5</c:v>
                </c:pt>
                <c:pt idx="3">
                  <c:v>5</c:v>
                </c:pt>
                <c:pt idx="4">
                  <c:v>4</c:v>
                </c:pt>
                <c:pt idx="5">
                  <c:v>3</c:v>
                </c:pt>
                <c:pt idx="6">
                  <c:v>3</c:v>
                </c:pt>
                <c:pt idx="7">
                  <c:v>3</c:v>
                </c:pt>
                <c:pt idx="8">
                  <c:v>2</c:v>
                </c:pt>
                <c:pt idx="9">
                  <c:v>2</c:v>
                </c:pt>
                <c:pt idx="10">
                  <c:v>2</c:v>
                </c:pt>
                <c:pt idx="11">
                  <c:v>1</c:v>
                </c:pt>
                <c:pt idx="12">
                  <c:v>1</c:v>
                </c:pt>
                <c:pt idx="13">
                  <c:v>1</c:v>
                </c:pt>
                <c:pt idx="14">
                  <c:v>1</c:v>
                </c:pt>
                <c:pt idx="15">
                  <c:v>1</c:v>
                </c:pt>
                <c:pt idx="16">
                  <c:v>1</c:v>
                </c:pt>
                <c:pt idx="17">
                  <c:v>1</c:v>
                </c:pt>
                <c:pt idx="18">
                  <c:v>1</c:v>
                </c:pt>
                <c:pt idx="19">
                  <c:v>1</c:v>
                </c:pt>
              </c:numCache>
            </c:numRef>
          </c:val>
          <c:extLst>
            <c:ext xmlns:c16="http://schemas.microsoft.com/office/drawing/2014/chart" uri="{C3380CC4-5D6E-409C-BE32-E72D297353CC}">
              <c16:uniqueId val="{00000000-F2B9-4235-BFF7-9CA3289470D5}"/>
            </c:ext>
          </c:extLst>
        </c:ser>
        <c:dLbls>
          <c:showLegendKey val="0"/>
          <c:showVal val="0"/>
          <c:showCatName val="0"/>
          <c:showSerName val="0"/>
          <c:showPercent val="0"/>
          <c:showBubbleSize val="0"/>
        </c:dLbls>
        <c:gapWidth val="100"/>
        <c:overlap val="-24"/>
        <c:axId val="506124992"/>
        <c:axId val="489100784"/>
      </c:barChart>
      <c:catAx>
        <c:axId val="50612499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Code</a:t>
                </a:r>
                <a:r>
                  <a:rPr lang="en-US" baseline="0"/>
                  <a:t> Smells</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100784"/>
        <c:crosses val="autoZero"/>
        <c:auto val="1"/>
        <c:lblAlgn val="ctr"/>
        <c:lblOffset val="100"/>
        <c:noMultiLvlLbl val="0"/>
      </c:catAx>
      <c:valAx>
        <c:axId val="489100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12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1"/>
          <c:tx>
            <c:strRef>
              <c:f>'Charts and tables'!$AN$27</c:f>
              <c:strCache>
                <c:ptCount val="1"/>
                <c:pt idx="0">
                  <c:v>2 projects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'Charts and tables'!$AM$28:$AM$36</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tables'!$AN$28:$AN$36</c:f>
              <c:numCache>
                <c:formatCode>General</c:formatCode>
                <c:ptCount val="9"/>
                <c:pt idx="0">
                  <c:v>1</c:v>
                </c:pt>
                <c:pt idx="1">
                  <c:v>2</c:v>
                </c:pt>
                <c:pt idx="2">
                  <c:v>1</c:v>
                </c:pt>
                <c:pt idx="3">
                  <c:v>1</c:v>
                </c:pt>
                <c:pt idx="4">
                  <c:v>1</c:v>
                </c:pt>
                <c:pt idx="5">
                  <c:v>0</c:v>
                </c:pt>
                <c:pt idx="6">
                  <c:v>0</c:v>
                </c:pt>
                <c:pt idx="7">
                  <c:v>0</c:v>
                </c:pt>
                <c:pt idx="8">
                  <c:v>0</c:v>
                </c:pt>
              </c:numCache>
            </c:numRef>
          </c:val>
          <c:extLst>
            <c:ext xmlns:c16="http://schemas.microsoft.com/office/drawing/2014/chart" uri="{C3380CC4-5D6E-409C-BE32-E72D297353CC}">
              <c16:uniqueId val="{00000001-2FB0-4AA2-9A1F-632440C21C62}"/>
            </c:ext>
          </c:extLst>
        </c:ser>
        <c:ser>
          <c:idx val="2"/>
          <c:order val="2"/>
          <c:tx>
            <c:strRef>
              <c:f>'Charts and tables'!$AO$27</c:f>
              <c:strCache>
                <c:ptCount val="1"/>
                <c:pt idx="0">
                  <c:v>3 projects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'Charts and tables'!$AM$28:$AM$36</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tables'!$AO$28:$AO$36</c:f>
              <c:numCache>
                <c:formatCode>General</c:formatCode>
                <c:ptCount val="9"/>
                <c:pt idx="0">
                  <c:v>0</c:v>
                </c:pt>
                <c:pt idx="1">
                  <c:v>0</c:v>
                </c:pt>
                <c:pt idx="2">
                  <c:v>0</c:v>
                </c:pt>
                <c:pt idx="3">
                  <c:v>0</c:v>
                </c:pt>
                <c:pt idx="4">
                  <c:v>2</c:v>
                </c:pt>
                <c:pt idx="5">
                  <c:v>0</c:v>
                </c:pt>
                <c:pt idx="6">
                  <c:v>0</c:v>
                </c:pt>
                <c:pt idx="7">
                  <c:v>0</c:v>
                </c:pt>
                <c:pt idx="8">
                  <c:v>0</c:v>
                </c:pt>
              </c:numCache>
            </c:numRef>
          </c:val>
          <c:extLst>
            <c:ext xmlns:c16="http://schemas.microsoft.com/office/drawing/2014/chart" uri="{C3380CC4-5D6E-409C-BE32-E72D297353CC}">
              <c16:uniqueId val="{00000002-2FB0-4AA2-9A1F-632440C21C62}"/>
            </c:ext>
          </c:extLst>
        </c:ser>
        <c:ser>
          <c:idx val="3"/>
          <c:order val="3"/>
          <c:tx>
            <c:strRef>
              <c:f>'Charts and tables'!$AP$27</c:f>
              <c:strCache>
                <c:ptCount val="1"/>
                <c:pt idx="0">
                  <c:v>4 projects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f>'Charts and tables'!$AM$28:$AM$36</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tables'!$AP$28:$AP$36</c:f>
              <c:numCache>
                <c:formatCode>General</c:formatCode>
                <c:ptCount val="9"/>
                <c:pt idx="0">
                  <c:v>0</c:v>
                </c:pt>
                <c:pt idx="1">
                  <c:v>0</c:v>
                </c:pt>
                <c:pt idx="2">
                  <c:v>0</c:v>
                </c:pt>
                <c:pt idx="3">
                  <c:v>0</c:v>
                </c:pt>
                <c:pt idx="4">
                  <c:v>0</c:v>
                </c:pt>
                <c:pt idx="5">
                  <c:v>0</c:v>
                </c:pt>
                <c:pt idx="6">
                  <c:v>2</c:v>
                </c:pt>
                <c:pt idx="7">
                  <c:v>0</c:v>
                </c:pt>
                <c:pt idx="8">
                  <c:v>0</c:v>
                </c:pt>
              </c:numCache>
            </c:numRef>
          </c:val>
          <c:extLst>
            <c:ext xmlns:c16="http://schemas.microsoft.com/office/drawing/2014/chart" uri="{C3380CC4-5D6E-409C-BE32-E72D297353CC}">
              <c16:uniqueId val="{00000003-2FB0-4AA2-9A1F-632440C21C62}"/>
            </c:ext>
          </c:extLst>
        </c:ser>
        <c:ser>
          <c:idx val="4"/>
          <c:order val="4"/>
          <c:tx>
            <c:strRef>
              <c:f>'Charts and tables'!$AQ$27</c:f>
              <c:strCache>
                <c:ptCount val="1"/>
                <c:pt idx="0">
                  <c:v>7 projects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f>'Charts and tables'!$AM$28:$AM$36</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tables'!$AQ$28:$AQ$36</c:f>
              <c:numCache>
                <c:formatCode>General</c:formatCode>
                <c:ptCount val="9"/>
                <c:pt idx="0">
                  <c:v>0</c:v>
                </c:pt>
                <c:pt idx="1">
                  <c:v>0</c:v>
                </c:pt>
                <c:pt idx="2">
                  <c:v>0</c:v>
                </c:pt>
                <c:pt idx="3">
                  <c:v>1</c:v>
                </c:pt>
                <c:pt idx="4">
                  <c:v>0</c:v>
                </c:pt>
                <c:pt idx="5">
                  <c:v>0</c:v>
                </c:pt>
                <c:pt idx="6">
                  <c:v>0</c:v>
                </c:pt>
                <c:pt idx="7">
                  <c:v>1</c:v>
                </c:pt>
                <c:pt idx="8">
                  <c:v>0</c:v>
                </c:pt>
              </c:numCache>
            </c:numRef>
          </c:val>
          <c:extLst>
            <c:ext xmlns:c16="http://schemas.microsoft.com/office/drawing/2014/chart" uri="{C3380CC4-5D6E-409C-BE32-E72D297353CC}">
              <c16:uniqueId val="{00000004-2FB0-4AA2-9A1F-632440C21C62}"/>
            </c:ext>
          </c:extLst>
        </c:ser>
        <c:ser>
          <c:idx val="5"/>
          <c:order val="5"/>
          <c:tx>
            <c:strRef>
              <c:f>'Charts and tables'!$AR$27</c:f>
              <c:strCache>
                <c:ptCount val="1"/>
                <c:pt idx="0">
                  <c:v>74 projects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f>'Charts and tables'!$AM$28:$AM$36</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tables'!$AR$28:$AR$36</c:f>
              <c:numCache>
                <c:formatCode>General</c:formatCode>
                <c:ptCount val="9"/>
                <c:pt idx="0">
                  <c:v>0</c:v>
                </c:pt>
                <c:pt idx="1">
                  <c:v>0</c:v>
                </c:pt>
                <c:pt idx="2">
                  <c:v>0</c:v>
                </c:pt>
                <c:pt idx="3">
                  <c:v>0</c:v>
                </c:pt>
                <c:pt idx="4">
                  <c:v>0</c:v>
                </c:pt>
                <c:pt idx="5">
                  <c:v>0</c:v>
                </c:pt>
                <c:pt idx="6">
                  <c:v>0</c:v>
                </c:pt>
                <c:pt idx="7">
                  <c:v>1</c:v>
                </c:pt>
                <c:pt idx="8">
                  <c:v>0</c:v>
                </c:pt>
              </c:numCache>
            </c:numRef>
          </c:val>
          <c:extLst>
            <c:ext xmlns:c16="http://schemas.microsoft.com/office/drawing/2014/chart" uri="{C3380CC4-5D6E-409C-BE32-E72D297353CC}">
              <c16:uniqueId val="{00000005-2FB0-4AA2-9A1F-632440C21C62}"/>
            </c:ext>
          </c:extLst>
        </c:ser>
        <c:ser>
          <c:idx val="6"/>
          <c:order val="6"/>
          <c:tx>
            <c:strRef>
              <c:f>'Charts and tables'!$AS$27</c:f>
              <c:strCache>
                <c:ptCount val="1"/>
                <c:pt idx="0">
                  <c:v>76 projects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f>'Charts and tables'!$AM$28:$AM$36</c:f>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f>'Charts and tables'!$AS$28:$AS$36</c:f>
              <c:numCache>
                <c:formatCode>General</c:formatCode>
                <c:ptCount val="9"/>
                <c:pt idx="0">
                  <c:v>0</c:v>
                </c:pt>
                <c:pt idx="1">
                  <c:v>0</c:v>
                </c:pt>
                <c:pt idx="2">
                  <c:v>0</c:v>
                </c:pt>
                <c:pt idx="3">
                  <c:v>0</c:v>
                </c:pt>
                <c:pt idx="4">
                  <c:v>0</c:v>
                </c:pt>
                <c:pt idx="5">
                  <c:v>1</c:v>
                </c:pt>
                <c:pt idx="6">
                  <c:v>0</c:v>
                </c:pt>
                <c:pt idx="7">
                  <c:v>0</c:v>
                </c:pt>
                <c:pt idx="8">
                  <c:v>1</c:v>
                </c:pt>
              </c:numCache>
            </c:numRef>
          </c:val>
          <c:extLst>
            <c:ext xmlns:c16="http://schemas.microsoft.com/office/drawing/2014/chart" uri="{C3380CC4-5D6E-409C-BE32-E72D297353CC}">
              <c16:uniqueId val="{00000006-2FB0-4AA2-9A1F-632440C21C62}"/>
            </c:ext>
          </c:extLst>
        </c:ser>
        <c:dLbls>
          <c:showLegendKey val="0"/>
          <c:showVal val="0"/>
          <c:showCatName val="0"/>
          <c:showSerName val="0"/>
          <c:showPercent val="0"/>
          <c:showBubbleSize val="0"/>
        </c:dLbls>
        <c:gapWidth val="150"/>
        <c:overlap val="100"/>
        <c:axId val="316883264"/>
        <c:axId val="463940128"/>
        <c:extLst>
          <c:ext xmlns:c15="http://schemas.microsoft.com/office/drawing/2012/chart" uri="{02D57815-91ED-43cb-92C2-25804820EDAC}">
            <c15:filteredBarSeries>
              <c15:ser>
                <c:idx val="0"/>
                <c:order val="0"/>
                <c:tx>
                  <c:strRef>
                    <c:extLst>
                      <c:ext uri="{02D57815-91ED-43cb-92C2-25804820EDAC}">
                        <c15:formulaRef>
                          <c15:sqref>'Charts and tables'!$AM$27</c15:sqref>
                        </c15:formulaRef>
                      </c:ext>
                    </c:extLst>
                    <c:strCache>
                      <c:ptCount val="1"/>
                      <c:pt idx="0">
                        <c:v>Years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ormulaRef>
                          <c15:sqref>'Charts and tables'!$AM$28:$AM$36</c15:sqref>
                        </c15:formulaRef>
                      </c:ext>
                    </c:extLst>
                    <c:numCache>
                      <c:formatCode>General</c:formatCode>
                      <c:ptCount val="9"/>
                      <c:pt idx="0">
                        <c:v>2005</c:v>
                      </c:pt>
                      <c:pt idx="1">
                        <c:v>2009</c:v>
                      </c:pt>
                      <c:pt idx="2">
                        <c:v>2010</c:v>
                      </c:pt>
                      <c:pt idx="3">
                        <c:v>2011</c:v>
                      </c:pt>
                      <c:pt idx="4">
                        <c:v>2012</c:v>
                      </c:pt>
                      <c:pt idx="5">
                        <c:v>2013</c:v>
                      </c:pt>
                      <c:pt idx="6">
                        <c:v>2015</c:v>
                      </c:pt>
                      <c:pt idx="7">
                        <c:v>2016</c:v>
                      </c:pt>
                      <c:pt idx="8">
                        <c:v>2017</c:v>
                      </c:pt>
                    </c:numCache>
                  </c:numRef>
                </c:cat>
                <c:val>
                  <c:numRef>
                    <c:extLst>
                      <c:ext uri="{02D57815-91ED-43cb-92C2-25804820EDAC}">
                        <c15:formulaRef>
                          <c15:sqref>'Charts and tables'!$AM$28:$AM$36</c15:sqref>
                        </c15:formulaRef>
                      </c:ext>
                    </c:extLst>
                    <c:numCache>
                      <c:formatCode>General</c:formatCode>
                      <c:ptCount val="9"/>
                      <c:pt idx="0">
                        <c:v>2005</c:v>
                      </c:pt>
                      <c:pt idx="1">
                        <c:v>2009</c:v>
                      </c:pt>
                      <c:pt idx="2">
                        <c:v>2010</c:v>
                      </c:pt>
                      <c:pt idx="3">
                        <c:v>2011</c:v>
                      </c:pt>
                      <c:pt idx="4">
                        <c:v>2012</c:v>
                      </c:pt>
                      <c:pt idx="5">
                        <c:v>2013</c:v>
                      </c:pt>
                      <c:pt idx="6">
                        <c:v>2015</c:v>
                      </c:pt>
                      <c:pt idx="7">
                        <c:v>2016</c:v>
                      </c:pt>
                      <c:pt idx="8">
                        <c:v>2017</c:v>
                      </c:pt>
                    </c:numCache>
                  </c:numRef>
                </c:val>
                <c:extLst>
                  <c:ext xmlns:c16="http://schemas.microsoft.com/office/drawing/2014/chart" uri="{C3380CC4-5D6E-409C-BE32-E72D297353CC}">
                    <c16:uniqueId val="{00000000-2FB0-4AA2-9A1F-632440C21C62}"/>
                  </c:ext>
                </c:extLst>
              </c15:ser>
            </c15:filteredBarSeries>
          </c:ext>
        </c:extLst>
      </c:barChart>
      <c:catAx>
        <c:axId val="3168832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Year of publication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3940128"/>
        <c:crosses val="autoZero"/>
        <c:auto val="1"/>
        <c:lblAlgn val="ctr"/>
        <c:lblOffset val="100"/>
        <c:noMultiLvlLbl val="0"/>
      </c:catAx>
      <c:valAx>
        <c:axId val="463940128"/>
        <c:scaling>
          <c:orientation val="minMax"/>
          <c:max val="3"/>
          <c:min val="0"/>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6883264"/>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1"/>
          <c:tx>
            <c:strRef>
              <c:f>'Charts and tables'!$BJ$1</c:f>
              <c:strCache>
                <c:ptCount val="1"/>
                <c:pt idx="0">
                  <c:v>Size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'Charts and tables'!$BH$2:$BH$16</c:f>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f>'Charts and tables'!$BJ$2:$BJ$16</c:f>
              <c:numCache>
                <c:formatCode>General</c:formatCode>
                <c:ptCount val="15"/>
                <c:pt idx="0">
                  <c:v>1</c:v>
                </c:pt>
                <c:pt idx="1">
                  <c:v>1</c:v>
                </c:pt>
                <c:pt idx="2">
                  <c:v>1</c:v>
                </c:pt>
                <c:pt idx="3">
                  <c:v>1</c:v>
                </c:pt>
                <c:pt idx="4">
                  <c:v>1</c:v>
                </c:pt>
                <c:pt idx="5">
                  <c:v>1</c:v>
                </c:pt>
                <c:pt idx="6">
                  <c:v>1</c:v>
                </c:pt>
                <c:pt idx="7">
                  <c:v>1</c:v>
                </c:pt>
                <c:pt idx="8">
                  <c:v>1</c:v>
                </c:pt>
                <c:pt idx="9">
                  <c:v>1</c:v>
                </c:pt>
                <c:pt idx="10">
                  <c:v>1</c:v>
                </c:pt>
                <c:pt idx="11">
                  <c:v>1</c:v>
                </c:pt>
                <c:pt idx="12">
                  <c:v>1</c:v>
                </c:pt>
                <c:pt idx="13">
                  <c:v>0</c:v>
                </c:pt>
                <c:pt idx="14">
                  <c:v>0</c:v>
                </c:pt>
              </c:numCache>
            </c:numRef>
          </c:val>
          <c:extLst>
            <c:ext xmlns:c16="http://schemas.microsoft.com/office/drawing/2014/chart" uri="{C3380CC4-5D6E-409C-BE32-E72D297353CC}">
              <c16:uniqueId val="{00000001-D36F-45FC-B846-36D685E481A6}"/>
            </c:ext>
          </c:extLst>
        </c:ser>
        <c:ser>
          <c:idx val="2"/>
          <c:order val="2"/>
          <c:tx>
            <c:strRef>
              <c:f>'Charts and tables'!$BK$1</c:f>
              <c:strCache>
                <c:ptCount val="1"/>
                <c:pt idx="0">
                  <c:v>Coupling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'Charts and tables'!$BH$2:$BH$16</c:f>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f>'Charts and tables'!$BK$2:$BK$16</c:f>
              <c:numCache>
                <c:formatCode>General</c:formatCode>
                <c:ptCount val="15"/>
                <c:pt idx="0">
                  <c:v>1</c:v>
                </c:pt>
                <c:pt idx="1">
                  <c:v>0</c:v>
                </c:pt>
                <c:pt idx="2">
                  <c:v>0</c:v>
                </c:pt>
                <c:pt idx="3">
                  <c:v>1</c:v>
                </c:pt>
                <c:pt idx="4">
                  <c:v>1</c:v>
                </c:pt>
                <c:pt idx="5">
                  <c:v>1</c:v>
                </c:pt>
                <c:pt idx="6">
                  <c:v>1</c:v>
                </c:pt>
                <c:pt idx="7">
                  <c:v>1</c:v>
                </c:pt>
                <c:pt idx="8">
                  <c:v>1</c:v>
                </c:pt>
                <c:pt idx="9">
                  <c:v>1</c:v>
                </c:pt>
                <c:pt idx="10">
                  <c:v>1</c:v>
                </c:pt>
                <c:pt idx="11">
                  <c:v>0</c:v>
                </c:pt>
                <c:pt idx="12">
                  <c:v>1</c:v>
                </c:pt>
                <c:pt idx="13">
                  <c:v>0</c:v>
                </c:pt>
                <c:pt idx="14">
                  <c:v>0</c:v>
                </c:pt>
              </c:numCache>
            </c:numRef>
          </c:val>
          <c:extLst>
            <c:ext xmlns:c16="http://schemas.microsoft.com/office/drawing/2014/chart" uri="{C3380CC4-5D6E-409C-BE32-E72D297353CC}">
              <c16:uniqueId val="{00000002-D36F-45FC-B846-36D685E481A6}"/>
            </c:ext>
          </c:extLst>
        </c:ser>
        <c:ser>
          <c:idx val="3"/>
          <c:order val="3"/>
          <c:tx>
            <c:strRef>
              <c:f>'Charts and tables'!$BL$1</c:f>
              <c:strCache>
                <c:ptCount val="1"/>
                <c:pt idx="0">
                  <c:v>Cohesion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'Charts and tables'!$BH$2:$BH$16</c:f>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f>'Charts and tables'!$BL$2:$BL$16</c:f>
              <c:numCache>
                <c:formatCode>General</c:formatCode>
                <c:ptCount val="15"/>
                <c:pt idx="0">
                  <c:v>1</c:v>
                </c:pt>
                <c:pt idx="1">
                  <c:v>1</c:v>
                </c:pt>
                <c:pt idx="2">
                  <c:v>1</c:v>
                </c:pt>
                <c:pt idx="3">
                  <c:v>1</c:v>
                </c:pt>
                <c:pt idx="4">
                  <c:v>0</c:v>
                </c:pt>
                <c:pt idx="5">
                  <c:v>1</c:v>
                </c:pt>
                <c:pt idx="6">
                  <c:v>0</c:v>
                </c:pt>
                <c:pt idx="7">
                  <c:v>1</c:v>
                </c:pt>
                <c:pt idx="8">
                  <c:v>1</c:v>
                </c:pt>
                <c:pt idx="9">
                  <c:v>1</c:v>
                </c:pt>
                <c:pt idx="10">
                  <c:v>0</c:v>
                </c:pt>
                <c:pt idx="11">
                  <c:v>1</c:v>
                </c:pt>
                <c:pt idx="12">
                  <c:v>1</c:v>
                </c:pt>
                <c:pt idx="13">
                  <c:v>0</c:v>
                </c:pt>
                <c:pt idx="14">
                  <c:v>0</c:v>
                </c:pt>
              </c:numCache>
            </c:numRef>
          </c:val>
          <c:extLst>
            <c:ext xmlns:c16="http://schemas.microsoft.com/office/drawing/2014/chart" uri="{C3380CC4-5D6E-409C-BE32-E72D297353CC}">
              <c16:uniqueId val="{00000003-D36F-45FC-B846-36D685E481A6}"/>
            </c:ext>
          </c:extLst>
        </c:ser>
        <c:ser>
          <c:idx val="4"/>
          <c:order val="4"/>
          <c:tx>
            <c:strRef>
              <c:f>'Charts and tables'!$BM$1</c:f>
              <c:strCache>
                <c:ptCount val="1"/>
                <c:pt idx="0">
                  <c:v>Complexity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'Charts and tables'!$BH$2:$BH$16</c:f>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f>'Charts and tables'!$BM$2:$BM$16</c:f>
              <c:numCache>
                <c:formatCode>General</c:formatCode>
                <c:ptCount val="15"/>
                <c:pt idx="0">
                  <c:v>1</c:v>
                </c:pt>
                <c:pt idx="1">
                  <c:v>0</c:v>
                </c:pt>
                <c:pt idx="2">
                  <c:v>0</c:v>
                </c:pt>
                <c:pt idx="3">
                  <c:v>1</c:v>
                </c:pt>
                <c:pt idx="4">
                  <c:v>1</c:v>
                </c:pt>
                <c:pt idx="5">
                  <c:v>1</c:v>
                </c:pt>
                <c:pt idx="6">
                  <c:v>0</c:v>
                </c:pt>
                <c:pt idx="7">
                  <c:v>1</c:v>
                </c:pt>
                <c:pt idx="8">
                  <c:v>1</c:v>
                </c:pt>
                <c:pt idx="9">
                  <c:v>1</c:v>
                </c:pt>
                <c:pt idx="10">
                  <c:v>1</c:v>
                </c:pt>
                <c:pt idx="11">
                  <c:v>0</c:v>
                </c:pt>
                <c:pt idx="12">
                  <c:v>1</c:v>
                </c:pt>
                <c:pt idx="13">
                  <c:v>0</c:v>
                </c:pt>
                <c:pt idx="14">
                  <c:v>0</c:v>
                </c:pt>
              </c:numCache>
            </c:numRef>
          </c:val>
          <c:extLst>
            <c:ext xmlns:c16="http://schemas.microsoft.com/office/drawing/2014/chart" uri="{C3380CC4-5D6E-409C-BE32-E72D297353CC}">
              <c16:uniqueId val="{00000004-D36F-45FC-B846-36D685E481A6}"/>
            </c:ext>
          </c:extLst>
        </c:ser>
        <c:ser>
          <c:idx val="5"/>
          <c:order val="5"/>
          <c:tx>
            <c:strRef>
              <c:f>'Charts and tables'!$BN$1</c:f>
              <c:strCache>
                <c:ptCount val="1"/>
                <c:pt idx="0">
                  <c:v>Inheritance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'Charts and tables'!$BH$2:$BH$16</c:f>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f>'Charts and tables'!$BN$2:$BN$16</c:f>
              <c:numCache>
                <c:formatCode>General</c:formatCode>
                <c:ptCount val="15"/>
                <c:pt idx="0">
                  <c:v>1</c:v>
                </c:pt>
                <c:pt idx="1">
                  <c:v>0</c:v>
                </c:pt>
                <c:pt idx="2">
                  <c:v>0</c:v>
                </c:pt>
                <c:pt idx="3">
                  <c:v>1</c:v>
                </c:pt>
                <c:pt idx="4">
                  <c:v>1</c:v>
                </c:pt>
                <c:pt idx="5">
                  <c:v>1</c:v>
                </c:pt>
                <c:pt idx="6">
                  <c:v>0</c:v>
                </c:pt>
                <c:pt idx="7">
                  <c:v>1</c:v>
                </c:pt>
                <c:pt idx="8">
                  <c:v>1</c:v>
                </c:pt>
                <c:pt idx="9">
                  <c:v>1</c:v>
                </c:pt>
                <c:pt idx="10">
                  <c:v>0</c:v>
                </c:pt>
                <c:pt idx="11">
                  <c:v>0</c:v>
                </c:pt>
                <c:pt idx="12">
                  <c:v>1</c:v>
                </c:pt>
                <c:pt idx="13">
                  <c:v>0</c:v>
                </c:pt>
                <c:pt idx="14">
                  <c:v>0</c:v>
                </c:pt>
              </c:numCache>
            </c:numRef>
          </c:val>
          <c:extLst>
            <c:ext xmlns:c16="http://schemas.microsoft.com/office/drawing/2014/chart" uri="{C3380CC4-5D6E-409C-BE32-E72D297353CC}">
              <c16:uniqueId val="{00000005-D36F-45FC-B846-36D685E481A6}"/>
            </c:ext>
          </c:extLst>
        </c:ser>
        <c:ser>
          <c:idx val="6"/>
          <c:order val="6"/>
          <c:tx>
            <c:strRef>
              <c:f>'Charts and tables'!$BO$1</c:f>
              <c:strCache>
                <c:ptCount val="1"/>
                <c:pt idx="0">
                  <c:v>Encapsulation</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strRef>
              <c:f>'Charts and tables'!$BH$2:$BH$16</c:f>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f>'Charts and tables'!$BO$2:$BO$16</c:f>
              <c:numCache>
                <c:formatCode>General</c:formatCode>
                <c:ptCount val="15"/>
                <c:pt idx="0">
                  <c:v>1</c:v>
                </c:pt>
                <c:pt idx="1">
                  <c:v>1</c:v>
                </c:pt>
                <c:pt idx="2">
                  <c:v>1</c:v>
                </c:pt>
                <c:pt idx="3">
                  <c:v>1</c:v>
                </c:pt>
                <c:pt idx="4">
                  <c:v>1</c:v>
                </c:pt>
                <c:pt idx="5">
                  <c:v>1</c:v>
                </c:pt>
                <c:pt idx="6">
                  <c:v>0</c:v>
                </c:pt>
                <c:pt idx="7">
                  <c:v>1</c:v>
                </c:pt>
                <c:pt idx="8">
                  <c:v>1</c:v>
                </c:pt>
                <c:pt idx="9">
                  <c:v>1</c:v>
                </c:pt>
                <c:pt idx="10">
                  <c:v>0</c:v>
                </c:pt>
                <c:pt idx="11">
                  <c:v>1</c:v>
                </c:pt>
                <c:pt idx="12">
                  <c:v>1</c:v>
                </c:pt>
                <c:pt idx="13">
                  <c:v>0</c:v>
                </c:pt>
                <c:pt idx="14">
                  <c:v>0</c:v>
                </c:pt>
              </c:numCache>
            </c:numRef>
          </c:val>
          <c:extLst>
            <c:ext xmlns:c16="http://schemas.microsoft.com/office/drawing/2014/chart" uri="{C3380CC4-5D6E-409C-BE32-E72D297353CC}">
              <c16:uniqueId val="{00000006-D36F-45FC-B846-36D685E481A6}"/>
            </c:ext>
          </c:extLst>
        </c:ser>
        <c:ser>
          <c:idx val="7"/>
          <c:order val="7"/>
          <c:tx>
            <c:strRef>
              <c:f>'Charts and tables'!$BP$1</c:f>
              <c:strCache>
                <c:ptCount val="1"/>
                <c:pt idx="0">
                  <c:v>Relationship</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strRef>
              <c:f>'Charts and tables'!$BH$2:$BH$16</c:f>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f>'Charts and tables'!$BP$2:$BP$16</c:f>
              <c:numCache>
                <c:formatCode>General</c:formatCode>
                <c:ptCount val="15"/>
                <c:pt idx="0">
                  <c:v>0</c:v>
                </c:pt>
                <c:pt idx="1">
                  <c:v>0</c:v>
                </c:pt>
                <c:pt idx="2">
                  <c:v>0</c:v>
                </c:pt>
                <c:pt idx="3">
                  <c:v>0</c:v>
                </c:pt>
                <c:pt idx="4">
                  <c:v>1</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7-D36F-45FC-B846-36D685E481A6}"/>
            </c:ext>
          </c:extLst>
        </c:ser>
        <c:ser>
          <c:idx val="8"/>
          <c:order val="8"/>
          <c:tx>
            <c:strRef>
              <c:f>'Charts and tables'!$BQ$1</c:f>
              <c:strCache>
                <c:ptCount val="1"/>
                <c:pt idx="0">
                  <c:v>Class Emplyment</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strRef>
              <c:f>'Charts and tables'!$BH$2:$BH$16</c:f>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f>'Charts and tables'!$BQ$2:$BQ$16</c:f>
              <c:numCache>
                <c:formatCode>General</c:formatCode>
                <c:ptCount val="15"/>
                <c:pt idx="0">
                  <c:v>0</c:v>
                </c:pt>
                <c:pt idx="1">
                  <c:v>0</c:v>
                </c:pt>
                <c:pt idx="2">
                  <c:v>0</c:v>
                </c:pt>
                <c:pt idx="3">
                  <c:v>0</c:v>
                </c:pt>
                <c:pt idx="4">
                  <c:v>1</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8-D36F-45FC-B846-36D685E481A6}"/>
            </c:ext>
          </c:extLst>
        </c:ser>
        <c:ser>
          <c:idx val="9"/>
          <c:order val="9"/>
          <c:tx>
            <c:strRef>
              <c:f>'Charts and tables'!$BR$1</c:f>
              <c:strCache>
                <c:ptCount val="1"/>
                <c:pt idx="0">
                  <c:v>Diagrams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invertIfNegative val="0"/>
          <c:cat>
            <c:strRef>
              <c:f>'Charts and tables'!$BH$2:$BH$16</c:f>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f>'Charts and tables'!$BR$2:$BR$16</c:f>
              <c:numCache>
                <c:formatCode>General</c:formatCode>
                <c:ptCount val="15"/>
                <c:pt idx="0">
                  <c:v>0</c:v>
                </c:pt>
                <c:pt idx="1">
                  <c:v>0</c:v>
                </c:pt>
                <c:pt idx="2">
                  <c:v>0</c:v>
                </c:pt>
                <c:pt idx="3">
                  <c:v>0</c:v>
                </c:pt>
                <c:pt idx="4">
                  <c:v>1</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9-D36F-45FC-B846-36D685E481A6}"/>
            </c:ext>
          </c:extLst>
        </c:ser>
        <c:ser>
          <c:idx val="10"/>
          <c:order val="10"/>
          <c:tx>
            <c:strRef>
              <c:f>'Charts and tables'!$BS$1</c:f>
              <c:strCache>
                <c:ptCount val="1"/>
                <c:pt idx="0">
                  <c:v>Source code text</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invertIfNegative val="0"/>
          <c:cat>
            <c:strRef>
              <c:f>'Charts and tables'!$BH$2:$BH$16</c:f>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f>'Charts and tables'!$BS$2:$BS$16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1</c:v>
                </c:pt>
                <c:pt idx="14">
                  <c:v>1</c:v>
                </c:pt>
              </c:numCache>
            </c:numRef>
          </c:val>
          <c:extLst>
            <c:ext xmlns:c16="http://schemas.microsoft.com/office/drawing/2014/chart" uri="{C3380CC4-5D6E-409C-BE32-E72D297353CC}">
              <c16:uniqueId val="{0000000A-D36F-45FC-B846-36D685E481A6}"/>
            </c:ext>
          </c:extLst>
        </c:ser>
        <c:ser>
          <c:idx val="11"/>
          <c:order val="11"/>
          <c:tx>
            <c:strRef>
              <c:f>'Charts and tables'!$BT$1</c:f>
              <c:strCache>
                <c:ptCount val="1"/>
                <c:pt idx="0">
                  <c:v>Others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cat>
            <c:strRef>
              <c:f>'Charts and tables'!$BH$2:$BH$16</c:f>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f>'Charts and tables'!$BT$2:$BT$16</c:f>
              <c:numCache>
                <c:formatCode>General</c:formatCode>
                <c:ptCount val="15"/>
                <c:pt idx="0">
                  <c:v>0</c:v>
                </c:pt>
                <c:pt idx="1">
                  <c:v>0</c:v>
                </c:pt>
                <c:pt idx="2">
                  <c:v>0</c:v>
                </c:pt>
                <c:pt idx="3">
                  <c:v>1</c:v>
                </c:pt>
                <c:pt idx="4">
                  <c:v>0</c:v>
                </c:pt>
                <c:pt idx="5">
                  <c:v>1</c:v>
                </c:pt>
                <c:pt idx="6">
                  <c:v>0</c:v>
                </c:pt>
                <c:pt idx="7">
                  <c:v>1</c:v>
                </c:pt>
                <c:pt idx="8">
                  <c:v>1</c:v>
                </c:pt>
                <c:pt idx="9">
                  <c:v>0</c:v>
                </c:pt>
                <c:pt idx="10">
                  <c:v>0</c:v>
                </c:pt>
                <c:pt idx="11">
                  <c:v>0</c:v>
                </c:pt>
                <c:pt idx="12">
                  <c:v>0</c:v>
                </c:pt>
                <c:pt idx="13">
                  <c:v>0</c:v>
                </c:pt>
                <c:pt idx="14">
                  <c:v>0</c:v>
                </c:pt>
              </c:numCache>
            </c:numRef>
          </c:val>
          <c:extLst>
            <c:ext xmlns:c16="http://schemas.microsoft.com/office/drawing/2014/chart" uri="{C3380CC4-5D6E-409C-BE32-E72D297353CC}">
              <c16:uniqueId val="{0000000B-D36F-45FC-B846-36D685E481A6}"/>
            </c:ext>
          </c:extLst>
        </c:ser>
        <c:ser>
          <c:idx val="12"/>
          <c:order val="12"/>
          <c:tx>
            <c:strRef>
              <c:f>'Charts and tables'!$BU$1</c:f>
              <c:strCache>
                <c:ptCount val="1"/>
                <c:pt idx="0">
                  <c:v>Non code metrics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invertIfNegative val="0"/>
          <c:cat>
            <c:strRef>
              <c:f>'Charts and tables'!$BH$2:$BH$16</c:f>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f>'Charts and tables'!$BU$2:$BU$16</c:f>
              <c:numCache>
                <c:formatCode>General</c:formatCode>
                <c:ptCount val="15"/>
                <c:pt idx="0">
                  <c:v>0</c:v>
                </c:pt>
                <c:pt idx="1">
                  <c:v>1</c:v>
                </c:pt>
                <c:pt idx="2">
                  <c:v>1</c:v>
                </c:pt>
                <c:pt idx="3">
                  <c:v>0</c:v>
                </c:pt>
                <c:pt idx="4">
                  <c:v>0</c:v>
                </c:pt>
                <c:pt idx="5">
                  <c:v>0</c:v>
                </c:pt>
                <c:pt idx="6">
                  <c:v>1</c:v>
                </c:pt>
                <c:pt idx="7">
                  <c:v>0</c:v>
                </c:pt>
                <c:pt idx="8">
                  <c:v>0</c:v>
                </c:pt>
                <c:pt idx="9">
                  <c:v>0</c:v>
                </c:pt>
                <c:pt idx="10">
                  <c:v>0</c:v>
                </c:pt>
                <c:pt idx="11">
                  <c:v>1</c:v>
                </c:pt>
                <c:pt idx="12">
                  <c:v>0</c:v>
                </c:pt>
                <c:pt idx="13">
                  <c:v>0</c:v>
                </c:pt>
                <c:pt idx="14">
                  <c:v>0</c:v>
                </c:pt>
              </c:numCache>
            </c:numRef>
          </c:val>
          <c:extLst>
            <c:ext xmlns:c16="http://schemas.microsoft.com/office/drawing/2014/chart" uri="{C3380CC4-5D6E-409C-BE32-E72D297353CC}">
              <c16:uniqueId val="{0000000C-D36F-45FC-B846-36D685E481A6}"/>
            </c:ext>
          </c:extLst>
        </c:ser>
        <c:dLbls>
          <c:showLegendKey val="0"/>
          <c:showVal val="0"/>
          <c:showCatName val="0"/>
          <c:showSerName val="0"/>
          <c:showPercent val="0"/>
          <c:showBubbleSize val="0"/>
        </c:dLbls>
        <c:gapWidth val="150"/>
        <c:overlap val="100"/>
        <c:axId val="325347984"/>
        <c:axId val="353091968"/>
        <c:extLst>
          <c:ext xmlns:c15="http://schemas.microsoft.com/office/drawing/2012/chart" uri="{02D57815-91ED-43cb-92C2-25804820EDAC}">
            <c15:filteredBarSeries>
              <c15:ser>
                <c:idx val="0"/>
                <c:order val="0"/>
                <c:tx>
                  <c:strRef>
                    <c:extLst>
                      <c:ext uri="{02D57815-91ED-43cb-92C2-25804820EDAC}">
                        <c15:formulaRef>
                          <c15:sqref>'Charts and tables'!$BI$1</c15:sqref>
                        </c15:formulaRef>
                      </c:ext>
                    </c:extLst>
                    <c:strCache>
                      <c:ptCount val="1"/>
                      <c:pt idx="0">
                        <c:v>Year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extLst>
                      <c:ext uri="{02D57815-91ED-43cb-92C2-25804820EDAC}">
                        <c15:formulaRef>
                          <c15:sqref>'Charts and tables'!$BH$2:$BH$16</c15:sqref>
                        </c15:formulaRef>
                      </c:ext>
                    </c:extLst>
                    <c:strCache>
                      <c:ptCount val="15"/>
                      <c:pt idx="0">
                        <c:v>S01</c:v>
                      </c:pt>
                      <c:pt idx="1">
                        <c:v>S02</c:v>
                      </c:pt>
                      <c:pt idx="2">
                        <c:v>S03</c:v>
                      </c:pt>
                      <c:pt idx="3">
                        <c:v>S04</c:v>
                      </c:pt>
                      <c:pt idx="4">
                        <c:v>S05</c:v>
                      </c:pt>
                      <c:pt idx="5">
                        <c:v>S06</c:v>
                      </c:pt>
                      <c:pt idx="6">
                        <c:v>S07</c:v>
                      </c:pt>
                      <c:pt idx="7">
                        <c:v>S08</c:v>
                      </c:pt>
                      <c:pt idx="8">
                        <c:v>S09</c:v>
                      </c:pt>
                      <c:pt idx="9">
                        <c:v>S10</c:v>
                      </c:pt>
                      <c:pt idx="10">
                        <c:v>S11</c:v>
                      </c:pt>
                      <c:pt idx="11">
                        <c:v>S12</c:v>
                      </c:pt>
                      <c:pt idx="12">
                        <c:v>S13</c:v>
                      </c:pt>
                      <c:pt idx="13">
                        <c:v>S14</c:v>
                      </c:pt>
                      <c:pt idx="14">
                        <c:v>S15</c:v>
                      </c:pt>
                    </c:strCache>
                  </c:strRef>
                </c:cat>
                <c:val>
                  <c:numRef>
                    <c:extLst>
                      <c:ext uri="{02D57815-91ED-43cb-92C2-25804820EDAC}">
                        <c15:formulaRef>
                          <c15:sqref>'Charts and tables'!$BI$2:$BI$16</c15:sqref>
                        </c15:formulaRef>
                      </c:ext>
                    </c:extLst>
                    <c:numCache>
                      <c:formatCode>General</c:formatCode>
                      <c:ptCount val="15"/>
                      <c:pt idx="0">
                        <c:v>2013</c:v>
                      </c:pt>
                      <c:pt idx="1">
                        <c:v>2009</c:v>
                      </c:pt>
                      <c:pt idx="2">
                        <c:v>2009</c:v>
                      </c:pt>
                      <c:pt idx="3">
                        <c:v>2010</c:v>
                      </c:pt>
                      <c:pt idx="4">
                        <c:v>2011</c:v>
                      </c:pt>
                      <c:pt idx="5">
                        <c:v>2012</c:v>
                      </c:pt>
                      <c:pt idx="6">
                        <c:v>2012</c:v>
                      </c:pt>
                      <c:pt idx="7">
                        <c:v>2012</c:v>
                      </c:pt>
                      <c:pt idx="8">
                        <c:v>2015</c:v>
                      </c:pt>
                      <c:pt idx="9">
                        <c:v>2017</c:v>
                      </c:pt>
                      <c:pt idx="10">
                        <c:v>2005</c:v>
                      </c:pt>
                      <c:pt idx="11">
                        <c:v>2011</c:v>
                      </c:pt>
                      <c:pt idx="12">
                        <c:v>2016</c:v>
                      </c:pt>
                      <c:pt idx="13">
                        <c:v>2016</c:v>
                      </c:pt>
                      <c:pt idx="14">
                        <c:v>2015</c:v>
                      </c:pt>
                    </c:numCache>
                  </c:numRef>
                </c:val>
                <c:extLst>
                  <c:ext xmlns:c16="http://schemas.microsoft.com/office/drawing/2014/chart" uri="{C3380CC4-5D6E-409C-BE32-E72D297353CC}">
                    <c16:uniqueId val="{00000000-D36F-45FC-B846-36D685E481A6}"/>
                  </c:ext>
                </c:extLst>
              </c15:ser>
            </c15:filteredBarSeries>
          </c:ext>
        </c:extLst>
      </c:barChart>
      <c:catAx>
        <c:axId val="3253479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53091968"/>
        <c:crosses val="autoZero"/>
        <c:auto val="1"/>
        <c:lblAlgn val="ctr"/>
        <c:lblOffset val="100"/>
        <c:noMultiLvlLbl val="0"/>
      </c:catAx>
      <c:valAx>
        <c:axId val="35309196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25347984"/>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'Charts and tables'!$BJ$1:$BU$1</c:f>
              <c:strCache>
                <c:ptCount val="12"/>
                <c:pt idx="0">
                  <c:v>Size</c:v>
                </c:pt>
                <c:pt idx="1">
                  <c:v>Coupling</c:v>
                </c:pt>
                <c:pt idx="2">
                  <c:v>Cohesion</c:v>
                </c:pt>
                <c:pt idx="3">
                  <c:v>Complexity</c:v>
                </c:pt>
                <c:pt idx="4">
                  <c:v>Inheritance</c:v>
                </c:pt>
                <c:pt idx="5">
                  <c:v>Encapsulation</c:v>
                </c:pt>
                <c:pt idx="6">
                  <c:v>Relationship</c:v>
                </c:pt>
                <c:pt idx="7">
                  <c:v>Class Emplyment</c:v>
                </c:pt>
                <c:pt idx="8">
                  <c:v>Diagrams</c:v>
                </c:pt>
                <c:pt idx="9">
                  <c:v>Source code text</c:v>
                </c:pt>
                <c:pt idx="10">
                  <c:v>Others</c:v>
                </c:pt>
                <c:pt idx="11">
                  <c:v>Non code metrics</c:v>
                </c:pt>
              </c:strCache>
            </c:strRef>
          </c:cat>
          <c:val>
            <c:numRef>
              <c:f>'Charts and tables'!$BJ$17:$BU$17</c:f>
              <c:numCache>
                <c:formatCode>General</c:formatCode>
                <c:ptCount val="12"/>
                <c:pt idx="0">
                  <c:v>13</c:v>
                </c:pt>
                <c:pt idx="1">
                  <c:v>10</c:v>
                </c:pt>
                <c:pt idx="2">
                  <c:v>10</c:v>
                </c:pt>
                <c:pt idx="3">
                  <c:v>9</c:v>
                </c:pt>
                <c:pt idx="4">
                  <c:v>8</c:v>
                </c:pt>
                <c:pt idx="5">
                  <c:v>11</c:v>
                </c:pt>
                <c:pt idx="6">
                  <c:v>1</c:v>
                </c:pt>
                <c:pt idx="7">
                  <c:v>1</c:v>
                </c:pt>
                <c:pt idx="8">
                  <c:v>1</c:v>
                </c:pt>
                <c:pt idx="9">
                  <c:v>2</c:v>
                </c:pt>
                <c:pt idx="10">
                  <c:v>4</c:v>
                </c:pt>
                <c:pt idx="11">
                  <c:v>4</c:v>
                </c:pt>
              </c:numCache>
            </c:numRef>
          </c:val>
          <c:extLst>
            <c:ext xmlns:c16="http://schemas.microsoft.com/office/drawing/2014/chart" uri="{C3380CC4-5D6E-409C-BE32-E72D297353CC}">
              <c16:uniqueId val="{00000000-EC62-4B89-952E-7ACB7A1FD2F9}"/>
            </c:ext>
          </c:extLst>
        </c:ser>
        <c:dLbls>
          <c:showLegendKey val="0"/>
          <c:showVal val="0"/>
          <c:showCatName val="0"/>
          <c:showSerName val="0"/>
          <c:showPercent val="0"/>
          <c:showBubbleSize val="0"/>
        </c:dLbls>
        <c:gapWidth val="219"/>
        <c:overlap val="-27"/>
        <c:axId val="325767728"/>
        <c:axId val="247085152"/>
      </c:barChart>
      <c:catAx>
        <c:axId val="325767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Independent</a:t>
                </a:r>
                <a:r>
                  <a:rPr lang="en-US" baseline="0"/>
                  <a:t> variables categories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085152"/>
        <c:crosses val="autoZero"/>
        <c:auto val="1"/>
        <c:lblAlgn val="ctr"/>
        <c:lblOffset val="100"/>
        <c:noMultiLvlLbl val="0"/>
      </c:catAx>
      <c:valAx>
        <c:axId val="247085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767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'Charts and tables'!$BH$44</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'Charts and tables'!$BG$45:$BG$56</c:f>
              <c:strCache>
                <c:ptCount val="12"/>
                <c:pt idx="0">
                  <c:v>Size</c:v>
                </c:pt>
                <c:pt idx="1">
                  <c:v>Encapsulation</c:v>
                </c:pt>
                <c:pt idx="2">
                  <c:v>Coupling</c:v>
                </c:pt>
                <c:pt idx="3">
                  <c:v>Cohesion</c:v>
                </c:pt>
                <c:pt idx="4">
                  <c:v>Complexity</c:v>
                </c:pt>
                <c:pt idx="5">
                  <c:v>Inheritance</c:v>
                </c:pt>
                <c:pt idx="6">
                  <c:v>Others</c:v>
                </c:pt>
                <c:pt idx="7">
                  <c:v>Process metrics</c:v>
                </c:pt>
                <c:pt idx="8">
                  <c:v>Textual</c:v>
                </c:pt>
                <c:pt idx="9">
                  <c:v>Relationship</c:v>
                </c:pt>
                <c:pt idx="10">
                  <c:v>Class Employment</c:v>
                </c:pt>
                <c:pt idx="11">
                  <c:v>Diagrams</c:v>
                </c:pt>
              </c:strCache>
            </c:strRef>
          </c:cat>
          <c:val>
            <c:numRef>
              <c:f>'Charts and tables'!$BH$45:$BH$56</c:f>
              <c:numCache>
                <c:formatCode>General</c:formatCode>
                <c:ptCount val="12"/>
                <c:pt idx="0">
                  <c:v>13</c:v>
                </c:pt>
                <c:pt idx="1">
                  <c:v>11</c:v>
                </c:pt>
                <c:pt idx="2">
                  <c:v>10</c:v>
                </c:pt>
                <c:pt idx="3">
                  <c:v>10</c:v>
                </c:pt>
                <c:pt idx="4">
                  <c:v>9</c:v>
                </c:pt>
                <c:pt idx="5">
                  <c:v>8</c:v>
                </c:pt>
                <c:pt idx="6">
                  <c:v>4</c:v>
                </c:pt>
                <c:pt idx="7">
                  <c:v>4</c:v>
                </c:pt>
                <c:pt idx="8">
                  <c:v>2</c:v>
                </c:pt>
                <c:pt idx="9">
                  <c:v>1</c:v>
                </c:pt>
                <c:pt idx="10">
                  <c:v>1</c:v>
                </c:pt>
                <c:pt idx="11">
                  <c:v>1</c:v>
                </c:pt>
              </c:numCache>
            </c:numRef>
          </c:val>
          <c:extLst>
            <c:ext xmlns:c16="http://schemas.microsoft.com/office/drawing/2014/chart" uri="{C3380CC4-5D6E-409C-BE32-E72D297353CC}">
              <c16:uniqueId val="{00000000-5CAC-4DF2-908B-7C5170A1E488}"/>
            </c:ext>
          </c:extLst>
        </c:ser>
        <c:dLbls>
          <c:showLegendKey val="0"/>
          <c:showVal val="0"/>
          <c:showCatName val="0"/>
          <c:showSerName val="0"/>
          <c:showPercent val="0"/>
          <c:showBubbleSize val="0"/>
        </c:dLbls>
        <c:gapWidth val="100"/>
        <c:overlap val="-24"/>
        <c:axId val="321161088"/>
        <c:axId val="403857152"/>
      </c:barChart>
      <c:catAx>
        <c:axId val="3211610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Independent variables categories</a:t>
                </a:r>
              </a:p>
              <a:p>
                <a:pPr>
                  <a:defRPr/>
                </a:pP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03857152"/>
        <c:crosses val="autoZero"/>
        <c:auto val="1"/>
        <c:lblAlgn val="ctr"/>
        <c:lblOffset val="100"/>
        <c:noMultiLvlLbl val="0"/>
      </c:catAx>
      <c:valAx>
        <c:axId val="40385715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21161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'Charts and tables'!$AH$58</c:f>
              <c:strCache>
                <c:ptCount val="1"/>
                <c:pt idx="0">
                  <c:v>Frequency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'Charts and tables'!$AG$59:$AG$68</c15:sqref>
                  </c15:fullRef>
                </c:ext>
              </c:extLst>
              <c:f>'Charts and tables'!$AG$59:$AG$67</c:f>
              <c:strCache>
                <c:ptCount val="9"/>
                <c:pt idx="0">
                  <c:v>Accuracy</c:v>
                </c:pt>
                <c:pt idx="1">
                  <c:v>Precision</c:v>
                </c:pt>
                <c:pt idx="2">
                  <c:v>Recall</c:v>
                </c:pt>
                <c:pt idx="3">
                  <c:v>F-measure</c:v>
                </c:pt>
                <c:pt idx="4">
                  <c:v>ROC area</c:v>
                </c:pt>
                <c:pt idx="5">
                  <c:v>Time</c:v>
                </c:pt>
                <c:pt idx="6">
                  <c:v>Specificity </c:v>
                </c:pt>
                <c:pt idx="7">
                  <c:v> Positive predictive value</c:v>
                </c:pt>
                <c:pt idx="8">
                  <c:v> Negative predictive value</c:v>
                </c:pt>
              </c:strCache>
            </c:strRef>
          </c:cat>
          <c:val>
            <c:numRef>
              <c:extLst>
                <c:ext xmlns:c15="http://schemas.microsoft.com/office/drawing/2012/chart" uri="{02D57815-91ED-43cb-92C2-25804820EDAC}">
                  <c15:fullRef>
                    <c15:sqref>'Charts and tables'!$AH$59:$AH$68</c15:sqref>
                  </c15:fullRef>
                </c:ext>
              </c:extLst>
              <c:f>'Charts and tables'!$AH$59:$AH$67</c:f>
              <c:numCache>
                <c:formatCode>General</c:formatCode>
                <c:ptCount val="9"/>
                <c:pt idx="0">
                  <c:v>3</c:v>
                </c:pt>
                <c:pt idx="1">
                  <c:v>11</c:v>
                </c:pt>
                <c:pt idx="2">
                  <c:v>10</c:v>
                </c:pt>
                <c:pt idx="3">
                  <c:v>3</c:v>
                </c:pt>
                <c:pt idx="4">
                  <c:v>3</c:v>
                </c:pt>
                <c:pt idx="5">
                  <c:v>1</c:v>
                </c:pt>
                <c:pt idx="6">
                  <c:v>1</c:v>
                </c:pt>
                <c:pt idx="7">
                  <c:v>1</c:v>
                </c:pt>
                <c:pt idx="8">
                  <c:v>1</c:v>
                </c:pt>
              </c:numCache>
            </c:numRef>
          </c:val>
          <c:extLst>
            <c:ext xmlns:c16="http://schemas.microsoft.com/office/drawing/2014/chart" uri="{C3380CC4-5D6E-409C-BE32-E72D297353CC}">
              <c16:uniqueId val="{00000000-2CFB-46B6-BF95-2E8798D2FE86}"/>
            </c:ext>
          </c:extLst>
        </c:ser>
        <c:dLbls>
          <c:showLegendKey val="0"/>
          <c:showVal val="0"/>
          <c:showCatName val="0"/>
          <c:showSerName val="0"/>
          <c:showPercent val="0"/>
          <c:showBubbleSize val="0"/>
        </c:dLbls>
        <c:gapWidth val="100"/>
        <c:overlap val="-24"/>
        <c:axId val="480282816"/>
        <c:axId val="413968560"/>
      </c:barChart>
      <c:catAx>
        <c:axId val="48028281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Evaluation Metrics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968560"/>
        <c:crosses val="autoZero"/>
        <c:auto val="1"/>
        <c:lblAlgn val="ctr"/>
        <c:lblOffset val="100"/>
        <c:noMultiLvlLbl val="0"/>
      </c:catAx>
      <c:valAx>
        <c:axId val="413968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Studies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282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data id="2">
      <cx:numDim type="val">
        <cx:f>_xlchart.v1.5</cx:f>
      </cx:numDim>
    </cx:data>
  </cx:chartData>
  <cx:chart>
    <cx:title pos="t" align="ctr" overlay="0">
      <cx:tx>
        <cx:txData>
          <cx:v>God Class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God Class</a:t>
          </a:r>
        </a:p>
      </cx:txPr>
    </cx:title>
    <cx:plotArea>
      <cx:plotAreaRegion>
        <cx:series layoutId="boxWhisker" uniqueId="{61A4B145-FDEC-4297-AF83-4FF0121A31AE}">
          <cx:tx>
            <cx:txData>
              <cx:f>_xlchart.v1.0</cx:f>
              <cx:v>Precision</cx:v>
            </cx:txData>
          </cx:tx>
          <cx:dataId val="0"/>
          <cx:layoutPr>
            <cx:visibility meanLine="0" meanMarker="1" nonoutliers="0" outliers="1"/>
            <cx:statistics quartileMethod="inclusive"/>
          </cx:layoutPr>
        </cx:series>
        <cx:series layoutId="boxWhisker" uniqueId="{67BD466F-AD4C-4B72-A35E-3855DD588D77}">
          <cx:tx>
            <cx:txData>
              <cx:f>_xlchart.v1.2</cx:f>
              <cx:v>Recall</cx:v>
            </cx:txData>
          </cx:tx>
          <cx:dataId val="1"/>
          <cx:layoutPr>
            <cx:visibility meanLine="0" meanMarker="1" nonoutliers="0" outliers="1"/>
            <cx:statistics quartileMethod="inclusive"/>
          </cx:layoutPr>
        </cx:series>
        <cx:series layoutId="boxWhisker" uniqueId="{AE0C2E28-003F-4480-8882-CE473BD301E6}">
          <cx:tx>
            <cx:txData>
              <cx:f>_xlchart.v1.4</cx:f>
              <cx:v>F-measure</cx:v>
            </cx:txData>
          </cx:tx>
          <cx:dataId val="2"/>
          <cx:layoutPr>
            <cx:visibility meanLine="0" meanMarker="1" nonoutliers="0" outliers="1"/>
            <cx:statistics quartileMethod="inclusive"/>
          </cx:layoutPr>
        </cx:series>
      </cx:plotAreaRegion>
      <cx:axis id="0" hidden="1">
        <cx:catScaling gapWidth="1"/>
        <cx:tickLabels/>
      </cx:axis>
      <cx:axis id="1">
        <cx:valScaling max="100"/>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data id="1">
      <cx:numDim type="val">
        <cx:f>_xlchart.v1.9</cx:f>
      </cx:numDim>
    </cx:data>
    <cx:data id="2">
      <cx:numDim type="val">
        <cx:f>_xlchart.v1.11</cx:f>
      </cx:numDim>
    </cx:data>
  </cx:chartData>
  <cx:chart>
    <cx:title pos="t" align="ctr" overlay="0">
      <cx:tx>
        <cx:txData>
          <cx:v>Long Method</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Long Method</a:t>
          </a:r>
        </a:p>
      </cx:txPr>
    </cx:title>
    <cx:plotArea>
      <cx:plotAreaRegion>
        <cx:series layoutId="boxWhisker" uniqueId="{71B19FC7-34C0-4D24-9127-2EFE68D96A15}">
          <cx:tx>
            <cx:txData>
              <cx:f>_xlchart.v1.6</cx:f>
              <cx:v>Precision</cx:v>
            </cx:txData>
          </cx:tx>
          <cx:dataId val="0"/>
          <cx:layoutPr>
            <cx:visibility meanLine="0" meanMarker="1" nonoutliers="0" outliers="1"/>
            <cx:statistics quartileMethod="inclusive"/>
          </cx:layoutPr>
        </cx:series>
        <cx:series layoutId="boxWhisker" uniqueId="{34ABF04E-9DF5-42D5-A2FB-4C0E941BA9A7}">
          <cx:tx>
            <cx:txData>
              <cx:f>_xlchart.v1.8</cx:f>
              <cx:v>Recall</cx:v>
            </cx:txData>
          </cx:tx>
          <cx:dataId val="1"/>
          <cx:layoutPr>
            <cx:visibility meanLine="0" meanMarker="1" nonoutliers="0" outliers="1"/>
            <cx:statistics quartileMethod="inclusive"/>
          </cx:layoutPr>
        </cx:series>
        <cx:series layoutId="boxWhisker" uniqueId="{9BF9F593-2920-474A-88A6-097C2CB55D1D}">
          <cx:tx>
            <cx:txData>
              <cx:f>_xlchart.v1.10</cx:f>
              <cx:v>F-measure</cx:v>
            </cx:txData>
          </cx:tx>
          <cx:dataId val="2"/>
          <cx:layoutPr>
            <cx:visibility meanLine="0" meanMarker="1" nonoutliers="0" outliers="1"/>
            <cx:statistics quartileMethod="inclusive"/>
          </cx:layoutPr>
        </cx:series>
      </cx:plotAreaRegion>
      <cx:axis id="0" hidden="1">
        <cx:catScaling gapWidth="1"/>
        <cx:tickLabels/>
      </cx:axis>
      <cx:axis id="1">
        <cx:valScaling max="100"/>
        <cx:majorGridlines/>
        <cx:tickLabels/>
      </cx:axis>
    </cx:plotArea>
    <cx:legend pos="b"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data id="1">
      <cx:numDim type="val">
        <cx:f>_xlchart.v1.15</cx:f>
      </cx:numDim>
    </cx:data>
    <cx:data id="2">
      <cx:numDim type="val">
        <cx:f>_xlchart.v1.17</cx:f>
      </cx:numDim>
    </cx:data>
  </cx:chartData>
  <cx:chart>
    <cx:title pos="t" align="ctr" overlay="0">
      <cx:tx>
        <cx:txData>
          <cx:v>Swiss Army Knife</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Swiss Army Knife</a:t>
          </a:r>
        </a:p>
      </cx:txPr>
    </cx:title>
    <cx:plotArea>
      <cx:plotAreaRegion>
        <cx:series layoutId="boxWhisker" uniqueId="{045785C8-1DF4-4C12-ABED-FACA256DA759}">
          <cx:tx>
            <cx:txData>
              <cx:f>_xlchart.v1.12</cx:f>
              <cx:v>Precision</cx:v>
            </cx:txData>
          </cx:tx>
          <cx:dataId val="0"/>
          <cx:layoutPr>
            <cx:visibility meanLine="0" meanMarker="1" nonoutliers="0" outliers="1"/>
            <cx:statistics quartileMethod="inclusive"/>
          </cx:layoutPr>
        </cx:series>
        <cx:series layoutId="boxWhisker" uniqueId="{3AE0FF36-FDF4-4D0B-AB6C-59BB21EDF5BB}">
          <cx:tx>
            <cx:txData>
              <cx:f>_xlchart.v1.14</cx:f>
              <cx:v>Recall</cx:v>
            </cx:txData>
          </cx:tx>
          <cx:dataId val="1"/>
          <cx:layoutPr>
            <cx:visibility meanLine="0" meanMarker="1" nonoutliers="0" outliers="1"/>
            <cx:statistics quartileMethod="inclusive"/>
          </cx:layoutPr>
        </cx:series>
        <cx:series layoutId="boxWhisker" uniqueId="{3245BEBD-D963-4F9F-8003-2B9278E1A2E6}">
          <cx:tx>
            <cx:txData>
              <cx:f>_xlchart.v1.16</cx:f>
              <cx:v>F-measure</cx:v>
            </cx:txData>
          </cx:tx>
          <cx:dataId val="2"/>
          <cx:layoutPr>
            <cx:visibility meanLine="0" meanMarker="1" nonoutliers="0" outliers="1"/>
            <cx:statistics quartileMethod="inclusive"/>
          </cx:layoutPr>
        </cx:series>
      </cx:plotAreaRegion>
      <cx:axis id="0" hidden="1">
        <cx:catScaling gapWidth="1"/>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_xlchart.v1.19</cx:f>
      </cx:numDim>
    </cx:data>
    <cx:data id="1">
      <cx:numDim type="val">
        <cx:f>_xlchart.v1.21</cx:f>
      </cx:numDim>
    </cx:data>
    <cx:data id="2">
      <cx:numDim type="val">
        <cx:f>_xlchart.v1.23</cx:f>
      </cx:numDim>
    </cx:data>
  </cx:chartData>
  <cx:chart>
    <cx:title pos="t" align="ctr" overlay="0">
      <cx:tx>
        <cx:txData>
          <cx:v>Long Parameter List</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Long Parameter List</a:t>
          </a:r>
        </a:p>
      </cx:txPr>
    </cx:title>
    <cx:plotArea>
      <cx:plotAreaRegion>
        <cx:series layoutId="boxWhisker" uniqueId="{B31EA021-A1BB-415C-A848-F07A925D2F13}">
          <cx:tx>
            <cx:txData>
              <cx:f>_xlchart.v1.18</cx:f>
              <cx:v>Precision</cx:v>
            </cx:txData>
          </cx:tx>
          <cx:dataId val="0"/>
          <cx:layoutPr>
            <cx:visibility meanLine="0" meanMarker="1" nonoutliers="0" outliers="1"/>
            <cx:statistics quartileMethod="inclusive"/>
          </cx:layoutPr>
        </cx:series>
        <cx:series layoutId="boxWhisker" uniqueId="{814DBE7B-8054-4899-8B2C-34DC04C753B1}">
          <cx:tx>
            <cx:txData>
              <cx:f>_xlchart.v1.20</cx:f>
              <cx:v>Recall</cx:v>
            </cx:txData>
          </cx:tx>
          <cx:dataId val="1"/>
          <cx:layoutPr>
            <cx:visibility meanLine="0" meanMarker="1" nonoutliers="0" outliers="1"/>
            <cx:statistics quartileMethod="inclusive"/>
          </cx:layoutPr>
        </cx:series>
        <cx:series layoutId="boxWhisker" uniqueId="{2D1EFFCB-E152-412E-8C48-EE17E79CE705}">
          <cx:tx>
            <cx:txData>
              <cx:f>_xlchart.v1.22</cx:f>
              <cx:v>F-measure</cx:v>
            </cx:txData>
          </cx:tx>
          <cx:dataId val="2"/>
          <cx:layoutPr>
            <cx:visibility meanLine="0" meanMarker="1" nonoutliers="0" outliers="1"/>
            <cx:statistics quartileMethod="inclusive"/>
          </cx:layoutPr>
        </cx:series>
      </cx:plotAreaRegion>
      <cx:axis id="0" hidden="1">
        <cx:catScaling gapWidth="1"/>
        <cx:tickLabels/>
      </cx:axis>
      <cx:axis id="1">
        <cx:valScaling max="100"/>
        <cx:majorGridlines/>
        <cx:tickLabels/>
      </cx:axis>
    </cx:plotArea>
    <cx:legend pos="b" align="ctr" overlay="0"/>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_xlchart.v1.25</cx:f>
      </cx:numDim>
    </cx:data>
    <cx:data id="1">
      <cx:numDim type="val">
        <cx:f>_xlchart.v1.27</cx:f>
      </cx:numDim>
    </cx:data>
    <cx:data id="2">
      <cx:numDim type="val">
        <cx:f>_xlchart.v1.29</cx:f>
      </cx:numDim>
    </cx:data>
  </cx:chartData>
  <cx:chart>
    <cx:title pos="t" align="ctr" overlay="0">
      <cx:tx>
        <cx:txData>
          <cx:v>Lazy Class</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Lazy Class</a:t>
          </a:r>
        </a:p>
      </cx:txPr>
    </cx:title>
    <cx:plotArea>
      <cx:plotAreaRegion>
        <cx:series layoutId="boxWhisker" uniqueId="{B37732D7-F1A7-4861-929C-AB518ED683B9}">
          <cx:tx>
            <cx:txData>
              <cx:f>_xlchart.v1.24</cx:f>
              <cx:v>Precision</cx:v>
            </cx:txData>
          </cx:tx>
          <cx:dataId val="0"/>
          <cx:layoutPr>
            <cx:visibility meanLine="0" meanMarker="1" nonoutliers="0" outliers="1"/>
            <cx:statistics quartileMethod="inclusive"/>
          </cx:layoutPr>
        </cx:series>
        <cx:series layoutId="boxWhisker" uniqueId="{D850BE4F-8558-4251-968F-04C697F583CC}">
          <cx:tx>
            <cx:txData>
              <cx:f>_xlchart.v1.26</cx:f>
              <cx:v>Recall</cx:v>
            </cx:txData>
          </cx:tx>
          <cx:dataId val="1"/>
          <cx:layoutPr>
            <cx:visibility meanLine="0" meanMarker="1" nonoutliers="0" outliers="1"/>
            <cx:statistics quartileMethod="inclusive"/>
          </cx:layoutPr>
        </cx:series>
        <cx:series layoutId="boxWhisker" uniqueId="{8EA2C2CC-D57E-4A91-833E-44A6EA1B52C0}">
          <cx:tx>
            <cx:txData>
              <cx:f>_xlchart.v1.28</cx:f>
              <cx:v>F-measure</cx:v>
            </cx:txData>
          </cx:tx>
          <cx:dataId val="2"/>
          <cx:layoutPr>
            <cx:visibility meanLine="0" meanMarker="1" nonoutliers="0" outliers="1"/>
            <cx:statistics quartileMethod="inclusive"/>
          </cx:layoutPr>
        </cx:series>
      </cx:plotAreaRegion>
      <cx:axis id="0" hidden="1">
        <cx:catScaling gapWidth="1"/>
        <cx:tickLabels/>
      </cx:axis>
      <cx:axis id="1">
        <cx:valScaling max="100"/>
        <cx:majorGridlines/>
        <cx:tickLabels/>
      </cx:axis>
    </cx:plotArea>
    <cx:legend pos="b" align="ctr" overlay="0"/>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_xlchart.v1.31</cx:f>
      </cx:numDim>
    </cx:data>
    <cx:data id="1">
      <cx:numDim type="val">
        <cx:f>_xlchart.v1.33</cx:f>
      </cx:numDim>
    </cx:data>
    <cx:data id="2">
      <cx:numDim type="val">
        <cx:f>_xlchart.v1.35</cx:f>
      </cx:numDim>
    </cx:data>
  </cx:chartData>
  <cx:chart>
    <cx:title pos="t" align="ctr" overlay="0">
      <cx:tx>
        <cx:txData>
          <cx:v>Message Chains</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Message Chains</a:t>
          </a:r>
        </a:p>
      </cx:txPr>
    </cx:title>
    <cx:plotArea>
      <cx:plotAreaRegion>
        <cx:series layoutId="boxWhisker" uniqueId="{32983EE3-E649-46F2-ACE8-1492FFF43477}">
          <cx:tx>
            <cx:txData>
              <cx:f>_xlchart.v1.30</cx:f>
              <cx:v>Precision</cx:v>
            </cx:txData>
          </cx:tx>
          <cx:dataId val="0"/>
          <cx:layoutPr>
            <cx:visibility meanLine="0" meanMarker="1" nonoutliers="0" outliers="1"/>
            <cx:statistics quartileMethod="inclusive"/>
          </cx:layoutPr>
        </cx:series>
        <cx:series layoutId="boxWhisker" uniqueId="{F635470C-C58E-43E8-A6B1-0E2A7D646AEB}">
          <cx:tx>
            <cx:txData>
              <cx:f>_xlchart.v1.32</cx:f>
              <cx:v>Recall</cx:v>
            </cx:txData>
          </cx:tx>
          <cx:dataId val="1"/>
          <cx:layoutPr>
            <cx:visibility meanLine="0" meanMarker="1" nonoutliers="0" outliers="1"/>
            <cx:statistics quartileMethod="inclusive"/>
          </cx:layoutPr>
        </cx:series>
        <cx:series layoutId="boxWhisker" uniqueId="{C3D41F7A-AD13-4E2D-B290-7882A57F124C}">
          <cx:tx>
            <cx:txData>
              <cx:f>_xlchart.v1.34</cx:f>
              <cx:v>F-measure</cx:v>
            </cx:txData>
          </cx:tx>
          <cx:dataId val="2"/>
          <cx:layoutPr>
            <cx:visibility meanLine="0" meanMarker="1" nonoutliers="0" outliers="1"/>
            <cx:statistics quartileMethod="inclusive"/>
          </cx:layoutPr>
        </cx:series>
      </cx:plotAreaRegion>
      <cx:axis id="0" hidden="1">
        <cx:catScaling gapWidth="1"/>
        <cx:tickLabels/>
      </cx:axis>
      <cx:axis id="1">
        <cx:valScaling max="100"/>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1.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3.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8.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9.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 Id="rId9" Type="http://schemas.openxmlformats.org/officeDocument/2006/relationships/chart" Target="../charts/chart16.xml"/></Relationships>
</file>

<file path=xl/drawings/_rels/drawing3.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19.xml"/><Relationship Id="rId7" Type="http://schemas.microsoft.com/office/2014/relationships/chartEx" Target="../charts/chartEx1.xml"/><Relationship Id="rId12" Type="http://schemas.microsoft.com/office/2014/relationships/chartEx" Target="../charts/chartEx6.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microsoft.com/office/2014/relationships/chartEx" Target="../charts/chartEx5.xml"/><Relationship Id="rId5" Type="http://schemas.openxmlformats.org/officeDocument/2006/relationships/chart" Target="../charts/chart21.xml"/><Relationship Id="rId10" Type="http://schemas.microsoft.com/office/2014/relationships/chartEx" Target="../charts/chartEx4.xml"/><Relationship Id="rId4" Type="http://schemas.openxmlformats.org/officeDocument/2006/relationships/chart" Target="../charts/chart20.xml"/><Relationship Id="rId9"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31.xml"/><Relationship Id="rId13" Type="http://schemas.openxmlformats.org/officeDocument/2006/relationships/chart" Target="../charts/chart36.xml"/><Relationship Id="rId18" Type="http://schemas.openxmlformats.org/officeDocument/2006/relationships/chart" Target="../charts/chart41.xml"/><Relationship Id="rId3" Type="http://schemas.openxmlformats.org/officeDocument/2006/relationships/chart" Target="../charts/chart26.xml"/><Relationship Id="rId21" Type="http://schemas.openxmlformats.org/officeDocument/2006/relationships/chart" Target="../charts/chart44.xml"/><Relationship Id="rId7" Type="http://schemas.openxmlformats.org/officeDocument/2006/relationships/chart" Target="../charts/chart30.xml"/><Relationship Id="rId12" Type="http://schemas.openxmlformats.org/officeDocument/2006/relationships/chart" Target="../charts/chart35.xml"/><Relationship Id="rId17" Type="http://schemas.openxmlformats.org/officeDocument/2006/relationships/chart" Target="../charts/chart40.xml"/><Relationship Id="rId2" Type="http://schemas.openxmlformats.org/officeDocument/2006/relationships/chart" Target="../charts/chart25.xml"/><Relationship Id="rId16" Type="http://schemas.openxmlformats.org/officeDocument/2006/relationships/chart" Target="../charts/chart39.xml"/><Relationship Id="rId20" Type="http://schemas.openxmlformats.org/officeDocument/2006/relationships/chart" Target="../charts/chart43.xml"/><Relationship Id="rId1" Type="http://schemas.openxmlformats.org/officeDocument/2006/relationships/chart" Target="../charts/chart24.xml"/><Relationship Id="rId6" Type="http://schemas.openxmlformats.org/officeDocument/2006/relationships/chart" Target="../charts/chart29.xml"/><Relationship Id="rId11" Type="http://schemas.openxmlformats.org/officeDocument/2006/relationships/chart" Target="../charts/chart34.xml"/><Relationship Id="rId5" Type="http://schemas.openxmlformats.org/officeDocument/2006/relationships/chart" Target="../charts/chart28.xml"/><Relationship Id="rId15" Type="http://schemas.openxmlformats.org/officeDocument/2006/relationships/chart" Target="../charts/chart38.xml"/><Relationship Id="rId23" Type="http://schemas.openxmlformats.org/officeDocument/2006/relationships/chart" Target="../charts/chart46.xml"/><Relationship Id="rId10" Type="http://schemas.openxmlformats.org/officeDocument/2006/relationships/chart" Target="../charts/chart33.xml"/><Relationship Id="rId19" Type="http://schemas.openxmlformats.org/officeDocument/2006/relationships/chart" Target="../charts/chart42.xml"/><Relationship Id="rId4" Type="http://schemas.openxmlformats.org/officeDocument/2006/relationships/chart" Target="../charts/chart27.xml"/><Relationship Id="rId9" Type="http://schemas.openxmlformats.org/officeDocument/2006/relationships/chart" Target="../charts/chart32.xml"/><Relationship Id="rId14" Type="http://schemas.openxmlformats.org/officeDocument/2006/relationships/chart" Target="../charts/chart37.xml"/><Relationship Id="rId22" Type="http://schemas.openxmlformats.org/officeDocument/2006/relationships/chart" Target="../charts/chart45.xml"/></Relationships>
</file>

<file path=xl/drawings/drawing1.xml><?xml version="1.0" encoding="utf-8"?>
<xdr:wsDr xmlns:xdr="http://schemas.openxmlformats.org/drawingml/2006/spreadsheetDrawing" xmlns:a="http://schemas.openxmlformats.org/drawingml/2006/main">
  <xdr:twoCellAnchor>
    <xdr:from>
      <xdr:col>20</xdr:col>
      <xdr:colOff>276224</xdr:colOff>
      <xdr:row>3</xdr:row>
      <xdr:rowOff>57149</xdr:rowOff>
    </xdr:from>
    <xdr:to>
      <xdr:col>29</xdr:col>
      <xdr:colOff>314324</xdr:colOff>
      <xdr:row>25</xdr:row>
      <xdr:rowOff>180975</xdr:rowOff>
    </xdr:to>
    <xdr:graphicFrame macro="">
      <xdr:nvGraphicFramePr>
        <xdr:cNvPr id="2" name="Chart 1">
          <a:extLst>
            <a:ext uri="{FF2B5EF4-FFF2-40B4-BE49-F238E27FC236}">
              <a16:creationId xmlns:a16="http://schemas.microsoft.com/office/drawing/2014/main" id="{7652C136-20E0-4593-A77E-B783581945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33</xdr:col>
      <xdr:colOff>276225</xdr:colOff>
      <xdr:row>34</xdr:row>
      <xdr:rowOff>38101</xdr:rowOff>
    </xdr:from>
    <xdr:to>
      <xdr:col>42</xdr:col>
      <xdr:colOff>57150</xdr:colOff>
      <xdr:row>48</xdr:row>
      <xdr:rowOff>9526</xdr:rowOff>
    </xdr:to>
    <xdr:graphicFrame macro="">
      <xdr:nvGraphicFramePr>
        <xdr:cNvPr id="3" name="Chart 2">
          <a:extLst>
            <a:ext uri="{FF2B5EF4-FFF2-40B4-BE49-F238E27FC236}">
              <a16:creationId xmlns:a16="http://schemas.microsoft.com/office/drawing/2014/main" id="{26CA506E-B974-41B2-B47B-0049CD0571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333375</xdr:colOff>
      <xdr:row>7</xdr:row>
      <xdr:rowOff>0</xdr:rowOff>
    </xdr:from>
    <xdr:to>
      <xdr:col>42</xdr:col>
      <xdr:colOff>457200</xdr:colOff>
      <xdr:row>28</xdr:row>
      <xdr:rowOff>66674</xdr:rowOff>
    </xdr:to>
    <xdr:graphicFrame macro="">
      <xdr:nvGraphicFramePr>
        <xdr:cNvPr id="4" name="Chart 3">
          <a:extLst>
            <a:ext uri="{FF2B5EF4-FFF2-40B4-BE49-F238E27FC236}">
              <a16:creationId xmlns:a16="http://schemas.microsoft.com/office/drawing/2014/main" id="{2F2D6107-DA1F-4706-BBC7-A13CCB45CE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152400</xdr:colOff>
      <xdr:row>58</xdr:row>
      <xdr:rowOff>152400</xdr:rowOff>
    </xdr:from>
    <xdr:to>
      <xdr:col>20</xdr:col>
      <xdr:colOff>247650</xdr:colOff>
      <xdr:row>75</xdr:row>
      <xdr:rowOff>85725</xdr:rowOff>
    </xdr:to>
    <xdr:graphicFrame macro="">
      <xdr:nvGraphicFramePr>
        <xdr:cNvPr id="5" name="Chart 4">
          <a:extLst>
            <a:ext uri="{FF2B5EF4-FFF2-40B4-BE49-F238E27FC236}">
              <a16:creationId xmlns:a16="http://schemas.microsoft.com/office/drawing/2014/main" id="{5403CA25-63A6-43F4-ACF2-2F83F2672B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295275</xdr:colOff>
      <xdr:row>74</xdr:row>
      <xdr:rowOff>171449</xdr:rowOff>
    </xdr:from>
    <xdr:to>
      <xdr:col>33</xdr:col>
      <xdr:colOff>371475</xdr:colOff>
      <xdr:row>94</xdr:row>
      <xdr:rowOff>152400</xdr:rowOff>
    </xdr:to>
    <xdr:graphicFrame macro="">
      <xdr:nvGraphicFramePr>
        <xdr:cNvPr id="6" name="Chart 5">
          <a:extLst>
            <a:ext uri="{FF2B5EF4-FFF2-40B4-BE49-F238E27FC236}">
              <a16:creationId xmlns:a16="http://schemas.microsoft.com/office/drawing/2014/main" id="{65C73CD7-BCEB-44D7-A88A-DE372C9B33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352425</xdr:colOff>
      <xdr:row>99</xdr:row>
      <xdr:rowOff>171450</xdr:rowOff>
    </xdr:from>
    <xdr:to>
      <xdr:col>16</xdr:col>
      <xdr:colOff>361950</xdr:colOff>
      <xdr:row>114</xdr:row>
      <xdr:rowOff>57150</xdr:rowOff>
    </xdr:to>
    <xdr:graphicFrame macro="">
      <xdr:nvGraphicFramePr>
        <xdr:cNvPr id="7" name="Chart 6">
          <a:extLst>
            <a:ext uri="{FF2B5EF4-FFF2-40B4-BE49-F238E27FC236}">
              <a16:creationId xmlns:a16="http://schemas.microsoft.com/office/drawing/2014/main" id="{7537A09B-F996-4FAE-B954-12199330B6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476250</xdr:colOff>
      <xdr:row>130</xdr:row>
      <xdr:rowOff>28575</xdr:rowOff>
    </xdr:from>
    <xdr:to>
      <xdr:col>13</xdr:col>
      <xdr:colOff>352425</xdr:colOff>
      <xdr:row>161</xdr:row>
      <xdr:rowOff>76199</xdr:rowOff>
    </xdr:to>
    <xdr:graphicFrame macro="">
      <xdr:nvGraphicFramePr>
        <xdr:cNvPr id="8" name="Chart 7">
          <a:extLst>
            <a:ext uri="{FF2B5EF4-FFF2-40B4-BE49-F238E27FC236}">
              <a16:creationId xmlns:a16="http://schemas.microsoft.com/office/drawing/2014/main" id="{2C625543-48AC-4C7C-B0FF-FF6C145DB8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66673</xdr:colOff>
      <xdr:row>59</xdr:row>
      <xdr:rowOff>19050</xdr:rowOff>
    </xdr:from>
    <xdr:to>
      <xdr:col>22</xdr:col>
      <xdr:colOff>152400</xdr:colOff>
      <xdr:row>73</xdr:row>
      <xdr:rowOff>66675</xdr:rowOff>
    </xdr:to>
    <xdr:graphicFrame macro="">
      <xdr:nvGraphicFramePr>
        <xdr:cNvPr id="2" name="Chart 1">
          <a:extLst>
            <a:ext uri="{FF2B5EF4-FFF2-40B4-BE49-F238E27FC236}">
              <a16:creationId xmlns:a16="http://schemas.microsoft.com/office/drawing/2014/main" id="{FEFDA19E-CCAE-4FDE-B563-94193D094B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43</xdr:row>
      <xdr:rowOff>85724</xdr:rowOff>
    </xdr:from>
    <xdr:to>
      <xdr:col>7</xdr:col>
      <xdr:colOff>304799</xdr:colOff>
      <xdr:row>59</xdr:row>
      <xdr:rowOff>161924</xdr:rowOff>
    </xdr:to>
    <xdr:graphicFrame macro="">
      <xdr:nvGraphicFramePr>
        <xdr:cNvPr id="3" name="Chart 2">
          <a:extLst>
            <a:ext uri="{FF2B5EF4-FFF2-40B4-BE49-F238E27FC236}">
              <a16:creationId xmlns:a16="http://schemas.microsoft.com/office/drawing/2014/main" id="{483D523F-25D2-4EA7-A3D0-FEE7026C63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280986</xdr:colOff>
      <xdr:row>40</xdr:row>
      <xdr:rowOff>57149</xdr:rowOff>
    </xdr:from>
    <xdr:to>
      <xdr:col>22</xdr:col>
      <xdr:colOff>495299</xdr:colOff>
      <xdr:row>56</xdr:row>
      <xdr:rowOff>9525</xdr:rowOff>
    </xdr:to>
    <xdr:graphicFrame macro="">
      <xdr:nvGraphicFramePr>
        <xdr:cNvPr id="4" name="Chart 3">
          <a:extLst>
            <a:ext uri="{FF2B5EF4-FFF2-40B4-BE49-F238E27FC236}">
              <a16:creationId xmlns:a16="http://schemas.microsoft.com/office/drawing/2014/main" id="{1522AA3E-348C-43D0-9685-34195FDBA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52387</xdr:colOff>
      <xdr:row>22</xdr:row>
      <xdr:rowOff>19050</xdr:rowOff>
    </xdr:from>
    <xdr:to>
      <xdr:col>20</xdr:col>
      <xdr:colOff>528637</xdr:colOff>
      <xdr:row>35</xdr:row>
      <xdr:rowOff>95250</xdr:rowOff>
    </xdr:to>
    <xdr:graphicFrame macro="">
      <xdr:nvGraphicFramePr>
        <xdr:cNvPr id="5" name="Chart 4">
          <a:extLst>
            <a:ext uri="{FF2B5EF4-FFF2-40B4-BE49-F238E27FC236}">
              <a16:creationId xmlns:a16="http://schemas.microsoft.com/office/drawing/2014/main" id="{1381D522-C939-4FE4-951B-2DB3474C1C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233361</xdr:colOff>
      <xdr:row>6</xdr:row>
      <xdr:rowOff>333375</xdr:rowOff>
    </xdr:from>
    <xdr:to>
      <xdr:col>22</xdr:col>
      <xdr:colOff>257174</xdr:colOff>
      <xdr:row>19</xdr:row>
      <xdr:rowOff>28575</xdr:rowOff>
    </xdr:to>
    <xdr:graphicFrame macro="">
      <xdr:nvGraphicFramePr>
        <xdr:cNvPr id="6" name="Chart 5">
          <a:extLst>
            <a:ext uri="{FF2B5EF4-FFF2-40B4-BE49-F238E27FC236}">
              <a16:creationId xmlns:a16="http://schemas.microsoft.com/office/drawing/2014/main" id="{475B824B-CC8D-45C1-A9F0-C5A015C6A7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490536</xdr:colOff>
      <xdr:row>60</xdr:row>
      <xdr:rowOff>19049</xdr:rowOff>
    </xdr:from>
    <xdr:to>
      <xdr:col>13</xdr:col>
      <xdr:colOff>600075</xdr:colOff>
      <xdr:row>75</xdr:row>
      <xdr:rowOff>104774</xdr:rowOff>
    </xdr:to>
    <xdr:graphicFrame macro="">
      <xdr:nvGraphicFramePr>
        <xdr:cNvPr id="8" name="Chart 7">
          <a:extLst>
            <a:ext uri="{FF2B5EF4-FFF2-40B4-BE49-F238E27FC236}">
              <a16:creationId xmlns:a16="http://schemas.microsoft.com/office/drawing/2014/main" id="{F01E9648-ABCC-4FDD-A3B7-2A3AFF3FE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485775</xdr:colOff>
      <xdr:row>44</xdr:row>
      <xdr:rowOff>28575</xdr:rowOff>
    </xdr:from>
    <xdr:to>
      <xdr:col>15</xdr:col>
      <xdr:colOff>161925</xdr:colOff>
      <xdr:row>59</xdr:row>
      <xdr:rowOff>47624</xdr:rowOff>
    </xdr:to>
    <xdr:graphicFrame macro="">
      <xdr:nvGraphicFramePr>
        <xdr:cNvPr id="9" name="Chart 8">
          <a:extLst>
            <a:ext uri="{FF2B5EF4-FFF2-40B4-BE49-F238E27FC236}">
              <a16:creationId xmlns:a16="http://schemas.microsoft.com/office/drawing/2014/main" id="{98676917-626F-452A-B0B7-B9DC6F3A5B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180974</xdr:colOff>
      <xdr:row>33</xdr:row>
      <xdr:rowOff>152399</xdr:rowOff>
    </xdr:from>
    <xdr:to>
      <xdr:col>25</xdr:col>
      <xdr:colOff>742950</xdr:colOff>
      <xdr:row>48</xdr:row>
      <xdr:rowOff>190499</xdr:rowOff>
    </xdr:to>
    <xdr:graphicFrame macro="">
      <xdr:nvGraphicFramePr>
        <xdr:cNvPr id="10" name="Chart 9">
          <a:extLst>
            <a:ext uri="{FF2B5EF4-FFF2-40B4-BE49-F238E27FC236}">
              <a16:creationId xmlns:a16="http://schemas.microsoft.com/office/drawing/2014/main" id="{0AB41CA5-0BFC-4DF2-950F-280EB9B777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438150</xdr:colOff>
      <xdr:row>6</xdr:row>
      <xdr:rowOff>471487</xdr:rowOff>
    </xdr:from>
    <xdr:to>
      <xdr:col>26</xdr:col>
      <xdr:colOff>600075</xdr:colOff>
      <xdr:row>18</xdr:row>
      <xdr:rowOff>109537</xdr:rowOff>
    </xdr:to>
    <xdr:graphicFrame macro="">
      <xdr:nvGraphicFramePr>
        <xdr:cNvPr id="7" name="Chart 6">
          <a:extLst>
            <a:ext uri="{FF2B5EF4-FFF2-40B4-BE49-F238E27FC236}">
              <a16:creationId xmlns:a16="http://schemas.microsoft.com/office/drawing/2014/main" id="{FBF90333-682D-4AAD-807B-B1C43C6BF5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18</xdr:col>
      <xdr:colOff>1043668</xdr:colOff>
      <xdr:row>28</xdr:row>
      <xdr:rowOff>121103</xdr:rowOff>
    </xdr:from>
    <xdr:to>
      <xdr:col>20</xdr:col>
      <xdr:colOff>1876425</xdr:colOff>
      <xdr:row>39</xdr:row>
      <xdr:rowOff>178253</xdr:rowOff>
    </xdr:to>
    <xdr:graphicFrame macro="">
      <xdr:nvGraphicFramePr>
        <xdr:cNvPr id="3" name="Chart 2">
          <a:extLst>
            <a:ext uri="{FF2B5EF4-FFF2-40B4-BE49-F238E27FC236}">
              <a16:creationId xmlns:a16="http://schemas.microsoft.com/office/drawing/2014/main" id="{92D77EAA-27F8-47E6-8FCF-72B8150C05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1062718</xdr:colOff>
      <xdr:row>40</xdr:row>
      <xdr:rowOff>35378</xdr:rowOff>
    </xdr:from>
    <xdr:to>
      <xdr:col>20</xdr:col>
      <xdr:colOff>1838325</xdr:colOff>
      <xdr:row>51</xdr:row>
      <xdr:rowOff>92528</xdr:rowOff>
    </xdr:to>
    <xdr:graphicFrame macro="">
      <xdr:nvGraphicFramePr>
        <xdr:cNvPr id="4" name="Chart 3">
          <a:extLst>
            <a:ext uri="{FF2B5EF4-FFF2-40B4-BE49-F238E27FC236}">
              <a16:creationId xmlns:a16="http://schemas.microsoft.com/office/drawing/2014/main" id="{ECE44EDB-4A4E-4306-B47D-2B5450C905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872218</xdr:colOff>
      <xdr:row>48</xdr:row>
      <xdr:rowOff>40821</xdr:rowOff>
    </xdr:from>
    <xdr:to>
      <xdr:col>20</xdr:col>
      <xdr:colOff>2261506</xdr:colOff>
      <xdr:row>59</xdr:row>
      <xdr:rowOff>102053</xdr:rowOff>
    </xdr:to>
    <xdr:graphicFrame macro="">
      <xdr:nvGraphicFramePr>
        <xdr:cNvPr id="5" name="Chart 4">
          <a:extLst>
            <a:ext uri="{FF2B5EF4-FFF2-40B4-BE49-F238E27FC236}">
              <a16:creationId xmlns:a16="http://schemas.microsoft.com/office/drawing/2014/main" id="{B4A7A590-2C3D-40BB-8DDD-07C17D1866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1186542</xdr:colOff>
      <xdr:row>63</xdr:row>
      <xdr:rowOff>216353</xdr:rowOff>
    </xdr:from>
    <xdr:to>
      <xdr:col>21</xdr:col>
      <xdr:colOff>364671</xdr:colOff>
      <xdr:row>74</xdr:row>
      <xdr:rowOff>92528</xdr:rowOff>
    </xdr:to>
    <xdr:graphicFrame macro="">
      <xdr:nvGraphicFramePr>
        <xdr:cNvPr id="6" name="Chart 5">
          <a:extLst>
            <a:ext uri="{FF2B5EF4-FFF2-40B4-BE49-F238E27FC236}">
              <a16:creationId xmlns:a16="http://schemas.microsoft.com/office/drawing/2014/main" id="{B92DDB99-455F-4F9A-BE5F-74DE081B57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1000804</xdr:colOff>
      <xdr:row>74</xdr:row>
      <xdr:rowOff>121103</xdr:rowOff>
    </xdr:from>
    <xdr:to>
      <xdr:col>21</xdr:col>
      <xdr:colOff>209549</xdr:colOff>
      <xdr:row>89</xdr:row>
      <xdr:rowOff>1360</xdr:rowOff>
    </xdr:to>
    <xdr:graphicFrame macro="">
      <xdr:nvGraphicFramePr>
        <xdr:cNvPr id="7" name="Chart 6">
          <a:extLst>
            <a:ext uri="{FF2B5EF4-FFF2-40B4-BE49-F238E27FC236}">
              <a16:creationId xmlns:a16="http://schemas.microsoft.com/office/drawing/2014/main" id="{87D7ACCB-3499-495F-BDD5-7DC656FF6B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1605643</xdr:colOff>
      <xdr:row>91</xdr:row>
      <xdr:rowOff>82322</xdr:rowOff>
    </xdr:from>
    <xdr:to>
      <xdr:col>22</xdr:col>
      <xdr:colOff>47626</xdr:colOff>
      <xdr:row>103</xdr:row>
      <xdr:rowOff>135390</xdr:rowOff>
    </xdr:to>
    <xdr:graphicFrame macro="">
      <xdr:nvGraphicFramePr>
        <xdr:cNvPr id="9" name="Chart 8">
          <a:extLst>
            <a:ext uri="{FF2B5EF4-FFF2-40B4-BE49-F238E27FC236}">
              <a16:creationId xmlns:a16="http://schemas.microsoft.com/office/drawing/2014/main" id="{C5D2B211-3B49-4DDE-850D-AFE6D12119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47625</xdr:colOff>
      <xdr:row>27</xdr:row>
      <xdr:rowOff>171449</xdr:rowOff>
    </xdr:from>
    <xdr:to>
      <xdr:col>25</xdr:col>
      <xdr:colOff>114300</xdr:colOff>
      <xdr:row>39</xdr:row>
      <xdr:rowOff>38099</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A7014EE3-A17D-4EEF-A049-99C579BED0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3583900" y="6677024"/>
              <a:ext cx="36576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47625</xdr:colOff>
      <xdr:row>39</xdr:row>
      <xdr:rowOff>76200</xdr:rowOff>
    </xdr:from>
    <xdr:to>
      <xdr:col>25</xdr:col>
      <xdr:colOff>114300</xdr:colOff>
      <xdr:row>49</xdr:row>
      <xdr:rowOff>323850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08B77479-2CD9-4385-95E7-57D376B0F0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23583900" y="9458325"/>
              <a:ext cx="36576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180975</xdr:colOff>
      <xdr:row>27</xdr:row>
      <xdr:rowOff>133350</xdr:rowOff>
    </xdr:from>
    <xdr:to>
      <xdr:col>31</xdr:col>
      <xdr:colOff>180975</xdr:colOff>
      <xdr:row>39</xdr:row>
      <xdr:rowOff>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1A89D1E4-2BAF-4FB3-9B86-386BF0E86A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27308175" y="6638925"/>
              <a:ext cx="36576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228600</xdr:colOff>
      <xdr:row>39</xdr:row>
      <xdr:rowOff>57150</xdr:rowOff>
    </xdr:from>
    <xdr:to>
      <xdr:col>31</xdr:col>
      <xdr:colOff>228600</xdr:colOff>
      <xdr:row>49</xdr:row>
      <xdr:rowOff>304800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AA4D83DC-E414-44A3-BA93-94E65A3F36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27355800" y="9439275"/>
              <a:ext cx="36576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219075</xdr:colOff>
      <xdr:row>51</xdr:row>
      <xdr:rowOff>19050</xdr:rowOff>
    </xdr:from>
    <xdr:to>
      <xdr:col>25</xdr:col>
      <xdr:colOff>285750</xdr:colOff>
      <xdr:row>62</xdr:row>
      <xdr:rowOff>76200</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B57829E4-6CF8-43C8-AE6E-7CF79EB156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23755350" y="12468225"/>
              <a:ext cx="36576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342900</xdr:colOff>
      <xdr:row>51</xdr:row>
      <xdr:rowOff>0</xdr:rowOff>
    </xdr:from>
    <xdr:to>
      <xdr:col>31</xdr:col>
      <xdr:colOff>342900</xdr:colOff>
      <xdr:row>62</xdr:row>
      <xdr:rowOff>57150</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85DBFE5D-5F80-4133-8CD6-BAF98BF60DF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27470100" y="12449175"/>
              <a:ext cx="36576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495300</xdr:colOff>
      <xdr:row>31</xdr:row>
      <xdr:rowOff>38100</xdr:rowOff>
    </xdr:from>
    <xdr:to>
      <xdr:col>3</xdr:col>
      <xdr:colOff>1057275</xdr:colOff>
      <xdr:row>45</xdr:row>
      <xdr:rowOff>114300</xdr:rowOff>
    </xdr:to>
    <xdr:graphicFrame macro="">
      <xdr:nvGraphicFramePr>
        <xdr:cNvPr id="5" name="Chart 4">
          <a:extLst>
            <a:ext uri="{FF2B5EF4-FFF2-40B4-BE49-F238E27FC236}">
              <a16:creationId xmlns:a16="http://schemas.microsoft.com/office/drawing/2014/main" id="{CA12187C-C595-4215-9AEE-92EA05FD14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457200</xdr:colOff>
      <xdr:row>13</xdr:row>
      <xdr:rowOff>28573</xdr:rowOff>
    </xdr:from>
    <xdr:to>
      <xdr:col>12</xdr:col>
      <xdr:colOff>678180</xdr:colOff>
      <xdr:row>32</xdr:row>
      <xdr:rowOff>66673</xdr:rowOff>
    </xdr:to>
    <xdr:graphicFrame macro="">
      <xdr:nvGraphicFramePr>
        <xdr:cNvPr id="7" name="Chart 6">
          <a:extLst>
            <a:ext uri="{FF2B5EF4-FFF2-40B4-BE49-F238E27FC236}">
              <a16:creationId xmlns:a16="http://schemas.microsoft.com/office/drawing/2014/main" id="{A2240611-9CA7-4A98-AF7B-CE416B7CA1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190500</xdr:colOff>
      <xdr:row>12</xdr:row>
      <xdr:rowOff>271460</xdr:rowOff>
    </xdr:from>
    <xdr:to>
      <xdr:col>27</xdr:col>
      <xdr:colOff>687705</xdr:colOff>
      <xdr:row>28</xdr:row>
      <xdr:rowOff>176210</xdr:rowOff>
    </xdr:to>
    <xdr:graphicFrame macro="">
      <xdr:nvGraphicFramePr>
        <xdr:cNvPr id="8" name="Chart 7">
          <a:extLst>
            <a:ext uri="{FF2B5EF4-FFF2-40B4-BE49-F238E27FC236}">
              <a16:creationId xmlns:a16="http://schemas.microsoft.com/office/drawing/2014/main" id="{B742BE95-A4DE-48CC-8418-1DE7873C4D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15</xdr:row>
      <xdr:rowOff>152400</xdr:rowOff>
    </xdr:from>
    <xdr:to>
      <xdr:col>4</xdr:col>
      <xdr:colOff>104775</xdr:colOff>
      <xdr:row>30</xdr:row>
      <xdr:rowOff>38100</xdr:rowOff>
    </xdr:to>
    <xdr:graphicFrame macro="">
      <xdr:nvGraphicFramePr>
        <xdr:cNvPr id="2" name="Chart 1">
          <a:extLst>
            <a:ext uri="{FF2B5EF4-FFF2-40B4-BE49-F238E27FC236}">
              <a16:creationId xmlns:a16="http://schemas.microsoft.com/office/drawing/2014/main" id="{61F492EB-BDC5-4C54-842C-C79C322E12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190499</xdr:colOff>
      <xdr:row>35</xdr:row>
      <xdr:rowOff>147636</xdr:rowOff>
    </xdr:from>
    <xdr:to>
      <xdr:col>11</xdr:col>
      <xdr:colOff>933449</xdr:colOff>
      <xdr:row>52</xdr:row>
      <xdr:rowOff>19049</xdr:rowOff>
    </xdr:to>
    <xdr:graphicFrame macro="">
      <xdr:nvGraphicFramePr>
        <xdr:cNvPr id="3" name="Chart 2">
          <a:extLst>
            <a:ext uri="{FF2B5EF4-FFF2-40B4-BE49-F238E27FC236}">
              <a16:creationId xmlns:a16="http://schemas.microsoft.com/office/drawing/2014/main" id="{9D2F3713-82E4-4D66-88F4-C7063806C8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1076324</xdr:colOff>
      <xdr:row>39</xdr:row>
      <xdr:rowOff>185736</xdr:rowOff>
    </xdr:from>
    <xdr:to>
      <xdr:col>19</xdr:col>
      <xdr:colOff>733425</xdr:colOff>
      <xdr:row>62</xdr:row>
      <xdr:rowOff>114300</xdr:rowOff>
    </xdr:to>
    <xdr:graphicFrame macro="">
      <xdr:nvGraphicFramePr>
        <xdr:cNvPr id="5" name="Chart 4">
          <a:extLst>
            <a:ext uri="{FF2B5EF4-FFF2-40B4-BE49-F238E27FC236}">
              <a16:creationId xmlns:a16="http://schemas.microsoft.com/office/drawing/2014/main" id="{092434F5-5891-4A32-801B-C88B2C6702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57149</xdr:colOff>
      <xdr:row>31</xdr:row>
      <xdr:rowOff>138111</xdr:rowOff>
    </xdr:from>
    <xdr:to>
      <xdr:col>26</xdr:col>
      <xdr:colOff>676275</xdr:colOff>
      <xdr:row>50</xdr:row>
      <xdr:rowOff>104774</xdr:rowOff>
    </xdr:to>
    <xdr:graphicFrame macro="">
      <xdr:nvGraphicFramePr>
        <xdr:cNvPr id="9" name="Chart 8">
          <a:extLst>
            <a:ext uri="{FF2B5EF4-FFF2-40B4-BE49-F238E27FC236}">
              <a16:creationId xmlns:a16="http://schemas.microsoft.com/office/drawing/2014/main" id="{20F9907F-769E-427B-AEC7-BADBA6B252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600075</xdr:colOff>
      <xdr:row>52</xdr:row>
      <xdr:rowOff>61912</xdr:rowOff>
    </xdr:from>
    <xdr:to>
      <xdr:col>25</xdr:col>
      <xdr:colOff>609600</xdr:colOff>
      <xdr:row>66</xdr:row>
      <xdr:rowOff>138112</xdr:rowOff>
    </xdr:to>
    <xdr:graphicFrame macro="">
      <xdr:nvGraphicFramePr>
        <xdr:cNvPr id="11" name="Chart 10">
          <a:extLst>
            <a:ext uri="{FF2B5EF4-FFF2-40B4-BE49-F238E27FC236}">
              <a16:creationId xmlns:a16="http://schemas.microsoft.com/office/drawing/2014/main" id="{54AD40C8-6152-4CD3-8BF6-1BBB0A5B3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32</xdr:col>
      <xdr:colOff>685800</xdr:colOff>
      <xdr:row>7</xdr:row>
      <xdr:rowOff>204787</xdr:rowOff>
    </xdr:from>
    <xdr:to>
      <xdr:col>38</xdr:col>
      <xdr:colOff>409575</xdr:colOff>
      <xdr:row>24</xdr:row>
      <xdr:rowOff>138112</xdr:rowOff>
    </xdr:to>
    <xdr:graphicFrame macro="">
      <xdr:nvGraphicFramePr>
        <xdr:cNvPr id="12" name="Chart 11">
          <a:extLst>
            <a:ext uri="{FF2B5EF4-FFF2-40B4-BE49-F238E27FC236}">
              <a16:creationId xmlns:a16="http://schemas.microsoft.com/office/drawing/2014/main" id="{E5733A89-2819-4EFA-A9C1-5807E80FF5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31</xdr:col>
      <xdr:colOff>742951</xdr:colOff>
      <xdr:row>14</xdr:row>
      <xdr:rowOff>47624</xdr:rowOff>
    </xdr:from>
    <xdr:to>
      <xdr:col>37</xdr:col>
      <xdr:colOff>304800</xdr:colOff>
      <xdr:row>32</xdr:row>
      <xdr:rowOff>9524</xdr:rowOff>
    </xdr:to>
    <xdr:graphicFrame macro="">
      <xdr:nvGraphicFramePr>
        <xdr:cNvPr id="13" name="Chart 12">
          <a:extLst>
            <a:ext uri="{FF2B5EF4-FFF2-40B4-BE49-F238E27FC236}">
              <a16:creationId xmlns:a16="http://schemas.microsoft.com/office/drawing/2014/main" id="{B65AE43E-3455-496D-9FE0-00AF7D638E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48</xdr:col>
      <xdr:colOff>47625</xdr:colOff>
      <xdr:row>7</xdr:row>
      <xdr:rowOff>157162</xdr:rowOff>
    </xdr:from>
    <xdr:to>
      <xdr:col>52</xdr:col>
      <xdr:colOff>152400</xdr:colOff>
      <xdr:row>20</xdr:row>
      <xdr:rowOff>109537</xdr:rowOff>
    </xdr:to>
    <xdr:graphicFrame macro="">
      <xdr:nvGraphicFramePr>
        <xdr:cNvPr id="14" name="Chart 13">
          <a:extLst>
            <a:ext uri="{FF2B5EF4-FFF2-40B4-BE49-F238E27FC236}">
              <a16:creationId xmlns:a16="http://schemas.microsoft.com/office/drawing/2014/main" id="{9F0A1235-261C-449A-99DD-7F9137166F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581025</xdr:colOff>
      <xdr:row>67</xdr:row>
      <xdr:rowOff>185737</xdr:rowOff>
    </xdr:from>
    <xdr:to>
      <xdr:col>25</xdr:col>
      <xdr:colOff>590550</xdr:colOff>
      <xdr:row>82</xdr:row>
      <xdr:rowOff>71437</xdr:rowOff>
    </xdr:to>
    <xdr:graphicFrame macro="">
      <xdr:nvGraphicFramePr>
        <xdr:cNvPr id="15" name="Chart 14">
          <a:extLst>
            <a:ext uri="{FF2B5EF4-FFF2-40B4-BE49-F238E27FC236}">
              <a16:creationId xmlns:a16="http://schemas.microsoft.com/office/drawing/2014/main" id="{8F6DBCA6-62A3-495B-A7FD-EC7FDC953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31</xdr:col>
      <xdr:colOff>1209675</xdr:colOff>
      <xdr:row>37</xdr:row>
      <xdr:rowOff>4762</xdr:rowOff>
    </xdr:from>
    <xdr:to>
      <xdr:col>37</xdr:col>
      <xdr:colOff>171450</xdr:colOff>
      <xdr:row>51</xdr:row>
      <xdr:rowOff>80962</xdr:rowOff>
    </xdr:to>
    <xdr:graphicFrame macro="">
      <xdr:nvGraphicFramePr>
        <xdr:cNvPr id="16" name="Chart 15">
          <a:extLst>
            <a:ext uri="{FF2B5EF4-FFF2-40B4-BE49-F238E27FC236}">
              <a16:creationId xmlns:a16="http://schemas.microsoft.com/office/drawing/2014/main" id="{AA11B4C3-2E33-4A60-97AE-AE877385C0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28</xdr:col>
      <xdr:colOff>57150</xdr:colOff>
      <xdr:row>37</xdr:row>
      <xdr:rowOff>14287</xdr:rowOff>
    </xdr:from>
    <xdr:to>
      <xdr:col>31</xdr:col>
      <xdr:colOff>695325</xdr:colOff>
      <xdr:row>51</xdr:row>
      <xdr:rowOff>90487</xdr:rowOff>
    </xdr:to>
    <xdr:graphicFrame macro="">
      <xdr:nvGraphicFramePr>
        <xdr:cNvPr id="17" name="Chart 16">
          <a:extLst>
            <a:ext uri="{FF2B5EF4-FFF2-40B4-BE49-F238E27FC236}">
              <a16:creationId xmlns:a16="http://schemas.microsoft.com/office/drawing/2014/main" id="{C00AB248-DEAC-49B3-9F3C-77AB6C9C1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590550</xdr:colOff>
      <xdr:row>72</xdr:row>
      <xdr:rowOff>104775</xdr:rowOff>
    </xdr:from>
    <xdr:to>
      <xdr:col>11</xdr:col>
      <xdr:colOff>180975</xdr:colOff>
      <xdr:row>86</xdr:row>
      <xdr:rowOff>180975</xdr:rowOff>
    </xdr:to>
    <xdr:graphicFrame macro="">
      <xdr:nvGraphicFramePr>
        <xdr:cNvPr id="21" name="Chart 20">
          <a:extLst>
            <a:ext uri="{FF2B5EF4-FFF2-40B4-BE49-F238E27FC236}">
              <a16:creationId xmlns:a16="http://schemas.microsoft.com/office/drawing/2014/main" id="{747D5B04-8890-497C-AAA7-E9AA0740FC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1552575</xdr:colOff>
      <xdr:row>79</xdr:row>
      <xdr:rowOff>171450</xdr:rowOff>
    </xdr:from>
    <xdr:to>
      <xdr:col>19</xdr:col>
      <xdr:colOff>1285875</xdr:colOff>
      <xdr:row>92</xdr:row>
      <xdr:rowOff>133349</xdr:rowOff>
    </xdr:to>
    <xdr:graphicFrame macro="">
      <xdr:nvGraphicFramePr>
        <xdr:cNvPr id="25" name="Chart 24">
          <a:extLst>
            <a:ext uri="{FF2B5EF4-FFF2-40B4-BE49-F238E27FC236}">
              <a16:creationId xmlns:a16="http://schemas.microsoft.com/office/drawing/2014/main" id="{2DF128CA-CD84-4514-B32D-DD786FD49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490536</xdr:colOff>
      <xdr:row>82</xdr:row>
      <xdr:rowOff>0</xdr:rowOff>
    </xdr:from>
    <xdr:to>
      <xdr:col>26</xdr:col>
      <xdr:colOff>847725</xdr:colOff>
      <xdr:row>92</xdr:row>
      <xdr:rowOff>742950</xdr:rowOff>
    </xdr:to>
    <xdr:graphicFrame macro="">
      <xdr:nvGraphicFramePr>
        <xdr:cNvPr id="26" name="Chart 25">
          <a:extLst>
            <a:ext uri="{FF2B5EF4-FFF2-40B4-BE49-F238E27FC236}">
              <a16:creationId xmlns:a16="http://schemas.microsoft.com/office/drawing/2014/main" id="{9C17AB52-F98D-4204-997D-3D4F15E0F2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28</xdr:col>
      <xdr:colOff>1524000</xdr:colOff>
      <xdr:row>69</xdr:row>
      <xdr:rowOff>28575</xdr:rowOff>
    </xdr:from>
    <xdr:to>
      <xdr:col>33</xdr:col>
      <xdr:colOff>504824</xdr:colOff>
      <xdr:row>90</xdr:row>
      <xdr:rowOff>542925</xdr:rowOff>
    </xdr:to>
    <xdr:graphicFrame macro="">
      <xdr:nvGraphicFramePr>
        <xdr:cNvPr id="27" name="Chart 26">
          <a:extLst>
            <a:ext uri="{FF2B5EF4-FFF2-40B4-BE49-F238E27FC236}">
              <a16:creationId xmlns:a16="http://schemas.microsoft.com/office/drawing/2014/main" id="{2FEDCCD0-0C31-4C48-A87C-5DC3005539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109536</xdr:colOff>
      <xdr:row>54</xdr:row>
      <xdr:rowOff>185736</xdr:rowOff>
    </xdr:from>
    <xdr:to>
      <xdr:col>5</xdr:col>
      <xdr:colOff>123824</xdr:colOff>
      <xdr:row>71</xdr:row>
      <xdr:rowOff>57149</xdr:rowOff>
    </xdr:to>
    <xdr:graphicFrame macro="">
      <xdr:nvGraphicFramePr>
        <xdr:cNvPr id="18" name="Chart 17">
          <a:extLst>
            <a:ext uri="{FF2B5EF4-FFF2-40B4-BE49-F238E27FC236}">
              <a16:creationId xmlns:a16="http://schemas.microsoft.com/office/drawing/2014/main" id="{90B0BAB6-8BBF-423B-9BC2-AE85E9D772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37</xdr:col>
      <xdr:colOff>595312</xdr:colOff>
      <xdr:row>37</xdr:row>
      <xdr:rowOff>185737</xdr:rowOff>
    </xdr:from>
    <xdr:to>
      <xdr:col>43</xdr:col>
      <xdr:colOff>514350</xdr:colOff>
      <xdr:row>54</xdr:row>
      <xdr:rowOff>28575</xdr:rowOff>
    </xdr:to>
    <xdr:graphicFrame macro="">
      <xdr:nvGraphicFramePr>
        <xdr:cNvPr id="22" name="Chart 21">
          <a:extLst>
            <a:ext uri="{FF2B5EF4-FFF2-40B4-BE49-F238E27FC236}">
              <a16:creationId xmlns:a16="http://schemas.microsoft.com/office/drawing/2014/main" id="{C3654148-ACFC-45B4-9F00-2C09AEBAE8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65</xdr:col>
      <xdr:colOff>28574</xdr:colOff>
      <xdr:row>21</xdr:row>
      <xdr:rowOff>95250</xdr:rowOff>
    </xdr:from>
    <xdr:to>
      <xdr:col>71</xdr:col>
      <xdr:colOff>600074</xdr:colOff>
      <xdr:row>40</xdr:row>
      <xdr:rowOff>0</xdr:rowOff>
    </xdr:to>
    <xdr:graphicFrame macro="">
      <xdr:nvGraphicFramePr>
        <xdr:cNvPr id="6" name="Chart 5">
          <a:extLst>
            <a:ext uri="{FF2B5EF4-FFF2-40B4-BE49-F238E27FC236}">
              <a16:creationId xmlns:a16="http://schemas.microsoft.com/office/drawing/2014/main" id="{7E6428ED-693C-4E84-A0E9-7D68B05CBF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52</xdr:col>
      <xdr:colOff>23812</xdr:colOff>
      <xdr:row>56</xdr:row>
      <xdr:rowOff>204787</xdr:rowOff>
    </xdr:from>
    <xdr:to>
      <xdr:col>56</xdr:col>
      <xdr:colOff>1123950</xdr:colOff>
      <xdr:row>74</xdr:row>
      <xdr:rowOff>28575</xdr:rowOff>
    </xdr:to>
    <xdr:graphicFrame macro="">
      <xdr:nvGraphicFramePr>
        <xdr:cNvPr id="20" name="Chart 19">
          <a:extLst>
            <a:ext uri="{FF2B5EF4-FFF2-40B4-BE49-F238E27FC236}">
              <a16:creationId xmlns:a16="http://schemas.microsoft.com/office/drawing/2014/main" id="{ACAD133C-43AE-40FA-8E76-27B0192333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63</xdr:col>
      <xdr:colOff>638174</xdr:colOff>
      <xdr:row>42</xdr:row>
      <xdr:rowOff>176211</xdr:rowOff>
    </xdr:from>
    <xdr:to>
      <xdr:col>70</xdr:col>
      <xdr:colOff>400050</xdr:colOff>
      <xdr:row>60</xdr:row>
      <xdr:rowOff>85724</xdr:rowOff>
    </xdr:to>
    <xdr:graphicFrame macro="">
      <xdr:nvGraphicFramePr>
        <xdr:cNvPr id="23" name="Chart 22">
          <a:extLst>
            <a:ext uri="{FF2B5EF4-FFF2-40B4-BE49-F238E27FC236}">
              <a16:creationId xmlns:a16="http://schemas.microsoft.com/office/drawing/2014/main" id="{3490F971-4468-4D53-8B04-A78FD5007E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35</xdr:col>
      <xdr:colOff>76200</xdr:colOff>
      <xdr:row>56</xdr:row>
      <xdr:rowOff>109537</xdr:rowOff>
    </xdr:from>
    <xdr:to>
      <xdr:col>40</xdr:col>
      <xdr:colOff>628650</xdr:colOff>
      <xdr:row>68</xdr:row>
      <xdr:rowOff>185737</xdr:rowOff>
    </xdr:to>
    <xdr:graphicFrame macro="">
      <xdr:nvGraphicFramePr>
        <xdr:cNvPr id="4" name="Chart 3">
          <a:extLst>
            <a:ext uri="{FF2B5EF4-FFF2-40B4-BE49-F238E27FC236}">
              <a16:creationId xmlns:a16="http://schemas.microsoft.com/office/drawing/2014/main" id="{60C8EE46-0BDE-45EC-9A70-8BB3A1AAB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96C4C-3570-4111-9E41-EF91F64E3245}">
  <dimension ref="A1:AP135"/>
  <sheetViews>
    <sheetView topLeftCell="A34" workbookViewId="0">
      <selection activeCell="AS30" sqref="AS30"/>
    </sheetView>
  </sheetViews>
  <sheetFormatPr defaultRowHeight="12.75" x14ac:dyDescent="0.25"/>
  <cols>
    <col min="1" max="2" width="9.140625" style="102"/>
    <col min="3" max="3" width="8.28515625" style="102" customWidth="1"/>
    <col min="4" max="4" width="12.140625" style="102" customWidth="1"/>
    <col min="5" max="5" width="12.5703125" style="102" customWidth="1"/>
    <col min="6" max="6" width="9.140625" style="102"/>
    <col min="7" max="7" width="12.7109375" style="102" customWidth="1"/>
    <col min="8" max="8" width="19.140625" style="102" customWidth="1"/>
    <col min="9" max="9" width="10" style="102" customWidth="1"/>
    <col min="10" max="10" width="6.140625" style="102" customWidth="1"/>
    <col min="11" max="11" width="13.42578125" style="102" customWidth="1"/>
    <col min="12" max="12" width="9.42578125" style="102" customWidth="1"/>
    <col min="13" max="13" width="14.5703125" style="102" customWidth="1"/>
    <col min="14" max="14" width="9.5703125" style="102" customWidth="1"/>
    <col min="15" max="15" width="10.140625" style="102" customWidth="1"/>
    <col min="16" max="16" width="11.28515625" style="102" customWidth="1"/>
    <col min="17" max="17" width="7.42578125" style="102" customWidth="1"/>
    <col min="18" max="18" width="13.85546875" style="102" customWidth="1"/>
    <col min="19" max="19" width="11.140625" style="102" customWidth="1"/>
    <col min="20" max="20" width="12.28515625" style="102" customWidth="1"/>
    <col min="21" max="21" width="16.5703125" style="102" customWidth="1"/>
    <col min="22" max="22" width="12.7109375" style="102" customWidth="1"/>
    <col min="23" max="23" width="9" style="102" customWidth="1"/>
    <col min="24" max="24" width="7.5703125" style="102" customWidth="1"/>
    <col min="25" max="25" width="9.140625" style="102" customWidth="1"/>
    <col min="26" max="26" width="11.7109375" style="102" customWidth="1"/>
    <col min="27" max="16384" width="9.140625" style="102"/>
  </cols>
  <sheetData>
    <row r="1" spans="1:24" x14ac:dyDescent="0.25">
      <c r="A1" s="150" t="s">
        <v>1127</v>
      </c>
      <c r="B1" s="150"/>
      <c r="C1" s="150"/>
      <c r="D1" s="150"/>
      <c r="E1" s="150"/>
    </row>
    <row r="2" spans="1:24" s="125" customFormat="1" ht="25.5" x14ac:dyDescent="0.25">
      <c r="A2" s="135" t="s">
        <v>0</v>
      </c>
      <c r="B2" s="135" t="s">
        <v>3</v>
      </c>
      <c r="C2" s="122" t="s">
        <v>1002</v>
      </c>
      <c r="D2" s="123" t="s">
        <v>746</v>
      </c>
      <c r="E2" s="122" t="s">
        <v>752</v>
      </c>
      <c r="F2" s="122" t="s">
        <v>757</v>
      </c>
      <c r="G2" s="122" t="s">
        <v>761</v>
      </c>
      <c r="H2" s="123" t="s">
        <v>780</v>
      </c>
      <c r="I2" s="123" t="s">
        <v>781</v>
      </c>
      <c r="J2" s="122" t="s">
        <v>832</v>
      </c>
      <c r="K2" s="123" t="s">
        <v>1096</v>
      </c>
      <c r="L2" s="123" t="s">
        <v>831</v>
      </c>
      <c r="M2" s="123" t="s">
        <v>1091</v>
      </c>
      <c r="N2" s="122" t="s">
        <v>1087</v>
      </c>
      <c r="O2" s="122" t="s">
        <v>1084</v>
      </c>
      <c r="P2" s="123" t="s">
        <v>592</v>
      </c>
      <c r="Q2" s="123" t="s">
        <v>1078</v>
      </c>
      <c r="R2" s="122" t="s">
        <v>1075</v>
      </c>
      <c r="S2" s="122" t="s">
        <v>904</v>
      </c>
      <c r="T2" s="122" t="s">
        <v>906</v>
      </c>
      <c r="U2" s="122" t="s">
        <v>908</v>
      </c>
      <c r="V2" s="122" t="s">
        <v>1058</v>
      </c>
      <c r="W2" s="123" t="s">
        <v>1055</v>
      </c>
      <c r="X2" s="122" t="s">
        <v>1050</v>
      </c>
    </row>
    <row r="3" spans="1:24" ht="15" x14ac:dyDescent="0.25">
      <c r="A3" s="115" t="s">
        <v>963</v>
      </c>
      <c r="B3" s="120">
        <v>2005</v>
      </c>
      <c r="C3" s="103">
        <v>0</v>
      </c>
      <c r="D3" s="103">
        <v>0</v>
      </c>
      <c r="E3" s="103">
        <v>0</v>
      </c>
      <c r="F3" s="103">
        <v>0</v>
      </c>
      <c r="G3" s="103">
        <v>0</v>
      </c>
      <c r="H3" s="103">
        <v>0</v>
      </c>
      <c r="I3" s="103">
        <v>0</v>
      </c>
      <c r="J3" s="103">
        <v>0</v>
      </c>
      <c r="K3" s="103">
        <v>0</v>
      </c>
      <c r="L3" s="103">
        <v>0</v>
      </c>
      <c r="M3" s="103">
        <v>0</v>
      </c>
      <c r="N3" s="103">
        <v>0</v>
      </c>
      <c r="O3" s="103">
        <v>0</v>
      </c>
      <c r="P3" s="103">
        <v>0</v>
      </c>
      <c r="Q3" s="103">
        <v>0</v>
      </c>
      <c r="R3" s="103">
        <v>0</v>
      </c>
      <c r="S3" s="103">
        <v>0</v>
      </c>
      <c r="T3" s="103">
        <v>0</v>
      </c>
      <c r="U3" s="103">
        <v>0</v>
      </c>
      <c r="V3" s="103">
        <v>1</v>
      </c>
      <c r="W3" s="103">
        <v>1</v>
      </c>
      <c r="X3" s="103">
        <v>1</v>
      </c>
    </row>
    <row r="4" spans="1:24" ht="15" x14ac:dyDescent="0.25">
      <c r="A4" s="115" t="s">
        <v>955</v>
      </c>
      <c r="B4" s="121">
        <v>2009</v>
      </c>
      <c r="C4" s="103">
        <v>0</v>
      </c>
      <c r="D4" s="103">
        <v>0</v>
      </c>
      <c r="E4" s="103">
        <v>0</v>
      </c>
      <c r="F4" s="103">
        <v>0</v>
      </c>
      <c r="G4" s="103">
        <v>0</v>
      </c>
      <c r="H4" s="103">
        <v>0</v>
      </c>
      <c r="I4" s="103">
        <v>0</v>
      </c>
      <c r="J4" s="103">
        <v>1</v>
      </c>
      <c r="K4" s="103">
        <v>0</v>
      </c>
      <c r="L4" s="103">
        <v>1</v>
      </c>
      <c r="M4" s="103">
        <v>0</v>
      </c>
      <c r="N4" s="103">
        <v>0</v>
      </c>
      <c r="O4" s="103">
        <v>0</v>
      </c>
      <c r="P4" s="103">
        <v>0</v>
      </c>
      <c r="Q4" s="103">
        <v>0</v>
      </c>
      <c r="R4" s="103">
        <v>0</v>
      </c>
      <c r="S4" s="103">
        <v>0</v>
      </c>
      <c r="T4" s="103">
        <v>0</v>
      </c>
      <c r="U4" s="103">
        <v>0</v>
      </c>
      <c r="V4" s="103">
        <v>0</v>
      </c>
      <c r="W4" s="103">
        <v>0</v>
      </c>
      <c r="X4" s="103">
        <v>0</v>
      </c>
    </row>
    <row r="5" spans="1:24" ht="15" x14ac:dyDescent="0.25">
      <c r="A5" s="115" t="s">
        <v>570</v>
      </c>
      <c r="B5" s="121">
        <v>2009</v>
      </c>
      <c r="C5" s="103">
        <v>0</v>
      </c>
      <c r="D5" s="103">
        <v>0</v>
      </c>
      <c r="E5" s="103">
        <v>0</v>
      </c>
      <c r="F5" s="103">
        <v>0</v>
      </c>
      <c r="G5" s="103">
        <v>0</v>
      </c>
      <c r="H5" s="103">
        <v>0</v>
      </c>
      <c r="I5" s="103">
        <v>0</v>
      </c>
      <c r="J5" s="103">
        <v>1</v>
      </c>
      <c r="K5" s="103">
        <v>0</v>
      </c>
      <c r="L5" s="103">
        <v>1</v>
      </c>
      <c r="M5" s="103">
        <v>0</v>
      </c>
      <c r="N5" s="103">
        <v>0</v>
      </c>
      <c r="O5" s="103">
        <v>0</v>
      </c>
      <c r="P5" s="103">
        <v>0</v>
      </c>
      <c r="Q5" s="103">
        <v>0</v>
      </c>
      <c r="R5" s="103">
        <v>0</v>
      </c>
      <c r="S5" s="103">
        <v>0</v>
      </c>
      <c r="T5" s="103">
        <v>0</v>
      </c>
      <c r="U5" s="103">
        <v>0</v>
      </c>
      <c r="V5" s="103">
        <v>0</v>
      </c>
      <c r="W5" s="103">
        <v>0</v>
      </c>
      <c r="X5" s="103">
        <v>0</v>
      </c>
    </row>
    <row r="6" spans="1:24" ht="15" x14ac:dyDescent="0.25">
      <c r="A6" s="115" t="s">
        <v>956</v>
      </c>
      <c r="B6" s="121">
        <v>2010</v>
      </c>
      <c r="C6" s="103">
        <v>0</v>
      </c>
      <c r="D6" s="103">
        <v>0</v>
      </c>
      <c r="E6" s="103">
        <v>1</v>
      </c>
      <c r="F6" s="103">
        <v>0</v>
      </c>
      <c r="G6" s="103">
        <v>0</v>
      </c>
      <c r="H6" s="103">
        <v>0</v>
      </c>
      <c r="I6" s="103">
        <v>0</v>
      </c>
      <c r="J6" s="103">
        <v>1</v>
      </c>
      <c r="K6" s="103">
        <v>1</v>
      </c>
      <c r="L6" s="103">
        <v>1</v>
      </c>
      <c r="M6" s="103">
        <v>1</v>
      </c>
      <c r="N6" s="103">
        <v>0</v>
      </c>
      <c r="O6" s="103">
        <v>0</v>
      </c>
      <c r="P6" s="103">
        <v>1</v>
      </c>
      <c r="Q6" s="103">
        <v>1</v>
      </c>
      <c r="R6" s="103">
        <v>0</v>
      </c>
      <c r="S6" s="103">
        <v>0</v>
      </c>
      <c r="T6" s="103">
        <v>0</v>
      </c>
      <c r="U6" s="103">
        <v>0</v>
      </c>
      <c r="V6" s="103">
        <v>0</v>
      </c>
      <c r="W6" s="103">
        <v>0</v>
      </c>
      <c r="X6" s="103">
        <v>0</v>
      </c>
    </row>
    <row r="7" spans="1:24" ht="15" x14ac:dyDescent="0.25">
      <c r="A7" s="115" t="s">
        <v>957</v>
      </c>
      <c r="B7" s="120">
        <v>2011</v>
      </c>
      <c r="C7" s="103">
        <v>0</v>
      </c>
      <c r="D7" s="103">
        <v>0</v>
      </c>
      <c r="E7" s="103">
        <v>1</v>
      </c>
      <c r="F7" s="103">
        <v>0</v>
      </c>
      <c r="G7" s="103">
        <v>1</v>
      </c>
      <c r="H7" s="103">
        <v>0</v>
      </c>
      <c r="I7" s="103">
        <v>1</v>
      </c>
      <c r="J7" s="103">
        <v>0</v>
      </c>
      <c r="K7" s="103">
        <v>0</v>
      </c>
      <c r="L7" s="103">
        <v>0</v>
      </c>
      <c r="M7" s="103">
        <v>0</v>
      </c>
      <c r="N7" s="103">
        <v>0</v>
      </c>
      <c r="O7" s="103">
        <v>0</v>
      </c>
      <c r="P7" s="103">
        <v>0</v>
      </c>
      <c r="Q7" s="103">
        <v>0</v>
      </c>
      <c r="R7" s="103">
        <v>1</v>
      </c>
      <c r="S7" s="103">
        <v>1</v>
      </c>
      <c r="T7" s="103">
        <v>1</v>
      </c>
      <c r="U7" s="103">
        <v>1</v>
      </c>
      <c r="V7" s="103">
        <v>0</v>
      </c>
      <c r="W7" s="103">
        <v>0</v>
      </c>
      <c r="X7" s="103">
        <v>0</v>
      </c>
    </row>
    <row r="8" spans="1:24" ht="15" x14ac:dyDescent="0.25">
      <c r="A8" s="115" t="s">
        <v>964</v>
      </c>
      <c r="B8" s="120">
        <v>2011</v>
      </c>
      <c r="C8" s="103">
        <v>0</v>
      </c>
      <c r="D8" s="103">
        <v>0</v>
      </c>
      <c r="E8" s="103">
        <v>0</v>
      </c>
      <c r="F8" s="103">
        <v>0</v>
      </c>
      <c r="G8" s="103">
        <v>0</v>
      </c>
      <c r="H8" s="103">
        <v>0</v>
      </c>
      <c r="I8" s="103">
        <v>0</v>
      </c>
      <c r="J8" s="103">
        <v>1</v>
      </c>
      <c r="K8" s="103">
        <v>0</v>
      </c>
      <c r="L8" s="103">
        <v>1</v>
      </c>
      <c r="M8" s="103">
        <v>0</v>
      </c>
      <c r="N8" s="103">
        <v>0</v>
      </c>
      <c r="O8" s="103">
        <v>0</v>
      </c>
      <c r="P8" s="103">
        <v>0</v>
      </c>
      <c r="Q8" s="103">
        <v>0</v>
      </c>
      <c r="R8" s="103">
        <v>0</v>
      </c>
      <c r="S8" s="103">
        <v>0</v>
      </c>
      <c r="T8" s="103">
        <v>0</v>
      </c>
      <c r="U8" s="103">
        <v>0</v>
      </c>
      <c r="V8" s="103">
        <v>0</v>
      </c>
      <c r="W8" s="103">
        <v>0</v>
      </c>
      <c r="X8" s="103">
        <v>0</v>
      </c>
    </row>
    <row r="9" spans="1:24" ht="15" x14ac:dyDescent="0.25">
      <c r="A9" s="115" t="s">
        <v>958</v>
      </c>
      <c r="B9" s="120">
        <v>2012</v>
      </c>
      <c r="C9" s="103">
        <v>1</v>
      </c>
      <c r="D9" s="103">
        <v>0</v>
      </c>
      <c r="E9" s="103">
        <v>1</v>
      </c>
      <c r="F9" s="103">
        <v>0</v>
      </c>
      <c r="G9" s="103">
        <v>0</v>
      </c>
      <c r="H9" s="103">
        <v>0</v>
      </c>
      <c r="I9" s="103">
        <v>0</v>
      </c>
      <c r="J9" s="103">
        <v>1</v>
      </c>
      <c r="K9" s="103">
        <v>1</v>
      </c>
      <c r="L9" s="103">
        <v>1</v>
      </c>
      <c r="M9" s="103">
        <v>1</v>
      </c>
      <c r="N9" s="103">
        <v>0</v>
      </c>
      <c r="O9" s="103">
        <v>0</v>
      </c>
      <c r="P9" s="103">
        <v>1</v>
      </c>
      <c r="Q9" s="103">
        <v>0</v>
      </c>
      <c r="R9" s="103">
        <v>0</v>
      </c>
      <c r="S9" s="103">
        <v>0</v>
      </c>
      <c r="T9" s="103">
        <v>0</v>
      </c>
      <c r="U9" s="103">
        <v>0</v>
      </c>
      <c r="V9" s="103">
        <v>0</v>
      </c>
      <c r="W9" s="103">
        <v>0</v>
      </c>
      <c r="X9" s="103">
        <v>0</v>
      </c>
    </row>
    <row r="10" spans="1:24" ht="15" x14ac:dyDescent="0.25">
      <c r="A10" s="115" t="s">
        <v>959</v>
      </c>
      <c r="B10" s="121">
        <v>2012</v>
      </c>
      <c r="C10" s="103">
        <v>1</v>
      </c>
      <c r="D10" s="103">
        <v>0</v>
      </c>
      <c r="E10" s="103">
        <v>0</v>
      </c>
      <c r="F10" s="103">
        <v>0</v>
      </c>
      <c r="G10" s="103">
        <v>0</v>
      </c>
      <c r="H10" s="103">
        <v>0</v>
      </c>
      <c r="I10" s="103">
        <v>0</v>
      </c>
      <c r="J10" s="103">
        <v>0</v>
      </c>
      <c r="K10" s="103">
        <v>0</v>
      </c>
      <c r="L10" s="103">
        <v>0</v>
      </c>
      <c r="M10" s="103">
        <v>0</v>
      </c>
      <c r="N10" s="103">
        <v>0</v>
      </c>
      <c r="O10" s="103">
        <v>0</v>
      </c>
      <c r="P10" s="103">
        <v>0</v>
      </c>
      <c r="Q10" s="103">
        <v>0</v>
      </c>
      <c r="R10" s="103">
        <v>0</v>
      </c>
      <c r="S10" s="103">
        <v>0</v>
      </c>
      <c r="T10" s="103">
        <v>0</v>
      </c>
      <c r="U10" s="103">
        <v>0</v>
      </c>
      <c r="V10" s="103">
        <v>0</v>
      </c>
      <c r="W10" s="103">
        <v>0</v>
      </c>
      <c r="X10" s="103">
        <v>0</v>
      </c>
    </row>
    <row r="11" spans="1:24" ht="15" x14ac:dyDescent="0.25">
      <c r="A11" s="115" t="s">
        <v>960</v>
      </c>
      <c r="B11" s="120">
        <v>2012</v>
      </c>
      <c r="C11" s="103">
        <v>1</v>
      </c>
      <c r="D11" s="103">
        <v>0</v>
      </c>
      <c r="E11" s="103">
        <v>1</v>
      </c>
      <c r="F11" s="103">
        <v>0</v>
      </c>
      <c r="G11" s="103">
        <v>0</v>
      </c>
      <c r="H11" s="103">
        <v>0</v>
      </c>
      <c r="I11" s="103">
        <v>0</v>
      </c>
      <c r="J11" s="103">
        <v>1</v>
      </c>
      <c r="K11" s="103">
        <v>1</v>
      </c>
      <c r="L11" s="103">
        <v>1</v>
      </c>
      <c r="M11" s="103">
        <v>1</v>
      </c>
      <c r="N11" s="103">
        <v>0</v>
      </c>
      <c r="O11" s="103">
        <v>0</v>
      </c>
      <c r="P11" s="103">
        <v>1</v>
      </c>
      <c r="Q11" s="103">
        <v>0</v>
      </c>
      <c r="R11" s="103">
        <v>0</v>
      </c>
      <c r="S11" s="103">
        <v>0</v>
      </c>
      <c r="T11" s="103">
        <v>0</v>
      </c>
      <c r="U11" s="103">
        <v>0</v>
      </c>
      <c r="V11" s="103">
        <v>0</v>
      </c>
      <c r="W11" s="103">
        <v>0</v>
      </c>
      <c r="X11" s="103">
        <v>0</v>
      </c>
    </row>
    <row r="12" spans="1:24" ht="15" x14ac:dyDescent="0.25">
      <c r="A12" s="115" t="s">
        <v>954</v>
      </c>
      <c r="B12" s="120">
        <v>2013</v>
      </c>
      <c r="C12" s="103">
        <v>1</v>
      </c>
      <c r="D12" s="103">
        <v>1</v>
      </c>
      <c r="E12" s="103">
        <v>1</v>
      </c>
      <c r="F12" s="103">
        <v>1</v>
      </c>
      <c r="G12" s="103">
        <v>1</v>
      </c>
      <c r="H12" s="103">
        <v>1</v>
      </c>
      <c r="I12" s="103">
        <v>1</v>
      </c>
      <c r="J12" s="103">
        <v>0</v>
      </c>
      <c r="K12" s="103">
        <v>0</v>
      </c>
      <c r="L12" s="103">
        <v>0</v>
      </c>
      <c r="M12" s="103">
        <v>0</v>
      </c>
      <c r="N12" s="103">
        <v>0</v>
      </c>
      <c r="O12" s="103">
        <v>0</v>
      </c>
      <c r="P12" s="103">
        <v>0</v>
      </c>
      <c r="Q12" s="103">
        <v>0</v>
      </c>
      <c r="R12" s="103">
        <v>0</v>
      </c>
      <c r="S12" s="103">
        <v>0</v>
      </c>
      <c r="T12" s="103">
        <v>0</v>
      </c>
      <c r="U12" s="103">
        <v>0</v>
      </c>
      <c r="V12" s="103">
        <v>0</v>
      </c>
      <c r="W12" s="103">
        <v>0</v>
      </c>
      <c r="X12" s="103">
        <v>0</v>
      </c>
    </row>
    <row r="13" spans="1:24" ht="15" x14ac:dyDescent="0.25">
      <c r="A13" s="115" t="s">
        <v>961</v>
      </c>
      <c r="B13" s="120">
        <v>2015</v>
      </c>
      <c r="C13" s="103">
        <v>1</v>
      </c>
      <c r="D13" s="103">
        <v>0</v>
      </c>
      <c r="E13" s="103">
        <v>1</v>
      </c>
      <c r="F13" s="103">
        <v>0</v>
      </c>
      <c r="G13" s="103">
        <v>0</v>
      </c>
      <c r="H13" s="103">
        <v>0</v>
      </c>
      <c r="I13" s="103">
        <v>0</v>
      </c>
      <c r="J13" s="103">
        <v>1</v>
      </c>
      <c r="K13" s="103">
        <v>1</v>
      </c>
      <c r="L13" s="103">
        <v>1</v>
      </c>
      <c r="M13" s="103">
        <v>1</v>
      </c>
      <c r="N13" s="103">
        <v>1</v>
      </c>
      <c r="O13" s="103">
        <v>1</v>
      </c>
      <c r="P13" s="103">
        <v>1</v>
      </c>
      <c r="Q13" s="103">
        <v>0</v>
      </c>
      <c r="R13" s="103">
        <v>0</v>
      </c>
      <c r="S13" s="103">
        <v>0</v>
      </c>
      <c r="T13" s="103">
        <v>0</v>
      </c>
      <c r="U13" s="103">
        <v>0</v>
      </c>
      <c r="V13" s="103">
        <v>0</v>
      </c>
      <c r="W13" s="103">
        <v>0</v>
      </c>
      <c r="X13" s="103">
        <v>0</v>
      </c>
    </row>
    <row r="14" spans="1:24" ht="15" x14ac:dyDescent="0.25">
      <c r="A14" s="115" t="s">
        <v>967</v>
      </c>
      <c r="B14" s="120">
        <v>2015</v>
      </c>
      <c r="C14" s="103">
        <v>0</v>
      </c>
      <c r="D14" s="103">
        <v>0</v>
      </c>
      <c r="E14" s="103">
        <v>0</v>
      </c>
      <c r="F14" s="103">
        <v>0</v>
      </c>
      <c r="G14" s="103">
        <v>0</v>
      </c>
      <c r="H14" s="103">
        <v>0</v>
      </c>
      <c r="I14" s="103">
        <v>0</v>
      </c>
      <c r="J14" s="103">
        <v>0</v>
      </c>
      <c r="K14" s="103">
        <v>0</v>
      </c>
      <c r="L14" s="103">
        <v>0</v>
      </c>
      <c r="M14" s="103">
        <v>0</v>
      </c>
      <c r="N14" s="103">
        <v>0</v>
      </c>
      <c r="O14" s="103">
        <v>0</v>
      </c>
      <c r="P14" s="103">
        <v>0</v>
      </c>
      <c r="Q14" s="103">
        <v>0</v>
      </c>
      <c r="R14" s="103">
        <v>0</v>
      </c>
      <c r="S14" s="103">
        <v>0</v>
      </c>
      <c r="T14" s="103">
        <v>0</v>
      </c>
      <c r="U14" s="103">
        <v>0</v>
      </c>
      <c r="V14" s="103">
        <v>0</v>
      </c>
      <c r="W14" s="103">
        <v>0</v>
      </c>
      <c r="X14" s="103">
        <v>0</v>
      </c>
    </row>
    <row r="15" spans="1:24" ht="15" x14ac:dyDescent="0.25">
      <c r="A15" s="115" t="s">
        <v>965</v>
      </c>
      <c r="B15" s="120">
        <v>2016</v>
      </c>
      <c r="C15" s="103">
        <v>1</v>
      </c>
      <c r="D15" s="103">
        <v>1</v>
      </c>
      <c r="E15" s="103">
        <v>1</v>
      </c>
      <c r="F15" s="103">
        <v>1</v>
      </c>
      <c r="G15" s="103">
        <v>1</v>
      </c>
      <c r="H15" s="103">
        <v>1</v>
      </c>
      <c r="I15" s="103">
        <v>1</v>
      </c>
      <c r="J15" s="103">
        <v>0</v>
      </c>
      <c r="K15" s="103">
        <v>0</v>
      </c>
      <c r="L15" s="103">
        <v>0</v>
      </c>
      <c r="M15" s="103">
        <v>0</v>
      </c>
      <c r="N15" s="103">
        <v>0</v>
      </c>
      <c r="O15" s="103">
        <v>0</v>
      </c>
      <c r="P15" s="103">
        <v>0</v>
      </c>
      <c r="Q15" s="103">
        <v>0</v>
      </c>
      <c r="R15" s="103">
        <v>0</v>
      </c>
      <c r="S15" s="103">
        <v>0</v>
      </c>
      <c r="T15" s="103">
        <v>0</v>
      </c>
      <c r="U15" s="103">
        <v>0</v>
      </c>
      <c r="V15" s="103">
        <v>0</v>
      </c>
      <c r="W15" s="103">
        <v>0</v>
      </c>
      <c r="X15" s="103">
        <v>0</v>
      </c>
    </row>
    <row r="16" spans="1:24" ht="15" x14ac:dyDescent="0.25">
      <c r="A16" s="115" t="s">
        <v>966</v>
      </c>
      <c r="B16" s="120">
        <v>2016</v>
      </c>
      <c r="C16" s="103">
        <v>0</v>
      </c>
      <c r="D16" s="103">
        <v>0</v>
      </c>
      <c r="E16" s="103">
        <v>0</v>
      </c>
      <c r="F16" s="103">
        <v>0</v>
      </c>
      <c r="G16" s="103">
        <v>0</v>
      </c>
      <c r="H16" s="103">
        <v>0</v>
      </c>
      <c r="I16" s="103">
        <v>0</v>
      </c>
      <c r="J16" s="103">
        <v>0</v>
      </c>
      <c r="K16" s="103">
        <v>0</v>
      </c>
      <c r="L16" s="103">
        <v>0</v>
      </c>
      <c r="M16" s="103">
        <v>0</v>
      </c>
      <c r="N16" s="103">
        <v>0</v>
      </c>
      <c r="O16" s="103">
        <v>0</v>
      </c>
      <c r="P16" s="103">
        <v>0</v>
      </c>
      <c r="Q16" s="103">
        <v>0</v>
      </c>
      <c r="R16" s="103">
        <v>0</v>
      </c>
      <c r="S16" s="103">
        <v>0</v>
      </c>
      <c r="T16" s="103">
        <v>0</v>
      </c>
      <c r="U16" s="103">
        <v>0</v>
      </c>
      <c r="V16" s="103">
        <v>0</v>
      </c>
      <c r="W16" s="103">
        <v>0</v>
      </c>
      <c r="X16" s="103">
        <v>0</v>
      </c>
    </row>
    <row r="17" spans="1:24" ht="15" x14ac:dyDescent="0.25">
      <c r="A17" s="115" t="s">
        <v>962</v>
      </c>
      <c r="B17" s="120">
        <v>2017</v>
      </c>
      <c r="C17" s="103">
        <v>1</v>
      </c>
      <c r="D17" s="103">
        <v>1</v>
      </c>
      <c r="E17" s="103">
        <v>1</v>
      </c>
      <c r="F17" s="103">
        <v>1</v>
      </c>
      <c r="G17" s="103">
        <v>1</v>
      </c>
      <c r="H17" s="103">
        <v>1</v>
      </c>
      <c r="I17" s="103">
        <v>1</v>
      </c>
      <c r="J17" s="103">
        <v>0</v>
      </c>
      <c r="K17" s="103">
        <v>0</v>
      </c>
      <c r="L17" s="103">
        <v>0</v>
      </c>
      <c r="M17" s="103">
        <v>0</v>
      </c>
      <c r="N17" s="103">
        <v>0</v>
      </c>
      <c r="O17" s="103">
        <v>0</v>
      </c>
      <c r="P17" s="103">
        <v>0</v>
      </c>
      <c r="Q17" s="103">
        <v>0</v>
      </c>
      <c r="R17" s="103">
        <v>0</v>
      </c>
      <c r="S17" s="103">
        <v>0</v>
      </c>
      <c r="T17" s="103">
        <v>0</v>
      </c>
      <c r="U17" s="103">
        <v>0</v>
      </c>
      <c r="V17" s="103">
        <v>0</v>
      </c>
      <c r="W17" s="103">
        <v>0</v>
      </c>
      <c r="X17" s="103">
        <v>0</v>
      </c>
    </row>
    <row r="18" spans="1:24" x14ac:dyDescent="0.25">
      <c r="C18" s="103">
        <f t="shared" ref="C18:X18" si="0">SUM(C3:C17)</f>
        <v>7</v>
      </c>
      <c r="D18" s="103">
        <f t="shared" si="0"/>
        <v>3</v>
      </c>
      <c r="E18" s="103">
        <f t="shared" si="0"/>
        <v>8</v>
      </c>
      <c r="F18" s="103">
        <f t="shared" si="0"/>
        <v>3</v>
      </c>
      <c r="G18" s="103">
        <f t="shared" si="0"/>
        <v>4</v>
      </c>
      <c r="H18" s="103">
        <f t="shared" si="0"/>
        <v>3</v>
      </c>
      <c r="I18" s="103">
        <f t="shared" si="0"/>
        <v>4</v>
      </c>
      <c r="J18" s="103">
        <f t="shared" si="0"/>
        <v>7</v>
      </c>
      <c r="K18" s="103">
        <f t="shared" si="0"/>
        <v>4</v>
      </c>
      <c r="L18" s="103">
        <f t="shared" si="0"/>
        <v>7</v>
      </c>
      <c r="M18" s="103">
        <f t="shared" si="0"/>
        <v>4</v>
      </c>
      <c r="N18" s="103">
        <f t="shared" si="0"/>
        <v>1</v>
      </c>
      <c r="O18" s="103">
        <f t="shared" si="0"/>
        <v>1</v>
      </c>
      <c r="P18" s="103">
        <f t="shared" si="0"/>
        <v>4</v>
      </c>
      <c r="Q18" s="103">
        <f t="shared" si="0"/>
        <v>1</v>
      </c>
      <c r="R18" s="103">
        <f t="shared" si="0"/>
        <v>1</v>
      </c>
      <c r="S18" s="103">
        <f t="shared" si="0"/>
        <v>1</v>
      </c>
      <c r="T18" s="103">
        <f t="shared" si="0"/>
        <v>1</v>
      </c>
      <c r="U18" s="103">
        <f t="shared" si="0"/>
        <v>1</v>
      </c>
      <c r="V18" s="103">
        <f t="shared" si="0"/>
        <v>1</v>
      </c>
      <c r="W18" s="103">
        <f t="shared" si="0"/>
        <v>1</v>
      </c>
      <c r="X18" s="103">
        <f t="shared" si="0"/>
        <v>1</v>
      </c>
    </row>
    <row r="21" spans="1:24" x14ac:dyDescent="0.25">
      <c r="A21" s="150" t="s">
        <v>1126</v>
      </c>
      <c r="B21" s="150"/>
      <c r="C21" s="150"/>
      <c r="D21" s="150"/>
    </row>
    <row r="22" spans="1:24" s="129" customFormat="1" ht="15" x14ac:dyDescent="0.25">
      <c r="A22" s="127" t="s">
        <v>0</v>
      </c>
      <c r="B22" s="127" t="s">
        <v>3</v>
      </c>
      <c r="C22" s="130" t="s">
        <v>1130</v>
      </c>
      <c r="D22" s="130" t="s">
        <v>1113</v>
      </c>
      <c r="E22" s="138" t="s">
        <v>753</v>
      </c>
      <c r="F22" s="138" t="s">
        <v>762</v>
      </c>
      <c r="G22" s="138" t="s">
        <v>758</v>
      </c>
      <c r="H22" s="138" t="s">
        <v>773</v>
      </c>
      <c r="I22" s="138" t="s">
        <v>1099</v>
      </c>
      <c r="J22" s="138" t="s">
        <v>776</v>
      </c>
      <c r="K22" s="138" t="s">
        <v>777</v>
      </c>
      <c r="L22" s="138" t="s">
        <v>778</v>
      </c>
      <c r="M22" s="138" t="s">
        <v>779</v>
      </c>
      <c r="N22" s="137" t="s">
        <v>1083</v>
      </c>
      <c r="O22" s="136" t="s">
        <v>1081</v>
      </c>
      <c r="P22" s="136" t="s">
        <v>1077</v>
      </c>
      <c r="Q22" s="136" t="s">
        <v>1074</v>
      </c>
      <c r="R22" s="136" t="s">
        <v>776</v>
      </c>
      <c r="S22" s="137" t="s">
        <v>729</v>
      </c>
      <c r="T22" s="136" t="s">
        <v>1064</v>
      </c>
      <c r="U22" s="137" t="s">
        <v>732</v>
      </c>
      <c r="V22" s="137" t="s">
        <v>734</v>
      </c>
      <c r="W22" s="137" t="s">
        <v>1129</v>
      </c>
      <c r="X22" s="136" t="s">
        <v>1049</v>
      </c>
    </row>
    <row r="23" spans="1:24" ht="15" x14ac:dyDescent="0.25">
      <c r="A23" s="115" t="s">
        <v>963</v>
      </c>
      <c r="B23" s="120">
        <v>2005</v>
      </c>
      <c r="C23" s="103">
        <v>0</v>
      </c>
      <c r="D23" s="103">
        <v>0</v>
      </c>
      <c r="E23" s="103">
        <v>0</v>
      </c>
      <c r="F23" s="103">
        <v>0</v>
      </c>
      <c r="G23" s="103">
        <v>0</v>
      </c>
      <c r="H23" s="103">
        <v>0</v>
      </c>
      <c r="I23" s="103">
        <v>0</v>
      </c>
      <c r="J23" s="103">
        <v>1</v>
      </c>
      <c r="K23" s="103">
        <v>0</v>
      </c>
      <c r="L23" s="103">
        <v>0</v>
      </c>
      <c r="M23" s="103">
        <v>1</v>
      </c>
      <c r="N23" s="103">
        <v>0</v>
      </c>
      <c r="O23" s="103">
        <v>0</v>
      </c>
      <c r="P23" s="103">
        <v>0</v>
      </c>
      <c r="Q23" s="103">
        <v>0</v>
      </c>
      <c r="R23" s="103">
        <v>0</v>
      </c>
      <c r="S23" s="103">
        <v>0</v>
      </c>
      <c r="T23" s="103">
        <v>0</v>
      </c>
      <c r="U23" s="103">
        <v>0</v>
      </c>
      <c r="V23" s="103">
        <v>0</v>
      </c>
      <c r="W23" s="103">
        <v>0</v>
      </c>
      <c r="X23" s="103">
        <v>0</v>
      </c>
    </row>
    <row r="24" spans="1:24" ht="15" x14ac:dyDescent="0.25">
      <c r="A24" s="115" t="s">
        <v>955</v>
      </c>
      <c r="B24" s="121">
        <v>2009</v>
      </c>
      <c r="C24" s="103">
        <v>0</v>
      </c>
      <c r="D24" s="103">
        <v>0</v>
      </c>
      <c r="E24" s="103">
        <v>0</v>
      </c>
      <c r="F24" s="103">
        <v>0</v>
      </c>
      <c r="G24" s="103">
        <v>0</v>
      </c>
      <c r="H24" s="103">
        <v>0</v>
      </c>
      <c r="I24" s="103">
        <v>0</v>
      </c>
      <c r="J24" s="103">
        <v>0</v>
      </c>
      <c r="K24" s="103">
        <v>0</v>
      </c>
      <c r="L24" s="103">
        <v>0</v>
      </c>
      <c r="M24" s="103">
        <v>0</v>
      </c>
      <c r="N24" s="103">
        <v>0</v>
      </c>
      <c r="O24" s="103">
        <v>0</v>
      </c>
      <c r="P24" s="103">
        <v>0</v>
      </c>
      <c r="Q24" s="103">
        <v>0</v>
      </c>
      <c r="R24" s="103">
        <v>0</v>
      </c>
      <c r="S24" s="103">
        <v>0</v>
      </c>
      <c r="T24" s="103">
        <v>0</v>
      </c>
      <c r="U24" s="103">
        <v>0</v>
      </c>
      <c r="V24" s="103">
        <v>0</v>
      </c>
      <c r="W24" s="103">
        <v>0</v>
      </c>
      <c r="X24" s="103">
        <v>0</v>
      </c>
    </row>
    <row r="25" spans="1:24" ht="15" x14ac:dyDescent="0.25">
      <c r="A25" s="115" t="s">
        <v>570</v>
      </c>
      <c r="B25" s="121">
        <v>2009</v>
      </c>
      <c r="C25" s="103">
        <v>0</v>
      </c>
      <c r="D25" s="103">
        <v>0</v>
      </c>
      <c r="E25" s="103">
        <v>0</v>
      </c>
      <c r="F25" s="103">
        <v>0</v>
      </c>
      <c r="G25" s="103">
        <v>0</v>
      </c>
      <c r="H25" s="103">
        <v>0</v>
      </c>
      <c r="I25" s="103">
        <v>0</v>
      </c>
      <c r="J25" s="103">
        <v>0</v>
      </c>
      <c r="K25" s="103">
        <v>0</v>
      </c>
      <c r="L25" s="103">
        <v>0</v>
      </c>
      <c r="M25" s="103">
        <v>0</v>
      </c>
      <c r="N25" s="103">
        <v>0</v>
      </c>
      <c r="O25" s="103">
        <v>0</v>
      </c>
      <c r="P25" s="103">
        <v>0</v>
      </c>
      <c r="Q25" s="103">
        <v>0</v>
      </c>
      <c r="R25" s="103">
        <v>0</v>
      </c>
      <c r="S25" s="103">
        <v>0</v>
      </c>
      <c r="T25" s="103">
        <v>0</v>
      </c>
      <c r="U25" s="103">
        <v>0</v>
      </c>
      <c r="V25" s="103">
        <v>0</v>
      </c>
      <c r="W25" s="103">
        <v>0</v>
      </c>
      <c r="X25" s="103">
        <v>0</v>
      </c>
    </row>
    <row r="26" spans="1:24" ht="15" x14ac:dyDescent="0.25">
      <c r="A26" s="115" t="s">
        <v>956</v>
      </c>
      <c r="B26" s="121">
        <v>2010</v>
      </c>
      <c r="C26" s="103">
        <v>0</v>
      </c>
      <c r="D26" s="103">
        <v>0</v>
      </c>
      <c r="E26" s="103">
        <v>0</v>
      </c>
      <c r="F26" s="103">
        <v>0</v>
      </c>
      <c r="G26" s="103">
        <v>0</v>
      </c>
      <c r="H26" s="103">
        <v>0</v>
      </c>
      <c r="I26" s="103">
        <v>0</v>
      </c>
      <c r="J26" s="103">
        <v>1</v>
      </c>
      <c r="K26" s="103">
        <v>0</v>
      </c>
      <c r="L26" s="103">
        <v>0</v>
      </c>
      <c r="M26" s="103">
        <v>0</v>
      </c>
      <c r="N26" s="103">
        <v>1</v>
      </c>
      <c r="O26" s="103">
        <v>1</v>
      </c>
      <c r="P26" s="103">
        <v>0</v>
      </c>
      <c r="Q26" s="103">
        <v>0</v>
      </c>
      <c r="R26" s="103">
        <v>0</v>
      </c>
      <c r="S26" s="103">
        <v>0</v>
      </c>
      <c r="T26" s="103">
        <v>1</v>
      </c>
      <c r="U26" s="103">
        <v>1</v>
      </c>
      <c r="V26" s="103">
        <v>1</v>
      </c>
      <c r="W26" s="103">
        <v>0</v>
      </c>
      <c r="X26" s="103">
        <v>0</v>
      </c>
    </row>
    <row r="27" spans="1:24" ht="15" x14ac:dyDescent="0.25">
      <c r="A27" s="115" t="s">
        <v>957</v>
      </c>
      <c r="B27" s="120">
        <v>2011</v>
      </c>
      <c r="C27" s="103">
        <v>0</v>
      </c>
      <c r="D27" s="103">
        <v>0</v>
      </c>
      <c r="E27" s="103">
        <v>0</v>
      </c>
      <c r="F27" s="103">
        <v>0</v>
      </c>
      <c r="G27" s="103">
        <v>0</v>
      </c>
      <c r="H27" s="103">
        <v>0</v>
      </c>
      <c r="I27" s="103">
        <v>0</v>
      </c>
      <c r="J27" s="103">
        <v>1</v>
      </c>
      <c r="K27" s="103">
        <v>0</v>
      </c>
      <c r="L27" s="103">
        <v>0</v>
      </c>
      <c r="M27" s="103">
        <v>0</v>
      </c>
      <c r="N27" s="103">
        <v>0</v>
      </c>
      <c r="O27" s="103">
        <v>0</v>
      </c>
      <c r="P27" s="103">
        <v>0</v>
      </c>
      <c r="Q27" s="103">
        <v>0</v>
      </c>
      <c r="R27" s="103">
        <v>0</v>
      </c>
      <c r="S27" s="103">
        <v>0</v>
      </c>
      <c r="T27" s="103">
        <v>0</v>
      </c>
      <c r="U27" s="103">
        <v>0</v>
      </c>
      <c r="V27" s="103">
        <v>0</v>
      </c>
      <c r="W27" s="103">
        <v>1</v>
      </c>
      <c r="X27" s="103">
        <v>1</v>
      </c>
    </row>
    <row r="28" spans="1:24" ht="15" x14ac:dyDescent="0.25">
      <c r="A28" s="115" t="s">
        <v>964</v>
      </c>
      <c r="B28" s="120">
        <v>2011</v>
      </c>
      <c r="C28" s="103">
        <v>0</v>
      </c>
      <c r="D28" s="103">
        <v>0</v>
      </c>
      <c r="E28" s="103">
        <v>0</v>
      </c>
      <c r="F28" s="103">
        <v>0</v>
      </c>
      <c r="G28" s="103">
        <v>0</v>
      </c>
      <c r="H28" s="103">
        <v>0</v>
      </c>
      <c r="I28" s="103">
        <v>0</v>
      </c>
      <c r="J28" s="103">
        <v>0</v>
      </c>
      <c r="K28" s="103">
        <v>0</v>
      </c>
      <c r="L28" s="103">
        <v>0</v>
      </c>
      <c r="M28" s="103">
        <v>0</v>
      </c>
      <c r="N28" s="103">
        <v>0</v>
      </c>
      <c r="O28" s="103">
        <v>0</v>
      </c>
      <c r="P28" s="103">
        <v>0</v>
      </c>
      <c r="Q28" s="103">
        <v>0</v>
      </c>
      <c r="R28" s="103">
        <v>0</v>
      </c>
      <c r="S28" s="103">
        <v>0</v>
      </c>
      <c r="T28" s="103">
        <v>0</v>
      </c>
      <c r="U28" s="103">
        <v>0</v>
      </c>
      <c r="V28" s="103">
        <v>0</v>
      </c>
      <c r="W28" s="103">
        <v>0</v>
      </c>
      <c r="X28" s="103">
        <v>0</v>
      </c>
    </row>
    <row r="29" spans="1:24" ht="15" x14ac:dyDescent="0.25">
      <c r="A29" s="115" t="s">
        <v>958</v>
      </c>
      <c r="B29" s="120">
        <v>2012</v>
      </c>
      <c r="C29" s="103">
        <v>0</v>
      </c>
      <c r="D29" s="103">
        <v>1</v>
      </c>
      <c r="E29" s="103">
        <v>0</v>
      </c>
      <c r="F29" s="103">
        <v>0</v>
      </c>
      <c r="G29" s="103">
        <v>0</v>
      </c>
      <c r="H29" s="103">
        <v>0</v>
      </c>
      <c r="I29" s="103">
        <v>0</v>
      </c>
      <c r="J29" s="103">
        <v>1</v>
      </c>
      <c r="K29" s="103">
        <v>0</v>
      </c>
      <c r="L29" s="103">
        <v>0</v>
      </c>
      <c r="M29" s="103">
        <v>0</v>
      </c>
      <c r="N29" s="103">
        <v>1</v>
      </c>
      <c r="O29" s="103">
        <v>1</v>
      </c>
      <c r="P29" s="103">
        <v>0</v>
      </c>
      <c r="Q29" s="103">
        <v>0</v>
      </c>
      <c r="R29" s="103">
        <v>0</v>
      </c>
      <c r="S29" s="103">
        <v>0</v>
      </c>
      <c r="T29" s="103">
        <v>0</v>
      </c>
      <c r="U29" s="103">
        <v>0</v>
      </c>
      <c r="V29" s="103">
        <v>0</v>
      </c>
      <c r="W29" s="103">
        <v>0</v>
      </c>
      <c r="X29" s="103">
        <v>0</v>
      </c>
    </row>
    <row r="30" spans="1:24" ht="15" x14ac:dyDescent="0.25">
      <c r="A30" s="115" t="s">
        <v>959</v>
      </c>
      <c r="B30" s="121">
        <v>2012</v>
      </c>
      <c r="C30" s="103">
        <v>0</v>
      </c>
      <c r="D30" s="103">
        <v>0</v>
      </c>
      <c r="E30" s="103">
        <v>0</v>
      </c>
      <c r="F30" s="103">
        <v>0</v>
      </c>
      <c r="G30" s="103">
        <v>0</v>
      </c>
      <c r="H30" s="103">
        <v>0</v>
      </c>
      <c r="I30" s="103">
        <v>0</v>
      </c>
      <c r="J30" s="103">
        <v>0</v>
      </c>
      <c r="K30" s="103">
        <v>0</v>
      </c>
      <c r="L30" s="103">
        <v>0</v>
      </c>
      <c r="M30" s="103">
        <v>0</v>
      </c>
      <c r="N30" s="103">
        <v>0</v>
      </c>
      <c r="O30" s="103">
        <v>0</v>
      </c>
      <c r="P30" s="103">
        <v>0</v>
      </c>
      <c r="Q30" s="103">
        <v>0</v>
      </c>
      <c r="R30" s="103">
        <v>0</v>
      </c>
      <c r="S30" s="103">
        <v>0</v>
      </c>
      <c r="T30" s="103">
        <v>0</v>
      </c>
      <c r="U30" s="103">
        <v>0</v>
      </c>
      <c r="V30" s="103">
        <v>0</v>
      </c>
      <c r="W30" s="103">
        <v>0</v>
      </c>
      <c r="X30" s="103">
        <v>0</v>
      </c>
    </row>
    <row r="31" spans="1:24" ht="15" x14ac:dyDescent="0.25">
      <c r="A31" s="115" t="s">
        <v>960</v>
      </c>
      <c r="B31" s="120">
        <v>2012</v>
      </c>
      <c r="C31" s="103">
        <v>0</v>
      </c>
      <c r="D31" s="103">
        <v>1</v>
      </c>
      <c r="E31" s="103">
        <v>0</v>
      </c>
      <c r="F31" s="103">
        <v>0</v>
      </c>
      <c r="G31" s="103">
        <v>0</v>
      </c>
      <c r="H31" s="103">
        <v>0</v>
      </c>
      <c r="I31" s="103">
        <v>0</v>
      </c>
      <c r="J31" s="103">
        <v>1</v>
      </c>
      <c r="K31" s="103">
        <v>0</v>
      </c>
      <c r="L31" s="103">
        <v>0</v>
      </c>
      <c r="M31" s="103">
        <v>0</v>
      </c>
      <c r="N31" s="103">
        <v>1</v>
      </c>
      <c r="O31" s="103">
        <v>1</v>
      </c>
      <c r="P31" s="103">
        <v>0</v>
      </c>
      <c r="Q31" s="103">
        <v>0</v>
      </c>
      <c r="R31" s="103">
        <v>0</v>
      </c>
      <c r="S31" s="103">
        <v>0</v>
      </c>
      <c r="T31" s="103">
        <v>0</v>
      </c>
      <c r="U31" s="103">
        <v>0</v>
      </c>
      <c r="V31" s="103">
        <v>0</v>
      </c>
      <c r="W31" s="103">
        <v>0</v>
      </c>
      <c r="X31" s="103">
        <v>0</v>
      </c>
    </row>
    <row r="32" spans="1:24" ht="15" x14ac:dyDescent="0.25">
      <c r="A32" s="115" t="s">
        <v>954</v>
      </c>
      <c r="B32" s="120">
        <v>2013</v>
      </c>
      <c r="C32" s="103">
        <v>1</v>
      </c>
      <c r="D32" s="103">
        <v>1</v>
      </c>
      <c r="E32" s="103">
        <v>1</v>
      </c>
      <c r="F32" s="103">
        <v>1</v>
      </c>
      <c r="G32" s="103">
        <v>1</v>
      </c>
      <c r="H32" s="103">
        <v>1</v>
      </c>
      <c r="I32" s="103">
        <v>1</v>
      </c>
      <c r="J32" s="103">
        <v>1</v>
      </c>
      <c r="K32" s="103">
        <v>1</v>
      </c>
      <c r="L32" s="103">
        <v>1</v>
      </c>
      <c r="M32" s="103">
        <v>1</v>
      </c>
      <c r="N32" s="103">
        <v>0</v>
      </c>
      <c r="O32" s="103">
        <v>0</v>
      </c>
      <c r="P32" s="103">
        <v>0</v>
      </c>
      <c r="Q32" s="103">
        <v>0</v>
      </c>
      <c r="R32" s="103">
        <v>0</v>
      </c>
      <c r="S32" s="103">
        <v>0</v>
      </c>
      <c r="T32" s="103">
        <v>0</v>
      </c>
      <c r="U32" s="103">
        <v>0</v>
      </c>
      <c r="V32" s="103">
        <v>0</v>
      </c>
      <c r="W32" s="103">
        <v>0</v>
      </c>
      <c r="X32" s="103">
        <v>0</v>
      </c>
    </row>
    <row r="33" spans="1:42" ht="15" x14ac:dyDescent="0.25">
      <c r="A33" s="115" t="s">
        <v>961</v>
      </c>
      <c r="B33" s="120">
        <v>2015</v>
      </c>
      <c r="C33" s="103">
        <v>0</v>
      </c>
      <c r="D33" s="103">
        <v>0</v>
      </c>
      <c r="E33" s="103">
        <v>0</v>
      </c>
      <c r="F33" s="103">
        <v>0</v>
      </c>
      <c r="G33" s="103">
        <v>0</v>
      </c>
      <c r="H33" s="103">
        <v>0</v>
      </c>
      <c r="I33" s="103">
        <v>0</v>
      </c>
      <c r="J33" s="103">
        <v>1</v>
      </c>
      <c r="K33" s="103">
        <v>0</v>
      </c>
      <c r="L33" s="103">
        <v>0</v>
      </c>
      <c r="M33" s="103">
        <v>0</v>
      </c>
      <c r="N33" s="103">
        <v>1</v>
      </c>
      <c r="O33" s="103">
        <v>1</v>
      </c>
      <c r="P33" s="103">
        <v>1</v>
      </c>
      <c r="Q33" s="103">
        <v>1</v>
      </c>
      <c r="R33" s="103">
        <v>1</v>
      </c>
      <c r="S33" s="103">
        <v>1</v>
      </c>
      <c r="T33" s="103">
        <v>0</v>
      </c>
      <c r="U33" s="103">
        <v>0</v>
      </c>
      <c r="V33" s="103">
        <v>0</v>
      </c>
      <c r="W33" s="103">
        <v>0</v>
      </c>
      <c r="X33" s="103">
        <v>0</v>
      </c>
    </row>
    <row r="34" spans="1:42" ht="15" x14ac:dyDescent="0.25">
      <c r="A34" s="115" t="s">
        <v>967</v>
      </c>
      <c r="B34" s="120">
        <v>2015</v>
      </c>
      <c r="C34" s="103">
        <v>0</v>
      </c>
      <c r="D34" s="103">
        <v>0</v>
      </c>
      <c r="E34" s="103">
        <v>0</v>
      </c>
      <c r="F34" s="103">
        <v>0</v>
      </c>
      <c r="G34" s="103">
        <v>0</v>
      </c>
      <c r="H34" s="103">
        <v>0</v>
      </c>
      <c r="I34" s="103">
        <v>0</v>
      </c>
      <c r="J34" s="103">
        <v>0</v>
      </c>
      <c r="K34" s="103">
        <v>0</v>
      </c>
      <c r="L34" s="103">
        <v>0</v>
      </c>
      <c r="M34" s="103">
        <v>0</v>
      </c>
      <c r="N34" s="103">
        <v>0</v>
      </c>
      <c r="O34" s="103">
        <v>0</v>
      </c>
      <c r="P34" s="103">
        <v>0</v>
      </c>
      <c r="Q34" s="103">
        <v>0</v>
      </c>
      <c r="R34" s="103">
        <v>0</v>
      </c>
      <c r="S34" s="103">
        <v>0</v>
      </c>
      <c r="T34" s="103">
        <v>0</v>
      </c>
      <c r="U34" s="103">
        <v>0</v>
      </c>
      <c r="V34" s="103">
        <v>0</v>
      </c>
      <c r="W34" s="103">
        <v>0</v>
      </c>
      <c r="X34" s="103">
        <v>0</v>
      </c>
    </row>
    <row r="35" spans="1:42" ht="15" x14ac:dyDescent="0.25">
      <c r="A35" s="115" t="s">
        <v>965</v>
      </c>
      <c r="B35" s="120">
        <v>2016</v>
      </c>
      <c r="C35" s="103">
        <v>1</v>
      </c>
      <c r="D35" s="103">
        <v>1</v>
      </c>
      <c r="E35" s="103">
        <v>1</v>
      </c>
      <c r="F35" s="103">
        <v>1</v>
      </c>
      <c r="G35" s="103">
        <v>1</v>
      </c>
      <c r="H35" s="103">
        <v>1</v>
      </c>
      <c r="I35" s="103">
        <v>1</v>
      </c>
      <c r="J35" s="103">
        <v>1</v>
      </c>
      <c r="K35" s="103">
        <v>1</v>
      </c>
      <c r="L35" s="103">
        <v>1</v>
      </c>
      <c r="M35" s="103">
        <v>1</v>
      </c>
      <c r="N35" s="103">
        <v>0</v>
      </c>
      <c r="O35" s="103">
        <v>0</v>
      </c>
      <c r="P35" s="103">
        <v>0</v>
      </c>
      <c r="Q35" s="103">
        <v>0</v>
      </c>
      <c r="R35" s="103">
        <v>0</v>
      </c>
      <c r="S35" s="103">
        <v>0</v>
      </c>
      <c r="T35" s="103">
        <v>0</v>
      </c>
      <c r="U35" s="103">
        <v>0</v>
      </c>
      <c r="V35" s="103">
        <v>0</v>
      </c>
      <c r="W35" s="103">
        <v>0</v>
      </c>
      <c r="X35" s="103">
        <v>0</v>
      </c>
    </row>
    <row r="36" spans="1:42" ht="15" x14ac:dyDescent="0.25">
      <c r="A36" s="115" t="s">
        <v>966</v>
      </c>
      <c r="B36" s="120">
        <v>2016</v>
      </c>
      <c r="C36" s="103">
        <v>0</v>
      </c>
      <c r="D36" s="103">
        <v>0</v>
      </c>
      <c r="E36" s="103">
        <v>0</v>
      </c>
      <c r="F36" s="103">
        <v>0</v>
      </c>
      <c r="G36" s="103">
        <v>0</v>
      </c>
      <c r="H36" s="103">
        <v>0</v>
      </c>
      <c r="I36" s="103">
        <v>0</v>
      </c>
      <c r="J36" s="103">
        <v>0</v>
      </c>
      <c r="K36" s="103">
        <v>0</v>
      </c>
      <c r="L36" s="103">
        <v>0</v>
      </c>
      <c r="M36" s="103">
        <v>0</v>
      </c>
      <c r="N36" s="103">
        <v>0</v>
      </c>
      <c r="O36" s="103">
        <v>0</v>
      </c>
      <c r="P36" s="103">
        <v>0</v>
      </c>
      <c r="Q36" s="103">
        <v>0</v>
      </c>
      <c r="R36" s="103">
        <v>0</v>
      </c>
      <c r="S36" s="103">
        <v>0</v>
      </c>
      <c r="T36" s="103">
        <v>0</v>
      </c>
      <c r="U36" s="103">
        <v>0</v>
      </c>
      <c r="V36" s="103">
        <v>0</v>
      </c>
      <c r="W36" s="103">
        <v>0</v>
      </c>
      <c r="X36" s="103">
        <v>0</v>
      </c>
    </row>
    <row r="37" spans="1:42" ht="15" x14ac:dyDescent="0.25">
      <c r="A37" s="115" t="s">
        <v>962</v>
      </c>
      <c r="B37" s="120">
        <v>2017</v>
      </c>
      <c r="C37" s="103">
        <v>1</v>
      </c>
      <c r="D37" s="103">
        <v>1</v>
      </c>
      <c r="E37" s="103">
        <v>1</v>
      </c>
      <c r="F37" s="103">
        <v>1</v>
      </c>
      <c r="G37" s="103">
        <v>1</v>
      </c>
      <c r="H37" s="103">
        <v>1</v>
      </c>
      <c r="I37" s="103">
        <v>1</v>
      </c>
      <c r="J37" s="103">
        <v>1</v>
      </c>
      <c r="K37" s="103">
        <v>1</v>
      </c>
      <c r="L37" s="103">
        <v>1</v>
      </c>
      <c r="M37" s="103">
        <v>1</v>
      </c>
      <c r="N37" s="103">
        <v>0</v>
      </c>
      <c r="O37" s="103">
        <v>0</v>
      </c>
      <c r="P37" s="103">
        <v>0</v>
      </c>
      <c r="Q37" s="103">
        <v>0</v>
      </c>
      <c r="R37" s="103">
        <v>0</v>
      </c>
      <c r="S37" s="103">
        <v>0</v>
      </c>
      <c r="T37" s="103">
        <v>0</v>
      </c>
      <c r="U37" s="103">
        <v>0</v>
      </c>
      <c r="V37" s="103">
        <v>0</v>
      </c>
      <c r="W37" s="103">
        <v>0</v>
      </c>
      <c r="X37" s="103">
        <v>0</v>
      </c>
    </row>
    <row r="38" spans="1:42" x14ac:dyDescent="0.25">
      <c r="C38" s="103">
        <f t="shared" ref="C38:X38" si="1">SUM(C23:C37)</f>
        <v>3</v>
      </c>
      <c r="D38" s="103">
        <f t="shared" si="1"/>
        <v>5</v>
      </c>
      <c r="E38" s="103">
        <f t="shared" si="1"/>
        <v>3</v>
      </c>
      <c r="F38" s="103">
        <f t="shared" si="1"/>
        <v>3</v>
      </c>
      <c r="G38" s="103">
        <f t="shared" si="1"/>
        <v>3</v>
      </c>
      <c r="H38" s="103">
        <f t="shared" si="1"/>
        <v>3</v>
      </c>
      <c r="I38" s="103">
        <f t="shared" si="1"/>
        <v>3</v>
      </c>
      <c r="J38" s="103">
        <f t="shared" si="1"/>
        <v>9</v>
      </c>
      <c r="K38" s="103">
        <f t="shared" si="1"/>
        <v>3</v>
      </c>
      <c r="L38" s="103">
        <f t="shared" si="1"/>
        <v>3</v>
      </c>
      <c r="M38" s="103">
        <f t="shared" si="1"/>
        <v>4</v>
      </c>
      <c r="N38" s="103">
        <f t="shared" si="1"/>
        <v>4</v>
      </c>
      <c r="O38" s="103">
        <f t="shared" si="1"/>
        <v>4</v>
      </c>
      <c r="P38" s="103">
        <f t="shared" si="1"/>
        <v>1</v>
      </c>
      <c r="Q38" s="103">
        <f t="shared" si="1"/>
        <v>1</v>
      </c>
      <c r="R38" s="103">
        <f t="shared" si="1"/>
        <v>1</v>
      </c>
      <c r="S38" s="103">
        <f t="shared" si="1"/>
        <v>1</v>
      </c>
      <c r="T38" s="103">
        <f t="shared" si="1"/>
        <v>1</v>
      </c>
      <c r="U38" s="103">
        <f t="shared" si="1"/>
        <v>1</v>
      </c>
      <c r="V38" s="103">
        <f t="shared" si="1"/>
        <v>1</v>
      </c>
      <c r="W38" s="103">
        <f t="shared" si="1"/>
        <v>1</v>
      </c>
      <c r="X38" s="103">
        <f t="shared" si="1"/>
        <v>1</v>
      </c>
    </row>
    <row r="40" spans="1:42" x14ac:dyDescent="0.25">
      <c r="A40" s="150" t="s">
        <v>1125</v>
      </c>
      <c r="B40" s="150"/>
      <c r="C40" s="150"/>
    </row>
    <row r="41" spans="1:42" s="125" customFormat="1" ht="30" x14ac:dyDescent="0.25">
      <c r="A41" s="135" t="s">
        <v>0</v>
      </c>
      <c r="B41" s="135" t="s">
        <v>3</v>
      </c>
      <c r="C41" s="134" t="s">
        <v>1116</v>
      </c>
      <c r="D41" s="134" t="s">
        <v>1112</v>
      </c>
      <c r="E41" s="134" t="s">
        <v>749</v>
      </c>
      <c r="F41" s="134" t="s">
        <v>754</v>
      </c>
      <c r="G41" s="134" t="s">
        <v>871</v>
      </c>
      <c r="H41" s="134" t="s">
        <v>763</v>
      </c>
      <c r="I41" s="134" t="s">
        <v>764</v>
      </c>
      <c r="J41" s="134" t="s">
        <v>767</v>
      </c>
      <c r="K41" s="134" t="s">
        <v>769</v>
      </c>
      <c r="L41" s="134" t="s">
        <v>770</v>
      </c>
      <c r="M41" s="134" t="s">
        <v>771</v>
      </c>
      <c r="N41" s="134" t="s">
        <v>772</v>
      </c>
      <c r="O41" s="134" t="s">
        <v>738</v>
      </c>
      <c r="P41" s="134" t="s">
        <v>590</v>
      </c>
      <c r="Q41" s="133" t="s">
        <v>1073</v>
      </c>
      <c r="R41" s="134" t="s">
        <v>1070</v>
      </c>
      <c r="S41" s="134" t="s">
        <v>1067</v>
      </c>
      <c r="T41" s="134" t="s">
        <v>1063</v>
      </c>
      <c r="U41" s="134" t="s">
        <v>1060</v>
      </c>
      <c r="V41" s="133" t="s">
        <v>617</v>
      </c>
      <c r="W41" s="134" t="s">
        <v>1053</v>
      </c>
      <c r="X41" s="134" t="s">
        <v>1048</v>
      </c>
      <c r="Y41" s="133" t="s">
        <v>1046</v>
      </c>
      <c r="Z41" s="134" t="s">
        <v>1045</v>
      </c>
      <c r="AA41" s="134" t="s">
        <v>1044</v>
      </c>
      <c r="AB41" s="134" t="s">
        <v>1043</v>
      </c>
      <c r="AC41" s="134" t="s">
        <v>1042</v>
      </c>
      <c r="AD41" s="134" t="s">
        <v>1041</v>
      </c>
      <c r="AE41" s="133" t="s">
        <v>1040</v>
      </c>
      <c r="AF41" s="133" t="s">
        <v>1039</v>
      </c>
      <c r="AG41" s="133" t="s">
        <v>1038</v>
      </c>
      <c r="AH41" s="133" t="s">
        <v>1037</v>
      </c>
      <c r="AI41" s="133" t="s">
        <v>1036</v>
      </c>
      <c r="AJ41" s="133" t="s">
        <v>1035</v>
      </c>
      <c r="AK41" s="133" t="s">
        <v>1034</v>
      </c>
      <c r="AL41" s="133" t="s">
        <v>751</v>
      </c>
      <c r="AM41" s="133" t="s">
        <v>1033</v>
      </c>
      <c r="AN41" s="133" t="s">
        <v>1032</v>
      </c>
      <c r="AO41" s="133" t="s">
        <v>1031</v>
      </c>
      <c r="AP41" s="133" t="s">
        <v>1030</v>
      </c>
    </row>
    <row r="42" spans="1:42" ht="15" x14ac:dyDescent="0.25">
      <c r="A42" s="115" t="s">
        <v>963</v>
      </c>
      <c r="B42" s="120">
        <v>2005</v>
      </c>
      <c r="C42" s="103">
        <v>0</v>
      </c>
      <c r="D42" s="103">
        <v>0</v>
      </c>
      <c r="E42" s="103">
        <v>0</v>
      </c>
      <c r="F42" s="103">
        <v>0</v>
      </c>
      <c r="G42" s="103">
        <v>0</v>
      </c>
      <c r="H42" s="103">
        <v>0</v>
      </c>
      <c r="I42" s="103">
        <v>0</v>
      </c>
      <c r="J42" s="103">
        <v>0</v>
      </c>
      <c r="K42" s="103">
        <v>0</v>
      </c>
      <c r="L42" s="103">
        <v>0</v>
      </c>
      <c r="M42" s="103">
        <v>0</v>
      </c>
      <c r="N42" s="103">
        <v>0</v>
      </c>
      <c r="O42" s="103">
        <v>0</v>
      </c>
      <c r="P42" s="103">
        <v>0</v>
      </c>
      <c r="Q42" s="103">
        <v>0</v>
      </c>
      <c r="R42" s="103">
        <v>0</v>
      </c>
      <c r="S42" s="103">
        <v>0</v>
      </c>
      <c r="T42" s="103">
        <v>0</v>
      </c>
      <c r="U42" s="103">
        <v>0</v>
      </c>
      <c r="V42" s="103">
        <v>0</v>
      </c>
      <c r="W42" s="103">
        <v>0</v>
      </c>
      <c r="X42" s="103">
        <v>0</v>
      </c>
      <c r="Y42" s="103">
        <v>0</v>
      </c>
      <c r="Z42" s="103">
        <v>0</v>
      </c>
      <c r="AA42" s="103">
        <v>0</v>
      </c>
      <c r="AB42" s="103">
        <v>0</v>
      </c>
      <c r="AC42" s="103">
        <v>0</v>
      </c>
      <c r="AD42" s="103">
        <v>0</v>
      </c>
      <c r="AE42" s="103">
        <v>0</v>
      </c>
      <c r="AF42" s="103">
        <v>0</v>
      </c>
      <c r="AG42" s="103">
        <v>0</v>
      </c>
      <c r="AH42" s="103">
        <v>0</v>
      </c>
      <c r="AI42" s="103">
        <v>0</v>
      </c>
      <c r="AJ42" s="103">
        <v>1</v>
      </c>
      <c r="AK42" s="103">
        <v>1</v>
      </c>
      <c r="AL42" s="103">
        <v>0</v>
      </c>
      <c r="AM42" s="103">
        <v>0</v>
      </c>
      <c r="AN42" s="103">
        <v>0</v>
      </c>
      <c r="AO42" s="103">
        <v>0</v>
      </c>
      <c r="AP42" s="103">
        <v>0</v>
      </c>
    </row>
    <row r="43" spans="1:42" ht="15" x14ac:dyDescent="0.25">
      <c r="A43" s="115" t="s">
        <v>955</v>
      </c>
      <c r="B43" s="121">
        <v>2009</v>
      </c>
      <c r="C43" s="103">
        <v>0</v>
      </c>
      <c r="D43" s="103">
        <v>0</v>
      </c>
      <c r="E43" s="103">
        <v>0</v>
      </c>
      <c r="F43" s="103">
        <v>0</v>
      </c>
      <c r="G43" s="103">
        <v>0</v>
      </c>
      <c r="H43" s="103">
        <v>0</v>
      </c>
      <c r="I43" s="103">
        <v>0</v>
      </c>
      <c r="J43" s="103">
        <v>0</v>
      </c>
      <c r="K43" s="103">
        <v>0</v>
      </c>
      <c r="L43" s="103">
        <v>0</v>
      </c>
      <c r="M43" s="103">
        <v>0</v>
      </c>
      <c r="N43" s="103">
        <v>0</v>
      </c>
      <c r="O43" s="103">
        <v>0</v>
      </c>
      <c r="P43" s="103">
        <v>0</v>
      </c>
      <c r="Q43" s="103">
        <v>0</v>
      </c>
      <c r="R43" s="103">
        <v>0</v>
      </c>
      <c r="S43" s="103">
        <v>0</v>
      </c>
      <c r="T43" s="103">
        <v>0</v>
      </c>
      <c r="U43" s="103">
        <v>0</v>
      </c>
      <c r="V43" s="103">
        <v>0</v>
      </c>
      <c r="W43" s="103">
        <v>0</v>
      </c>
      <c r="X43" s="103">
        <v>0</v>
      </c>
      <c r="Y43" s="103">
        <v>0</v>
      </c>
      <c r="Z43" s="103">
        <v>0</v>
      </c>
      <c r="AA43" s="103">
        <v>0</v>
      </c>
      <c r="AB43" s="103">
        <v>0</v>
      </c>
      <c r="AC43" s="103">
        <v>0</v>
      </c>
      <c r="AD43" s="103">
        <v>0</v>
      </c>
      <c r="AE43" s="103">
        <v>0</v>
      </c>
      <c r="AF43" s="103">
        <v>0</v>
      </c>
      <c r="AG43" s="103">
        <v>0</v>
      </c>
      <c r="AH43" s="103">
        <v>0</v>
      </c>
      <c r="AI43" s="103">
        <v>0</v>
      </c>
      <c r="AJ43" s="103">
        <v>0</v>
      </c>
      <c r="AK43" s="103">
        <v>0</v>
      </c>
      <c r="AL43" s="103">
        <v>0</v>
      </c>
      <c r="AM43" s="103">
        <v>0</v>
      </c>
      <c r="AN43" s="103">
        <v>0</v>
      </c>
      <c r="AO43" s="103">
        <v>0</v>
      </c>
      <c r="AP43" s="103">
        <v>0</v>
      </c>
    </row>
    <row r="44" spans="1:42" ht="15" x14ac:dyDescent="0.25">
      <c r="A44" s="115" t="s">
        <v>570</v>
      </c>
      <c r="B44" s="121">
        <v>2009</v>
      </c>
      <c r="C44" s="103">
        <v>0</v>
      </c>
      <c r="D44" s="103">
        <v>0</v>
      </c>
      <c r="E44" s="103">
        <v>0</v>
      </c>
      <c r="F44" s="103">
        <v>0</v>
      </c>
      <c r="G44" s="103">
        <v>0</v>
      </c>
      <c r="H44" s="103">
        <v>0</v>
      </c>
      <c r="I44" s="103">
        <v>0</v>
      </c>
      <c r="J44" s="103">
        <v>0</v>
      </c>
      <c r="K44" s="103">
        <v>0</v>
      </c>
      <c r="L44" s="103">
        <v>0</v>
      </c>
      <c r="M44" s="103">
        <v>0</v>
      </c>
      <c r="N44" s="103">
        <v>0</v>
      </c>
      <c r="O44" s="103">
        <v>0</v>
      </c>
      <c r="P44" s="103">
        <v>0</v>
      </c>
      <c r="Q44" s="103">
        <v>0</v>
      </c>
      <c r="R44" s="103">
        <v>0</v>
      </c>
      <c r="S44" s="103">
        <v>0</v>
      </c>
      <c r="T44" s="103">
        <v>0</v>
      </c>
      <c r="U44" s="103">
        <v>0</v>
      </c>
      <c r="V44" s="103">
        <v>0</v>
      </c>
      <c r="W44" s="103">
        <v>0</v>
      </c>
      <c r="X44" s="103">
        <v>0</v>
      </c>
      <c r="Y44" s="103">
        <v>0</v>
      </c>
      <c r="Z44" s="103">
        <v>0</v>
      </c>
      <c r="AA44" s="103">
        <v>0</v>
      </c>
      <c r="AB44" s="103">
        <v>0</v>
      </c>
      <c r="AC44" s="103">
        <v>0</v>
      </c>
      <c r="AD44" s="103">
        <v>0</v>
      </c>
      <c r="AE44" s="103">
        <v>0</v>
      </c>
      <c r="AF44" s="103">
        <v>0</v>
      </c>
      <c r="AG44" s="103">
        <v>0</v>
      </c>
      <c r="AH44" s="103">
        <v>0</v>
      </c>
      <c r="AI44" s="103">
        <v>0</v>
      </c>
      <c r="AJ44" s="103">
        <v>0</v>
      </c>
      <c r="AK44" s="103">
        <v>0</v>
      </c>
      <c r="AL44" s="103">
        <v>0</v>
      </c>
      <c r="AM44" s="103">
        <v>0</v>
      </c>
      <c r="AN44" s="103">
        <v>0</v>
      </c>
      <c r="AO44" s="103">
        <v>0</v>
      </c>
      <c r="AP44" s="103">
        <v>0</v>
      </c>
    </row>
    <row r="45" spans="1:42" ht="15" x14ac:dyDescent="0.25">
      <c r="A45" s="115" t="s">
        <v>956</v>
      </c>
      <c r="B45" s="121">
        <v>2010</v>
      </c>
      <c r="C45" s="103">
        <v>1</v>
      </c>
      <c r="D45" s="103">
        <v>0</v>
      </c>
      <c r="E45" s="103">
        <v>0</v>
      </c>
      <c r="F45" s="103">
        <v>0</v>
      </c>
      <c r="G45" s="103">
        <v>0</v>
      </c>
      <c r="H45" s="103">
        <v>1</v>
      </c>
      <c r="I45" s="103">
        <v>0</v>
      </c>
      <c r="J45" s="103">
        <v>0</v>
      </c>
      <c r="K45" s="103">
        <v>0</v>
      </c>
      <c r="L45" s="103">
        <v>0</v>
      </c>
      <c r="M45" s="103">
        <v>0</v>
      </c>
      <c r="N45" s="103">
        <v>0</v>
      </c>
      <c r="O45" s="103">
        <v>0</v>
      </c>
      <c r="P45" s="103">
        <v>1</v>
      </c>
      <c r="Q45" s="103">
        <v>1</v>
      </c>
      <c r="R45" s="103">
        <v>1</v>
      </c>
      <c r="S45" s="103">
        <v>1</v>
      </c>
      <c r="T45" s="103">
        <v>1</v>
      </c>
      <c r="U45" s="103">
        <v>1</v>
      </c>
      <c r="V45" s="103">
        <v>1</v>
      </c>
      <c r="W45" s="103">
        <v>1</v>
      </c>
      <c r="X45" s="103">
        <v>1</v>
      </c>
      <c r="Y45" s="103">
        <v>1</v>
      </c>
      <c r="Z45" s="103">
        <v>1</v>
      </c>
      <c r="AA45" s="103">
        <v>0</v>
      </c>
      <c r="AB45" s="103">
        <v>1</v>
      </c>
      <c r="AC45" s="103">
        <v>1</v>
      </c>
      <c r="AD45" s="103">
        <v>0</v>
      </c>
      <c r="AE45" s="103">
        <v>1</v>
      </c>
      <c r="AF45" s="103">
        <v>0</v>
      </c>
      <c r="AG45" s="103">
        <v>0</v>
      </c>
      <c r="AH45" s="103">
        <v>0</v>
      </c>
      <c r="AI45" s="103">
        <v>0</v>
      </c>
      <c r="AJ45" s="103">
        <v>0</v>
      </c>
      <c r="AK45" s="103">
        <v>0</v>
      </c>
      <c r="AL45" s="103">
        <v>0</v>
      </c>
      <c r="AM45" s="103">
        <v>0</v>
      </c>
      <c r="AN45" s="103">
        <v>0</v>
      </c>
      <c r="AO45" s="103">
        <v>0</v>
      </c>
      <c r="AP45" s="103">
        <v>0</v>
      </c>
    </row>
    <row r="46" spans="1:42" ht="15" x14ac:dyDescent="0.25">
      <c r="A46" s="115" t="s">
        <v>957</v>
      </c>
      <c r="B46" s="120">
        <v>2011</v>
      </c>
      <c r="C46" s="103">
        <v>0</v>
      </c>
      <c r="D46" s="103">
        <v>0</v>
      </c>
      <c r="E46" s="103">
        <v>0</v>
      </c>
      <c r="F46" s="103">
        <v>0</v>
      </c>
      <c r="G46" s="103">
        <v>1</v>
      </c>
      <c r="H46" s="103">
        <v>1</v>
      </c>
      <c r="I46" s="103">
        <v>0</v>
      </c>
      <c r="J46" s="103">
        <v>0</v>
      </c>
      <c r="K46" s="103">
        <v>0</v>
      </c>
      <c r="L46" s="103">
        <v>0</v>
      </c>
      <c r="M46" s="103">
        <v>0</v>
      </c>
      <c r="N46" s="103">
        <v>0</v>
      </c>
      <c r="O46" s="103">
        <v>0</v>
      </c>
      <c r="P46" s="103">
        <v>0</v>
      </c>
      <c r="Q46" s="103">
        <v>0</v>
      </c>
      <c r="R46" s="103">
        <v>0</v>
      </c>
      <c r="S46" s="103">
        <v>0</v>
      </c>
      <c r="T46" s="103">
        <v>0</v>
      </c>
      <c r="U46" s="103">
        <v>0</v>
      </c>
      <c r="V46" s="103">
        <v>0</v>
      </c>
      <c r="W46" s="103">
        <v>0</v>
      </c>
      <c r="X46" s="103">
        <v>0</v>
      </c>
      <c r="Y46" s="103">
        <v>0</v>
      </c>
      <c r="Z46" s="103">
        <v>0</v>
      </c>
      <c r="AA46" s="103">
        <v>0</v>
      </c>
      <c r="AB46" s="103">
        <v>0</v>
      </c>
      <c r="AC46" s="103">
        <v>0</v>
      </c>
      <c r="AD46" s="103">
        <v>0</v>
      </c>
      <c r="AE46" s="103">
        <v>0</v>
      </c>
      <c r="AF46" s="103">
        <v>0</v>
      </c>
      <c r="AG46" s="103">
        <v>0</v>
      </c>
      <c r="AH46" s="103">
        <v>0</v>
      </c>
      <c r="AI46" s="103">
        <v>0</v>
      </c>
      <c r="AJ46" s="103">
        <v>0</v>
      </c>
      <c r="AK46" s="103">
        <v>0</v>
      </c>
      <c r="AL46" s="103">
        <v>0</v>
      </c>
      <c r="AM46" s="103">
        <v>0</v>
      </c>
      <c r="AN46" s="103">
        <v>0</v>
      </c>
      <c r="AO46" s="103">
        <v>0</v>
      </c>
      <c r="AP46" s="103">
        <v>0</v>
      </c>
    </row>
    <row r="47" spans="1:42" ht="15" x14ac:dyDescent="0.25">
      <c r="A47" s="115" t="s">
        <v>964</v>
      </c>
      <c r="B47" s="120">
        <v>2011</v>
      </c>
      <c r="C47" s="103">
        <v>0</v>
      </c>
      <c r="D47" s="103">
        <v>0</v>
      </c>
      <c r="E47" s="103">
        <v>0</v>
      </c>
      <c r="F47" s="103">
        <v>0</v>
      </c>
      <c r="G47" s="103">
        <v>0</v>
      </c>
      <c r="H47" s="103">
        <v>0</v>
      </c>
      <c r="I47" s="103">
        <v>0</v>
      </c>
      <c r="J47" s="103">
        <v>0</v>
      </c>
      <c r="K47" s="103">
        <v>0</v>
      </c>
      <c r="L47" s="103">
        <v>0</v>
      </c>
      <c r="M47" s="103">
        <v>0</v>
      </c>
      <c r="N47" s="103">
        <v>0</v>
      </c>
      <c r="O47" s="103">
        <v>0</v>
      </c>
      <c r="P47" s="103">
        <v>0</v>
      </c>
      <c r="Q47" s="103">
        <v>0</v>
      </c>
      <c r="R47" s="103">
        <v>0</v>
      </c>
      <c r="S47" s="103">
        <v>0</v>
      </c>
      <c r="T47" s="103">
        <v>0</v>
      </c>
      <c r="U47" s="103">
        <v>0</v>
      </c>
      <c r="V47" s="103">
        <v>0</v>
      </c>
      <c r="W47" s="103">
        <v>0</v>
      </c>
      <c r="X47" s="103">
        <v>0</v>
      </c>
      <c r="Y47" s="103">
        <v>0</v>
      </c>
      <c r="Z47" s="103">
        <v>0</v>
      </c>
      <c r="AA47" s="103">
        <v>0</v>
      </c>
      <c r="AB47" s="103">
        <v>0</v>
      </c>
      <c r="AC47" s="103">
        <v>0</v>
      </c>
      <c r="AD47" s="103">
        <v>0</v>
      </c>
      <c r="AE47" s="103">
        <v>0</v>
      </c>
      <c r="AF47" s="103">
        <v>0</v>
      </c>
      <c r="AG47" s="103">
        <v>0</v>
      </c>
      <c r="AH47" s="103">
        <v>0</v>
      </c>
      <c r="AI47" s="103">
        <v>0</v>
      </c>
      <c r="AJ47" s="103">
        <v>0</v>
      </c>
      <c r="AK47" s="103">
        <v>0</v>
      </c>
      <c r="AL47" s="103">
        <v>0</v>
      </c>
      <c r="AM47" s="103">
        <v>0</v>
      </c>
      <c r="AN47" s="103">
        <v>0</v>
      </c>
      <c r="AO47" s="103">
        <v>0</v>
      </c>
      <c r="AP47" s="103">
        <v>0</v>
      </c>
    </row>
    <row r="48" spans="1:42" ht="15" x14ac:dyDescent="0.25">
      <c r="A48" s="115" t="s">
        <v>958</v>
      </c>
      <c r="B48" s="120">
        <v>2012</v>
      </c>
      <c r="C48" s="103">
        <v>0</v>
      </c>
      <c r="D48" s="103">
        <v>0</v>
      </c>
      <c r="E48" s="103">
        <v>0</v>
      </c>
      <c r="F48" s="103">
        <v>0</v>
      </c>
      <c r="G48" s="103">
        <v>1</v>
      </c>
      <c r="H48" s="103">
        <v>1</v>
      </c>
      <c r="I48" s="103">
        <v>0</v>
      </c>
      <c r="J48" s="103">
        <v>0</v>
      </c>
      <c r="K48" s="103">
        <v>0</v>
      </c>
      <c r="L48" s="103">
        <v>0</v>
      </c>
      <c r="M48" s="103">
        <v>0</v>
      </c>
      <c r="N48" s="103">
        <v>0</v>
      </c>
      <c r="O48" s="103">
        <v>0</v>
      </c>
      <c r="P48" s="103">
        <v>1</v>
      </c>
      <c r="Q48" s="103">
        <v>1</v>
      </c>
      <c r="R48" s="103">
        <v>1</v>
      </c>
      <c r="S48" s="103">
        <v>1</v>
      </c>
      <c r="T48" s="103">
        <v>1</v>
      </c>
      <c r="U48" s="103">
        <v>1</v>
      </c>
      <c r="V48" s="103">
        <v>1</v>
      </c>
      <c r="W48" s="103">
        <v>0</v>
      </c>
      <c r="X48" s="103">
        <v>1</v>
      </c>
      <c r="Y48" s="103">
        <v>1</v>
      </c>
      <c r="Z48" s="103">
        <v>0</v>
      </c>
      <c r="AA48" s="103">
        <v>1</v>
      </c>
      <c r="AB48" s="103">
        <v>0</v>
      </c>
      <c r="AC48" s="103">
        <v>0</v>
      </c>
      <c r="AD48" s="103">
        <v>1</v>
      </c>
      <c r="AE48" s="103">
        <v>1</v>
      </c>
      <c r="AF48" s="103">
        <v>1</v>
      </c>
      <c r="AG48" s="103">
        <v>0</v>
      </c>
      <c r="AH48" s="103">
        <v>0</v>
      </c>
      <c r="AI48" s="103">
        <v>0</v>
      </c>
      <c r="AJ48" s="103">
        <v>0</v>
      </c>
      <c r="AK48" s="103">
        <v>0</v>
      </c>
      <c r="AL48" s="103">
        <v>0</v>
      </c>
      <c r="AM48" s="103">
        <v>0</v>
      </c>
      <c r="AN48" s="103">
        <v>0</v>
      </c>
      <c r="AO48" s="103">
        <v>0</v>
      </c>
      <c r="AP48" s="103">
        <v>0</v>
      </c>
    </row>
    <row r="49" spans="1:42" ht="15" x14ac:dyDescent="0.25">
      <c r="A49" s="115" t="s">
        <v>959</v>
      </c>
      <c r="B49" s="121">
        <v>2012</v>
      </c>
      <c r="C49" s="103">
        <v>0</v>
      </c>
      <c r="D49" s="103">
        <v>0</v>
      </c>
      <c r="E49" s="103">
        <v>0</v>
      </c>
      <c r="F49" s="103">
        <v>0</v>
      </c>
      <c r="G49" s="103">
        <v>0</v>
      </c>
      <c r="H49" s="103">
        <v>0</v>
      </c>
      <c r="I49" s="103">
        <v>0</v>
      </c>
      <c r="J49" s="103">
        <v>0</v>
      </c>
      <c r="K49" s="103">
        <v>0</v>
      </c>
      <c r="L49" s="103">
        <v>0</v>
      </c>
      <c r="M49" s="103">
        <v>0</v>
      </c>
      <c r="N49" s="103">
        <v>0</v>
      </c>
      <c r="O49" s="103">
        <v>0</v>
      </c>
      <c r="P49" s="103">
        <v>0</v>
      </c>
      <c r="Q49" s="103">
        <v>0</v>
      </c>
      <c r="R49" s="103">
        <v>0</v>
      </c>
      <c r="S49" s="103">
        <v>0</v>
      </c>
      <c r="T49" s="103">
        <v>0</v>
      </c>
      <c r="U49" s="103">
        <v>0</v>
      </c>
      <c r="V49" s="103">
        <v>0</v>
      </c>
      <c r="W49" s="103">
        <v>0</v>
      </c>
      <c r="X49" s="103">
        <v>0</v>
      </c>
      <c r="Y49" s="103">
        <v>0</v>
      </c>
      <c r="Z49" s="103">
        <v>0</v>
      </c>
      <c r="AA49" s="103">
        <v>0</v>
      </c>
      <c r="AB49" s="103">
        <v>0</v>
      </c>
      <c r="AC49" s="103">
        <v>0</v>
      </c>
      <c r="AD49" s="103">
        <v>0</v>
      </c>
      <c r="AE49" s="103">
        <v>0</v>
      </c>
      <c r="AF49" s="103">
        <v>0</v>
      </c>
      <c r="AG49" s="103">
        <v>0</v>
      </c>
      <c r="AH49" s="103">
        <v>0</v>
      </c>
      <c r="AI49" s="103">
        <v>0</v>
      </c>
      <c r="AJ49" s="103">
        <v>0</v>
      </c>
      <c r="AK49" s="103">
        <v>0</v>
      </c>
      <c r="AL49" s="103">
        <v>1</v>
      </c>
      <c r="AM49" s="103">
        <v>1</v>
      </c>
      <c r="AN49" s="103">
        <v>1</v>
      </c>
      <c r="AO49" s="103">
        <v>1</v>
      </c>
      <c r="AP49" s="103">
        <v>1</v>
      </c>
    </row>
    <row r="50" spans="1:42" ht="15" x14ac:dyDescent="0.25">
      <c r="A50" s="115" t="s">
        <v>960</v>
      </c>
      <c r="B50" s="120">
        <v>2012</v>
      </c>
      <c r="C50" s="103">
        <v>0</v>
      </c>
      <c r="D50" s="103">
        <v>0</v>
      </c>
      <c r="E50" s="103">
        <v>0</v>
      </c>
      <c r="F50" s="103">
        <v>0</v>
      </c>
      <c r="G50" s="103">
        <v>1</v>
      </c>
      <c r="H50" s="103">
        <v>1</v>
      </c>
      <c r="I50" s="103">
        <v>0</v>
      </c>
      <c r="J50" s="103">
        <v>0</v>
      </c>
      <c r="K50" s="103">
        <v>0</v>
      </c>
      <c r="L50" s="103">
        <v>0</v>
      </c>
      <c r="M50" s="103">
        <v>0</v>
      </c>
      <c r="N50" s="103">
        <v>0</v>
      </c>
      <c r="O50" s="103">
        <v>0</v>
      </c>
      <c r="P50" s="103">
        <v>1</v>
      </c>
      <c r="Q50" s="103">
        <v>1</v>
      </c>
      <c r="R50" s="103">
        <v>1</v>
      </c>
      <c r="S50" s="103">
        <v>1</v>
      </c>
      <c r="T50" s="103">
        <v>1</v>
      </c>
      <c r="U50" s="103">
        <v>1</v>
      </c>
      <c r="V50" s="103">
        <v>1</v>
      </c>
      <c r="W50" s="103">
        <v>0</v>
      </c>
      <c r="X50" s="103">
        <v>1</v>
      </c>
      <c r="Y50" s="103">
        <v>1</v>
      </c>
      <c r="Z50" s="103">
        <v>0</v>
      </c>
      <c r="AA50" s="103">
        <v>1</v>
      </c>
      <c r="AB50" s="103">
        <v>0</v>
      </c>
      <c r="AC50" s="103">
        <v>0</v>
      </c>
      <c r="AD50" s="103">
        <v>1</v>
      </c>
      <c r="AE50" s="103">
        <v>1</v>
      </c>
      <c r="AF50" s="103">
        <v>1</v>
      </c>
      <c r="AG50" s="103">
        <v>0</v>
      </c>
      <c r="AH50" s="103">
        <v>0</v>
      </c>
      <c r="AI50" s="103">
        <v>0</v>
      </c>
      <c r="AJ50" s="103">
        <v>0</v>
      </c>
      <c r="AK50" s="103">
        <v>0</v>
      </c>
      <c r="AL50" s="103">
        <v>0</v>
      </c>
      <c r="AM50" s="103">
        <v>0</v>
      </c>
      <c r="AN50" s="103">
        <v>0</v>
      </c>
      <c r="AO50" s="103">
        <v>0</v>
      </c>
      <c r="AP50" s="103">
        <v>0</v>
      </c>
    </row>
    <row r="51" spans="1:42" ht="15" x14ac:dyDescent="0.25">
      <c r="A51" s="115" t="s">
        <v>954</v>
      </c>
      <c r="B51" s="120">
        <v>2013</v>
      </c>
      <c r="C51" s="103">
        <v>1</v>
      </c>
      <c r="D51" s="103">
        <v>1</v>
      </c>
      <c r="E51" s="103">
        <v>1</v>
      </c>
      <c r="F51" s="103">
        <v>1</v>
      </c>
      <c r="G51" s="103">
        <v>1</v>
      </c>
      <c r="H51" s="103">
        <v>1</v>
      </c>
      <c r="I51" s="103">
        <v>1</v>
      </c>
      <c r="J51" s="103">
        <v>1</v>
      </c>
      <c r="K51" s="103">
        <v>1</v>
      </c>
      <c r="L51" s="103">
        <v>1</v>
      </c>
      <c r="M51" s="103">
        <v>1</v>
      </c>
      <c r="N51" s="103">
        <v>1</v>
      </c>
      <c r="O51" s="103">
        <v>1</v>
      </c>
      <c r="P51" s="103">
        <v>0</v>
      </c>
      <c r="Q51" s="103">
        <v>0</v>
      </c>
      <c r="R51" s="103">
        <v>0</v>
      </c>
      <c r="S51" s="103">
        <v>0</v>
      </c>
      <c r="T51" s="103">
        <v>0</v>
      </c>
      <c r="U51" s="103">
        <v>0</v>
      </c>
      <c r="V51" s="103">
        <v>0</v>
      </c>
      <c r="W51" s="103">
        <v>0</v>
      </c>
      <c r="X51" s="103">
        <v>0</v>
      </c>
      <c r="Y51" s="103">
        <v>0</v>
      </c>
      <c r="Z51" s="103">
        <v>0</v>
      </c>
      <c r="AA51" s="103">
        <v>0</v>
      </c>
      <c r="AB51" s="103">
        <v>0</v>
      </c>
      <c r="AC51" s="103">
        <v>0</v>
      </c>
      <c r="AD51" s="103">
        <v>0</v>
      </c>
      <c r="AE51" s="103">
        <v>0</v>
      </c>
      <c r="AF51" s="103">
        <v>0</v>
      </c>
      <c r="AG51" s="103">
        <v>0</v>
      </c>
      <c r="AH51" s="103">
        <v>0</v>
      </c>
      <c r="AI51" s="103">
        <v>0</v>
      </c>
      <c r="AJ51" s="103">
        <v>0</v>
      </c>
      <c r="AK51" s="103">
        <v>0</v>
      </c>
      <c r="AL51" s="103">
        <v>0</v>
      </c>
      <c r="AM51" s="103">
        <v>0</v>
      </c>
      <c r="AN51" s="103">
        <v>0</v>
      </c>
      <c r="AO51" s="103">
        <v>0</v>
      </c>
      <c r="AP51" s="103">
        <v>0</v>
      </c>
    </row>
    <row r="52" spans="1:42" ht="15" x14ac:dyDescent="0.25">
      <c r="A52" s="115" t="s">
        <v>961</v>
      </c>
      <c r="B52" s="120">
        <v>2015</v>
      </c>
      <c r="C52" s="103">
        <v>0</v>
      </c>
      <c r="D52" s="103">
        <v>0</v>
      </c>
      <c r="E52" s="103">
        <v>0</v>
      </c>
      <c r="F52" s="103">
        <v>0</v>
      </c>
      <c r="G52" s="103">
        <v>1</v>
      </c>
      <c r="H52" s="103">
        <v>1</v>
      </c>
      <c r="I52" s="103">
        <v>0</v>
      </c>
      <c r="J52" s="103">
        <v>0</v>
      </c>
      <c r="K52" s="103">
        <v>0</v>
      </c>
      <c r="L52" s="103">
        <v>0</v>
      </c>
      <c r="M52" s="103">
        <v>0</v>
      </c>
      <c r="N52" s="103">
        <v>0</v>
      </c>
      <c r="O52" s="103">
        <v>0</v>
      </c>
      <c r="P52" s="103">
        <v>1</v>
      </c>
      <c r="Q52" s="103">
        <v>1</v>
      </c>
      <c r="R52" s="103">
        <v>1</v>
      </c>
      <c r="S52" s="103">
        <v>0</v>
      </c>
      <c r="T52" s="103">
        <v>0</v>
      </c>
      <c r="U52" s="103">
        <v>1</v>
      </c>
      <c r="V52" s="103">
        <v>1</v>
      </c>
      <c r="W52" s="103">
        <v>0</v>
      </c>
      <c r="X52" s="103">
        <v>1</v>
      </c>
      <c r="Y52" s="103">
        <v>1</v>
      </c>
      <c r="Z52" s="103">
        <v>0</v>
      </c>
      <c r="AA52" s="103">
        <v>1</v>
      </c>
      <c r="AB52" s="103">
        <v>0</v>
      </c>
      <c r="AC52" s="103">
        <v>0</v>
      </c>
      <c r="AD52" s="103">
        <v>1</v>
      </c>
      <c r="AE52" s="103">
        <v>1</v>
      </c>
      <c r="AF52" s="103">
        <v>1</v>
      </c>
      <c r="AG52" s="103">
        <v>1</v>
      </c>
      <c r="AH52" s="103">
        <v>1</v>
      </c>
      <c r="AI52" s="103">
        <v>1</v>
      </c>
      <c r="AJ52" s="103">
        <v>0</v>
      </c>
      <c r="AK52" s="103">
        <v>0</v>
      </c>
      <c r="AL52" s="103">
        <v>0</v>
      </c>
      <c r="AM52" s="103">
        <v>0</v>
      </c>
      <c r="AN52" s="103">
        <v>0</v>
      </c>
      <c r="AO52" s="103">
        <v>0</v>
      </c>
      <c r="AP52" s="103">
        <v>0</v>
      </c>
    </row>
    <row r="53" spans="1:42" ht="15" x14ac:dyDescent="0.25">
      <c r="A53" s="115" t="s">
        <v>967</v>
      </c>
      <c r="B53" s="120">
        <v>2015</v>
      </c>
      <c r="C53" s="103">
        <v>0</v>
      </c>
      <c r="D53" s="103">
        <v>0</v>
      </c>
      <c r="E53" s="103">
        <v>0</v>
      </c>
      <c r="F53" s="103">
        <v>0</v>
      </c>
      <c r="G53" s="103">
        <v>0</v>
      </c>
      <c r="H53" s="103">
        <v>0</v>
      </c>
      <c r="I53" s="103">
        <v>0</v>
      </c>
      <c r="J53" s="103">
        <v>0</v>
      </c>
      <c r="K53" s="103">
        <v>0</v>
      </c>
      <c r="L53" s="103">
        <v>0</v>
      </c>
      <c r="M53" s="103">
        <v>0</v>
      </c>
      <c r="N53" s="103">
        <v>0</v>
      </c>
      <c r="O53" s="103">
        <v>0</v>
      </c>
      <c r="P53" s="103">
        <v>0</v>
      </c>
      <c r="Q53" s="103">
        <v>0</v>
      </c>
      <c r="R53" s="103">
        <v>0</v>
      </c>
      <c r="S53" s="103">
        <v>0</v>
      </c>
      <c r="T53" s="103">
        <v>0</v>
      </c>
      <c r="U53" s="103">
        <v>0</v>
      </c>
      <c r="V53" s="103">
        <v>0</v>
      </c>
      <c r="W53" s="103">
        <v>0</v>
      </c>
      <c r="X53" s="103">
        <v>0</v>
      </c>
      <c r="Y53" s="103">
        <v>0</v>
      </c>
      <c r="Z53" s="103">
        <v>0</v>
      </c>
      <c r="AA53" s="103">
        <v>0</v>
      </c>
      <c r="AB53" s="103">
        <v>0</v>
      </c>
      <c r="AC53" s="103">
        <v>0</v>
      </c>
      <c r="AD53" s="103">
        <v>0</v>
      </c>
      <c r="AE53" s="103">
        <v>0</v>
      </c>
      <c r="AF53" s="103">
        <v>0</v>
      </c>
      <c r="AG53" s="103">
        <v>0</v>
      </c>
      <c r="AH53" s="103">
        <v>0</v>
      </c>
      <c r="AI53" s="103">
        <v>0</v>
      </c>
      <c r="AJ53" s="103">
        <v>0</v>
      </c>
      <c r="AK53" s="103">
        <v>0</v>
      </c>
      <c r="AL53" s="103">
        <v>0</v>
      </c>
      <c r="AM53" s="103">
        <v>0</v>
      </c>
      <c r="AN53" s="103">
        <v>0</v>
      </c>
      <c r="AO53" s="103">
        <v>0</v>
      </c>
      <c r="AP53" s="103">
        <v>0</v>
      </c>
    </row>
    <row r="54" spans="1:42" ht="15" x14ac:dyDescent="0.25">
      <c r="A54" s="115" t="s">
        <v>965</v>
      </c>
      <c r="B54" s="120">
        <v>2016</v>
      </c>
      <c r="C54" s="103">
        <v>1</v>
      </c>
      <c r="D54" s="103">
        <v>1</v>
      </c>
      <c r="E54" s="103">
        <v>1</v>
      </c>
      <c r="F54" s="103">
        <v>1</v>
      </c>
      <c r="G54" s="103">
        <v>1</v>
      </c>
      <c r="H54" s="103">
        <v>1</v>
      </c>
      <c r="I54" s="103">
        <v>1</v>
      </c>
      <c r="J54" s="103">
        <v>1</v>
      </c>
      <c r="K54" s="103">
        <v>1</v>
      </c>
      <c r="L54" s="103">
        <v>1</v>
      </c>
      <c r="M54" s="103">
        <v>1</v>
      </c>
      <c r="N54" s="103">
        <v>1</v>
      </c>
      <c r="O54" s="103">
        <v>1</v>
      </c>
      <c r="P54" s="103">
        <v>0</v>
      </c>
      <c r="Q54" s="103">
        <v>0</v>
      </c>
      <c r="R54" s="103">
        <v>0</v>
      </c>
      <c r="S54" s="103">
        <v>0</v>
      </c>
      <c r="T54" s="103">
        <v>0</v>
      </c>
      <c r="U54" s="103">
        <v>0</v>
      </c>
      <c r="V54" s="103">
        <v>0</v>
      </c>
      <c r="W54" s="103">
        <v>0</v>
      </c>
      <c r="X54" s="103">
        <v>0</v>
      </c>
      <c r="Y54" s="103">
        <v>0</v>
      </c>
      <c r="Z54" s="103">
        <v>0</v>
      </c>
      <c r="AA54" s="103">
        <v>0</v>
      </c>
      <c r="AB54" s="103">
        <v>0</v>
      </c>
      <c r="AC54" s="103">
        <v>0</v>
      </c>
      <c r="AD54" s="103">
        <v>0</v>
      </c>
      <c r="AE54" s="103">
        <v>0</v>
      </c>
      <c r="AF54" s="103">
        <v>0</v>
      </c>
      <c r="AG54" s="103">
        <v>0</v>
      </c>
      <c r="AH54" s="103">
        <v>0</v>
      </c>
      <c r="AI54" s="103">
        <v>0</v>
      </c>
      <c r="AJ54" s="103">
        <v>0</v>
      </c>
      <c r="AK54" s="103">
        <v>0</v>
      </c>
      <c r="AL54" s="103">
        <v>0</v>
      </c>
      <c r="AM54" s="103">
        <v>0</v>
      </c>
      <c r="AN54" s="103">
        <v>0</v>
      </c>
      <c r="AO54" s="103">
        <v>0</v>
      </c>
      <c r="AP54" s="103">
        <v>0</v>
      </c>
    </row>
    <row r="55" spans="1:42" ht="15" x14ac:dyDescent="0.25">
      <c r="A55" s="115" t="s">
        <v>966</v>
      </c>
      <c r="B55" s="120">
        <v>2016</v>
      </c>
      <c r="C55" s="103">
        <v>0</v>
      </c>
      <c r="D55" s="103">
        <v>0</v>
      </c>
      <c r="E55" s="103">
        <v>0</v>
      </c>
      <c r="F55" s="103">
        <v>0</v>
      </c>
      <c r="G55" s="103">
        <v>0</v>
      </c>
      <c r="H55" s="103">
        <v>0</v>
      </c>
      <c r="I55" s="103">
        <v>0</v>
      </c>
      <c r="J55" s="103">
        <v>0</v>
      </c>
      <c r="K55" s="103">
        <v>0</v>
      </c>
      <c r="L55" s="103">
        <v>0</v>
      </c>
      <c r="M55" s="103">
        <v>0</v>
      </c>
      <c r="N55" s="103">
        <v>0</v>
      </c>
      <c r="O55" s="103">
        <v>0</v>
      </c>
      <c r="P55" s="103">
        <v>0</v>
      </c>
      <c r="Q55" s="103">
        <v>0</v>
      </c>
      <c r="R55" s="103">
        <v>0</v>
      </c>
      <c r="S55" s="103">
        <v>0</v>
      </c>
      <c r="T55" s="103">
        <v>0</v>
      </c>
      <c r="U55" s="103">
        <v>0</v>
      </c>
      <c r="V55" s="103">
        <v>0</v>
      </c>
      <c r="W55" s="103">
        <v>0</v>
      </c>
      <c r="X55" s="103">
        <v>0</v>
      </c>
      <c r="Y55" s="103">
        <v>0</v>
      </c>
      <c r="Z55" s="103">
        <v>0</v>
      </c>
      <c r="AA55" s="103">
        <v>0</v>
      </c>
      <c r="AB55" s="103">
        <v>0</v>
      </c>
      <c r="AC55" s="103">
        <v>0</v>
      </c>
      <c r="AD55" s="103">
        <v>0</v>
      </c>
      <c r="AE55" s="103">
        <v>0</v>
      </c>
      <c r="AF55" s="103">
        <v>0</v>
      </c>
      <c r="AG55" s="103">
        <v>0</v>
      </c>
      <c r="AH55" s="103">
        <v>0</v>
      </c>
      <c r="AI55" s="103">
        <v>0</v>
      </c>
      <c r="AJ55" s="103">
        <v>0</v>
      </c>
      <c r="AK55" s="103">
        <v>0</v>
      </c>
      <c r="AL55" s="103">
        <v>0</v>
      </c>
      <c r="AM55" s="103">
        <v>0</v>
      </c>
      <c r="AN55" s="103">
        <v>0</v>
      </c>
      <c r="AO55" s="103">
        <v>0</v>
      </c>
      <c r="AP55" s="103">
        <v>0</v>
      </c>
    </row>
    <row r="56" spans="1:42" ht="15" x14ac:dyDescent="0.25">
      <c r="A56" s="115" t="s">
        <v>962</v>
      </c>
      <c r="B56" s="120">
        <v>2017</v>
      </c>
      <c r="C56" s="103">
        <v>1</v>
      </c>
      <c r="D56" s="103">
        <v>1</v>
      </c>
      <c r="E56" s="103">
        <v>1</v>
      </c>
      <c r="F56" s="103">
        <v>1</v>
      </c>
      <c r="G56" s="103">
        <v>1</v>
      </c>
      <c r="H56" s="103">
        <v>1</v>
      </c>
      <c r="I56" s="103">
        <v>1</v>
      </c>
      <c r="J56" s="103">
        <v>1</v>
      </c>
      <c r="K56" s="103">
        <v>1</v>
      </c>
      <c r="L56" s="103">
        <v>1</v>
      </c>
      <c r="M56" s="103">
        <v>1</v>
      </c>
      <c r="N56" s="103">
        <v>1</v>
      </c>
      <c r="O56" s="103">
        <v>1</v>
      </c>
      <c r="P56" s="103">
        <v>0</v>
      </c>
      <c r="Q56" s="103">
        <v>0</v>
      </c>
      <c r="R56" s="103">
        <v>0</v>
      </c>
      <c r="S56" s="103">
        <v>0</v>
      </c>
      <c r="T56" s="103">
        <v>0</v>
      </c>
      <c r="U56" s="103">
        <v>0</v>
      </c>
      <c r="V56" s="103">
        <v>0</v>
      </c>
      <c r="W56" s="103">
        <v>0</v>
      </c>
      <c r="X56" s="103">
        <v>0</v>
      </c>
      <c r="Y56" s="103">
        <v>0</v>
      </c>
      <c r="Z56" s="103">
        <v>0</v>
      </c>
      <c r="AA56" s="103">
        <v>0</v>
      </c>
      <c r="AB56" s="103">
        <v>0</v>
      </c>
      <c r="AC56" s="103">
        <v>0</v>
      </c>
      <c r="AD56" s="103">
        <v>0</v>
      </c>
      <c r="AE56" s="103">
        <v>0</v>
      </c>
      <c r="AF56" s="103">
        <v>0</v>
      </c>
      <c r="AG56" s="103">
        <v>0</v>
      </c>
      <c r="AH56" s="103">
        <v>0</v>
      </c>
      <c r="AI56" s="103">
        <v>0</v>
      </c>
      <c r="AJ56" s="103">
        <v>0</v>
      </c>
      <c r="AK56" s="103">
        <v>0</v>
      </c>
      <c r="AL56" s="103">
        <v>0</v>
      </c>
      <c r="AM56" s="103">
        <v>0</v>
      </c>
      <c r="AN56" s="103">
        <v>0</v>
      </c>
      <c r="AO56" s="103">
        <v>0</v>
      </c>
      <c r="AP56" s="103">
        <v>0</v>
      </c>
    </row>
    <row r="57" spans="1:42" x14ac:dyDescent="0.25">
      <c r="C57" s="103">
        <f t="shared" ref="C57:AP57" si="2">SUM(C42:C56)</f>
        <v>4</v>
      </c>
      <c r="D57" s="103">
        <f t="shared" si="2"/>
        <v>3</v>
      </c>
      <c r="E57" s="103">
        <f t="shared" si="2"/>
        <v>3</v>
      </c>
      <c r="F57" s="103">
        <f t="shared" si="2"/>
        <v>3</v>
      </c>
      <c r="G57" s="103">
        <f t="shared" si="2"/>
        <v>7</v>
      </c>
      <c r="H57" s="103">
        <f t="shared" si="2"/>
        <v>8</v>
      </c>
      <c r="I57" s="103">
        <f t="shared" si="2"/>
        <v>3</v>
      </c>
      <c r="J57" s="103">
        <f t="shared" si="2"/>
        <v>3</v>
      </c>
      <c r="K57" s="103">
        <f t="shared" si="2"/>
        <v>3</v>
      </c>
      <c r="L57" s="103">
        <f t="shared" si="2"/>
        <v>3</v>
      </c>
      <c r="M57" s="103">
        <f t="shared" si="2"/>
        <v>3</v>
      </c>
      <c r="N57" s="103">
        <f t="shared" si="2"/>
        <v>3</v>
      </c>
      <c r="O57" s="103">
        <f t="shared" si="2"/>
        <v>3</v>
      </c>
      <c r="P57" s="103">
        <f t="shared" si="2"/>
        <v>4</v>
      </c>
      <c r="Q57" s="103">
        <f t="shared" si="2"/>
        <v>4</v>
      </c>
      <c r="R57" s="103">
        <f t="shared" si="2"/>
        <v>4</v>
      </c>
      <c r="S57" s="103">
        <f t="shared" si="2"/>
        <v>3</v>
      </c>
      <c r="T57" s="103">
        <f t="shared" si="2"/>
        <v>3</v>
      </c>
      <c r="U57" s="103">
        <f t="shared" si="2"/>
        <v>4</v>
      </c>
      <c r="V57" s="103">
        <f t="shared" si="2"/>
        <v>4</v>
      </c>
      <c r="W57" s="103">
        <f t="shared" si="2"/>
        <v>1</v>
      </c>
      <c r="X57" s="103">
        <f t="shared" si="2"/>
        <v>4</v>
      </c>
      <c r="Y57" s="103">
        <f t="shared" si="2"/>
        <v>4</v>
      </c>
      <c r="Z57" s="103">
        <f t="shared" si="2"/>
        <v>1</v>
      </c>
      <c r="AA57" s="103">
        <f t="shared" si="2"/>
        <v>3</v>
      </c>
      <c r="AB57" s="103">
        <f t="shared" si="2"/>
        <v>1</v>
      </c>
      <c r="AC57" s="103">
        <f t="shared" si="2"/>
        <v>1</v>
      </c>
      <c r="AD57" s="103">
        <f t="shared" si="2"/>
        <v>3</v>
      </c>
      <c r="AE57" s="103">
        <f t="shared" si="2"/>
        <v>4</v>
      </c>
      <c r="AF57" s="103">
        <f t="shared" si="2"/>
        <v>3</v>
      </c>
      <c r="AG57" s="103">
        <f t="shared" si="2"/>
        <v>1</v>
      </c>
      <c r="AH57" s="103">
        <f t="shared" si="2"/>
        <v>1</v>
      </c>
      <c r="AI57" s="103">
        <f t="shared" si="2"/>
        <v>1</v>
      </c>
      <c r="AJ57" s="103">
        <f t="shared" si="2"/>
        <v>1</v>
      </c>
      <c r="AK57" s="103">
        <f t="shared" si="2"/>
        <v>1</v>
      </c>
      <c r="AL57" s="103">
        <f t="shared" si="2"/>
        <v>1</v>
      </c>
      <c r="AM57" s="103">
        <f t="shared" si="2"/>
        <v>1</v>
      </c>
      <c r="AN57" s="103">
        <f t="shared" si="2"/>
        <v>1</v>
      </c>
      <c r="AO57" s="103">
        <f t="shared" si="2"/>
        <v>1</v>
      </c>
      <c r="AP57" s="103">
        <f t="shared" si="2"/>
        <v>1</v>
      </c>
    </row>
    <row r="58" spans="1:42" x14ac:dyDescent="0.25">
      <c r="C58" s="103"/>
      <c r="D58" s="103"/>
      <c r="E58" s="103"/>
      <c r="F58" s="103"/>
      <c r="G58" s="103"/>
      <c r="H58" s="103"/>
      <c r="I58" s="103"/>
      <c r="J58" s="103"/>
      <c r="K58" s="103"/>
      <c r="L58" s="103"/>
      <c r="M58" s="103"/>
      <c r="N58" s="103"/>
      <c r="O58" s="103"/>
      <c r="P58" s="103"/>
      <c r="Q58" s="103"/>
      <c r="R58" s="103"/>
      <c r="S58" s="103"/>
      <c r="T58" s="103"/>
      <c r="U58" s="103"/>
      <c r="V58" s="103"/>
      <c r="W58" s="103"/>
      <c r="X58" s="103"/>
    </row>
    <row r="59" spans="1:42" x14ac:dyDescent="0.2">
      <c r="A59" s="132" t="s">
        <v>1124</v>
      </c>
      <c r="B59" s="132"/>
    </row>
    <row r="60" spans="1:42" ht="15" x14ac:dyDescent="0.25">
      <c r="A60" s="127" t="s">
        <v>0</v>
      </c>
      <c r="B60" s="127" t="s">
        <v>3</v>
      </c>
      <c r="C60" s="131" t="s">
        <v>750</v>
      </c>
      <c r="D60" s="131" t="s">
        <v>755</v>
      </c>
      <c r="E60" s="131" t="s">
        <v>1109</v>
      </c>
      <c r="F60" s="130" t="s">
        <v>851</v>
      </c>
      <c r="G60" s="130" t="s">
        <v>1103</v>
      </c>
      <c r="H60" s="130" t="s">
        <v>1101</v>
      </c>
      <c r="I60" s="129" t="s">
        <v>893</v>
      </c>
      <c r="J60" s="129" t="s">
        <v>895</v>
      </c>
      <c r="K60" s="129" t="s">
        <v>897</v>
      </c>
      <c r="L60" s="129" t="s">
        <v>1090</v>
      </c>
      <c r="M60" s="129" t="s">
        <v>901</v>
      </c>
    </row>
    <row r="61" spans="1:42" ht="15" x14ac:dyDescent="0.25">
      <c r="A61" s="115" t="s">
        <v>963</v>
      </c>
      <c r="B61" s="120">
        <v>2005</v>
      </c>
      <c r="C61" s="103">
        <v>0</v>
      </c>
      <c r="D61" s="103">
        <v>0</v>
      </c>
      <c r="E61" s="103">
        <v>0</v>
      </c>
      <c r="F61" s="103">
        <v>0</v>
      </c>
      <c r="G61" s="103">
        <v>0</v>
      </c>
      <c r="H61" s="103">
        <v>0</v>
      </c>
      <c r="I61" s="103">
        <v>0</v>
      </c>
      <c r="J61" s="103">
        <v>0</v>
      </c>
      <c r="K61" s="103">
        <v>0</v>
      </c>
      <c r="L61" s="103">
        <v>0</v>
      </c>
      <c r="M61" s="103">
        <v>0</v>
      </c>
    </row>
    <row r="62" spans="1:42" ht="15" x14ac:dyDescent="0.25">
      <c r="A62" s="115" t="s">
        <v>955</v>
      </c>
      <c r="B62" s="121">
        <v>2009</v>
      </c>
      <c r="C62" s="103">
        <v>1</v>
      </c>
      <c r="D62" s="103">
        <v>0</v>
      </c>
      <c r="E62" s="103">
        <v>0</v>
      </c>
      <c r="F62" s="103">
        <v>0</v>
      </c>
      <c r="G62" s="103">
        <v>0</v>
      </c>
      <c r="H62" s="103">
        <v>0</v>
      </c>
      <c r="I62" s="103">
        <v>0</v>
      </c>
      <c r="J62" s="103">
        <v>0</v>
      </c>
      <c r="K62" s="103">
        <v>0</v>
      </c>
      <c r="L62" s="103">
        <v>0</v>
      </c>
      <c r="M62" s="103">
        <v>0</v>
      </c>
    </row>
    <row r="63" spans="1:42" ht="15" x14ac:dyDescent="0.25">
      <c r="A63" s="115" t="s">
        <v>570</v>
      </c>
      <c r="B63" s="121">
        <v>2009</v>
      </c>
      <c r="C63" s="103">
        <v>1</v>
      </c>
      <c r="D63" s="103">
        <v>0</v>
      </c>
      <c r="E63" s="103">
        <v>0</v>
      </c>
      <c r="F63" s="103">
        <v>0</v>
      </c>
      <c r="G63" s="103">
        <v>0</v>
      </c>
      <c r="H63" s="103">
        <v>0</v>
      </c>
      <c r="I63" s="103">
        <v>0</v>
      </c>
      <c r="J63" s="103">
        <v>0</v>
      </c>
      <c r="K63" s="103">
        <v>0</v>
      </c>
      <c r="L63" s="103">
        <v>0</v>
      </c>
      <c r="M63" s="103">
        <v>0</v>
      </c>
    </row>
    <row r="64" spans="1:42" ht="15" x14ac:dyDescent="0.25">
      <c r="A64" s="115" t="s">
        <v>956</v>
      </c>
      <c r="B64" s="121">
        <v>2010</v>
      </c>
      <c r="C64" s="103">
        <v>0</v>
      </c>
      <c r="D64" s="103">
        <v>0</v>
      </c>
      <c r="E64" s="103">
        <v>0</v>
      </c>
      <c r="F64" s="103">
        <v>1</v>
      </c>
      <c r="G64" s="103">
        <v>0</v>
      </c>
      <c r="H64" s="103">
        <v>0</v>
      </c>
      <c r="I64" s="103">
        <v>0</v>
      </c>
      <c r="J64" s="103">
        <v>0</v>
      </c>
      <c r="K64" s="103">
        <v>0</v>
      </c>
      <c r="L64" s="103">
        <v>0</v>
      </c>
      <c r="M64" s="103">
        <v>0</v>
      </c>
    </row>
    <row r="65" spans="1:24" ht="15" x14ac:dyDescent="0.25">
      <c r="A65" s="115" t="s">
        <v>957</v>
      </c>
      <c r="B65" s="120">
        <v>2011</v>
      </c>
      <c r="C65" s="103">
        <v>0</v>
      </c>
      <c r="D65" s="103">
        <v>0</v>
      </c>
      <c r="E65" s="103">
        <v>0</v>
      </c>
      <c r="F65" s="103">
        <v>0</v>
      </c>
      <c r="G65" s="103">
        <v>0</v>
      </c>
      <c r="H65" s="103">
        <v>1</v>
      </c>
      <c r="I65" s="103">
        <v>1</v>
      </c>
      <c r="J65" s="103">
        <v>1</v>
      </c>
      <c r="K65" s="103">
        <v>1</v>
      </c>
      <c r="L65" s="103">
        <v>1</v>
      </c>
      <c r="M65" s="103">
        <v>1</v>
      </c>
    </row>
    <row r="66" spans="1:24" ht="15" x14ac:dyDescent="0.25">
      <c r="A66" s="115" t="s">
        <v>964</v>
      </c>
      <c r="B66" s="120">
        <v>2011</v>
      </c>
      <c r="C66" s="103">
        <v>1</v>
      </c>
      <c r="D66" s="103">
        <v>0</v>
      </c>
      <c r="E66" s="103">
        <v>0</v>
      </c>
      <c r="F66" s="103">
        <v>0</v>
      </c>
      <c r="G66" s="103">
        <v>0</v>
      </c>
      <c r="H66" s="103">
        <v>0</v>
      </c>
      <c r="I66" s="103">
        <v>0</v>
      </c>
      <c r="J66" s="103">
        <v>0</v>
      </c>
      <c r="K66" s="103">
        <v>0</v>
      </c>
      <c r="L66" s="103">
        <v>0</v>
      </c>
      <c r="M66" s="103">
        <v>0</v>
      </c>
    </row>
    <row r="67" spans="1:24" ht="15" x14ac:dyDescent="0.25">
      <c r="A67" s="115" t="s">
        <v>958</v>
      </c>
      <c r="B67" s="120">
        <v>2012</v>
      </c>
      <c r="C67" s="103">
        <v>0</v>
      </c>
      <c r="D67" s="103">
        <v>0</v>
      </c>
      <c r="E67" s="103">
        <v>0</v>
      </c>
      <c r="F67" s="103">
        <v>1</v>
      </c>
      <c r="G67" s="103">
        <v>1</v>
      </c>
      <c r="H67" s="103">
        <v>0</v>
      </c>
      <c r="I67" s="103">
        <v>0</v>
      </c>
      <c r="J67" s="103">
        <v>0</v>
      </c>
      <c r="K67" s="103">
        <v>0</v>
      </c>
      <c r="L67" s="103">
        <v>0</v>
      </c>
      <c r="M67" s="103">
        <v>0</v>
      </c>
    </row>
    <row r="68" spans="1:24" ht="15" x14ac:dyDescent="0.25">
      <c r="A68" s="115" t="s">
        <v>959</v>
      </c>
      <c r="B68" s="121">
        <v>2012</v>
      </c>
      <c r="C68" s="103">
        <v>0</v>
      </c>
      <c r="D68" s="103">
        <v>0</v>
      </c>
      <c r="E68" s="103">
        <v>0</v>
      </c>
      <c r="F68" s="103">
        <v>0</v>
      </c>
      <c r="G68" s="103">
        <v>0</v>
      </c>
      <c r="H68" s="103">
        <v>0</v>
      </c>
      <c r="I68" s="103">
        <v>0</v>
      </c>
      <c r="J68" s="103">
        <v>0</v>
      </c>
      <c r="K68" s="103">
        <v>0</v>
      </c>
      <c r="L68" s="103">
        <v>0</v>
      </c>
      <c r="M68" s="103">
        <v>0</v>
      </c>
    </row>
    <row r="69" spans="1:24" ht="15" x14ac:dyDescent="0.25">
      <c r="A69" s="115" t="s">
        <v>960</v>
      </c>
      <c r="B69" s="120">
        <v>2012</v>
      </c>
      <c r="C69" s="103">
        <v>0</v>
      </c>
      <c r="D69" s="103">
        <v>0</v>
      </c>
      <c r="E69" s="103">
        <v>0</v>
      </c>
      <c r="F69" s="103">
        <v>1</v>
      </c>
      <c r="G69" s="103">
        <v>1</v>
      </c>
      <c r="H69" s="103">
        <v>0</v>
      </c>
      <c r="I69" s="103">
        <v>0</v>
      </c>
      <c r="J69" s="103">
        <v>0</v>
      </c>
      <c r="K69" s="103">
        <v>0</v>
      </c>
      <c r="L69" s="103">
        <v>0</v>
      </c>
      <c r="M69" s="103">
        <v>0</v>
      </c>
    </row>
    <row r="70" spans="1:24" ht="15" x14ac:dyDescent="0.25">
      <c r="A70" s="115" t="s">
        <v>954</v>
      </c>
      <c r="B70" s="120">
        <v>2013</v>
      </c>
      <c r="C70" s="103">
        <v>1</v>
      </c>
      <c r="D70" s="103">
        <v>1</v>
      </c>
      <c r="E70" s="103">
        <v>1</v>
      </c>
      <c r="F70" s="103">
        <v>0</v>
      </c>
      <c r="G70" s="103">
        <v>0</v>
      </c>
      <c r="H70" s="103">
        <v>0</v>
      </c>
      <c r="I70" s="103">
        <v>0</v>
      </c>
      <c r="J70" s="103">
        <v>0</v>
      </c>
      <c r="K70" s="103">
        <v>0</v>
      </c>
      <c r="L70" s="103">
        <v>0</v>
      </c>
      <c r="M70" s="103">
        <v>0</v>
      </c>
    </row>
    <row r="71" spans="1:24" ht="15" x14ac:dyDescent="0.25">
      <c r="A71" s="115" t="s">
        <v>961</v>
      </c>
      <c r="B71" s="120">
        <v>2015</v>
      </c>
      <c r="C71" s="103">
        <v>0</v>
      </c>
      <c r="D71" s="103">
        <v>0</v>
      </c>
      <c r="E71" s="103">
        <v>0</v>
      </c>
      <c r="F71" s="103">
        <v>1</v>
      </c>
      <c r="G71" s="103">
        <v>0</v>
      </c>
      <c r="H71" s="103">
        <v>0</v>
      </c>
      <c r="I71" s="103">
        <v>0</v>
      </c>
      <c r="J71" s="103">
        <v>0</v>
      </c>
      <c r="K71" s="103">
        <v>0</v>
      </c>
      <c r="L71" s="103">
        <v>0</v>
      </c>
      <c r="M71" s="103">
        <v>0</v>
      </c>
    </row>
    <row r="72" spans="1:24" ht="15" x14ac:dyDescent="0.25">
      <c r="A72" s="115" t="s">
        <v>967</v>
      </c>
      <c r="B72" s="120">
        <v>2015</v>
      </c>
      <c r="C72" s="103">
        <v>0</v>
      </c>
      <c r="D72" s="103">
        <v>0</v>
      </c>
      <c r="E72" s="103">
        <v>0</v>
      </c>
      <c r="F72" s="103">
        <v>0</v>
      </c>
      <c r="G72" s="103">
        <v>0</v>
      </c>
      <c r="H72" s="103">
        <v>0</v>
      </c>
      <c r="I72" s="103">
        <v>0</v>
      </c>
      <c r="J72" s="103">
        <v>0</v>
      </c>
      <c r="K72" s="103">
        <v>0</v>
      </c>
      <c r="L72" s="103">
        <v>0</v>
      </c>
      <c r="M72" s="103">
        <v>0</v>
      </c>
    </row>
    <row r="73" spans="1:24" ht="15" x14ac:dyDescent="0.25">
      <c r="A73" s="115" t="s">
        <v>965</v>
      </c>
      <c r="B73" s="120">
        <v>2016</v>
      </c>
      <c r="C73" s="103">
        <v>1</v>
      </c>
      <c r="D73" s="103">
        <v>1</v>
      </c>
      <c r="E73" s="103">
        <v>1</v>
      </c>
      <c r="F73" s="103">
        <v>0</v>
      </c>
      <c r="G73" s="103">
        <v>0</v>
      </c>
      <c r="H73" s="103">
        <v>0</v>
      </c>
      <c r="I73" s="103">
        <v>0</v>
      </c>
      <c r="J73" s="103">
        <v>0</v>
      </c>
      <c r="K73" s="103">
        <v>0</v>
      </c>
      <c r="L73" s="103">
        <v>0</v>
      </c>
      <c r="M73" s="103">
        <v>0</v>
      </c>
    </row>
    <row r="74" spans="1:24" ht="15" x14ac:dyDescent="0.25">
      <c r="A74" s="115" t="s">
        <v>966</v>
      </c>
      <c r="B74" s="120">
        <v>2016</v>
      </c>
      <c r="C74" s="103">
        <v>0</v>
      </c>
      <c r="D74" s="103">
        <v>0</v>
      </c>
      <c r="E74" s="103">
        <v>0</v>
      </c>
      <c r="F74" s="103">
        <v>0</v>
      </c>
      <c r="G74" s="103">
        <v>0</v>
      </c>
      <c r="H74" s="103">
        <v>0</v>
      </c>
      <c r="I74" s="103">
        <v>0</v>
      </c>
      <c r="J74" s="103">
        <v>0</v>
      </c>
      <c r="K74" s="103">
        <v>0</v>
      </c>
      <c r="L74" s="103">
        <v>0</v>
      </c>
      <c r="M74" s="103">
        <v>0</v>
      </c>
    </row>
    <row r="75" spans="1:24" ht="15" x14ac:dyDescent="0.25">
      <c r="A75" s="115" t="s">
        <v>962</v>
      </c>
      <c r="B75" s="120">
        <v>2017</v>
      </c>
      <c r="C75" s="103">
        <v>1</v>
      </c>
      <c r="D75" s="103">
        <v>1</v>
      </c>
      <c r="E75" s="103">
        <v>1</v>
      </c>
      <c r="F75" s="103">
        <v>0</v>
      </c>
      <c r="G75" s="103">
        <v>0</v>
      </c>
      <c r="H75" s="103">
        <v>0</v>
      </c>
      <c r="I75" s="103">
        <v>0</v>
      </c>
      <c r="J75" s="103">
        <v>0</v>
      </c>
      <c r="K75" s="103">
        <v>0</v>
      </c>
      <c r="L75" s="103">
        <v>0</v>
      </c>
      <c r="M75" s="103">
        <v>0</v>
      </c>
    </row>
    <row r="76" spans="1:24" x14ac:dyDescent="0.25">
      <c r="C76" s="103">
        <f t="shared" ref="C76:M76" si="3">SUM(C61:C75)</f>
        <v>6</v>
      </c>
      <c r="D76" s="103">
        <f t="shared" si="3"/>
        <v>3</v>
      </c>
      <c r="E76" s="103">
        <f t="shared" si="3"/>
        <v>3</v>
      </c>
      <c r="F76" s="103">
        <f t="shared" si="3"/>
        <v>4</v>
      </c>
      <c r="G76" s="103">
        <f t="shared" si="3"/>
        <v>2</v>
      </c>
      <c r="H76" s="103">
        <f t="shared" si="3"/>
        <v>1</v>
      </c>
      <c r="I76" s="103">
        <f t="shared" si="3"/>
        <v>1</v>
      </c>
      <c r="J76" s="103">
        <f t="shared" si="3"/>
        <v>1</v>
      </c>
      <c r="K76" s="103">
        <f t="shared" si="3"/>
        <v>1</v>
      </c>
      <c r="L76" s="103">
        <f t="shared" si="3"/>
        <v>1</v>
      </c>
      <c r="M76" s="103">
        <f t="shared" si="3"/>
        <v>1</v>
      </c>
    </row>
    <row r="79" spans="1:24" x14ac:dyDescent="0.25">
      <c r="A79" s="151" t="s">
        <v>1123</v>
      </c>
      <c r="B79" s="150"/>
      <c r="C79" s="150"/>
    </row>
    <row r="80" spans="1:24" ht="15" x14ac:dyDescent="0.25">
      <c r="A80" s="127" t="s">
        <v>0</v>
      </c>
      <c r="B80" s="127" t="s">
        <v>3</v>
      </c>
      <c r="C80" s="128" t="s">
        <v>882</v>
      </c>
      <c r="D80" s="128" t="s">
        <v>751</v>
      </c>
      <c r="E80" s="128" t="s">
        <v>756</v>
      </c>
      <c r="F80" s="128" t="s">
        <v>760</v>
      </c>
      <c r="G80" s="128" t="s">
        <v>765</v>
      </c>
      <c r="H80" s="128" t="s">
        <v>766</v>
      </c>
      <c r="I80" s="123" t="s">
        <v>1098</v>
      </c>
      <c r="J80" s="123" t="s">
        <v>1095</v>
      </c>
      <c r="K80" s="122" t="s">
        <v>1093</v>
      </c>
      <c r="L80" s="123" t="s">
        <v>1089</v>
      </c>
      <c r="M80" s="123" t="s">
        <v>1086</v>
      </c>
      <c r="N80" s="122" t="s">
        <v>781</v>
      </c>
      <c r="O80" s="122" t="s">
        <v>1080</v>
      </c>
      <c r="P80" s="122" t="s">
        <v>776</v>
      </c>
      <c r="Q80" s="123" t="s">
        <v>1072</v>
      </c>
      <c r="R80" s="123" t="s">
        <v>1069</v>
      </c>
      <c r="S80" s="123" t="s">
        <v>1066</v>
      </c>
      <c r="T80" s="123" t="s">
        <v>1062</v>
      </c>
      <c r="U80" s="122" t="s">
        <v>614</v>
      </c>
      <c r="V80" s="122" t="s">
        <v>1057</v>
      </c>
      <c r="W80" s="122" t="s">
        <v>1052</v>
      </c>
      <c r="X80" s="122" t="s">
        <v>885</v>
      </c>
    </row>
    <row r="81" spans="1:24" ht="15" x14ac:dyDescent="0.25">
      <c r="A81" s="115" t="s">
        <v>963</v>
      </c>
      <c r="B81" s="120">
        <v>2005</v>
      </c>
      <c r="C81" s="103">
        <v>0</v>
      </c>
      <c r="D81" s="103">
        <v>0</v>
      </c>
      <c r="E81" s="103">
        <v>0</v>
      </c>
      <c r="F81" s="103">
        <v>0</v>
      </c>
      <c r="G81" s="103">
        <v>0</v>
      </c>
      <c r="H81" s="103">
        <v>0</v>
      </c>
      <c r="I81" s="103">
        <v>0</v>
      </c>
      <c r="J81" s="103">
        <v>0</v>
      </c>
      <c r="K81" s="103">
        <v>0</v>
      </c>
      <c r="L81" s="103">
        <v>0</v>
      </c>
      <c r="M81" s="103">
        <v>0</v>
      </c>
      <c r="N81" s="103">
        <v>0</v>
      </c>
      <c r="O81" s="103">
        <v>0</v>
      </c>
      <c r="P81" s="103">
        <v>0</v>
      </c>
      <c r="Q81" s="103">
        <v>0</v>
      </c>
      <c r="R81" s="103">
        <v>0</v>
      </c>
      <c r="S81" s="103">
        <v>0</v>
      </c>
      <c r="T81" s="103">
        <v>0</v>
      </c>
      <c r="U81" s="103">
        <v>0</v>
      </c>
      <c r="V81" s="103">
        <v>0</v>
      </c>
      <c r="W81" s="103">
        <v>0</v>
      </c>
      <c r="X81" s="103">
        <v>0</v>
      </c>
    </row>
    <row r="82" spans="1:24" ht="15" x14ac:dyDescent="0.25">
      <c r="A82" s="115" t="s">
        <v>955</v>
      </c>
      <c r="B82" s="121">
        <v>2009</v>
      </c>
      <c r="C82" s="103">
        <v>0</v>
      </c>
      <c r="D82" s="103">
        <v>0</v>
      </c>
      <c r="E82" s="103">
        <v>0</v>
      </c>
      <c r="F82" s="103">
        <v>0</v>
      </c>
      <c r="G82" s="103">
        <v>0</v>
      </c>
      <c r="H82" s="103">
        <v>0</v>
      </c>
      <c r="I82" s="103">
        <v>0</v>
      </c>
      <c r="J82" s="103">
        <v>0</v>
      </c>
      <c r="K82" s="103">
        <v>0</v>
      </c>
      <c r="L82" s="103">
        <v>0</v>
      </c>
      <c r="M82" s="103">
        <v>0</v>
      </c>
      <c r="N82" s="103">
        <v>0</v>
      </c>
      <c r="O82" s="103">
        <v>0</v>
      </c>
      <c r="P82" s="103">
        <v>0</v>
      </c>
      <c r="Q82" s="103">
        <v>0</v>
      </c>
      <c r="R82" s="103">
        <v>0</v>
      </c>
      <c r="S82" s="103">
        <v>0</v>
      </c>
      <c r="T82" s="103">
        <v>0</v>
      </c>
      <c r="U82" s="103">
        <v>0</v>
      </c>
      <c r="V82" s="103">
        <v>0</v>
      </c>
      <c r="W82" s="103">
        <v>0</v>
      </c>
      <c r="X82" s="103">
        <v>0</v>
      </c>
    </row>
    <row r="83" spans="1:24" ht="15" x14ac:dyDescent="0.25">
      <c r="A83" s="115" t="s">
        <v>570</v>
      </c>
      <c r="B83" s="121">
        <v>2009</v>
      </c>
      <c r="C83" s="103">
        <v>0</v>
      </c>
      <c r="D83" s="103">
        <v>0</v>
      </c>
      <c r="E83" s="103">
        <v>0</v>
      </c>
      <c r="F83" s="103">
        <v>0</v>
      </c>
      <c r="G83" s="103">
        <v>0</v>
      </c>
      <c r="H83" s="103">
        <v>0</v>
      </c>
      <c r="I83" s="103">
        <v>0</v>
      </c>
      <c r="J83" s="103">
        <v>0</v>
      </c>
      <c r="K83" s="103">
        <v>0</v>
      </c>
      <c r="L83" s="103">
        <v>0</v>
      </c>
      <c r="M83" s="103">
        <v>0</v>
      </c>
      <c r="N83" s="103">
        <v>0</v>
      </c>
      <c r="O83" s="103">
        <v>0</v>
      </c>
      <c r="P83" s="103">
        <v>0</v>
      </c>
      <c r="Q83" s="103">
        <v>0</v>
      </c>
      <c r="R83" s="103">
        <v>0</v>
      </c>
      <c r="S83" s="103">
        <v>0</v>
      </c>
      <c r="T83" s="103">
        <v>0</v>
      </c>
      <c r="U83" s="103">
        <v>0</v>
      </c>
      <c r="V83" s="103">
        <v>0</v>
      </c>
      <c r="W83" s="103">
        <v>0</v>
      </c>
      <c r="X83" s="103">
        <v>0</v>
      </c>
    </row>
    <row r="84" spans="1:24" ht="15" x14ac:dyDescent="0.25">
      <c r="A84" s="115" t="s">
        <v>956</v>
      </c>
      <c r="B84" s="121">
        <v>2010</v>
      </c>
      <c r="C84" s="103">
        <v>1</v>
      </c>
      <c r="D84" s="103">
        <v>0</v>
      </c>
      <c r="E84" s="103">
        <v>1</v>
      </c>
      <c r="F84" s="103">
        <v>1</v>
      </c>
      <c r="G84" s="103">
        <v>1</v>
      </c>
      <c r="H84" s="103">
        <v>0</v>
      </c>
      <c r="I84" s="103">
        <v>1</v>
      </c>
      <c r="J84" s="103">
        <v>1</v>
      </c>
      <c r="K84" s="103">
        <v>1</v>
      </c>
      <c r="L84" s="103">
        <v>1</v>
      </c>
      <c r="M84" s="103">
        <v>1</v>
      </c>
      <c r="N84" s="103">
        <v>1</v>
      </c>
      <c r="O84" s="103">
        <v>1</v>
      </c>
      <c r="P84" s="103">
        <v>1</v>
      </c>
      <c r="Q84" s="103">
        <v>1</v>
      </c>
      <c r="R84" s="103">
        <v>1</v>
      </c>
      <c r="S84" s="103">
        <v>1</v>
      </c>
      <c r="T84" s="103">
        <v>1</v>
      </c>
      <c r="U84" s="103">
        <v>1</v>
      </c>
      <c r="V84" s="103">
        <v>0</v>
      </c>
      <c r="W84" s="103">
        <v>0</v>
      </c>
      <c r="X84" s="103">
        <v>0</v>
      </c>
    </row>
    <row r="85" spans="1:24" ht="15" x14ac:dyDescent="0.25">
      <c r="A85" s="115" t="s">
        <v>957</v>
      </c>
      <c r="B85" s="120">
        <v>2011</v>
      </c>
      <c r="C85" s="103">
        <v>1</v>
      </c>
      <c r="D85" s="103">
        <v>0</v>
      </c>
      <c r="E85" s="103">
        <v>1</v>
      </c>
      <c r="F85" s="103">
        <v>0</v>
      </c>
      <c r="G85" s="103">
        <v>1</v>
      </c>
      <c r="H85" s="103">
        <v>0</v>
      </c>
      <c r="I85" s="103">
        <v>0</v>
      </c>
      <c r="J85" s="103">
        <v>0</v>
      </c>
      <c r="K85" s="103">
        <v>0</v>
      </c>
      <c r="L85" s="103">
        <v>0</v>
      </c>
      <c r="M85" s="103">
        <v>0</v>
      </c>
      <c r="N85" s="103">
        <v>0</v>
      </c>
      <c r="O85" s="103">
        <v>0</v>
      </c>
      <c r="P85" s="103">
        <v>0</v>
      </c>
      <c r="Q85" s="103">
        <v>0</v>
      </c>
      <c r="R85" s="103">
        <v>0</v>
      </c>
      <c r="S85" s="103">
        <v>0</v>
      </c>
      <c r="T85" s="103">
        <v>0</v>
      </c>
      <c r="U85" s="103">
        <v>0</v>
      </c>
      <c r="V85" s="103">
        <v>0</v>
      </c>
      <c r="W85" s="103">
        <v>0</v>
      </c>
      <c r="X85" s="103">
        <v>1</v>
      </c>
    </row>
    <row r="86" spans="1:24" ht="15" x14ac:dyDescent="0.25">
      <c r="A86" s="115" t="s">
        <v>964</v>
      </c>
      <c r="B86" s="120">
        <v>2011</v>
      </c>
      <c r="C86" s="103">
        <v>0</v>
      </c>
      <c r="D86" s="103">
        <v>0</v>
      </c>
      <c r="E86" s="103">
        <v>0</v>
      </c>
      <c r="F86" s="103">
        <v>0</v>
      </c>
      <c r="G86" s="103">
        <v>0</v>
      </c>
      <c r="H86" s="103">
        <v>0</v>
      </c>
      <c r="I86" s="103">
        <v>0</v>
      </c>
      <c r="J86" s="103">
        <v>0</v>
      </c>
      <c r="K86" s="103">
        <v>0</v>
      </c>
      <c r="L86" s="103">
        <v>0</v>
      </c>
      <c r="M86" s="103">
        <v>0</v>
      </c>
      <c r="N86" s="103">
        <v>0</v>
      </c>
      <c r="O86" s="103">
        <v>0</v>
      </c>
      <c r="P86" s="103">
        <v>0</v>
      </c>
      <c r="Q86" s="103">
        <v>0</v>
      </c>
      <c r="R86" s="103">
        <v>0</v>
      </c>
      <c r="S86" s="103">
        <v>0</v>
      </c>
      <c r="T86" s="103">
        <v>0</v>
      </c>
      <c r="U86" s="103">
        <v>0</v>
      </c>
      <c r="V86" s="103">
        <v>0</v>
      </c>
      <c r="W86" s="103">
        <v>0</v>
      </c>
      <c r="X86" s="103">
        <v>0</v>
      </c>
    </row>
    <row r="87" spans="1:24" ht="15" x14ac:dyDescent="0.25">
      <c r="A87" s="115" t="s">
        <v>958</v>
      </c>
      <c r="B87" s="120">
        <v>2012</v>
      </c>
      <c r="C87" s="103">
        <v>1</v>
      </c>
      <c r="D87" s="103">
        <v>0</v>
      </c>
      <c r="E87" s="103">
        <v>1</v>
      </c>
      <c r="F87" s="103">
        <v>1</v>
      </c>
      <c r="G87" s="103">
        <v>1</v>
      </c>
      <c r="H87" s="103">
        <v>0</v>
      </c>
      <c r="I87" s="103">
        <v>1</v>
      </c>
      <c r="J87" s="103">
        <v>1</v>
      </c>
      <c r="K87" s="103">
        <v>1</v>
      </c>
      <c r="L87" s="103">
        <v>1</v>
      </c>
      <c r="M87" s="103">
        <v>1</v>
      </c>
      <c r="N87" s="103">
        <v>1</v>
      </c>
      <c r="O87" s="103">
        <v>1</v>
      </c>
      <c r="P87" s="103">
        <v>1</v>
      </c>
      <c r="Q87" s="103">
        <v>1</v>
      </c>
      <c r="R87" s="103">
        <v>0</v>
      </c>
      <c r="S87" s="103">
        <v>0</v>
      </c>
      <c r="T87" s="103">
        <v>0</v>
      </c>
      <c r="U87" s="103">
        <v>1</v>
      </c>
      <c r="V87" s="103">
        <v>0</v>
      </c>
      <c r="W87" s="103">
        <v>0</v>
      </c>
      <c r="X87" s="103">
        <v>0</v>
      </c>
    </row>
    <row r="88" spans="1:24" ht="15" x14ac:dyDescent="0.25">
      <c r="A88" s="115" t="s">
        <v>959</v>
      </c>
      <c r="B88" s="121">
        <v>2012</v>
      </c>
      <c r="C88" s="103">
        <v>0</v>
      </c>
      <c r="D88" s="103">
        <v>0</v>
      </c>
      <c r="E88" s="103">
        <v>0</v>
      </c>
      <c r="F88" s="103">
        <v>0</v>
      </c>
      <c r="G88" s="103">
        <v>0</v>
      </c>
      <c r="H88" s="103">
        <v>0</v>
      </c>
      <c r="I88" s="103">
        <v>0</v>
      </c>
      <c r="J88" s="103">
        <v>0</v>
      </c>
      <c r="K88" s="103">
        <v>0</v>
      </c>
      <c r="L88" s="103">
        <v>0</v>
      </c>
      <c r="M88" s="103">
        <v>0</v>
      </c>
      <c r="N88" s="103">
        <v>0</v>
      </c>
      <c r="O88" s="103">
        <v>0</v>
      </c>
      <c r="P88" s="103">
        <v>0</v>
      </c>
      <c r="Q88" s="103">
        <v>0</v>
      </c>
      <c r="R88" s="103">
        <v>0</v>
      </c>
      <c r="S88" s="103">
        <v>0</v>
      </c>
      <c r="T88" s="103">
        <v>0</v>
      </c>
      <c r="U88" s="103">
        <v>0</v>
      </c>
      <c r="V88" s="103">
        <v>0</v>
      </c>
      <c r="W88" s="103">
        <v>0</v>
      </c>
      <c r="X88" s="103">
        <v>0</v>
      </c>
    </row>
    <row r="89" spans="1:24" ht="15" x14ac:dyDescent="0.25">
      <c r="A89" s="115" t="s">
        <v>960</v>
      </c>
      <c r="B89" s="120">
        <v>2012</v>
      </c>
      <c r="C89" s="103">
        <v>1</v>
      </c>
      <c r="D89" s="103">
        <v>0</v>
      </c>
      <c r="E89" s="103">
        <v>1</v>
      </c>
      <c r="F89" s="103">
        <v>1</v>
      </c>
      <c r="G89" s="103">
        <v>1</v>
      </c>
      <c r="H89" s="103">
        <v>0</v>
      </c>
      <c r="I89" s="103">
        <v>1</v>
      </c>
      <c r="J89" s="103">
        <v>1</v>
      </c>
      <c r="K89" s="103">
        <v>1</v>
      </c>
      <c r="L89" s="103">
        <v>1</v>
      </c>
      <c r="M89" s="103">
        <v>1</v>
      </c>
      <c r="N89" s="103">
        <v>1</v>
      </c>
      <c r="O89" s="103">
        <v>1</v>
      </c>
      <c r="P89" s="103">
        <v>1</v>
      </c>
      <c r="Q89" s="103">
        <v>1</v>
      </c>
      <c r="R89" s="103">
        <v>0</v>
      </c>
      <c r="S89" s="103">
        <v>0</v>
      </c>
      <c r="T89" s="103">
        <v>0</v>
      </c>
      <c r="U89" s="103">
        <v>1</v>
      </c>
      <c r="V89" s="103">
        <v>0</v>
      </c>
      <c r="W89" s="103">
        <v>0</v>
      </c>
      <c r="X89" s="103">
        <v>0</v>
      </c>
    </row>
    <row r="90" spans="1:24" ht="15" x14ac:dyDescent="0.25">
      <c r="A90" s="115" t="s">
        <v>954</v>
      </c>
      <c r="B90" s="120">
        <v>2013</v>
      </c>
      <c r="C90" s="103">
        <v>1</v>
      </c>
      <c r="D90" s="103">
        <v>1</v>
      </c>
      <c r="E90" s="103">
        <v>1</v>
      </c>
      <c r="F90" s="103">
        <v>1</v>
      </c>
      <c r="G90" s="103">
        <v>1</v>
      </c>
      <c r="H90" s="103">
        <v>1</v>
      </c>
      <c r="I90" s="103">
        <v>0</v>
      </c>
      <c r="J90" s="103">
        <v>0</v>
      </c>
      <c r="K90" s="103">
        <v>0</v>
      </c>
      <c r="L90" s="103">
        <v>0</v>
      </c>
      <c r="M90" s="103">
        <v>0</v>
      </c>
      <c r="N90" s="103">
        <v>0</v>
      </c>
      <c r="O90" s="103">
        <v>0</v>
      </c>
      <c r="P90" s="103">
        <v>0</v>
      </c>
      <c r="Q90" s="103">
        <v>0</v>
      </c>
      <c r="R90" s="103">
        <v>0</v>
      </c>
      <c r="S90" s="103">
        <v>0</v>
      </c>
      <c r="T90" s="103">
        <v>0</v>
      </c>
      <c r="U90" s="103">
        <v>0</v>
      </c>
      <c r="V90" s="103">
        <v>0</v>
      </c>
      <c r="W90" s="103">
        <v>0</v>
      </c>
      <c r="X90" s="103">
        <v>0</v>
      </c>
    </row>
    <row r="91" spans="1:24" ht="15" x14ac:dyDescent="0.25">
      <c r="A91" s="115" t="s">
        <v>961</v>
      </c>
      <c r="B91" s="120">
        <v>2015</v>
      </c>
      <c r="C91" s="103">
        <v>1</v>
      </c>
      <c r="D91" s="103">
        <v>0</v>
      </c>
      <c r="E91" s="103">
        <v>1</v>
      </c>
      <c r="F91" s="103">
        <v>1</v>
      </c>
      <c r="G91" s="103">
        <v>1</v>
      </c>
      <c r="H91" s="103">
        <v>0</v>
      </c>
      <c r="I91" s="103">
        <v>1</v>
      </c>
      <c r="J91" s="103">
        <v>0</v>
      </c>
      <c r="K91" s="103">
        <v>1</v>
      </c>
      <c r="L91" s="103">
        <v>1</v>
      </c>
      <c r="M91" s="103">
        <v>1</v>
      </c>
      <c r="N91" s="103">
        <v>1</v>
      </c>
      <c r="O91" s="103">
        <v>1</v>
      </c>
      <c r="P91" s="103">
        <v>0</v>
      </c>
      <c r="Q91" s="103">
        <v>1</v>
      </c>
      <c r="R91" s="103">
        <v>0</v>
      </c>
      <c r="S91" s="103">
        <v>0</v>
      </c>
      <c r="T91" s="103">
        <v>0</v>
      </c>
      <c r="U91" s="103">
        <v>1</v>
      </c>
      <c r="V91" s="103">
        <v>1</v>
      </c>
      <c r="W91" s="103">
        <v>1</v>
      </c>
      <c r="X91" s="103">
        <v>0</v>
      </c>
    </row>
    <row r="92" spans="1:24" ht="15" x14ac:dyDescent="0.25">
      <c r="A92" s="115" t="s">
        <v>967</v>
      </c>
      <c r="B92" s="120">
        <v>2015</v>
      </c>
      <c r="C92" s="103">
        <v>0</v>
      </c>
      <c r="D92" s="103">
        <v>0</v>
      </c>
      <c r="E92" s="103">
        <v>0</v>
      </c>
      <c r="F92" s="103">
        <v>0</v>
      </c>
      <c r="G92" s="103">
        <v>0</v>
      </c>
      <c r="H92" s="103">
        <v>0</v>
      </c>
      <c r="I92" s="103">
        <v>0</v>
      </c>
      <c r="J92" s="103">
        <v>0</v>
      </c>
      <c r="K92" s="103">
        <v>0</v>
      </c>
      <c r="L92" s="103">
        <v>0</v>
      </c>
      <c r="M92" s="103">
        <v>0</v>
      </c>
      <c r="N92" s="103">
        <v>0</v>
      </c>
      <c r="O92" s="103">
        <v>0</v>
      </c>
      <c r="P92" s="103">
        <v>0</v>
      </c>
      <c r="Q92" s="103">
        <v>0</v>
      </c>
      <c r="R92" s="103">
        <v>0</v>
      </c>
      <c r="S92" s="103">
        <v>0</v>
      </c>
      <c r="T92" s="103">
        <v>0</v>
      </c>
      <c r="U92" s="103">
        <v>0</v>
      </c>
      <c r="V92" s="103">
        <v>0</v>
      </c>
      <c r="W92" s="103">
        <v>0</v>
      </c>
      <c r="X92" s="103">
        <v>0</v>
      </c>
    </row>
    <row r="93" spans="1:24" ht="15" x14ac:dyDescent="0.25">
      <c r="A93" s="115" t="s">
        <v>965</v>
      </c>
      <c r="B93" s="120">
        <v>2016</v>
      </c>
      <c r="C93" s="103">
        <v>1</v>
      </c>
      <c r="D93" s="103">
        <v>1</v>
      </c>
      <c r="E93" s="103">
        <v>1</v>
      </c>
      <c r="F93" s="103">
        <v>1</v>
      </c>
      <c r="G93" s="103">
        <v>1</v>
      </c>
      <c r="H93" s="103">
        <v>1</v>
      </c>
      <c r="I93" s="103">
        <v>0</v>
      </c>
      <c r="J93" s="103">
        <v>0</v>
      </c>
      <c r="K93" s="103">
        <v>0</v>
      </c>
      <c r="L93" s="103">
        <v>0</v>
      </c>
      <c r="M93" s="103">
        <v>0</v>
      </c>
      <c r="N93" s="103">
        <v>0</v>
      </c>
      <c r="O93" s="103">
        <v>0</v>
      </c>
      <c r="P93" s="103">
        <v>0</v>
      </c>
      <c r="Q93" s="103">
        <v>0</v>
      </c>
      <c r="R93" s="103">
        <v>0</v>
      </c>
      <c r="S93" s="103">
        <v>0</v>
      </c>
      <c r="T93" s="103">
        <v>0</v>
      </c>
      <c r="U93" s="103">
        <v>0</v>
      </c>
      <c r="V93" s="103">
        <v>0</v>
      </c>
      <c r="W93" s="103">
        <v>0</v>
      </c>
      <c r="X93" s="103">
        <v>0</v>
      </c>
    </row>
    <row r="94" spans="1:24" ht="15" x14ac:dyDescent="0.25">
      <c r="A94" s="115" t="s">
        <v>966</v>
      </c>
      <c r="B94" s="120">
        <v>2016</v>
      </c>
      <c r="C94" s="103">
        <v>0</v>
      </c>
      <c r="D94" s="103">
        <v>0</v>
      </c>
      <c r="E94" s="103">
        <v>0</v>
      </c>
      <c r="F94" s="103">
        <v>0</v>
      </c>
      <c r="G94" s="103">
        <v>0</v>
      </c>
      <c r="H94" s="103">
        <v>0</v>
      </c>
      <c r="I94" s="103">
        <v>0</v>
      </c>
      <c r="J94" s="103">
        <v>0</v>
      </c>
      <c r="K94" s="103">
        <v>0</v>
      </c>
      <c r="L94" s="103">
        <v>0</v>
      </c>
      <c r="M94" s="103">
        <v>0</v>
      </c>
      <c r="N94" s="103">
        <v>0</v>
      </c>
      <c r="O94" s="103">
        <v>0</v>
      </c>
      <c r="P94" s="103">
        <v>0</v>
      </c>
      <c r="Q94" s="103">
        <v>0</v>
      </c>
      <c r="R94" s="103">
        <v>0</v>
      </c>
      <c r="S94" s="103">
        <v>0</v>
      </c>
      <c r="T94" s="103">
        <v>0</v>
      </c>
      <c r="U94" s="103">
        <v>0</v>
      </c>
      <c r="V94" s="103">
        <v>0</v>
      </c>
      <c r="W94" s="103">
        <v>0</v>
      </c>
      <c r="X94" s="103">
        <v>0</v>
      </c>
    </row>
    <row r="95" spans="1:24" ht="15" x14ac:dyDescent="0.25">
      <c r="A95" s="115" t="s">
        <v>962</v>
      </c>
      <c r="B95" s="120">
        <v>2017</v>
      </c>
      <c r="C95" s="103">
        <v>1</v>
      </c>
      <c r="D95" s="103">
        <v>1</v>
      </c>
      <c r="E95" s="103">
        <v>1</v>
      </c>
      <c r="F95" s="103">
        <v>1</v>
      </c>
      <c r="G95" s="103">
        <v>1</v>
      </c>
      <c r="H95" s="103">
        <v>1</v>
      </c>
      <c r="I95" s="103">
        <v>0</v>
      </c>
      <c r="J95" s="103">
        <v>0</v>
      </c>
      <c r="K95" s="103">
        <v>0</v>
      </c>
      <c r="L95" s="103">
        <v>0</v>
      </c>
      <c r="M95" s="103">
        <v>0</v>
      </c>
      <c r="N95" s="103">
        <v>0</v>
      </c>
      <c r="O95" s="103">
        <v>0</v>
      </c>
      <c r="P95" s="103">
        <v>0</v>
      </c>
      <c r="Q95" s="103">
        <v>0</v>
      </c>
      <c r="R95" s="103">
        <v>0</v>
      </c>
      <c r="S95" s="103">
        <v>0</v>
      </c>
      <c r="T95" s="103">
        <v>0</v>
      </c>
      <c r="U95" s="103">
        <v>0</v>
      </c>
      <c r="V95" s="103">
        <v>0</v>
      </c>
      <c r="W95" s="103">
        <v>0</v>
      </c>
      <c r="X95" s="103">
        <v>0</v>
      </c>
    </row>
    <row r="96" spans="1:24" x14ac:dyDescent="0.25">
      <c r="C96" s="103">
        <f t="shared" ref="C96:X96" si="4">SUM(C81:C95)</f>
        <v>8</v>
      </c>
      <c r="D96" s="103">
        <f t="shared" si="4"/>
        <v>3</v>
      </c>
      <c r="E96" s="103">
        <f t="shared" si="4"/>
        <v>8</v>
      </c>
      <c r="F96" s="103">
        <f t="shared" si="4"/>
        <v>7</v>
      </c>
      <c r="G96" s="103">
        <f t="shared" si="4"/>
        <v>8</v>
      </c>
      <c r="H96" s="103">
        <f t="shared" si="4"/>
        <v>3</v>
      </c>
      <c r="I96" s="103">
        <f t="shared" si="4"/>
        <v>4</v>
      </c>
      <c r="J96" s="103">
        <f t="shared" si="4"/>
        <v>3</v>
      </c>
      <c r="K96" s="103">
        <f t="shared" si="4"/>
        <v>4</v>
      </c>
      <c r="L96" s="103">
        <f t="shared" si="4"/>
        <v>4</v>
      </c>
      <c r="M96" s="103">
        <f t="shared" si="4"/>
        <v>4</v>
      </c>
      <c r="N96" s="103">
        <f t="shared" si="4"/>
        <v>4</v>
      </c>
      <c r="O96" s="103">
        <f t="shared" si="4"/>
        <v>4</v>
      </c>
      <c r="P96" s="103">
        <f t="shared" si="4"/>
        <v>3</v>
      </c>
      <c r="Q96" s="103">
        <f t="shared" si="4"/>
        <v>4</v>
      </c>
      <c r="R96" s="103">
        <f t="shared" si="4"/>
        <v>1</v>
      </c>
      <c r="S96" s="103">
        <f t="shared" si="4"/>
        <v>1</v>
      </c>
      <c r="T96" s="103">
        <f t="shared" si="4"/>
        <v>1</v>
      </c>
      <c r="U96" s="103">
        <f t="shared" si="4"/>
        <v>4</v>
      </c>
      <c r="V96" s="103">
        <f t="shared" si="4"/>
        <v>1</v>
      </c>
      <c r="W96" s="103">
        <f t="shared" si="4"/>
        <v>1</v>
      </c>
      <c r="X96" s="103">
        <f t="shared" si="4"/>
        <v>1</v>
      </c>
    </row>
    <row r="99" spans="1:9" x14ac:dyDescent="0.2">
      <c r="A99" s="149" t="s">
        <v>1122</v>
      </c>
      <c r="B99" s="149"/>
      <c r="C99" s="149"/>
    </row>
    <row r="100" spans="1:9" s="125" customFormat="1" ht="15" x14ac:dyDescent="0.25">
      <c r="A100" s="127" t="s">
        <v>0</v>
      </c>
      <c r="B100" s="127" t="s">
        <v>3</v>
      </c>
      <c r="C100" s="125" t="s">
        <v>1115</v>
      </c>
      <c r="D100" s="126" t="s">
        <v>577</v>
      </c>
      <c r="E100" s="125" t="s">
        <v>1108</v>
      </c>
      <c r="F100" s="125" t="s">
        <v>1105</v>
      </c>
      <c r="G100" s="126" t="s">
        <v>834</v>
      </c>
      <c r="H100" s="126" t="s">
        <v>588</v>
      </c>
      <c r="I100" s="125" t="s">
        <v>748</v>
      </c>
    </row>
    <row r="101" spans="1:9" ht="15" x14ac:dyDescent="0.25">
      <c r="A101" s="115" t="s">
        <v>963</v>
      </c>
      <c r="B101" s="120">
        <v>2005</v>
      </c>
      <c r="C101" s="103">
        <v>0</v>
      </c>
      <c r="D101" s="103">
        <v>0</v>
      </c>
      <c r="E101" s="103">
        <v>0</v>
      </c>
      <c r="F101" s="103">
        <v>0</v>
      </c>
      <c r="G101" s="103">
        <v>0</v>
      </c>
      <c r="H101" s="103">
        <v>0</v>
      </c>
      <c r="I101" s="103">
        <v>0</v>
      </c>
    </row>
    <row r="102" spans="1:9" ht="15" x14ac:dyDescent="0.25">
      <c r="A102" s="115" t="s">
        <v>955</v>
      </c>
      <c r="B102" s="121">
        <v>2009</v>
      </c>
      <c r="C102" s="103">
        <v>0</v>
      </c>
      <c r="D102" s="103">
        <v>0</v>
      </c>
      <c r="E102" s="103">
        <v>0</v>
      </c>
      <c r="F102" s="103">
        <v>0</v>
      </c>
      <c r="G102" s="103">
        <v>1</v>
      </c>
      <c r="H102" s="103">
        <v>0</v>
      </c>
      <c r="I102" s="103">
        <v>0</v>
      </c>
    </row>
    <row r="103" spans="1:9" ht="15" x14ac:dyDescent="0.25">
      <c r="A103" s="115" t="s">
        <v>570</v>
      </c>
      <c r="B103" s="121">
        <v>2009</v>
      </c>
      <c r="C103" s="103">
        <v>0</v>
      </c>
      <c r="D103" s="103">
        <v>0</v>
      </c>
      <c r="E103" s="103">
        <v>0</v>
      </c>
      <c r="F103" s="103">
        <v>0</v>
      </c>
      <c r="G103" s="103">
        <v>1</v>
      </c>
      <c r="H103" s="103">
        <v>0</v>
      </c>
      <c r="I103" s="103">
        <v>0</v>
      </c>
    </row>
    <row r="104" spans="1:9" ht="15" x14ac:dyDescent="0.25">
      <c r="A104" s="115" t="s">
        <v>956</v>
      </c>
      <c r="B104" s="121">
        <v>2010</v>
      </c>
      <c r="C104" s="103">
        <v>0</v>
      </c>
      <c r="D104" s="103">
        <v>1</v>
      </c>
      <c r="E104" s="103">
        <v>1</v>
      </c>
      <c r="F104" s="103">
        <v>0</v>
      </c>
      <c r="G104" s="103">
        <v>1</v>
      </c>
      <c r="H104" s="103">
        <v>1</v>
      </c>
      <c r="I104" s="103">
        <v>0</v>
      </c>
    </row>
    <row r="105" spans="1:9" ht="15" x14ac:dyDescent="0.25">
      <c r="A105" s="115" t="s">
        <v>957</v>
      </c>
      <c r="B105" s="120">
        <v>2011</v>
      </c>
      <c r="C105" s="103">
        <v>0</v>
      </c>
      <c r="D105" s="103">
        <v>0</v>
      </c>
      <c r="E105" s="103">
        <v>0</v>
      </c>
      <c r="F105" s="103">
        <v>0</v>
      </c>
      <c r="G105" s="103">
        <v>0</v>
      </c>
      <c r="H105" s="103">
        <v>0</v>
      </c>
      <c r="I105" s="103">
        <v>0</v>
      </c>
    </row>
    <row r="106" spans="1:9" ht="15" x14ac:dyDescent="0.25">
      <c r="A106" s="115" t="s">
        <v>964</v>
      </c>
      <c r="B106" s="120">
        <v>2011</v>
      </c>
      <c r="C106" s="103">
        <v>0</v>
      </c>
      <c r="D106" s="103">
        <v>0</v>
      </c>
      <c r="E106" s="103">
        <v>0</v>
      </c>
      <c r="F106" s="103">
        <v>0</v>
      </c>
      <c r="G106" s="103">
        <v>1</v>
      </c>
      <c r="H106" s="103">
        <v>0</v>
      </c>
      <c r="I106" s="103">
        <v>0</v>
      </c>
    </row>
    <row r="107" spans="1:9" ht="15" x14ac:dyDescent="0.25">
      <c r="A107" s="115" t="s">
        <v>958</v>
      </c>
      <c r="B107" s="120">
        <v>2012</v>
      </c>
      <c r="C107" s="103">
        <v>0</v>
      </c>
      <c r="D107" s="103">
        <v>1</v>
      </c>
      <c r="E107" s="103">
        <v>1</v>
      </c>
      <c r="F107" s="103">
        <v>0</v>
      </c>
      <c r="G107" s="103">
        <v>1</v>
      </c>
      <c r="H107" s="103">
        <v>1</v>
      </c>
      <c r="I107" s="103">
        <v>0</v>
      </c>
    </row>
    <row r="108" spans="1:9" ht="15" x14ac:dyDescent="0.25">
      <c r="A108" s="115" t="s">
        <v>959</v>
      </c>
      <c r="B108" s="121">
        <v>2012</v>
      </c>
      <c r="C108" s="103">
        <v>0</v>
      </c>
      <c r="D108" s="103">
        <v>0</v>
      </c>
      <c r="E108" s="103">
        <v>0</v>
      </c>
      <c r="F108" s="103">
        <v>0</v>
      </c>
      <c r="G108" s="103">
        <v>0</v>
      </c>
      <c r="H108" s="103">
        <v>0</v>
      </c>
      <c r="I108" s="103">
        <v>0</v>
      </c>
    </row>
    <row r="109" spans="1:9" ht="15" x14ac:dyDescent="0.25">
      <c r="A109" s="115" t="s">
        <v>960</v>
      </c>
      <c r="B109" s="120">
        <v>2012</v>
      </c>
      <c r="C109" s="103">
        <v>0</v>
      </c>
      <c r="D109" s="103">
        <v>1</v>
      </c>
      <c r="E109" s="103">
        <v>1</v>
      </c>
      <c r="F109" s="103">
        <v>0</v>
      </c>
      <c r="G109" s="103">
        <v>1</v>
      </c>
      <c r="H109" s="103">
        <v>1</v>
      </c>
      <c r="I109" s="103">
        <v>0</v>
      </c>
    </row>
    <row r="110" spans="1:9" ht="15" x14ac:dyDescent="0.25">
      <c r="A110" s="115" t="s">
        <v>954</v>
      </c>
      <c r="B110" s="120">
        <v>2013</v>
      </c>
      <c r="C110" s="103">
        <v>0</v>
      </c>
      <c r="D110" s="103">
        <v>0</v>
      </c>
      <c r="E110" s="103">
        <v>0</v>
      </c>
      <c r="F110" s="103">
        <v>0</v>
      </c>
      <c r="G110" s="103">
        <v>1</v>
      </c>
      <c r="H110" s="103">
        <v>0</v>
      </c>
      <c r="I110" s="103">
        <v>1</v>
      </c>
    </row>
    <row r="111" spans="1:9" ht="15" x14ac:dyDescent="0.25">
      <c r="A111" s="115" t="s">
        <v>961</v>
      </c>
      <c r="B111" s="120">
        <v>2015</v>
      </c>
      <c r="C111" s="103">
        <v>1</v>
      </c>
      <c r="D111" s="103">
        <v>1</v>
      </c>
      <c r="E111" s="103">
        <v>1</v>
      </c>
      <c r="F111" s="103">
        <v>1</v>
      </c>
      <c r="G111" s="103">
        <v>1</v>
      </c>
      <c r="H111" s="103">
        <v>1</v>
      </c>
      <c r="I111" s="103">
        <v>0</v>
      </c>
    </row>
    <row r="112" spans="1:9" ht="15" x14ac:dyDescent="0.25">
      <c r="A112" s="115" t="s">
        <v>967</v>
      </c>
      <c r="B112" s="120">
        <v>2015</v>
      </c>
      <c r="C112" s="103">
        <v>0</v>
      </c>
      <c r="D112" s="103">
        <v>0</v>
      </c>
      <c r="E112" s="103">
        <v>0</v>
      </c>
      <c r="F112" s="103">
        <v>0</v>
      </c>
      <c r="G112" s="103">
        <v>0</v>
      </c>
      <c r="H112" s="103">
        <v>0</v>
      </c>
      <c r="I112" s="103">
        <v>0</v>
      </c>
    </row>
    <row r="113" spans="1:38" ht="15" x14ac:dyDescent="0.25">
      <c r="A113" s="115" t="s">
        <v>965</v>
      </c>
      <c r="B113" s="120">
        <v>2016</v>
      </c>
      <c r="C113" s="103">
        <v>0</v>
      </c>
      <c r="D113" s="103">
        <v>0</v>
      </c>
      <c r="E113" s="103">
        <v>0</v>
      </c>
      <c r="F113" s="103">
        <v>0</v>
      </c>
      <c r="G113" s="103">
        <v>1</v>
      </c>
      <c r="H113" s="103">
        <v>0</v>
      </c>
      <c r="I113" s="103">
        <v>1</v>
      </c>
    </row>
    <row r="114" spans="1:38" ht="15" x14ac:dyDescent="0.25">
      <c r="A114" s="115" t="s">
        <v>966</v>
      </c>
      <c r="B114" s="120">
        <v>2016</v>
      </c>
      <c r="C114" s="103">
        <v>0</v>
      </c>
      <c r="D114" s="103">
        <v>0</v>
      </c>
      <c r="E114" s="103">
        <v>0</v>
      </c>
      <c r="F114" s="103">
        <v>0</v>
      </c>
      <c r="G114" s="103">
        <v>0</v>
      </c>
      <c r="H114" s="103">
        <v>0</v>
      </c>
      <c r="I114" s="103">
        <v>0</v>
      </c>
    </row>
    <row r="115" spans="1:38" ht="15" x14ac:dyDescent="0.25">
      <c r="A115" s="115" t="s">
        <v>962</v>
      </c>
      <c r="B115" s="120">
        <v>2017</v>
      </c>
      <c r="C115" s="103">
        <v>0</v>
      </c>
      <c r="D115" s="103">
        <v>0</v>
      </c>
      <c r="E115" s="103">
        <v>0</v>
      </c>
      <c r="F115" s="103">
        <v>0</v>
      </c>
      <c r="G115" s="103">
        <v>1</v>
      </c>
      <c r="H115" s="103">
        <v>0</v>
      </c>
      <c r="I115" s="103">
        <v>1</v>
      </c>
    </row>
    <row r="116" spans="1:38" x14ac:dyDescent="0.25">
      <c r="C116" s="102">
        <f t="shared" ref="C116:I116" si="5">SUM(C101:C115)</f>
        <v>1</v>
      </c>
      <c r="D116" s="102">
        <f t="shared" si="5"/>
        <v>4</v>
      </c>
      <c r="E116" s="102">
        <f t="shared" si="5"/>
        <v>4</v>
      </c>
      <c r="F116" s="102">
        <f t="shared" si="5"/>
        <v>1</v>
      </c>
      <c r="G116" s="102">
        <f t="shared" si="5"/>
        <v>10</v>
      </c>
      <c r="H116" s="102">
        <f t="shared" si="5"/>
        <v>4</v>
      </c>
      <c r="I116" s="102">
        <f t="shared" si="5"/>
        <v>3</v>
      </c>
    </row>
    <row r="118" spans="1:38" x14ac:dyDescent="0.2">
      <c r="A118" s="149" t="s">
        <v>1121</v>
      </c>
      <c r="B118" s="149"/>
      <c r="C118" s="149"/>
    </row>
    <row r="119" spans="1:38" s="122" customFormat="1" ht="25.5" x14ac:dyDescent="0.25">
      <c r="A119" s="124" t="s">
        <v>0</v>
      </c>
      <c r="B119" s="124" t="s">
        <v>3</v>
      </c>
      <c r="C119" s="123" t="s">
        <v>838</v>
      </c>
      <c r="D119" s="123" t="s">
        <v>1111</v>
      </c>
      <c r="E119" s="123" t="s">
        <v>1107</v>
      </c>
      <c r="F119" s="123" t="s">
        <v>1104</v>
      </c>
      <c r="G119" s="123" t="s">
        <v>1102</v>
      </c>
      <c r="H119" s="123" t="s">
        <v>1100</v>
      </c>
      <c r="I119" s="123" t="s">
        <v>1097</v>
      </c>
      <c r="J119" s="123" t="s">
        <v>1094</v>
      </c>
      <c r="K119" s="123" t="s">
        <v>1092</v>
      </c>
      <c r="L119" s="123" t="s">
        <v>1088</v>
      </c>
      <c r="M119" s="123" t="s">
        <v>1085</v>
      </c>
      <c r="N119" s="123" t="s">
        <v>1082</v>
      </c>
      <c r="O119" s="123" t="s">
        <v>1079</v>
      </c>
      <c r="P119" s="123" t="s">
        <v>1076</v>
      </c>
      <c r="Q119" s="123" t="s">
        <v>1071</v>
      </c>
      <c r="R119" s="123" t="s">
        <v>1068</v>
      </c>
      <c r="S119" s="123" t="s">
        <v>1065</v>
      </c>
      <c r="T119" s="123" t="s">
        <v>1061</v>
      </c>
      <c r="U119" s="123" t="s">
        <v>1059</v>
      </c>
      <c r="V119" s="123" t="s">
        <v>1056</v>
      </c>
      <c r="W119" s="123" t="s">
        <v>1051</v>
      </c>
      <c r="X119" s="123" t="s">
        <v>1047</v>
      </c>
      <c r="Y119" s="122" t="s">
        <v>802</v>
      </c>
      <c r="Z119" s="122" t="s">
        <v>804</v>
      </c>
      <c r="AA119" s="122" t="s">
        <v>806</v>
      </c>
      <c r="AB119" s="122" t="s">
        <v>808</v>
      </c>
      <c r="AC119" s="122" t="s">
        <v>810</v>
      </c>
      <c r="AD119" s="122" t="s">
        <v>812</v>
      </c>
      <c r="AE119" s="122" t="s">
        <v>814</v>
      </c>
      <c r="AF119" s="122" t="s">
        <v>815</v>
      </c>
      <c r="AG119" s="122" t="s">
        <v>817</v>
      </c>
      <c r="AH119" s="122" t="s">
        <v>616</v>
      </c>
      <c r="AI119" s="122" t="s">
        <v>820</v>
      </c>
      <c r="AJ119" s="122" t="s">
        <v>822</v>
      </c>
      <c r="AK119" s="122" t="s">
        <v>824</v>
      </c>
      <c r="AL119" s="122" t="s">
        <v>826</v>
      </c>
    </row>
    <row r="120" spans="1:38" ht="15" x14ac:dyDescent="0.25">
      <c r="A120" s="115" t="s">
        <v>963</v>
      </c>
      <c r="B120" s="120">
        <v>2005</v>
      </c>
      <c r="C120" s="103">
        <v>0</v>
      </c>
      <c r="D120" s="103">
        <v>0</v>
      </c>
      <c r="E120" s="103">
        <v>0</v>
      </c>
      <c r="F120" s="103">
        <v>0</v>
      </c>
      <c r="G120" s="103">
        <v>0</v>
      </c>
      <c r="H120" s="103">
        <v>0</v>
      </c>
      <c r="I120" s="103">
        <v>0</v>
      </c>
      <c r="J120" s="103">
        <v>0</v>
      </c>
      <c r="K120" s="103">
        <v>0</v>
      </c>
      <c r="L120" s="103">
        <v>0</v>
      </c>
      <c r="M120" s="103">
        <v>0</v>
      </c>
      <c r="N120" s="103">
        <v>0</v>
      </c>
      <c r="O120" s="103">
        <v>0</v>
      </c>
      <c r="P120" s="103">
        <v>0</v>
      </c>
      <c r="Q120" s="103">
        <v>0</v>
      </c>
      <c r="R120" s="103">
        <v>0</v>
      </c>
      <c r="S120" s="103">
        <v>0</v>
      </c>
      <c r="T120" s="103">
        <v>0</v>
      </c>
      <c r="U120" s="103">
        <v>0</v>
      </c>
      <c r="V120" s="103">
        <v>0</v>
      </c>
      <c r="W120" s="103">
        <v>0</v>
      </c>
      <c r="X120" s="103">
        <v>0</v>
      </c>
      <c r="Y120" s="103">
        <v>0</v>
      </c>
      <c r="Z120" s="103">
        <v>0</v>
      </c>
      <c r="AA120" s="103">
        <v>0</v>
      </c>
      <c r="AB120" s="103">
        <v>0</v>
      </c>
      <c r="AC120" s="103">
        <v>0</v>
      </c>
      <c r="AD120" s="103">
        <v>0</v>
      </c>
      <c r="AE120" s="103">
        <v>0</v>
      </c>
      <c r="AF120" s="103">
        <v>0</v>
      </c>
      <c r="AG120" s="103">
        <v>0</v>
      </c>
      <c r="AH120" s="103">
        <v>0</v>
      </c>
      <c r="AI120" s="103">
        <v>0</v>
      </c>
      <c r="AJ120" s="103">
        <v>0</v>
      </c>
      <c r="AK120" s="103">
        <v>0</v>
      </c>
      <c r="AL120" s="103">
        <v>0</v>
      </c>
    </row>
    <row r="121" spans="1:38" ht="15" x14ac:dyDescent="0.25">
      <c r="A121" s="115" t="s">
        <v>955</v>
      </c>
      <c r="B121" s="121">
        <v>2009</v>
      </c>
      <c r="C121" s="103">
        <v>0</v>
      </c>
      <c r="D121" s="103">
        <v>0</v>
      </c>
      <c r="E121" s="103">
        <v>0</v>
      </c>
      <c r="F121" s="103">
        <v>0</v>
      </c>
      <c r="G121" s="103">
        <v>0</v>
      </c>
      <c r="H121" s="103">
        <v>0</v>
      </c>
      <c r="I121" s="103">
        <v>0</v>
      </c>
      <c r="J121" s="103">
        <v>0</v>
      </c>
      <c r="K121" s="103">
        <v>0</v>
      </c>
      <c r="L121" s="103">
        <v>0</v>
      </c>
      <c r="M121" s="103">
        <v>0</v>
      </c>
      <c r="N121" s="103">
        <v>0</v>
      </c>
      <c r="O121" s="103">
        <v>0</v>
      </c>
      <c r="P121" s="103">
        <v>0</v>
      </c>
      <c r="Q121" s="103">
        <v>0</v>
      </c>
      <c r="R121" s="103">
        <v>0</v>
      </c>
      <c r="S121" s="103">
        <v>0</v>
      </c>
      <c r="T121" s="103">
        <v>0</v>
      </c>
      <c r="U121" s="103">
        <v>0</v>
      </c>
      <c r="V121" s="103">
        <v>0</v>
      </c>
      <c r="W121" s="103">
        <v>0</v>
      </c>
      <c r="X121" s="103">
        <v>0</v>
      </c>
      <c r="Y121" s="103">
        <v>0</v>
      </c>
      <c r="Z121" s="103">
        <v>0</v>
      </c>
      <c r="AA121" s="103">
        <v>0</v>
      </c>
      <c r="AB121" s="103">
        <v>0</v>
      </c>
      <c r="AC121" s="103">
        <v>0</v>
      </c>
      <c r="AD121" s="103">
        <v>0</v>
      </c>
      <c r="AE121" s="103">
        <v>0</v>
      </c>
      <c r="AF121" s="103">
        <v>0</v>
      </c>
      <c r="AG121" s="103">
        <v>0</v>
      </c>
      <c r="AH121" s="103">
        <v>0</v>
      </c>
      <c r="AI121" s="103">
        <v>0</v>
      </c>
      <c r="AJ121" s="103">
        <v>0</v>
      </c>
      <c r="AK121" s="103">
        <v>0</v>
      </c>
      <c r="AL121" s="103">
        <v>0</v>
      </c>
    </row>
    <row r="122" spans="1:38" ht="15" x14ac:dyDescent="0.25">
      <c r="A122" s="115" t="s">
        <v>570</v>
      </c>
      <c r="B122" s="121">
        <v>2009</v>
      </c>
      <c r="C122" s="103">
        <v>0</v>
      </c>
      <c r="D122" s="103">
        <v>0</v>
      </c>
      <c r="E122" s="103">
        <v>0</v>
      </c>
      <c r="F122" s="103">
        <v>0</v>
      </c>
      <c r="G122" s="103">
        <v>0</v>
      </c>
      <c r="H122" s="103">
        <v>0</v>
      </c>
      <c r="I122" s="103">
        <v>0</v>
      </c>
      <c r="J122" s="103">
        <v>0</v>
      </c>
      <c r="K122" s="103">
        <v>0</v>
      </c>
      <c r="L122" s="103">
        <v>0</v>
      </c>
      <c r="M122" s="103">
        <v>0</v>
      </c>
      <c r="N122" s="103">
        <v>0</v>
      </c>
      <c r="O122" s="103">
        <v>0</v>
      </c>
      <c r="P122" s="103">
        <v>0</v>
      </c>
      <c r="Q122" s="103">
        <v>0</v>
      </c>
      <c r="R122" s="103">
        <v>0</v>
      </c>
      <c r="S122" s="103">
        <v>0</v>
      </c>
      <c r="T122" s="103">
        <v>0</v>
      </c>
      <c r="U122" s="103">
        <v>0</v>
      </c>
      <c r="V122" s="103">
        <v>0</v>
      </c>
      <c r="W122" s="103">
        <v>0</v>
      </c>
      <c r="X122" s="103">
        <v>0</v>
      </c>
      <c r="Y122" s="103">
        <v>0</v>
      </c>
      <c r="Z122" s="103">
        <v>0</v>
      </c>
      <c r="AA122" s="103">
        <v>0</v>
      </c>
      <c r="AB122" s="103">
        <v>0</v>
      </c>
      <c r="AC122" s="103">
        <v>0</v>
      </c>
      <c r="AD122" s="103">
        <v>0</v>
      </c>
      <c r="AE122" s="103">
        <v>0</v>
      </c>
      <c r="AF122" s="103">
        <v>0</v>
      </c>
      <c r="AG122" s="103">
        <v>0</v>
      </c>
      <c r="AH122" s="103">
        <v>0</v>
      </c>
      <c r="AI122" s="103">
        <v>0</v>
      </c>
      <c r="AJ122" s="103">
        <v>0</v>
      </c>
      <c r="AK122" s="103">
        <v>0</v>
      </c>
      <c r="AL122" s="103">
        <v>0</v>
      </c>
    </row>
    <row r="123" spans="1:38" ht="15" x14ac:dyDescent="0.25">
      <c r="A123" s="115" t="s">
        <v>956</v>
      </c>
      <c r="B123" s="121">
        <v>2010</v>
      </c>
      <c r="C123" s="103">
        <v>1</v>
      </c>
      <c r="D123" s="103">
        <v>0</v>
      </c>
      <c r="E123" s="103">
        <v>1</v>
      </c>
      <c r="F123" s="103">
        <v>1</v>
      </c>
      <c r="G123" s="103">
        <v>1</v>
      </c>
      <c r="H123" s="103">
        <v>1</v>
      </c>
      <c r="I123" s="103">
        <v>1</v>
      </c>
      <c r="J123" s="103">
        <v>0</v>
      </c>
      <c r="K123" s="103">
        <v>0</v>
      </c>
      <c r="L123" s="103">
        <v>0</v>
      </c>
      <c r="M123" s="103">
        <v>0</v>
      </c>
      <c r="N123" s="103">
        <v>0</v>
      </c>
      <c r="O123" s="103">
        <v>0</v>
      </c>
      <c r="P123" s="103">
        <v>0</v>
      </c>
      <c r="Q123" s="103">
        <v>0</v>
      </c>
      <c r="R123" s="103">
        <v>0</v>
      </c>
      <c r="S123" s="103">
        <v>0</v>
      </c>
      <c r="T123" s="103">
        <v>0</v>
      </c>
      <c r="U123" s="103">
        <v>0</v>
      </c>
      <c r="V123" s="103">
        <v>0</v>
      </c>
      <c r="W123" s="103">
        <v>0</v>
      </c>
      <c r="X123" s="103">
        <v>0</v>
      </c>
      <c r="Y123" s="103">
        <v>0</v>
      </c>
      <c r="Z123" s="103">
        <v>0</v>
      </c>
      <c r="AA123" s="103">
        <v>0</v>
      </c>
      <c r="AB123" s="103">
        <v>0</v>
      </c>
      <c r="AC123" s="103">
        <v>0</v>
      </c>
      <c r="AD123" s="103">
        <v>0</v>
      </c>
      <c r="AE123" s="103">
        <v>0</v>
      </c>
      <c r="AF123" s="103">
        <v>0</v>
      </c>
      <c r="AG123" s="103">
        <v>0</v>
      </c>
      <c r="AH123" s="103">
        <v>0</v>
      </c>
      <c r="AI123" s="103">
        <v>0</v>
      </c>
      <c r="AJ123" s="103">
        <v>0</v>
      </c>
      <c r="AK123" s="103">
        <v>0</v>
      </c>
      <c r="AL123" s="103">
        <v>0</v>
      </c>
    </row>
    <row r="124" spans="1:38" ht="15" x14ac:dyDescent="0.25">
      <c r="A124" s="115" t="s">
        <v>957</v>
      </c>
      <c r="B124" s="120">
        <v>2011</v>
      </c>
      <c r="C124" s="103">
        <v>0</v>
      </c>
      <c r="D124" s="103">
        <v>0</v>
      </c>
      <c r="E124" s="103">
        <v>0</v>
      </c>
      <c r="F124" s="103">
        <v>0</v>
      </c>
      <c r="G124" s="103">
        <v>0</v>
      </c>
      <c r="H124" s="103">
        <v>0</v>
      </c>
      <c r="I124" s="103">
        <v>0</v>
      </c>
      <c r="J124" s="103">
        <v>0</v>
      </c>
      <c r="K124" s="103">
        <v>0</v>
      </c>
      <c r="L124" s="103">
        <v>0</v>
      </c>
      <c r="M124" s="103">
        <v>0</v>
      </c>
      <c r="N124" s="103">
        <v>0</v>
      </c>
      <c r="O124" s="103">
        <v>0</v>
      </c>
      <c r="P124" s="103">
        <v>0</v>
      </c>
      <c r="Q124" s="103">
        <v>0</v>
      </c>
      <c r="R124" s="103">
        <v>0</v>
      </c>
      <c r="S124" s="103">
        <v>0</v>
      </c>
      <c r="T124" s="103">
        <v>0</v>
      </c>
      <c r="U124" s="103">
        <v>0</v>
      </c>
      <c r="V124" s="103">
        <v>0</v>
      </c>
      <c r="W124" s="103">
        <v>0</v>
      </c>
      <c r="X124" s="103">
        <v>0</v>
      </c>
      <c r="Y124" s="103">
        <v>0</v>
      </c>
      <c r="Z124" s="103">
        <v>0</v>
      </c>
      <c r="AA124" s="103">
        <v>0</v>
      </c>
      <c r="AB124" s="103">
        <v>0</v>
      </c>
      <c r="AC124" s="103">
        <v>0</v>
      </c>
      <c r="AD124" s="103">
        <v>0</v>
      </c>
      <c r="AE124" s="103">
        <v>0</v>
      </c>
      <c r="AF124" s="103">
        <v>0</v>
      </c>
      <c r="AG124" s="103">
        <v>0</v>
      </c>
      <c r="AH124" s="103">
        <v>0</v>
      </c>
      <c r="AI124" s="103">
        <v>0</v>
      </c>
      <c r="AJ124" s="103">
        <v>0</v>
      </c>
      <c r="AK124" s="103">
        <v>0</v>
      </c>
      <c r="AL124" s="103">
        <v>0</v>
      </c>
    </row>
    <row r="125" spans="1:38" ht="15" x14ac:dyDescent="0.25">
      <c r="A125" s="115" t="s">
        <v>964</v>
      </c>
      <c r="B125" s="120">
        <v>2011</v>
      </c>
      <c r="C125" s="103">
        <v>0</v>
      </c>
      <c r="D125" s="103">
        <v>0</v>
      </c>
      <c r="E125" s="103">
        <v>0</v>
      </c>
      <c r="F125" s="103">
        <v>0</v>
      </c>
      <c r="G125" s="103">
        <v>0</v>
      </c>
      <c r="H125" s="103">
        <v>0</v>
      </c>
      <c r="I125" s="103">
        <v>0</v>
      </c>
      <c r="J125" s="103">
        <v>0</v>
      </c>
      <c r="K125" s="103">
        <v>0</v>
      </c>
      <c r="L125" s="103">
        <v>0</v>
      </c>
      <c r="M125" s="103">
        <v>0</v>
      </c>
      <c r="N125" s="103">
        <v>0</v>
      </c>
      <c r="O125" s="103">
        <v>0</v>
      </c>
      <c r="P125" s="103">
        <v>0</v>
      </c>
      <c r="Q125" s="103">
        <v>0</v>
      </c>
      <c r="R125" s="103">
        <v>0</v>
      </c>
      <c r="S125" s="103">
        <v>0</v>
      </c>
      <c r="T125" s="103">
        <v>0</v>
      </c>
      <c r="U125" s="103">
        <v>0</v>
      </c>
      <c r="V125" s="103">
        <v>0</v>
      </c>
      <c r="W125" s="103">
        <v>0</v>
      </c>
      <c r="X125" s="103">
        <v>0</v>
      </c>
      <c r="Y125" s="103">
        <v>0</v>
      </c>
      <c r="Z125" s="103">
        <v>0</v>
      </c>
      <c r="AA125" s="103">
        <v>0</v>
      </c>
      <c r="AB125" s="103">
        <v>0</v>
      </c>
      <c r="AC125" s="103">
        <v>0</v>
      </c>
      <c r="AD125" s="103">
        <v>0</v>
      </c>
      <c r="AE125" s="103">
        <v>0</v>
      </c>
      <c r="AF125" s="103">
        <v>0</v>
      </c>
      <c r="AG125" s="103">
        <v>0</v>
      </c>
      <c r="AH125" s="103">
        <v>0</v>
      </c>
      <c r="AI125" s="103">
        <v>0</v>
      </c>
      <c r="AJ125" s="103">
        <v>0</v>
      </c>
      <c r="AK125" s="103">
        <v>0</v>
      </c>
      <c r="AL125" s="103">
        <v>0</v>
      </c>
    </row>
    <row r="126" spans="1:38" ht="15" x14ac:dyDescent="0.25">
      <c r="A126" s="115" t="s">
        <v>958</v>
      </c>
      <c r="B126" s="120">
        <v>2012</v>
      </c>
      <c r="C126" s="103">
        <v>1</v>
      </c>
      <c r="D126" s="103">
        <v>0</v>
      </c>
      <c r="E126" s="103">
        <v>0</v>
      </c>
      <c r="F126" s="103">
        <v>0</v>
      </c>
      <c r="G126" s="103">
        <v>0</v>
      </c>
      <c r="H126" s="103">
        <v>0</v>
      </c>
      <c r="I126" s="103">
        <v>1</v>
      </c>
      <c r="J126" s="103">
        <v>0</v>
      </c>
      <c r="K126" s="103">
        <v>0</v>
      </c>
      <c r="L126" s="103">
        <v>0</v>
      </c>
      <c r="M126" s="103">
        <v>0</v>
      </c>
      <c r="N126" s="103">
        <v>1</v>
      </c>
      <c r="O126" s="103">
        <v>0</v>
      </c>
      <c r="P126" s="103">
        <v>0</v>
      </c>
      <c r="Q126" s="103">
        <v>0</v>
      </c>
      <c r="R126" s="103">
        <v>0</v>
      </c>
      <c r="S126" s="103">
        <v>0</v>
      </c>
      <c r="T126" s="103">
        <v>0</v>
      </c>
      <c r="U126" s="103">
        <v>0</v>
      </c>
      <c r="V126" s="103">
        <v>0</v>
      </c>
      <c r="W126" s="103">
        <v>0</v>
      </c>
      <c r="X126" s="103">
        <v>0</v>
      </c>
      <c r="Y126" s="103">
        <v>0</v>
      </c>
      <c r="Z126" s="103">
        <v>0</v>
      </c>
      <c r="AA126" s="103">
        <v>0</v>
      </c>
      <c r="AB126" s="103">
        <v>0</v>
      </c>
      <c r="AC126" s="103">
        <v>0</v>
      </c>
      <c r="AD126" s="103">
        <v>0</v>
      </c>
      <c r="AE126" s="103">
        <v>0</v>
      </c>
      <c r="AF126" s="103">
        <v>0</v>
      </c>
      <c r="AG126" s="103">
        <v>0</v>
      </c>
      <c r="AH126" s="103">
        <v>0</v>
      </c>
      <c r="AI126" s="103">
        <v>0</v>
      </c>
      <c r="AJ126" s="103">
        <v>0</v>
      </c>
      <c r="AK126" s="103">
        <v>0</v>
      </c>
      <c r="AL126" s="103">
        <v>0</v>
      </c>
    </row>
    <row r="127" spans="1:38" ht="15" x14ac:dyDescent="0.25">
      <c r="A127" s="115" t="s">
        <v>959</v>
      </c>
      <c r="B127" s="121">
        <v>2012</v>
      </c>
      <c r="C127" s="103">
        <v>0</v>
      </c>
      <c r="D127" s="103">
        <v>0</v>
      </c>
      <c r="E127" s="103">
        <v>0</v>
      </c>
      <c r="F127" s="103">
        <v>0</v>
      </c>
      <c r="G127" s="103">
        <v>0</v>
      </c>
      <c r="H127" s="103">
        <v>0</v>
      </c>
      <c r="I127" s="103">
        <v>0</v>
      </c>
      <c r="J127" s="103">
        <v>0</v>
      </c>
      <c r="K127" s="103">
        <v>0</v>
      </c>
      <c r="L127" s="103">
        <v>0</v>
      </c>
      <c r="M127" s="103">
        <v>0</v>
      </c>
      <c r="N127" s="103">
        <v>0</v>
      </c>
      <c r="O127" s="103">
        <v>0</v>
      </c>
      <c r="P127" s="103">
        <v>0</v>
      </c>
      <c r="Q127" s="103">
        <v>0</v>
      </c>
      <c r="R127" s="103">
        <v>0</v>
      </c>
      <c r="S127" s="103">
        <v>0</v>
      </c>
      <c r="T127" s="103">
        <v>0</v>
      </c>
      <c r="U127" s="103">
        <v>0</v>
      </c>
      <c r="V127" s="103">
        <v>0</v>
      </c>
      <c r="W127" s="103">
        <v>0</v>
      </c>
      <c r="X127" s="103">
        <v>0</v>
      </c>
      <c r="Y127" s="103">
        <v>0</v>
      </c>
      <c r="Z127" s="103">
        <v>0</v>
      </c>
      <c r="AA127" s="103">
        <v>0</v>
      </c>
      <c r="AB127" s="103">
        <v>0</v>
      </c>
      <c r="AC127" s="103">
        <v>0</v>
      </c>
      <c r="AD127" s="103">
        <v>0</v>
      </c>
      <c r="AE127" s="103">
        <v>0</v>
      </c>
      <c r="AF127" s="103">
        <v>0</v>
      </c>
      <c r="AG127" s="103">
        <v>0</v>
      </c>
      <c r="AH127" s="103">
        <v>0</v>
      </c>
      <c r="AI127" s="103">
        <v>0</v>
      </c>
      <c r="AJ127" s="103">
        <v>0</v>
      </c>
      <c r="AK127" s="103">
        <v>0</v>
      </c>
      <c r="AL127" s="103">
        <v>0</v>
      </c>
    </row>
    <row r="128" spans="1:38" ht="15" x14ac:dyDescent="0.25">
      <c r="A128" s="115" t="s">
        <v>960</v>
      </c>
      <c r="B128" s="120">
        <v>2012</v>
      </c>
      <c r="C128" s="103">
        <v>1</v>
      </c>
      <c r="D128" s="103">
        <v>0</v>
      </c>
      <c r="E128" s="103">
        <v>0</v>
      </c>
      <c r="F128" s="103">
        <v>0</v>
      </c>
      <c r="G128" s="103">
        <v>0</v>
      </c>
      <c r="H128" s="103">
        <v>0</v>
      </c>
      <c r="I128" s="103">
        <v>1</v>
      </c>
      <c r="J128" s="103">
        <v>0</v>
      </c>
      <c r="K128" s="103">
        <v>0</v>
      </c>
      <c r="L128" s="103">
        <v>0</v>
      </c>
      <c r="M128" s="103">
        <v>0</v>
      </c>
      <c r="N128" s="103">
        <v>1</v>
      </c>
      <c r="O128" s="103">
        <v>0</v>
      </c>
      <c r="P128" s="103">
        <v>0</v>
      </c>
      <c r="Q128" s="103">
        <v>0</v>
      </c>
      <c r="R128" s="103">
        <v>0</v>
      </c>
      <c r="S128" s="103">
        <v>0</v>
      </c>
      <c r="T128" s="103">
        <v>0</v>
      </c>
      <c r="U128" s="103">
        <v>0</v>
      </c>
      <c r="V128" s="103">
        <v>0</v>
      </c>
      <c r="W128" s="103">
        <v>0</v>
      </c>
      <c r="X128" s="103">
        <v>0</v>
      </c>
      <c r="Y128" s="103">
        <v>0</v>
      </c>
      <c r="Z128" s="103">
        <v>0</v>
      </c>
      <c r="AA128" s="103">
        <v>0</v>
      </c>
      <c r="AB128" s="103">
        <v>0</v>
      </c>
      <c r="AC128" s="103">
        <v>0</v>
      </c>
      <c r="AD128" s="103">
        <v>0</v>
      </c>
      <c r="AE128" s="103">
        <v>0</v>
      </c>
      <c r="AF128" s="103">
        <v>0</v>
      </c>
      <c r="AG128" s="103">
        <v>0</v>
      </c>
      <c r="AH128" s="103">
        <v>0</v>
      </c>
      <c r="AI128" s="103">
        <v>0</v>
      </c>
      <c r="AJ128" s="103">
        <v>0</v>
      </c>
      <c r="AK128" s="103">
        <v>0</v>
      </c>
      <c r="AL128" s="103">
        <v>0</v>
      </c>
    </row>
    <row r="129" spans="1:38" ht="15" x14ac:dyDescent="0.25">
      <c r="A129" s="115" t="s">
        <v>954</v>
      </c>
      <c r="B129" s="120">
        <v>2013</v>
      </c>
      <c r="C129" s="103">
        <v>0</v>
      </c>
      <c r="D129" s="103">
        <v>0</v>
      </c>
      <c r="E129" s="103">
        <v>0</v>
      </c>
      <c r="F129" s="103">
        <v>0</v>
      </c>
      <c r="G129" s="103">
        <v>0</v>
      </c>
      <c r="H129" s="103">
        <v>0</v>
      </c>
      <c r="I129" s="103">
        <v>0</v>
      </c>
      <c r="J129" s="103">
        <v>0</v>
      </c>
      <c r="K129" s="103">
        <v>0</v>
      </c>
      <c r="L129" s="103">
        <v>0</v>
      </c>
      <c r="M129" s="103">
        <v>0</v>
      </c>
      <c r="N129" s="103">
        <v>0</v>
      </c>
      <c r="O129" s="103">
        <v>1</v>
      </c>
      <c r="P129" s="103">
        <v>1</v>
      </c>
      <c r="Q129" s="103">
        <v>1</v>
      </c>
      <c r="R129" s="103">
        <v>1</v>
      </c>
      <c r="S129" s="103">
        <v>1</v>
      </c>
      <c r="T129" s="103">
        <v>1</v>
      </c>
      <c r="U129" s="103">
        <v>1</v>
      </c>
      <c r="V129" s="103">
        <v>1</v>
      </c>
      <c r="W129" s="103">
        <v>1</v>
      </c>
      <c r="X129" s="103">
        <v>1</v>
      </c>
      <c r="Y129" s="103">
        <v>1</v>
      </c>
      <c r="Z129" s="103">
        <v>1</v>
      </c>
      <c r="AA129" s="103">
        <v>1</v>
      </c>
      <c r="AB129" s="103">
        <v>1</v>
      </c>
      <c r="AC129" s="103">
        <v>1</v>
      </c>
      <c r="AD129" s="103">
        <v>1</v>
      </c>
      <c r="AE129" s="103">
        <v>1</v>
      </c>
      <c r="AF129" s="103">
        <v>1</v>
      </c>
      <c r="AG129" s="103">
        <v>1</v>
      </c>
      <c r="AH129" s="103">
        <v>1</v>
      </c>
      <c r="AI129" s="103">
        <v>1</v>
      </c>
      <c r="AJ129" s="103">
        <v>1</v>
      </c>
      <c r="AK129" s="103">
        <v>1</v>
      </c>
      <c r="AL129" s="103">
        <v>1</v>
      </c>
    </row>
    <row r="130" spans="1:38" ht="15" x14ac:dyDescent="0.25">
      <c r="A130" s="115" t="s">
        <v>961</v>
      </c>
      <c r="B130" s="120">
        <v>2015</v>
      </c>
      <c r="C130" s="103">
        <v>1</v>
      </c>
      <c r="D130" s="103">
        <v>1</v>
      </c>
      <c r="E130" s="103">
        <v>0</v>
      </c>
      <c r="F130" s="103">
        <v>0</v>
      </c>
      <c r="G130" s="103">
        <v>0</v>
      </c>
      <c r="H130" s="103">
        <v>0</v>
      </c>
      <c r="I130" s="103">
        <v>1</v>
      </c>
      <c r="J130" s="103">
        <v>1</v>
      </c>
      <c r="K130" s="103">
        <v>1</v>
      </c>
      <c r="L130" s="103">
        <v>1</v>
      </c>
      <c r="M130" s="103">
        <v>1</v>
      </c>
      <c r="N130" s="103">
        <v>0</v>
      </c>
      <c r="O130" s="103">
        <v>0</v>
      </c>
      <c r="P130" s="103">
        <v>0</v>
      </c>
      <c r="Q130" s="103">
        <v>0</v>
      </c>
      <c r="R130" s="103">
        <v>0</v>
      </c>
      <c r="S130" s="103">
        <v>0</v>
      </c>
      <c r="T130" s="103">
        <v>0</v>
      </c>
      <c r="U130" s="103">
        <v>0</v>
      </c>
      <c r="V130" s="103">
        <v>0</v>
      </c>
      <c r="W130" s="103">
        <v>0</v>
      </c>
      <c r="X130" s="103">
        <v>0</v>
      </c>
      <c r="Y130" s="103">
        <v>0</v>
      </c>
      <c r="Z130" s="103">
        <v>0</v>
      </c>
      <c r="AA130" s="103">
        <v>0</v>
      </c>
      <c r="AB130" s="103">
        <v>0</v>
      </c>
      <c r="AC130" s="103">
        <v>0</v>
      </c>
      <c r="AD130" s="103">
        <v>0</v>
      </c>
      <c r="AE130" s="103">
        <v>0</v>
      </c>
      <c r="AF130" s="103">
        <v>0</v>
      </c>
      <c r="AG130" s="103">
        <v>0</v>
      </c>
      <c r="AH130" s="103">
        <v>0</v>
      </c>
      <c r="AI130" s="103">
        <v>0</v>
      </c>
      <c r="AJ130" s="103">
        <v>0</v>
      </c>
      <c r="AK130" s="103">
        <v>0</v>
      </c>
      <c r="AL130" s="103">
        <v>0</v>
      </c>
    </row>
    <row r="131" spans="1:38" ht="15" x14ac:dyDescent="0.25">
      <c r="A131" s="115" t="s">
        <v>967</v>
      </c>
      <c r="B131" s="120">
        <v>2015</v>
      </c>
      <c r="C131" s="103">
        <v>0</v>
      </c>
      <c r="D131" s="103">
        <v>0</v>
      </c>
      <c r="E131" s="103">
        <v>0</v>
      </c>
      <c r="F131" s="103">
        <v>0</v>
      </c>
      <c r="G131" s="103">
        <v>0</v>
      </c>
      <c r="H131" s="103">
        <v>0</v>
      </c>
      <c r="I131" s="103">
        <v>0</v>
      </c>
      <c r="J131" s="103">
        <v>0</v>
      </c>
      <c r="K131" s="103">
        <v>0</v>
      </c>
      <c r="L131" s="103">
        <v>0</v>
      </c>
      <c r="M131" s="103">
        <v>0</v>
      </c>
      <c r="N131" s="103">
        <v>0</v>
      </c>
      <c r="O131" s="103">
        <v>0</v>
      </c>
      <c r="P131" s="103">
        <v>0</v>
      </c>
      <c r="Q131" s="103">
        <v>0</v>
      </c>
      <c r="R131" s="103">
        <v>0</v>
      </c>
      <c r="S131" s="103">
        <v>0</v>
      </c>
      <c r="T131" s="103">
        <v>0</v>
      </c>
      <c r="U131" s="103">
        <v>0</v>
      </c>
      <c r="V131" s="103">
        <v>0</v>
      </c>
      <c r="W131" s="103">
        <v>0</v>
      </c>
      <c r="X131" s="103">
        <v>0</v>
      </c>
      <c r="Y131" s="103">
        <v>0</v>
      </c>
      <c r="Z131" s="103">
        <v>0</v>
      </c>
      <c r="AA131" s="103">
        <v>0</v>
      </c>
      <c r="AB131" s="103">
        <v>0</v>
      </c>
      <c r="AC131" s="103">
        <v>0</v>
      </c>
      <c r="AD131" s="103">
        <v>0</v>
      </c>
      <c r="AE131" s="103">
        <v>0</v>
      </c>
      <c r="AF131" s="103">
        <v>0</v>
      </c>
      <c r="AG131" s="103">
        <v>0</v>
      </c>
      <c r="AH131" s="103">
        <v>0</v>
      </c>
      <c r="AI131" s="103">
        <v>0</v>
      </c>
      <c r="AJ131" s="103">
        <v>0</v>
      </c>
      <c r="AK131" s="103">
        <v>0</v>
      </c>
      <c r="AL131" s="103">
        <v>0</v>
      </c>
    </row>
    <row r="132" spans="1:38" ht="15" x14ac:dyDescent="0.25">
      <c r="A132" s="115" t="s">
        <v>965</v>
      </c>
      <c r="B132" s="120">
        <v>2016</v>
      </c>
      <c r="C132" s="103">
        <v>0</v>
      </c>
      <c r="D132" s="103">
        <v>0</v>
      </c>
      <c r="E132" s="103">
        <v>0</v>
      </c>
      <c r="F132" s="103">
        <v>0</v>
      </c>
      <c r="G132" s="103">
        <v>0</v>
      </c>
      <c r="H132" s="103">
        <v>0</v>
      </c>
      <c r="I132" s="103">
        <v>0</v>
      </c>
      <c r="J132" s="103">
        <v>0</v>
      </c>
      <c r="K132" s="103">
        <v>0</v>
      </c>
      <c r="L132" s="103">
        <v>0</v>
      </c>
      <c r="M132" s="103">
        <v>0</v>
      </c>
      <c r="N132" s="103">
        <v>0</v>
      </c>
      <c r="O132" s="103">
        <v>1</v>
      </c>
      <c r="P132" s="103">
        <v>1</v>
      </c>
      <c r="Q132" s="103">
        <v>1</v>
      </c>
      <c r="R132" s="103">
        <v>1</v>
      </c>
      <c r="S132" s="103">
        <v>1</v>
      </c>
      <c r="T132" s="103">
        <v>1</v>
      </c>
      <c r="U132" s="103">
        <v>1</v>
      </c>
      <c r="V132" s="103">
        <v>1</v>
      </c>
      <c r="W132" s="103">
        <v>1</v>
      </c>
      <c r="X132" s="103">
        <v>1</v>
      </c>
      <c r="Y132" s="103">
        <v>1</v>
      </c>
      <c r="Z132" s="103">
        <v>1</v>
      </c>
      <c r="AA132" s="103">
        <v>1</v>
      </c>
      <c r="AB132" s="103">
        <v>1</v>
      </c>
      <c r="AC132" s="103">
        <v>1</v>
      </c>
      <c r="AD132" s="103">
        <v>1</v>
      </c>
      <c r="AE132" s="103">
        <v>1</v>
      </c>
      <c r="AF132" s="103">
        <v>1</v>
      </c>
      <c r="AG132" s="103">
        <v>1</v>
      </c>
      <c r="AH132" s="103">
        <v>1</v>
      </c>
      <c r="AI132" s="103">
        <v>1</v>
      </c>
      <c r="AJ132" s="103">
        <v>1</v>
      </c>
      <c r="AK132" s="103">
        <v>1</v>
      </c>
      <c r="AL132" s="103">
        <v>1</v>
      </c>
    </row>
    <row r="133" spans="1:38" ht="15" x14ac:dyDescent="0.25">
      <c r="A133" s="115" t="s">
        <v>966</v>
      </c>
      <c r="B133" s="120">
        <v>2016</v>
      </c>
      <c r="C133" s="103">
        <v>0</v>
      </c>
      <c r="D133" s="103">
        <v>0</v>
      </c>
      <c r="E133" s="103">
        <v>0</v>
      </c>
      <c r="F133" s="103">
        <v>0</v>
      </c>
      <c r="G133" s="103">
        <v>0</v>
      </c>
      <c r="H133" s="103">
        <v>0</v>
      </c>
      <c r="I133" s="103">
        <v>0</v>
      </c>
      <c r="J133" s="103">
        <v>0</v>
      </c>
      <c r="K133" s="103">
        <v>0</v>
      </c>
      <c r="L133" s="103">
        <v>0</v>
      </c>
      <c r="M133" s="103">
        <v>0</v>
      </c>
      <c r="N133" s="103">
        <v>0</v>
      </c>
      <c r="O133" s="103">
        <v>0</v>
      </c>
      <c r="P133" s="103">
        <v>0</v>
      </c>
      <c r="Q133" s="103">
        <v>0</v>
      </c>
      <c r="R133" s="103">
        <v>0</v>
      </c>
      <c r="S133" s="103">
        <v>0</v>
      </c>
      <c r="T133" s="103">
        <v>0</v>
      </c>
      <c r="U133" s="103">
        <v>0</v>
      </c>
      <c r="V133" s="103">
        <v>0</v>
      </c>
      <c r="W133" s="103">
        <v>0</v>
      </c>
      <c r="X133" s="103">
        <v>0</v>
      </c>
      <c r="Y133" s="103">
        <v>0</v>
      </c>
      <c r="Z133" s="103">
        <v>0</v>
      </c>
      <c r="AA133" s="103">
        <v>0</v>
      </c>
      <c r="AB133" s="103">
        <v>0</v>
      </c>
      <c r="AC133" s="103">
        <v>0</v>
      </c>
      <c r="AD133" s="103">
        <v>0</v>
      </c>
      <c r="AE133" s="103">
        <v>0</v>
      </c>
      <c r="AF133" s="103">
        <v>0</v>
      </c>
      <c r="AG133" s="103">
        <v>0</v>
      </c>
      <c r="AH133" s="103">
        <v>0</v>
      </c>
      <c r="AI133" s="103">
        <v>0</v>
      </c>
      <c r="AJ133" s="103">
        <v>0</v>
      </c>
      <c r="AK133" s="103">
        <v>0</v>
      </c>
      <c r="AL133" s="103">
        <v>0</v>
      </c>
    </row>
    <row r="134" spans="1:38" ht="15" x14ac:dyDescent="0.25">
      <c r="A134" s="115" t="s">
        <v>962</v>
      </c>
      <c r="B134" s="120">
        <v>2017</v>
      </c>
      <c r="C134" s="103">
        <v>0</v>
      </c>
      <c r="D134" s="103">
        <v>0</v>
      </c>
      <c r="E134" s="103">
        <v>0</v>
      </c>
      <c r="F134" s="103">
        <v>0</v>
      </c>
      <c r="G134" s="103">
        <v>0</v>
      </c>
      <c r="H134" s="103">
        <v>0</v>
      </c>
      <c r="I134" s="103">
        <v>0</v>
      </c>
      <c r="J134" s="103">
        <v>0</v>
      </c>
      <c r="K134" s="103">
        <v>0</v>
      </c>
      <c r="L134" s="103">
        <v>0</v>
      </c>
      <c r="M134" s="103">
        <v>0</v>
      </c>
      <c r="N134" s="103">
        <v>0</v>
      </c>
      <c r="O134" s="103">
        <v>1</v>
      </c>
      <c r="P134" s="103">
        <v>1</v>
      </c>
      <c r="Q134" s="103">
        <v>1</v>
      </c>
      <c r="R134" s="103">
        <v>1</v>
      </c>
      <c r="S134" s="103">
        <v>1</v>
      </c>
      <c r="T134" s="103">
        <v>1</v>
      </c>
      <c r="U134" s="103">
        <v>1</v>
      </c>
      <c r="V134" s="103">
        <v>1</v>
      </c>
      <c r="W134" s="103">
        <v>1</v>
      </c>
      <c r="X134" s="103">
        <v>1</v>
      </c>
      <c r="Y134" s="103">
        <v>1</v>
      </c>
      <c r="Z134" s="103">
        <v>1</v>
      </c>
      <c r="AA134" s="103">
        <v>1</v>
      </c>
      <c r="AB134" s="103">
        <v>1</v>
      </c>
      <c r="AC134" s="103">
        <v>1</v>
      </c>
      <c r="AD134" s="103">
        <v>1</v>
      </c>
      <c r="AE134" s="103">
        <v>1</v>
      </c>
      <c r="AF134" s="103">
        <v>1</v>
      </c>
      <c r="AG134" s="103">
        <v>1</v>
      </c>
      <c r="AH134" s="103">
        <v>1</v>
      </c>
      <c r="AI134" s="103">
        <v>1</v>
      </c>
      <c r="AJ134" s="103">
        <v>1</v>
      </c>
      <c r="AK134" s="103">
        <v>1</v>
      </c>
      <c r="AL134" s="103">
        <v>1</v>
      </c>
    </row>
    <row r="135" spans="1:38" x14ac:dyDescent="0.25">
      <c r="C135" s="103">
        <f t="shared" ref="C135:AL135" si="6">SUM(C120:C134)</f>
        <v>4</v>
      </c>
      <c r="D135" s="103">
        <f t="shared" si="6"/>
        <v>1</v>
      </c>
      <c r="E135" s="103">
        <f t="shared" si="6"/>
        <v>1</v>
      </c>
      <c r="F135" s="103">
        <f t="shared" si="6"/>
        <v>1</v>
      </c>
      <c r="G135" s="103">
        <f t="shared" si="6"/>
        <v>1</v>
      </c>
      <c r="H135" s="103">
        <f t="shared" si="6"/>
        <v>1</v>
      </c>
      <c r="I135" s="103">
        <f t="shared" si="6"/>
        <v>4</v>
      </c>
      <c r="J135" s="103">
        <f t="shared" si="6"/>
        <v>1</v>
      </c>
      <c r="K135" s="103">
        <f t="shared" si="6"/>
        <v>1</v>
      </c>
      <c r="L135" s="103">
        <f t="shared" si="6"/>
        <v>1</v>
      </c>
      <c r="M135" s="103">
        <f t="shared" si="6"/>
        <v>1</v>
      </c>
      <c r="N135" s="103">
        <f t="shared" si="6"/>
        <v>2</v>
      </c>
      <c r="O135" s="103">
        <f t="shared" si="6"/>
        <v>3</v>
      </c>
      <c r="P135" s="103">
        <f t="shared" si="6"/>
        <v>3</v>
      </c>
      <c r="Q135" s="103">
        <f t="shared" si="6"/>
        <v>3</v>
      </c>
      <c r="R135" s="103">
        <f t="shared" si="6"/>
        <v>3</v>
      </c>
      <c r="S135" s="103">
        <f t="shared" si="6"/>
        <v>3</v>
      </c>
      <c r="T135" s="103">
        <f t="shared" si="6"/>
        <v>3</v>
      </c>
      <c r="U135" s="103">
        <f t="shared" si="6"/>
        <v>3</v>
      </c>
      <c r="V135" s="103">
        <f t="shared" si="6"/>
        <v>3</v>
      </c>
      <c r="W135" s="103">
        <f t="shared" si="6"/>
        <v>3</v>
      </c>
      <c r="X135" s="103">
        <f t="shared" si="6"/>
        <v>3</v>
      </c>
      <c r="Y135" s="103">
        <f t="shared" si="6"/>
        <v>3</v>
      </c>
      <c r="Z135" s="103">
        <f t="shared" si="6"/>
        <v>3</v>
      </c>
      <c r="AA135" s="103">
        <f t="shared" si="6"/>
        <v>3</v>
      </c>
      <c r="AB135" s="103">
        <f t="shared" si="6"/>
        <v>3</v>
      </c>
      <c r="AC135" s="103">
        <f t="shared" si="6"/>
        <v>3</v>
      </c>
      <c r="AD135" s="103">
        <f t="shared" si="6"/>
        <v>3</v>
      </c>
      <c r="AE135" s="103">
        <f t="shared" si="6"/>
        <v>3</v>
      </c>
      <c r="AF135" s="103">
        <f t="shared" si="6"/>
        <v>3</v>
      </c>
      <c r="AG135" s="103">
        <f t="shared" si="6"/>
        <v>3</v>
      </c>
      <c r="AH135" s="103">
        <f t="shared" si="6"/>
        <v>3</v>
      </c>
      <c r="AI135" s="103">
        <f t="shared" si="6"/>
        <v>3</v>
      </c>
      <c r="AJ135" s="103">
        <f t="shared" si="6"/>
        <v>3</v>
      </c>
      <c r="AK135" s="103">
        <f t="shared" si="6"/>
        <v>3</v>
      </c>
      <c r="AL135" s="103">
        <f t="shared" si="6"/>
        <v>3</v>
      </c>
    </row>
  </sheetData>
  <mergeCells count="6">
    <mergeCell ref="A118:C118"/>
    <mergeCell ref="A1:E1"/>
    <mergeCell ref="A21:D21"/>
    <mergeCell ref="A40:C40"/>
    <mergeCell ref="A79:C79"/>
    <mergeCell ref="A99:C9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3C1E6-3B3D-461B-86DD-0AF602A415A6}">
  <dimension ref="A1:AC44"/>
  <sheetViews>
    <sheetView topLeftCell="H1" workbookViewId="0">
      <selection activeCell="K15" sqref="K15"/>
    </sheetView>
  </sheetViews>
  <sheetFormatPr defaultRowHeight="15" x14ac:dyDescent="0.25"/>
  <cols>
    <col min="1" max="1" width="13.42578125" style="102" customWidth="1"/>
    <col min="2" max="2" width="11" style="103" customWidth="1"/>
    <col min="3" max="3" width="12.7109375" style="102" customWidth="1"/>
    <col min="4" max="4" width="16" style="102" customWidth="1"/>
    <col min="5" max="5" width="12.140625" style="103" customWidth="1"/>
    <col min="6" max="6" width="9.140625" style="102"/>
    <col min="7" max="7" width="14.42578125" style="105" customWidth="1"/>
    <col min="8" max="8" width="11.140625" style="103" customWidth="1"/>
    <col min="9" max="9" width="9.140625" style="102"/>
    <col min="10" max="10" width="13.7109375" style="102" customWidth="1"/>
    <col min="11" max="11" width="11.5703125" style="103" customWidth="1"/>
    <col min="12" max="12" width="14.140625" style="102" customWidth="1"/>
    <col min="13" max="13" width="15.5703125" style="102" customWidth="1"/>
    <col min="14" max="14" width="10.42578125" style="103" customWidth="1"/>
    <col min="15" max="15" width="9.140625" style="102"/>
    <col min="16" max="16" width="16.28515625" style="102" customWidth="1"/>
    <col min="17" max="17" width="11.140625" style="103" customWidth="1"/>
    <col min="18" max="18" width="9.140625" style="102"/>
    <col min="19" max="19" width="13" style="104" customWidth="1"/>
    <col min="20" max="20" width="11.85546875" style="103" customWidth="1"/>
    <col min="21" max="21" width="9.140625" style="102"/>
    <col min="22" max="22" width="12.85546875" style="102" customWidth="1"/>
    <col min="23" max="23" width="13.7109375" style="103" customWidth="1"/>
    <col min="24" max="24" width="9.140625" style="102"/>
    <col min="25" max="25" width="19" style="102" customWidth="1"/>
    <col min="26" max="26" width="11.42578125" style="103" customWidth="1"/>
    <col min="27" max="27" width="9.140625" style="102"/>
    <col min="28" max="28" width="13" style="102" customWidth="1"/>
    <col min="29" max="29" width="11.28515625" style="103" customWidth="1"/>
    <col min="30" max="16384" width="9.140625" style="102"/>
  </cols>
  <sheetData>
    <row r="1" spans="1:29" x14ac:dyDescent="0.25">
      <c r="A1" s="152" t="s">
        <v>1127</v>
      </c>
      <c r="B1" s="152"/>
      <c r="C1" s="119"/>
      <c r="D1" s="149" t="s">
        <v>1126</v>
      </c>
      <c r="E1" s="149"/>
      <c r="G1" s="149" t="s">
        <v>1125</v>
      </c>
      <c r="H1" s="149"/>
      <c r="J1" s="149" t="s">
        <v>1124</v>
      </c>
      <c r="K1" s="149"/>
      <c r="M1" s="149" t="s">
        <v>1123</v>
      </c>
      <c r="N1" s="149"/>
      <c r="P1" s="149" t="s">
        <v>1122</v>
      </c>
      <c r="Q1" s="149"/>
      <c r="S1" s="149" t="s">
        <v>1121</v>
      </c>
      <c r="T1" s="149"/>
      <c r="V1" s="149" t="s">
        <v>1120</v>
      </c>
      <c r="W1" s="149"/>
      <c r="Y1" s="149" t="s">
        <v>1119</v>
      </c>
      <c r="Z1" s="149"/>
      <c r="AB1" s="149" t="s">
        <v>1118</v>
      </c>
      <c r="AC1" s="149"/>
    </row>
    <row r="2" spans="1:29" x14ac:dyDescent="0.25">
      <c r="A2" s="117" t="s">
        <v>1003</v>
      </c>
      <c r="B2" s="116" t="s">
        <v>253</v>
      </c>
      <c r="C2" s="119"/>
      <c r="D2" s="117" t="s">
        <v>1003</v>
      </c>
      <c r="E2" s="116" t="s">
        <v>253</v>
      </c>
      <c r="G2" s="117" t="s">
        <v>1003</v>
      </c>
      <c r="H2" s="116" t="s">
        <v>253</v>
      </c>
      <c r="J2" s="117" t="s">
        <v>1003</v>
      </c>
      <c r="K2" s="116" t="s">
        <v>253</v>
      </c>
      <c r="M2" s="117" t="s">
        <v>1003</v>
      </c>
      <c r="N2" s="116" t="s">
        <v>253</v>
      </c>
      <c r="P2" s="117" t="s">
        <v>1003</v>
      </c>
      <c r="Q2" s="116" t="s">
        <v>253</v>
      </c>
      <c r="S2" s="118" t="s">
        <v>1003</v>
      </c>
      <c r="T2" s="116" t="s">
        <v>253</v>
      </c>
      <c r="V2" s="117" t="s">
        <v>1003</v>
      </c>
      <c r="W2" s="116" t="s">
        <v>253</v>
      </c>
      <c r="Y2" s="117" t="s">
        <v>1003</v>
      </c>
      <c r="Z2" s="116" t="s">
        <v>253</v>
      </c>
      <c r="AB2" s="117" t="s">
        <v>1003</v>
      </c>
      <c r="AC2" s="116" t="s">
        <v>253</v>
      </c>
    </row>
    <row r="3" spans="1:29" ht="25.5" x14ac:dyDescent="0.2">
      <c r="A3" s="115" t="s">
        <v>1002</v>
      </c>
      <c r="B3" s="114">
        <v>7</v>
      </c>
      <c r="D3" s="110" t="s">
        <v>1117</v>
      </c>
      <c r="E3" s="103">
        <v>3</v>
      </c>
      <c r="G3" s="107" t="s">
        <v>1116</v>
      </c>
      <c r="H3" s="103">
        <v>4</v>
      </c>
      <c r="J3" s="113" t="s">
        <v>750</v>
      </c>
      <c r="K3" s="103">
        <v>6</v>
      </c>
      <c r="M3" s="113" t="s">
        <v>882</v>
      </c>
      <c r="N3" s="103">
        <v>8</v>
      </c>
      <c r="P3" s="102" t="s">
        <v>1115</v>
      </c>
      <c r="Q3" s="103">
        <v>1</v>
      </c>
      <c r="S3" s="104" t="s">
        <v>838</v>
      </c>
      <c r="T3" s="103">
        <v>4</v>
      </c>
      <c r="V3" s="110" t="s">
        <v>921</v>
      </c>
      <c r="W3" s="103">
        <v>1</v>
      </c>
      <c r="Y3" s="102" t="s">
        <v>922</v>
      </c>
      <c r="Z3" s="103">
        <v>1</v>
      </c>
      <c r="AB3" s="110" t="s">
        <v>1114</v>
      </c>
      <c r="AC3" s="103">
        <v>1</v>
      </c>
    </row>
    <row r="4" spans="1:29" x14ac:dyDescent="0.2">
      <c r="A4" s="112" t="s">
        <v>746</v>
      </c>
      <c r="B4" s="114">
        <v>3</v>
      </c>
      <c r="D4" s="110" t="s">
        <v>1113</v>
      </c>
      <c r="E4" s="103">
        <v>5</v>
      </c>
      <c r="G4" s="107" t="s">
        <v>1112</v>
      </c>
      <c r="H4" s="103">
        <v>3</v>
      </c>
      <c r="J4" s="113" t="s">
        <v>755</v>
      </c>
      <c r="K4" s="103">
        <v>3</v>
      </c>
      <c r="M4" s="113" t="s">
        <v>751</v>
      </c>
      <c r="N4" s="103">
        <v>3</v>
      </c>
      <c r="P4" s="110" t="s">
        <v>577</v>
      </c>
      <c r="Q4" s="103">
        <v>4</v>
      </c>
      <c r="S4" s="104" t="s">
        <v>1111</v>
      </c>
      <c r="T4" s="103">
        <v>1</v>
      </c>
      <c r="AB4" s="102" t="s">
        <v>1110</v>
      </c>
      <c r="AC4" s="103">
        <v>1</v>
      </c>
    </row>
    <row r="5" spans="1:29" ht="45" customHeight="1" x14ac:dyDescent="0.2">
      <c r="A5" s="115" t="s">
        <v>752</v>
      </c>
      <c r="B5" s="114">
        <v>8</v>
      </c>
      <c r="D5" s="111" t="s">
        <v>753</v>
      </c>
      <c r="E5" s="103">
        <v>3</v>
      </c>
      <c r="G5" s="107" t="s">
        <v>749</v>
      </c>
      <c r="H5" s="103">
        <v>3</v>
      </c>
      <c r="J5" s="113" t="s">
        <v>1109</v>
      </c>
      <c r="K5" s="103">
        <v>3</v>
      </c>
      <c r="M5" s="113" t="s">
        <v>756</v>
      </c>
      <c r="N5" s="103">
        <v>8</v>
      </c>
      <c r="P5" s="102" t="s">
        <v>1108</v>
      </c>
      <c r="Q5" s="103">
        <v>4</v>
      </c>
      <c r="S5" s="104" t="s">
        <v>1107</v>
      </c>
      <c r="T5" s="103">
        <v>1</v>
      </c>
      <c r="AB5" s="102" t="s">
        <v>1106</v>
      </c>
      <c r="AC5" s="103">
        <v>1</v>
      </c>
    </row>
    <row r="6" spans="1:29" x14ac:dyDescent="0.25">
      <c r="A6" s="102" t="s">
        <v>757</v>
      </c>
      <c r="B6" s="103">
        <v>3</v>
      </c>
      <c r="D6" s="111" t="s">
        <v>762</v>
      </c>
      <c r="E6" s="103">
        <v>3</v>
      </c>
      <c r="G6" s="107" t="s">
        <v>754</v>
      </c>
      <c r="H6" s="103">
        <v>3</v>
      </c>
      <c r="J6" s="110" t="s">
        <v>851</v>
      </c>
      <c r="K6" s="103">
        <v>4</v>
      </c>
      <c r="M6" s="113" t="s">
        <v>760</v>
      </c>
      <c r="N6" s="103">
        <v>7</v>
      </c>
      <c r="P6" s="102" t="s">
        <v>1105</v>
      </c>
      <c r="Q6" s="103">
        <v>1</v>
      </c>
      <c r="S6" s="104" t="s">
        <v>1104</v>
      </c>
      <c r="T6" s="103">
        <v>1</v>
      </c>
    </row>
    <row r="7" spans="1:29" ht="45" customHeight="1" x14ac:dyDescent="0.25">
      <c r="A7" s="102" t="s">
        <v>761</v>
      </c>
      <c r="B7" s="103">
        <v>4</v>
      </c>
      <c r="D7" s="111" t="s">
        <v>758</v>
      </c>
      <c r="E7" s="103">
        <v>3</v>
      </c>
      <c r="G7" s="107" t="s">
        <v>871</v>
      </c>
      <c r="H7" s="103">
        <v>7</v>
      </c>
      <c r="J7" s="110" t="s">
        <v>1103</v>
      </c>
      <c r="K7" s="103">
        <v>2</v>
      </c>
      <c r="M7" s="113" t="s">
        <v>765</v>
      </c>
      <c r="N7" s="103">
        <v>8</v>
      </c>
      <c r="P7" s="110" t="s">
        <v>834</v>
      </c>
      <c r="Q7" s="103">
        <v>10</v>
      </c>
      <c r="S7" s="104" t="s">
        <v>1102</v>
      </c>
      <c r="T7" s="103">
        <v>1</v>
      </c>
    </row>
    <row r="8" spans="1:29" ht="34.5" customHeight="1" x14ac:dyDescent="0.25">
      <c r="A8" s="110" t="s">
        <v>780</v>
      </c>
      <c r="B8" s="103">
        <v>3</v>
      </c>
      <c r="D8" s="111" t="s">
        <v>773</v>
      </c>
      <c r="E8" s="103">
        <v>3</v>
      </c>
      <c r="G8" s="107" t="s">
        <v>763</v>
      </c>
      <c r="H8" s="103">
        <v>8</v>
      </c>
      <c r="J8" s="110" t="s">
        <v>1101</v>
      </c>
      <c r="K8" s="103">
        <v>1</v>
      </c>
      <c r="M8" s="113" t="s">
        <v>766</v>
      </c>
      <c r="N8" s="103">
        <v>3</v>
      </c>
      <c r="P8" s="110" t="s">
        <v>588</v>
      </c>
      <c r="Q8" s="103">
        <v>4</v>
      </c>
      <c r="S8" s="104" t="s">
        <v>1100</v>
      </c>
      <c r="T8" s="103">
        <v>1</v>
      </c>
    </row>
    <row r="9" spans="1:29" x14ac:dyDescent="0.25">
      <c r="A9" s="110" t="s">
        <v>781</v>
      </c>
      <c r="B9" s="103">
        <v>4</v>
      </c>
      <c r="D9" s="111" t="s">
        <v>1099</v>
      </c>
      <c r="E9" s="103">
        <v>3</v>
      </c>
      <c r="G9" s="107" t="s">
        <v>764</v>
      </c>
      <c r="H9" s="103">
        <v>3</v>
      </c>
      <c r="J9" s="102" t="s">
        <v>893</v>
      </c>
      <c r="K9" s="103">
        <v>1</v>
      </c>
      <c r="M9" s="110" t="s">
        <v>1098</v>
      </c>
      <c r="N9" s="103">
        <v>4</v>
      </c>
      <c r="P9" s="102" t="s">
        <v>748</v>
      </c>
      <c r="Q9" s="103">
        <v>3</v>
      </c>
      <c r="S9" s="104" t="s">
        <v>1097</v>
      </c>
      <c r="T9" s="103">
        <v>4</v>
      </c>
    </row>
    <row r="10" spans="1:29" x14ac:dyDescent="0.2">
      <c r="A10" s="112" t="s">
        <v>1096</v>
      </c>
      <c r="B10" s="103">
        <v>4</v>
      </c>
      <c r="D10" s="111" t="s">
        <v>776</v>
      </c>
      <c r="E10" s="103">
        <v>9</v>
      </c>
      <c r="G10" s="107" t="s">
        <v>767</v>
      </c>
      <c r="H10" s="103">
        <v>3</v>
      </c>
      <c r="J10" s="102" t="s">
        <v>895</v>
      </c>
      <c r="K10" s="103">
        <v>1</v>
      </c>
      <c r="M10" s="110" t="s">
        <v>1095</v>
      </c>
      <c r="N10" s="103">
        <v>3</v>
      </c>
      <c r="S10" s="104" t="s">
        <v>1094</v>
      </c>
      <c r="T10" s="103">
        <v>1</v>
      </c>
    </row>
    <row r="11" spans="1:29" ht="30" customHeight="1" x14ac:dyDescent="0.25">
      <c r="A11" s="110" t="s">
        <v>831</v>
      </c>
      <c r="B11" s="103">
        <v>7</v>
      </c>
      <c r="D11" s="111" t="s">
        <v>777</v>
      </c>
      <c r="E11" s="103">
        <v>3</v>
      </c>
      <c r="G11" s="107" t="s">
        <v>769</v>
      </c>
      <c r="H11" s="103">
        <v>3</v>
      </c>
      <c r="J11" s="102" t="s">
        <v>897</v>
      </c>
      <c r="K11" s="103">
        <v>1</v>
      </c>
      <c r="M11" s="102" t="s">
        <v>1093</v>
      </c>
      <c r="N11" s="103">
        <v>4</v>
      </c>
      <c r="S11" s="104" t="s">
        <v>1092</v>
      </c>
      <c r="T11" s="103">
        <v>1</v>
      </c>
    </row>
    <row r="12" spans="1:29" x14ac:dyDescent="0.25">
      <c r="A12" s="110" t="s">
        <v>1091</v>
      </c>
      <c r="B12" s="103">
        <v>4</v>
      </c>
      <c r="D12" s="111" t="s">
        <v>778</v>
      </c>
      <c r="E12" s="103">
        <v>3</v>
      </c>
      <c r="G12" s="107" t="s">
        <v>770</v>
      </c>
      <c r="H12" s="103">
        <v>3</v>
      </c>
      <c r="J12" s="102" t="s">
        <v>1090</v>
      </c>
      <c r="K12" s="103">
        <v>1</v>
      </c>
      <c r="M12" s="110" t="s">
        <v>1089</v>
      </c>
      <c r="N12" s="103">
        <v>4</v>
      </c>
      <c r="S12" s="104" t="s">
        <v>1088</v>
      </c>
      <c r="T12" s="103">
        <v>1</v>
      </c>
      <c r="Y12" s="117" t="s">
        <v>1003</v>
      </c>
      <c r="Z12" s="116" t="s">
        <v>253</v>
      </c>
    </row>
    <row r="13" spans="1:29" x14ac:dyDescent="0.25">
      <c r="A13" s="102" t="s">
        <v>1087</v>
      </c>
      <c r="B13" s="103">
        <v>1</v>
      </c>
      <c r="D13" s="111" t="s">
        <v>779</v>
      </c>
      <c r="E13" s="103">
        <v>4</v>
      </c>
      <c r="G13" s="107" t="s">
        <v>771</v>
      </c>
      <c r="H13" s="103">
        <v>3</v>
      </c>
      <c r="J13" s="102" t="s">
        <v>901</v>
      </c>
      <c r="K13" s="103">
        <v>1</v>
      </c>
      <c r="M13" s="110" t="s">
        <v>1086</v>
      </c>
      <c r="N13" s="103">
        <v>4</v>
      </c>
      <c r="S13" s="104" t="s">
        <v>1085</v>
      </c>
      <c r="T13" s="103">
        <v>1</v>
      </c>
      <c r="Y13" s="110" t="s">
        <v>921</v>
      </c>
      <c r="Z13" s="103">
        <v>1</v>
      </c>
    </row>
    <row r="14" spans="1:29" x14ac:dyDescent="0.25">
      <c r="A14" s="102" t="s">
        <v>1084</v>
      </c>
      <c r="B14" s="103">
        <v>1</v>
      </c>
      <c r="D14" s="107" t="s">
        <v>1083</v>
      </c>
      <c r="E14" s="103">
        <v>4</v>
      </c>
      <c r="G14" s="107" t="s">
        <v>772</v>
      </c>
      <c r="H14" s="103">
        <v>3</v>
      </c>
      <c r="M14" s="102" t="s">
        <v>781</v>
      </c>
      <c r="N14" s="103">
        <v>4</v>
      </c>
      <c r="S14" s="104" t="s">
        <v>1082</v>
      </c>
      <c r="T14" s="103">
        <v>2</v>
      </c>
      <c r="Y14" s="102" t="s">
        <v>922</v>
      </c>
      <c r="Z14" s="103">
        <v>1</v>
      </c>
    </row>
    <row r="15" spans="1:29" x14ac:dyDescent="0.25">
      <c r="A15" s="110" t="s">
        <v>592</v>
      </c>
      <c r="B15" s="103">
        <v>4</v>
      </c>
      <c r="D15" s="105" t="s">
        <v>1081</v>
      </c>
      <c r="E15" s="103">
        <v>4</v>
      </c>
      <c r="G15" s="107" t="s">
        <v>738</v>
      </c>
      <c r="H15" s="103">
        <v>3</v>
      </c>
      <c r="M15" s="102" t="s">
        <v>1080</v>
      </c>
      <c r="N15" s="103">
        <v>4</v>
      </c>
      <c r="S15" s="104" t="s">
        <v>1079</v>
      </c>
      <c r="T15" s="103">
        <v>3</v>
      </c>
      <c r="Y15" s="110" t="s">
        <v>1114</v>
      </c>
      <c r="Z15" s="103">
        <v>1</v>
      </c>
    </row>
    <row r="16" spans="1:29" x14ac:dyDescent="0.25">
      <c r="A16" s="110" t="s">
        <v>1078</v>
      </c>
      <c r="B16" s="103">
        <v>1</v>
      </c>
      <c r="D16" s="105" t="s">
        <v>1077</v>
      </c>
      <c r="E16" s="103">
        <v>1</v>
      </c>
      <c r="G16" s="107" t="s">
        <v>590</v>
      </c>
      <c r="H16" s="103">
        <v>4</v>
      </c>
      <c r="M16" s="102" t="s">
        <v>776</v>
      </c>
      <c r="N16" s="103">
        <v>3</v>
      </c>
      <c r="S16" s="104" t="s">
        <v>1076</v>
      </c>
      <c r="T16" s="103">
        <v>3</v>
      </c>
      <c r="Y16" s="102" t="s">
        <v>1110</v>
      </c>
      <c r="Z16" s="103">
        <v>1</v>
      </c>
    </row>
    <row r="17" spans="1:26" x14ac:dyDescent="0.25">
      <c r="A17" s="102" t="s">
        <v>1075</v>
      </c>
      <c r="B17" s="103">
        <v>1</v>
      </c>
      <c r="D17" s="105" t="s">
        <v>1074</v>
      </c>
      <c r="E17" s="103">
        <v>1</v>
      </c>
      <c r="G17" s="105" t="s">
        <v>1073</v>
      </c>
      <c r="H17" s="103">
        <v>4</v>
      </c>
      <c r="M17" s="110" t="s">
        <v>1072</v>
      </c>
      <c r="N17" s="103">
        <v>4</v>
      </c>
      <c r="S17" s="104" t="s">
        <v>1071</v>
      </c>
      <c r="T17" s="103">
        <v>3</v>
      </c>
      <c r="Y17" s="102" t="s">
        <v>1106</v>
      </c>
      <c r="Z17" s="103">
        <v>1</v>
      </c>
    </row>
    <row r="18" spans="1:26" x14ac:dyDescent="0.25">
      <c r="A18" s="102" t="s">
        <v>904</v>
      </c>
      <c r="B18" s="103">
        <v>1</v>
      </c>
      <c r="D18" s="105" t="s">
        <v>776</v>
      </c>
      <c r="E18" s="103">
        <v>1</v>
      </c>
      <c r="G18" s="107" t="s">
        <v>1070</v>
      </c>
      <c r="H18" s="103">
        <v>4</v>
      </c>
      <c r="M18" s="110" t="s">
        <v>1069</v>
      </c>
      <c r="N18" s="103">
        <v>1</v>
      </c>
      <c r="S18" s="104" t="s">
        <v>1068</v>
      </c>
      <c r="T18" s="103">
        <v>3</v>
      </c>
      <c r="Y18" s="102" t="s">
        <v>1169</v>
      </c>
      <c r="Z18" s="103">
        <v>2</v>
      </c>
    </row>
    <row r="19" spans="1:26" x14ac:dyDescent="0.25">
      <c r="A19" s="102" t="s">
        <v>906</v>
      </c>
      <c r="B19" s="103">
        <v>1</v>
      </c>
      <c r="D19" s="107" t="s">
        <v>729</v>
      </c>
      <c r="E19" s="103">
        <v>1</v>
      </c>
      <c r="G19" s="107" t="s">
        <v>1067</v>
      </c>
      <c r="H19" s="103">
        <v>3</v>
      </c>
      <c r="M19" s="110" t="s">
        <v>1066</v>
      </c>
      <c r="N19" s="103">
        <v>1</v>
      </c>
      <c r="S19" s="104" t="s">
        <v>1065</v>
      </c>
      <c r="T19" s="103">
        <v>3</v>
      </c>
      <c r="Y19" s="102" t="s">
        <v>1170</v>
      </c>
      <c r="Z19" s="103">
        <v>3</v>
      </c>
    </row>
    <row r="20" spans="1:26" x14ac:dyDescent="0.25">
      <c r="A20" s="102" t="s">
        <v>908</v>
      </c>
      <c r="B20" s="103">
        <v>1</v>
      </c>
      <c r="D20" s="105" t="s">
        <v>1064</v>
      </c>
      <c r="E20" s="103">
        <v>3</v>
      </c>
      <c r="G20" s="107" t="s">
        <v>1063</v>
      </c>
      <c r="H20" s="103">
        <v>3</v>
      </c>
      <c r="M20" s="110" t="s">
        <v>1062</v>
      </c>
      <c r="N20" s="103">
        <v>1</v>
      </c>
      <c r="S20" s="104" t="s">
        <v>1061</v>
      </c>
      <c r="T20" s="103">
        <v>3</v>
      </c>
      <c r="Y20" s="102" t="s">
        <v>1171</v>
      </c>
      <c r="Z20" s="103">
        <v>1</v>
      </c>
    </row>
    <row r="21" spans="1:26" x14ac:dyDescent="0.25">
      <c r="A21" s="102" t="s">
        <v>832</v>
      </c>
      <c r="B21" s="103">
        <v>7</v>
      </c>
      <c r="D21" s="107" t="s">
        <v>732</v>
      </c>
      <c r="E21" s="103">
        <v>1</v>
      </c>
      <c r="G21" s="107" t="s">
        <v>1060</v>
      </c>
      <c r="H21" s="103">
        <v>4</v>
      </c>
      <c r="M21" s="102" t="s">
        <v>614</v>
      </c>
      <c r="N21" s="103">
        <v>4</v>
      </c>
      <c r="S21" s="104" t="s">
        <v>1059</v>
      </c>
      <c r="T21" s="103">
        <v>3</v>
      </c>
      <c r="Y21" s="102" t="s">
        <v>1172</v>
      </c>
      <c r="Z21" s="103">
        <v>1</v>
      </c>
    </row>
    <row r="22" spans="1:26" x14ac:dyDescent="0.25">
      <c r="A22" s="102" t="s">
        <v>1058</v>
      </c>
      <c r="B22" s="103">
        <v>1</v>
      </c>
      <c r="D22" s="107" t="s">
        <v>734</v>
      </c>
      <c r="E22" s="103">
        <v>1</v>
      </c>
      <c r="G22" s="105" t="s">
        <v>617</v>
      </c>
      <c r="H22" s="103">
        <v>4</v>
      </c>
      <c r="M22" s="102" t="s">
        <v>1057</v>
      </c>
      <c r="N22" s="103">
        <v>1</v>
      </c>
      <c r="S22" s="104" t="s">
        <v>1056</v>
      </c>
      <c r="T22" s="103">
        <v>3</v>
      </c>
    </row>
    <row r="23" spans="1:26" ht="30" x14ac:dyDescent="0.25">
      <c r="A23" s="110" t="s">
        <v>1055</v>
      </c>
      <c r="B23" s="103">
        <v>1</v>
      </c>
      <c r="D23" s="109" t="s">
        <v>1054</v>
      </c>
      <c r="E23" s="103">
        <v>1</v>
      </c>
      <c r="G23" s="107" t="s">
        <v>1053</v>
      </c>
      <c r="H23" s="103">
        <v>1</v>
      </c>
      <c r="M23" s="102" t="s">
        <v>1052</v>
      </c>
      <c r="N23" s="103">
        <v>1</v>
      </c>
      <c r="S23" s="104" t="s">
        <v>1051</v>
      </c>
      <c r="T23" s="103">
        <v>3</v>
      </c>
    </row>
    <row r="24" spans="1:26" x14ac:dyDescent="0.25">
      <c r="A24" s="102" t="s">
        <v>1050</v>
      </c>
      <c r="B24" s="103">
        <v>1</v>
      </c>
      <c r="D24" s="108" t="s">
        <v>1049</v>
      </c>
      <c r="E24" s="103">
        <v>1</v>
      </c>
      <c r="G24" s="107" t="s">
        <v>1048</v>
      </c>
      <c r="H24" s="103">
        <v>4</v>
      </c>
      <c r="M24" s="102" t="s">
        <v>885</v>
      </c>
      <c r="N24" s="103">
        <v>1</v>
      </c>
      <c r="S24" s="104" t="s">
        <v>1047</v>
      </c>
      <c r="T24" s="103">
        <v>3</v>
      </c>
    </row>
    <row r="25" spans="1:26" x14ac:dyDescent="0.2">
      <c r="G25" s="105" t="s">
        <v>1046</v>
      </c>
      <c r="H25" s="103">
        <v>4</v>
      </c>
      <c r="S25" s="106" t="s">
        <v>802</v>
      </c>
      <c r="T25" s="103">
        <v>3</v>
      </c>
    </row>
    <row r="26" spans="1:26" x14ac:dyDescent="0.2">
      <c r="G26" s="107" t="s">
        <v>1045</v>
      </c>
      <c r="H26" s="103">
        <v>1</v>
      </c>
      <c r="S26" s="106" t="s">
        <v>804</v>
      </c>
      <c r="T26" s="103">
        <v>3</v>
      </c>
    </row>
    <row r="27" spans="1:26" x14ac:dyDescent="0.2">
      <c r="G27" s="107" t="s">
        <v>1044</v>
      </c>
      <c r="H27" s="103">
        <v>3</v>
      </c>
      <c r="S27" s="106" t="s">
        <v>806</v>
      </c>
      <c r="T27" s="103">
        <v>3</v>
      </c>
    </row>
    <row r="28" spans="1:26" x14ac:dyDescent="0.2">
      <c r="G28" s="107" t="s">
        <v>1043</v>
      </c>
      <c r="H28" s="103">
        <v>1</v>
      </c>
      <c r="S28" s="106" t="s">
        <v>808</v>
      </c>
      <c r="T28" s="103">
        <v>3</v>
      </c>
    </row>
    <row r="29" spans="1:26" x14ac:dyDescent="0.2">
      <c r="G29" s="107" t="s">
        <v>1042</v>
      </c>
      <c r="H29" s="103">
        <v>1</v>
      </c>
      <c r="S29" s="106" t="s">
        <v>810</v>
      </c>
      <c r="T29" s="103">
        <v>3</v>
      </c>
    </row>
    <row r="30" spans="1:26" x14ac:dyDescent="0.2">
      <c r="G30" s="107" t="s">
        <v>1041</v>
      </c>
      <c r="H30" s="103">
        <v>3</v>
      </c>
      <c r="S30" s="106" t="s">
        <v>812</v>
      </c>
      <c r="T30" s="103">
        <v>3</v>
      </c>
    </row>
    <row r="31" spans="1:26" x14ac:dyDescent="0.2">
      <c r="G31" s="105" t="s">
        <v>1040</v>
      </c>
      <c r="H31" s="103">
        <v>4</v>
      </c>
      <c r="S31" s="106" t="s">
        <v>814</v>
      </c>
      <c r="T31" s="103">
        <v>3</v>
      </c>
    </row>
    <row r="32" spans="1:26" x14ac:dyDescent="0.2">
      <c r="G32" s="105" t="s">
        <v>1039</v>
      </c>
      <c r="H32" s="103">
        <v>3</v>
      </c>
      <c r="S32" s="106" t="s">
        <v>815</v>
      </c>
      <c r="T32" s="103">
        <v>3</v>
      </c>
    </row>
    <row r="33" spans="2:23" x14ac:dyDescent="0.2">
      <c r="G33" s="105" t="s">
        <v>1038</v>
      </c>
      <c r="H33" s="103">
        <v>1</v>
      </c>
      <c r="S33" s="106" t="s">
        <v>817</v>
      </c>
      <c r="T33" s="103">
        <v>3</v>
      </c>
    </row>
    <row r="34" spans="2:23" x14ac:dyDescent="0.2">
      <c r="G34" s="105" t="s">
        <v>1037</v>
      </c>
      <c r="H34" s="103">
        <v>1</v>
      </c>
      <c r="S34" s="106" t="s">
        <v>616</v>
      </c>
      <c r="T34" s="103">
        <v>3</v>
      </c>
    </row>
    <row r="35" spans="2:23" x14ac:dyDescent="0.2">
      <c r="G35" s="105" t="s">
        <v>1036</v>
      </c>
      <c r="H35" s="103">
        <v>1</v>
      </c>
      <c r="S35" s="106" t="s">
        <v>820</v>
      </c>
      <c r="T35" s="103">
        <v>3</v>
      </c>
    </row>
    <row r="36" spans="2:23" x14ac:dyDescent="0.2">
      <c r="G36" s="105" t="s">
        <v>1035</v>
      </c>
      <c r="H36" s="103">
        <v>1</v>
      </c>
      <c r="S36" s="106" t="s">
        <v>822</v>
      </c>
      <c r="T36" s="103">
        <v>3</v>
      </c>
    </row>
    <row r="37" spans="2:23" x14ac:dyDescent="0.2">
      <c r="G37" s="105" t="s">
        <v>1034</v>
      </c>
      <c r="H37" s="103">
        <v>1</v>
      </c>
      <c r="S37" s="106" t="s">
        <v>824</v>
      </c>
      <c r="T37" s="103">
        <v>3</v>
      </c>
    </row>
    <row r="38" spans="2:23" x14ac:dyDescent="0.2">
      <c r="G38" s="105" t="s">
        <v>751</v>
      </c>
      <c r="H38" s="103">
        <v>1</v>
      </c>
      <c r="S38" s="106" t="s">
        <v>826</v>
      </c>
      <c r="T38" s="103">
        <v>3</v>
      </c>
    </row>
    <row r="39" spans="2:23" x14ac:dyDescent="0.25">
      <c r="G39" s="105" t="s">
        <v>1033</v>
      </c>
      <c r="H39" s="103">
        <v>1</v>
      </c>
    </row>
    <row r="40" spans="2:23" x14ac:dyDescent="0.25">
      <c r="G40" s="105" t="s">
        <v>1032</v>
      </c>
      <c r="H40" s="103">
        <v>1</v>
      </c>
    </row>
    <row r="41" spans="2:23" x14ac:dyDescent="0.25">
      <c r="G41" s="105" t="s">
        <v>1031</v>
      </c>
      <c r="H41" s="103">
        <v>1</v>
      </c>
    </row>
    <row r="42" spans="2:23" x14ac:dyDescent="0.25">
      <c r="G42" s="105" t="s">
        <v>1030</v>
      </c>
      <c r="H42" s="103">
        <v>1</v>
      </c>
    </row>
    <row r="44" spans="2:23" ht="12.75" x14ac:dyDescent="0.25">
      <c r="B44" s="102"/>
      <c r="E44" s="102"/>
      <c r="G44" s="102"/>
      <c r="H44" s="102"/>
      <c r="K44" s="102"/>
      <c r="N44" s="102"/>
      <c r="Q44" s="102"/>
      <c r="S44" s="102"/>
      <c r="T44" s="102"/>
      <c r="W44" s="102"/>
    </row>
  </sheetData>
  <mergeCells count="10">
    <mergeCell ref="S1:T1"/>
    <mergeCell ref="V1:W1"/>
    <mergeCell ref="Y1:Z1"/>
    <mergeCell ref="AB1:AC1"/>
    <mergeCell ref="A1:B1"/>
    <mergeCell ref="D1:E1"/>
    <mergeCell ref="G1:H1"/>
    <mergeCell ref="J1:K1"/>
    <mergeCell ref="M1:N1"/>
    <mergeCell ref="P1:Q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
  <sheetViews>
    <sheetView topLeftCell="D1" workbookViewId="0">
      <pane ySplit="1" topLeftCell="A2" activePane="bottomLeft" state="frozen"/>
      <selection activeCell="F1" sqref="F1"/>
      <selection pane="bottomLeft" activeCell="J3" sqref="J3"/>
    </sheetView>
  </sheetViews>
  <sheetFormatPr defaultRowHeight="15" x14ac:dyDescent="0.25"/>
  <cols>
    <col min="2" max="2" width="14.7109375" customWidth="1"/>
    <col min="3" max="3" width="59.7109375" customWidth="1"/>
    <col min="4" max="4" width="17.7109375" customWidth="1"/>
    <col min="5" max="5" width="11.7109375" customWidth="1"/>
    <col min="6" max="6" width="33.7109375" style="3" customWidth="1"/>
    <col min="7" max="7" width="28.42578125" customWidth="1"/>
    <col min="8" max="8" width="35.5703125" customWidth="1"/>
    <col min="9" max="9" width="26.28515625" customWidth="1"/>
    <col min="10" max="10" width="40.42578125" customWidth="1"/>
    <col min="11" max="11" width="52.85546875" customWidth="1"/>
    <col min="12" max="13" width="49.28515625" customWidth="1"/>
    <col min="14" max="14" width="33.5703125" customWidth="1"/>
    <col min="15" max="15" width="54.42578125" customWidth="1"/>
    <col min="16" max="16" width="44" customWidth="1"/>
    <col min="17" max="17" width="33" customWidth="1"/>
    <col min="18" max="18" width="33.42578125" customWidth="1"/>
    <col min="19" max="19" width="38.42578125" customWidth="1"/>
    <col min="20" max="20" width="43.5703125" customWidth="1"/>
    <col min="21" max="21" width="54.42578125" customWidth="1"/>
    <col min="22" max="22" width="9" customWidth="1"/>
  </cols>
  <sheetData>
    <row r="1" spans="1:25" s="2" customFormat="1" ht="30" customHeight="1" x14ac:dyDescent="0.25">
      <c r="A1" s="22" t="s">
        <v>0</v>
      </c>
      <c r="B1" s="1" t="s">
        <v>0</v>
      </c>
      <c r="C1" s="1" t="s">
        <v>1</v>
      </c>
      <c r="D1" s="1" t="s">
        <v>2</v>
      </c>
      <c r="E1" s="1" t="s">
        <v>3</v>
      </c>
      <c r="F1" s="1" t="s">
        <v>4</v>
      </c>
      <c r="G1" s="1" t="s">
        <v>14</v>
      </c>
      <c r="H1" s="1" t="s">
        <v>15</v>
      </c>
      <c r="I1" s="1" t="s">
        <v>5</v>
      </c>
      <c r="J1" s="1" t="s">
        <v>6</v>
      </c>
      <c r="K1" s="1" t="s">
        <v>16</v>
      </c>
      <c r="L1" s="1" t="s">
        <v>7</v>
      </c>
      <c r="M1" s="1" t="s">
        <v>280</v>
      </c>
      <c r="N1" s="1" t="s">
        <v>8</v>
      </c>
      <c r="O1" s="1" t="s">
        <v>17</v>
      </c>
      <c r="P1" s="1" t="s">
        <v>9</v>
      </c>
      <c r="Q1" s="1" t="s">
        <v>10</v>
      </c>
      <c r="R1" s="1" t="s">
        <v>11</v>
      </c>
      <c r="S1" s="1" t="s">
        <v>18</v>
      </c>
      <c r="T1" s="1" t="s">
        <v>12</v>
      </c>
      <c r="U1" s="1" t="s">
        <v>13</v>
      </c>
      <c r="V1" s="1"/>
      <c r="W1" s="1"/>
      <c r="X1" s="1"/>
      <c r="Y1" s="1"/>
    </row>
    <row r="2" spans="1:25" s="3" customFormat="1" ht="180" x14ac:dyDescent="0.25">
      <c r="A2" s="20" t="s">
        <v>507</v>
      </c>
      <c r="B2" s="3" t="s">
        <v>118</v>
      </c>
      <c r="C2" s="3" t="s">
        <v>19</v>
      </c>
      <c r="D2" s="3" t="s">
        <v>20</v>
      </c>
      <c r="E2" s="3">
        <v>2013</v>
      </c>
      <c r="F2" s="3" t="s">
        <v>21</v>
      </c>
      <c r="G2" s="3" t="s">
        <v>22</v>
      </c>
      <c r="I2" s="3" t="s">
        <v>23</v>
      </c>
      <c r="J2" s="3" t="s">
        <v>24</v>
      </c>
      <c r="K2" s="3" t="s">
        <v>44</v>
      </c>
      <c r="L2" s="3" t="s">
        <v>281</v>
      </c>
      <c r="M2" s="3" t="s">
        <v>285</v>
      </c>
      <c r="N2" s="3" t="s">
        <v>25</v>
      </c>
      <c r="O2" s="3" t="s">
        <v>26</v>
      </c>
      <c r="P2" s="3" t="s">
        <v>1160</v>
      </c>
      <c r="Q2" s="3" t="s">
        <v>28</v>
      </c>
      <c r="R2" s="4" t="s">
        <v>29</v>
      </c>
      <c r="S2" s="4" t="s">
        <v>30</v>
      </c>
      <c r="T2" s="3" t="s">
        <v>31</v>
      </c>
    </row>
    <row r="3" spans="1:25" ht="90" x14ac:dyDescent="0.25">
      <c r="A3" s="20" t="s">
        <v>508</v>
      </c>
      <c r="B3" t="s">
        <v>32</v>
      </c>
      <c r="C3" s="3" t="s">
        <v>33</v>
      </c>
      <c r="D3" s="3" t="s">
        <v>34</v>
      </c>
      <c r="E3">
        <v>2009</v>
      </c>
      <c r="F3" s="3" t="s">
        <v>35</v>
      </c>
      <c r="G3" s="3" t="s">
        <v>36</v>
      </c>
      <c r="H3" s="3" t="s">
        <v>42</v>
      </c>
      <c r="I3" s="3" t="s">
        <v>23</v>
      </c>
      <c r="J3" s="3" t="s">
        <v>137</v>
      </c>
      <c r="K3" s="3" t="s">
        <v>135</v>
      </c>
      <c r="L3" s="3" t="s">
        <v>277</v>
      </c>
      <c r="M3" s="3" t="s">
        <v>533</v>
      </c>
      <c r="N3" s="3" t="s">
        <v>134</v>
      </c>
      <c r="O3" s="3" t="s">
        <v>41</v>
      </c>
      <c r="P3" s="3" t="s">
        <v>40</v>
      </c>
      <c r="Q3" s="3" t="s">
        <v>136</v>
      </c>
      <c r="R3" s="3" t="s">
        <v>138</v>
      </c>
      <c r="S3" s="3" t="s">
        <v>139</v>
      </c>
      <c r="T3" s="3" t="s">
        <v>37</v>
      </c>
    </row>
    <row r="4" spans="1:25" ht="180" x14ac:dyDescent="0.25">
      <c r="A4" s="20" t="s">
        <v>509</v>
      </c>
      <c r="B4" t="s">
        <v>43</v>
      </c>
      <c r="C4" t="s">
        <v>45</v>
      </c>
      <c r="D4" s="3" t="s">
        <v>48</v>
      </c>
      <c r="E4">
        <v>2009</v>
      </c>
      <c r="F4" s="3" t="s">
        <v>46</v>
      </c>
      <c r="G4" t="s">
        <v>47</v>
      </c>
      <c r="H4" s="3" t="s">
        <v>51</v>
      </c>
      <c r="I4" t="s">
        <v>23</v>
      </c>
      <c r="J4" t="s">
        <v>49</v>
      </c>
      <c r="K4" s="3" t="s">
        <v>50</v>
      </c>
      <c r="L4" s="3" t="s">
        <v>276</v>
      </c>
      <c r="M4" s="3" t="s">
        <v>287</v>
      </c>
      <c r="N4" s="3" t="s">
        <v>52</v>
      </c>
      <c r="O4" t="s">
        <v>53</v>
      </c>
      <c r="P4" s="3" t="s">
        <v>59</v>
      </c>
      <c r="Q4" s="3" t="s">
        <v>58</v>
      </c>
      <c r="R4" s="3" t="s">
        <v>56</v>
      </c>
      <c r="S4" s="3" t="s">
        <v>55</v>
      </c>
      <c r="T4" s="4" t="s">
        <v>54</v>
      </c>
      <c r="U4" s="3" t="s">
        <v>162</v>
      </c>
    </row>
    <row r="5" spans="1:25" ht="165" x14ac:dyDescent="0.25">
      <c r="A5" s="20" t="s">
        <v>510</v>
      </c>
      <c r="B5" t="s">
        <v>60</v>
      </c>
      <c r="C5" s="3" t="s">
        <v>61</v>
      </c>
      <c r="D5" s="3" t="s">
        <v>62</v>
      </c>
      <c r="E5">
        <v>2010</v>
      </c>
      <c r="F5" s="3" t="s">
        <v>63</v>
      </c>
      <c r="G5" s="3" t="s">
        <v>65</v>
      </c>
      <c r="I5" t="s">
        <v>23</v>
      </c>
      <c r="J5" s="3" t="s">
        <v>67</v>
      </c>
      <c r="K5" s="3" t="s">
        <v>66</v>
      </c>
      <c r="L5" s="3" t="s">
        <v>70</v>
      </c>
      <c r="M5" s="3" t="s">
        <v>407</v>
      </c>
      <c r="N5" s="3" t="s">
        <v>71</v>
      </c>
      <c r="O5" s="3" t="s">
        <v>72</v>
      </c>
      <c r="P5" s="3" t="s">
        <v>68</v>
      </c>
      <c r="Q5" s="3" t="s">
        <v>58</v>
      </c>
      <c r="R5" s="3" t="s">
        <v>69</v>
      </c>
      <c r="S5" s="3" t="s">
        <v>64</v>
      </c>
      <c r="T5" s="4" t="s">
        <v>54</v>
      </c>
    </row>
    <row r="6" spans="1:25" ht="120" x14ac:dyDescent="0.25">
      <c r="A6" s="20" t="s">
        <v>511</v>
      </c>
      <c r="B6" t="s">
        <v>78</v>
      </c>
      <c r="C6" s="7" t="s">
        <v>73</v>
      </c>
      <c r="D6" s="7" t="s">
        <v>74</v>
      </c>
      <c r="E6" s="7">
        <v>2011</v>
      </c>
      <c r="F6" s="7" t="s">
        <v>75</v>
      </c>
      <c r="G6" s="4" t="s">
        <v>77</v>
      </c>
      <c r="I6" s="4" t="s">
        <v>79</v>
      </c>
      <c r="J6" s="7" t="s">
        <v>76</v>
      </c>
      <c r="K6" s="4" t="s">
        <v>84</v>
      </c>
      <c r="L6" s="3" t="s">
        <v>82</v>
      </c>
      <c r="M6" s="3"/>
      <c r="N6" s="3" t="s">
        <v>96</v>
      </c>
      <c r="O6" s="3" t="s">
        <v>92</v>
      </c>
      <c r="P6" s="3" t="s">
        <v>83</v>
      </c>
      <c r="Q6" s="3" t="s">
        <v>80</v>
      </c>
      <c r="R6" s="3" t="s">
        <v>272</v>
      </c>
      <c r="S6" s="3" t="s">
        <v>85</v>
      </c>
      <c r="T6" s="4" t="s">
        <v>86</v>
      </c>
    </row>
    <row r="7" spans="1:25" ht="90" x14ac:dyDescent="0.25">
      <c r="A7" s="20" t="s">
        <v>512</v>
      </c>
      <c r="B7" t="s">
        <v>91</v>
      </c>
      <c r="C7" s="4" t="s">
        <v>87</v>
      </c>
      <c r="D7" s="4" t="s">
        <v>88</v>
      </c>
      <c r="E7" s="7">
        <v>2012</v>
      </c>
      <c r="F7" s="4" t="s">
        <v>89</v>
      </c>
      <c r="G7" s="4" t="s">
        <v>290</v>
      </c>
      <c r="I7" s="4" t="s">
        <v>23</v>
      </c>
      <c r="J7" s="4" t="s">
        <v>90</v>
      </c>
      <c r="K7" s="3" t="s">
        <v>97</v>
      </c>
      <c r="L7" s="3" t="s">
        <v>279</v>
      </c>
      <c r="M7" s="3"/>
      <c r="N7" s="3" t="s">
        <v>96</v>
      </c>
      <c r="O7" s="3" t="s">
        <v>92</v>
      </c>
      <c r="P7" s="3" t="s">
        <v>68</v>
      </c>
      <c r="Q7" s="3" t="s">
        <v>80</v>
      </c>
      <c r="R7" s="3" t="s">
        <v>69</v>
      </c>
      <c r="S7" s="4" t="s">
        <v>93</v>
      </c>
      <c r="T7" s="4" t="s">
        <v>94</v>
      </c>
      <c r="U7" s="4" t="s">
        <v>163</v>
      </c>
    </row>
    <row r="8" spans="1:25" ht="210" x14ac:dyDescent="0.25">
      <c r="A8" s="20" t="s">
        <v>513</v>
      </c>
      <c r="B8" t="s">
        <v>109</v>
      </c>
      <c r="C8" s="4" t="s">
        <v>98</v>
      </c>
      <c r="D8" s="3" t="s">
        <v>100</v>
      </c>
      <c r="E8">
        <v>2012</v>
      </c>
      <c r="F8" s="3" t="s">
        <v>99</v>
      </c>
      <c r="G8" s="4" t="s">
        <v>101</v>
      </c>
      <c r="H8" s="3" t="s">
        <v>110</v>
      </c>
      <c r="I8" s="4" t="s">
        <v>102</v>
      </c>
      <c r="J8" s="4" t="s">
        <v>103</v>
      </c>
      <c r="K8" s="3" t="s">
        <v>111</v>
      </c>
      <c r="L8" s="3" t="s">
        <v>104</v>
      </c>
      <c r="M8" s="3" t="s">
        <v>409</v>
      </c>
      <c r="N8" s="3" t="s">
        <v>96</v>
      </c>
      <c r="O8" s="3" t="s">
        <v>105</v>
      </c>
      <c r="P8" s="3" t="s">
        <v>108</v>
      </c>
      <c r="Q8" s="3" t="s">
        <v>107</v>
      </c>
      <c r="R8" s="3" t="s">
        <v>69</v>
      </c>
      <c r="S8" s="4" t="s">
        <v>79</v>
      </c>
      <c r="T8" s="4" t="s">
        <v>106</v>
      </c>
    </row>
    <row r="9" spans="1:25" ht="135" x14ac:dyDescent="0.25">
      <c r="A9" s="20" t="s">
        <v>514</v>
      </c>
      <c r="B9" t="s">
        <v>117</v>
      </c>
      <c r="C9" s="7" t="s">
        <v>112</v>
      </c>
      <c r="D9" s="7" t="s">
        <v>113</v>
      </c>
      <c r="E9" s="7">
        <v>2012</v>
      </c>
      <c r="F9" s="7" t="s">
        <v>114</v>
      </c>
      <c r="G9" s="4" t="s">
        <v>291</v>
      </c>
      <c r="I9" s="4" t="s">
        <v>23</v>
      </c>
      <c r="J9" s="7" t="s">
        <v>90</v>
      </c>
      <c r="K9" s="3" t="s">
        <v>116</v>
      </c>
      <c r="L9" s="3" t="s">
        <v>279</v>
      </c>
      <c r="M9" s="3"/>
      <c r="N9" s="3" t="s">
        <v>96</v>
      </c>
      <c r="O9" s="3" t="s">
        <v>92</v>
      </c>
      <c r="P9" s="3" t="s">
        <v>108</v>
      </c>
      <c r="Q9" s="3" t="s">
        <v>119</v>
      </c>
      <c r="R9" s="3" t="s">
        <v>69</v>
      </c>
      <c r="S9" s="4" t="s">
        <v>115</v>
      </c>
      <c r="T9" s="4" t="s">
        <v>94</v>
      </c>
    </row>
    <row r="10" spans="1:25" ht="150" x14ac:dyDescent="0.25">
      <c r="A10" s="20" t="s">
        <v>515</v>
      </c>
      <c r="B10" t="s">
        <v>128</v>
      </c>
      <c r="C10" s="4" t="s">
        <v>129</v>
      </c>
      <c r="D10" s="3" t="s">
        <v>130</v>
      </c>
      <c r="E10" s="4">
        <v>2015</v>
      </c>
      <c r="F10" s="3" t="s">
        <v>131</v>
      </c>
      <c r="G10" s="3" t="s">
        <v>123</v>
      </c>
      <c r="H10" s="3" t="s">
        <v>132</v>
      </c>
      <c r="I10" s="4" t="s">
        <v>23</v>
      </c>
      <c r="J10" s="4" t="s">
        <v>125</v>
      </c>
      <c r="K10" s="3" t="s">
        <v>126</v>
      </c>
      <c r="L10" s="3" t="s">
        <v>278</v>
      </c>
      <c r="M10" s="3" t="s">
        <v>406</v>
      </c>
      <c r="N10" s="3" t="s">
        <v>96</v>
      </c>
      <c r="O10" s="3" t="s">
        <v>92</v>
      </c>
      <c r="P10" s="3" t="s">
        <v>1162</v>
      </c>
      <c r="Q10" s="3" t="s">
        <v>121</v>
      </c>
      <c r="R10" s="3" t="s">
        <v>122</v>
      </c>
      <c r="S10" s="4" t="s">
        <v>127</v>
      </c>
      <c r="T10" s="4" t="s">
        <v>124</v>
      </c>
      <c r="U10" s="3" t="s">
        <v>164</v>
      </c>
    </row>
    <row r="11" spans="1:25" ht="180" x14ac:dyDescent="0.25">
      <c r="A11" s="20" t="s">
        <v>516</v>
      </c>
      <c r="B11" t="s">
        <v>142</v>
      </c>
      <c r="C11" s="4" t="s">
        <v>151</v>
      </c>
      <c r="D11" s="3" t="s">
        <v>152</v>
      </c>
      <c r="E11" s="4">
        <v>2017</v>
      </c>
      <c r="F11" s="3" t="s">
        <v>153</v>
      </c>
      <c r="G11" s="3" t="s">
        <v>22</v>
      </c>
      <c r="I11" s="4" t="s">
        <v>23</v>
      </c>
      <c r="J11" s="4" t="s">
        <v>521</v>
      </c>
      <c r="K11" s="3" t="s">
        <v>156</v>
      </c>
      <c r="L11" s="3" t="s">
        <v>283</v>
      </c>
      <c r="M11" s="3" t="s">
        <v>282</v>
      </c>
      <c r="N11" s="3" t="s">
        <v>140</v>
      </c>
      <c r="O11" s="3" t="s">
        <v>26</v>
      </c>
      <c r="P11" s="3" t="s">
        <v>985</v>
      </c>
      <c r="Q11" s="3" t="s">
        <v>28</v>
      </c>
      <c r="R11" s="3" t="s">
        <v>274</v>
      </c>
      <c r="S11" s="4" t="s">
        <v>154</v>
      </c>
      <c r="T11" s="3" t="s">
        <v>31</v>
      </c>
    </row>
    <row r="12" spans="1:25" ht="120" x14ac:dyDescent="0.25">
      <c r="A12" s="20" t="s">
        <v>517</v>
      </c>
      <c r="B12" t="s">
        <v>143</v>
      </c>
      <c r="C12" s="4" t="s">
        <v>144</v>
      </c>
      <c r="D12" s="3" t="s">
        <v>145</v>
      </c>
      <c r="E12" s="4">
        <v>2005</v>
      </c>
      <c r="F12" s="3" t="s">
        <v>158</v>
      </c>
      <c r="G12" s="3" t="s">
        <v>294</v>
      </c>
      <c r="I12" s="4" t="s">
        <v>23</v>
      </c>
      <c r="J12" s="4" t="s">
        <v>159</v>
      </c>
      <c r="K12" s="3" t="s">
        <v>161</v>
      </c>
      <c r="L12" s="3" t="s">
        <v>160</v>
      </c>
      <c r="M12" s="3" t="s">
        <v>408</v>
      </c>
      <c r="N12" s="3" t="s">
        <v>147</v>
      </c>
      <c r="O12" s="3" t="s">
        <v>92</v>
      </c>
      <c r="P12" s="3" t="s">
        <v>79</v>
      </c>
      <c r="Q12" s="3" t="s">
        <v>148</v>
      </c>
      <c r="R12" s="3" t="s">
        <v>149</v>
      </c>
      <c r="S12" s="4" t="s">
        <v>79</v>
      </c>
      <c r="T12" s="3" t="s">
        <v>150</v>
      </c>
    </row>
    <row r="13" spans="1:25" s="2" customFormat="1" ht="135" x14ac:dyDescent="0.25">
      <c r="A13" s="20" t="s">
        <v>518</v>
      </c>
      <c r="B13" s="4" t="s">
        <v>171</v>
      </c>
      <c r="C13" s="3" t="s">
        <v>165</v>
      </c>
      <c r="D13" s="4" t="s">
        <v>166</v>
      </c>
      <c r="E13" s="7">
        <v>2011</v>
      </c>
      <c r="F13" s="7" t="s">
        <v>167</v>
      </c>
      <c r="G13" s="4" t="s">
        <v>295</v>
      </c>
      <c r="I13" s="4" t="s">
        <v>23</v>
      </c>
      <c r="J13" s="4" t="s">
        <v>168</v>
      </c>
      <c r="L13" s="3" t="s">
        <v>175</v>
      </c>
      <c r="M13" s="3" t="s">
        <v>287</v>
      </c>
      <c r="N13" s="4" t="s">
        <v>96</v>
      </c>
      <c r="O13" s="4" t="s">
        <v>174</v>
      </c>
      <c r="P13" s="3" t="s">
        <v>59</v>
      </c>
      <c r="Q13" s="3" t="s">
        <v>58</v>
      </c>
      <c r="R13" s="6" t="s">
        <v>275</v>
      </c>
      <c r="S13" s="4" t="s">
        <v>172</v>
      </c>
      <c r="T13" s="7" t="s">
        <v>169</v>
      </c>
      <c r="U13" s="4" t="s">
        <v>170</v>
      </c>
    </row>
    <row r="14" spans="1:25" ht="210" x14ac:dyDescent="0.25">
      <c r="A14" s="20" t="s">
        <v>506</v>
      </c>
      <c r="B14" t="s">
        <v>186</v>
      </c>
      <c r="C14" s="4" t="s">
        <v>176</v>
      </c>
      <c r="D14" s="3" t="s">
        <v>177</v>
      </c>
      <c r="E14" s="4">
        <v>2016</v>
      </c>
      <c r="F14" s="3" t="s">
        <v>178</v>
      </c>
      <c r="G14" s="4" t="s">
        <v>179</v>
      </c>
      <c r="I14" s="4" t="s">
        <v>23</v>
      </c>
      <c r="J14" s="3" t="s">
        <v>522</v>
      </c>
      <c r="K14" s="3" t="s">
        <v>184</v>
      </c>
      <c r="L14" s="3" t="s">
        <v>284</v>
      </c>
      <c r="M14" s="3" t="s">
        <v>286</v>
      </c>
      <c r="N14" s="3" t="s">
        <v>25</v>
      </c>
      <c r="O14" s="3" t="s">
        <v>26</v>
      </c>
      <c r="P14" s="3" t="s">
        <v>1161</v>
      </c>
      <c r="Q14" s="3" t="s">
        <v>28</v>
      </c>
      <c r="R14" s="4" t="s">
        <v>183</v>
      </c>
      <c r="S14" s="4" t="s">
        <v>79</v>
      </c>
      <c r="T14" s="3" t="s">
        <v>181</v>
      </c>
    </row>
    <row r="15" spans="1:25" ht="75" x14ac:dyDescent="0.25">
      <c r="A15" s="20" t="s">
        <v>519</v>
      </c>
      <c r="B15" t="s">
        <v>188</v>
      </c>
      <c r="C15" s="4" t="s">
        <v>189</v>
      </c>
      <c r="D15" s="3" t="s">
        <v>190</v>
      </c>
      <c r="E15" s="4">
        <v>2016</v>
      </c>
      <c r="F15" s="3" t="s">
        <v>191</v>
      </c>
      <c r="G15" s="4" t="s">
        <v>187</v>
      </c>
      <c r="I15" s="4" t="s">
        <v>23</v>
      </c>
      <c r="J15" s="3" t="s">
        <v>192</v>
      </c>
      <c r="K15" s="3" t="s">
        <v>200</v>
      </c>
      <c r="L15" s="3" t="s">
        <v>193</v>
      </c>
      <c r="M15" s="3" t="s">
        <v>453</v>
      </c>
      <c r="N15" s="3" t="s">
        <v>194</v>
      </c>
      <c r="O15" s="3" t="s">
        <v>92</v>
      </c>
      <c r="P15" s="3" t="s">
        <v>197</v>
      </c>
      <c r="Q15" s="3" t="s">
        <v>196</v>
      </c>
      <c r="R15" s="4" t="s">
        <v>198</v>
      </c>
      <c r="S15" s="3" t="s">
        <v>199</v>
      </c>
      <c r="T15" s="8" t="s">
        <v>195</v>
      </c>
    </row>
    <row r="16" spans="1:25" ht="90" x14ac:dyDescent="0.25">
      <c r="A16" s="20" t="s">
        <v>520</v>
      </c>
      <c r="B16" t="s">
        <v>257</v>
      </c>
      <c r="C16" s="4" t="s">
        <v>256</v>
      </c>
      <c r="D16" s="3" t="s">
        <v>258</v>
      </c>
      <c r="E16" s="4">
        <v>2015</v>
      </c>
      <c r="F16" s="3" t="s">
        <v>259</v>
      </c>
      <c r="G16" s="4" t="s">
        <v>187</v>
      </c>
      <c r="I16" s="4" t="s">
        <v>260</v>
      </c>
      <c r="J16" s="3" t="s">
        <v>266</v>
      </c>
      <c r="K16" s="3" t="s">
        <v>269</v>
      </c>
      <c r="L16" s="3" t="s">
        <v>263</v>
      </c>
      <c r="M16" s="3" t="s">
        <v>453</v>
      </c>
      <c r="N16" s="3" t="s">
        <v>264</v>
      </c>
      <c r="O16" s="3" t="s">
        <v>265</v>
      </c>
      <c r="P16" s="3" t="s">
        <v>68</v>
      </c>
      <c r="Q16" s="3" t="s">
        <v>273</v>
      </c>
      <c r="R16" s="4" t="s">
        <v>262</v>
      </c>
      <c r="S16" s="3" t="s">
        <v>261</v>
      </c>
      <c r="T16" s="3" t="s">
        <v>267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1E063-4931-4683-9987-F28F89A5B2E8}">
  <dimension ref="A1:Y279"/>
  <sheetViews>
    <sheetView tabSelected="1" topLeftCell="A153" zoomScaleNormal="100" workbookViewId="0">
      <selection activeCell="H156" sqref="H156:L196"/>
    </sheetView>
  </sheetViews>
  <sheetFormatPr defaultRowHeight="15" x14ac:dyDescent="0.25"/>
  <cols>
    <col min="1" max="1" width="13.5703125" customWidth="1"/>
    <col min="2" max="2" width="11.140625" customWidth="1"/>
    <col min="3" max="3" width="22.7109375" customWidth="1"/>
    <col min="4" max="4" width="12.42578125" customWidth="1"/>
    <col min="5" max="5" width="8.5703125" customWidth="1"/>
    <col min="6" max="6" width="11.85546875" customWidth="1"/>
    <col min="9" max="9" width="17.28515625" customWidth="1"/>
    <col min="10" max="10" width="22.85546875" customWidth="1"/>
    <col min="11" max="11" width="37.140625" style="3" customWidth="1"/>
    <col min="12" max="12" width="24.42578125" customWidth="1"/>
    <col min="13" max="13" width="6.28515625" customWidth="1"/>
    <col min="14" max="14" width="11.28515625" customWidth="1"/>
    <col min="15" max="15" width="31.7109375" customWidth="1"/>
    <col min="16" max="16" width="10.7109375" customWidth="1"/>
    <col min="17" max="17" width="13" customWidth="1"/>
    <col min="18" max="18" width="14" customWidth="1"/>
    <col min="19" max="19" width="24.85546875" customWidth="1"/>
    <col min="20" max="20" width="23.42578125" customWidth="1"/>
    <col min="21" max="21" width="34.42578125" customWidth="1"/>
    <col min="24" max="24" width="26.42578125" customWidth="1"/>
  </cols>
  <sheetData>
    <row r="1" spans="1:25" ht="15.75" x14ac:dyDescent="0.25">
      <c r="A1" s="155" t="s">
        <v>485</v>
      </c>
      <c r="B1" s="155"/>
      <c r="C1" s="155"/>
      <c r="D1" s="2"/>
      <c r="E1" s="2"/>
      <c r="F1" s="70"/>
      <c r="G1" s="2"/>
      <c r="H1" s="2"/>
      <c r="I1" s="2"/>
      <c r="J1" s="71"/>
      <c r="K1" s="90"/>
      <c r="L1" s="71"/>
      <c r="S1" s="72" t="s">
        <v>413</v>
      </c>
      <c r="T1" s="72" t="s">
        <v>986</v>
      </c>
      <c r="U1" s="72" t="s">
        <v>416</v>
      </c>
      <c r="V1" s="72" t="s">
        <v>428</v>
      </c>
      <c r="W1" s="73" t="s">
        <v>480</v>
      </c>
      <c r="X1" s="11" t="s">
        <v>484</v>
      </c>
      <c r="Y1" s="51"/>
    </row>
    <row r="2" spans="1:25" x14ac:dyDescent="0.25">
      <c r="A2" s="11" t="s">
        <v>309</v>
      </c>
      <c r="B2" s="63" t="s">
        <v>0</v>
      </c>
      <c r="C2" s="11" t="s">
        <v>477</v>
      </c>
      <c r="D2" s="11" t="s">
        <v>478</v>
      </c>
      <c r="E2" s="11" t="s">
        <v>479</v>
      </c>
      <c r="F2" s="74" t="s">
        <v>480</v>
      </c>
      <c r="G2" s="11" t="s">
        <v>481</v>
      </c>
      <c r="H2" s="11" t="s">
        <v>359</v>
      </c>
      <c r="I2" s="11" t="s">
        <v>484</v>
      </c>
      <c r="J2" s="72" t="s">
        <v>343</v>
      </c>
      <c r="K2" s="101" t="s">
        <v>987</v>
      </c>
      <c r="L2" s="72" t="s">
        <v>525</v>
      </c>
      <c r="S2" s="156">
        <v>1</v>
      </c>
      <c r="T2" s="156" t="s">
        <v>36</v>
      </c>
      <c r="U2" s="157" t="s">
        <v>988</v>
      </c>
      <c r="V2" s="158" t="s">
        <v>483</v>
      </c>
      <c r="W2" s="75">
        <v>94.842000105158007</v>
      </c>
      <c r="X2" s="2" t="s">
        <v>83</v>
      </c>
      <c r="Y2" s="76">
        <f>W2-W3</f>
        <v>10.288779140022953</v>
      </c>
    </row>
    <row r="3" spans="1:25" x14ac:dyDescent="0.25">
      <c r="A3" s="77">
        <v>1</v>
      </c>
      <c r="B3" s="78" t="s">
        <v>956</v>
      </c>
      <c r="C3" s="6" t="s">
        <v>483</v>
      </c>
      <c r="D3" s="2">
        <v>90.19</v>
      </c>
      <c r="E3" s="2">
        <v>100</v>
      </c>
      <c r="F3" s="70">
        <f>(2*(D3*E3))/(D3+E3)</f>
        <v>94.842000105158007</v>
      </c>
      <c r="G3" s="2"/>
      <c r="H3" s="2"/>
      <c r="I3" s="2" t="s">
        <v>83</v>
      </c>
      <c r="J3" s="3" t="s">
        <v>563</v>
      </c>
      <c r="K3" s="90" t="s">
        <v>989</v>
      </c>
      <c r="L3" s="71"/>
      <c r="N3" t="s">
        <v>36</v>
      </c>
      <c r="S3" s="156"/>
      <c r="T3" s="156"/>
      <c r="U3" s="157"/>
      <c r="V3" s="158"/>
      <c r="W3" s="79">
        <v>84.553220965135054</v>
      </c>
      <c r="X3" s="2" t="s">
        <v>985</v>
      </c>
      <c r="Y3" s="51"/>
    </row>
    <row r="4" spans="1:25" x14ac:dyDescent="0.25">
      <c r="A4" s="77">
        <v>2</v>
      </c>
      <c r="B4" s="92" t="s">
        <v>961</v>
      </c>
      <c r="C4" s="6" t="s">
        <v>1131</v>
      </c>
      <c r="D4" s="2">
        <v>68.400000000000006</v>
      </c>
      <c r="E4" s="2">
        <v>43.5</v>
      </c>
      <c r="F4" s="70">
        <f t="shared" ref="F4" si="0">(2*(D4*E4))/(D4+E4)</f>
        <v>53.179624664879356</v>
      </c>
      <c r="G4" s="2"/>
      <c r="H4" s="2"/>
      <c r="I4" s="2" t="s">
        <v>83</v>
      </c>
      <c r="J4" s="3" t="s">
        <v>136</v>
      </c>
      <c r="K4" s="90" t="s">
        <v>445</v>
      </c>
      <c r="L4" s="71"/>
      <c r="O4" s="11" t="s">
        <v>478</v>
      </c>
      <c r="P4" s="11" t="s">
        <v>479</v>
      </c>
      <c r="Q4" s="74" t="s">
        <v>480</v>
      </c>
      <c r="R4" s="74"/>
      <c r="S4" s="156"/>
      <c r="T4" s="156"/>
      <c r="U4" s="80" t="s">
        <v>990</v>
      </c>
      <c r="V4" s="81" t="s">
        <v>491</v>
      </c>
      <c r="W4" s="82">
        <v>53.179624664879356</v>
      </c>
      <c r="X4" s="81" t="s">
        <v>83</v>
      </c>
      <c r="Y4" s="51"/>
    </row>
    <row r="5" spans="1:25" ht="30" x14ac:dyDescent="0.25">
      <c r="A5" s="77">
        <v>3</v>
      </c>
      <c r="B5" s="92" t="s">
        <v>958</v>
      </c>
      <c r="C5" s="6" t="s">
        <v>1132</v>
      </c>
      <c r="D5" s="2">
        <v>96.64</v>
      </c>
      <c r="E5" s="2">
        <v>90.23</v>
      </c>
      <c r="F5" s="70">
        <f>(2*(D5*E5))/(D5+E5)</f>
        <v>93.325062342805154</v>
      </c>
      <c r="G5" s="2"/>
      <c r="H5" s="2"/>
      <c r="I5" s="6" t="s">
        <v>83</v>
      </c>
      <c r="J5" s="3" t="s">
        <v>136</v>
      </c>
      <c r="K5" s="90" t="s">
        <v>991</v>
      </c>
      <c r="L5" s="71"/>
      <c r="N5" t="s">
        <v>1134</v>
      </c>
      <c r="O5">
        <f>_xlfn.QUARTILE.INC(D$3:D$9,0)</f>
        <v>60.6</v>
      </c>
      <c r="P5">
        <f>_xlfn.QUARTILE.INC(E$3:E$9,0)</f>
        <v>8.4</v>
      </c>
      <c r="Q5">
        <f>_xlfn.QUARTILE.INC(F$3:F$9,0)</f>
        <v>15.25601750547046</v>
      </c>
      <c r="S5" s="156"/>
      <c r="T5" s="156"/>
      <c r="U5" s="159" t="s">
        <v>992</v>
      </c>
      <c r="V5" s="158" t="s">
        <v>503</v>
      </c>
      <c r="W5" s="75">
        <v>93.325062342805154</v>
      </c>
      <c r="X5" s="83" t="s">
        <v>83</v>
      </c>
      <c r="Y5" s="51">
        <f>W5-W6</f>
        <v>15.006095212511383</v>
      </c>
    </row>
    <row r="6" spans="1:25" x14ac:dyDescent="0.25">
      <c r="A6" s="77">
        <v>4</v>
      </c>
      <c r="B6" s="92" t="s">
        <v>965</v>
      </c>
      <c r="C6" s="4" t="s">
        <v>1150</v>
      </c>
      <c r="D6" s="2"/>
      <c r="E6" s="2"/>
      <c r="F6" s="70">
        <v>98.14</v>
      </c>
      <c r="G6" s="2">
        <v>0.99160000000000004</v>
      </c>
      <c r="H6" s="2">
        <v>97.55</v>
      </c>
      <c r="I6" s="2" t="s">
        <v>83</v>
      </c>
      <c r="J6" s="3" t="s">
        <v>136</v>
      </c>
      <c r="K6" s="90" t="s">
        <v>993</v>
      </c>
      <c r="L6" s="71"/>
      <c r="N6" t="s">
        <v>1135</v>
      </c>
      <c r="O6">
        <f>_xlfn.QUARTILE.INC($D$3:$D$9,1)</f>
        <v>62.550000000000004</v>
      </c>
      <c r="P6">
        <f>_xlfn.QUARTILE.INC(E$3:E$9,1)</f>
        <v>42.4</v>
      </c>
      <c r="Q6">
        <f>_xlfn.QUARTILE.INC(F$3:F$9,1)</f>
        <v>49.9</v>
      </c>
      <c r="S6" s="156"/>
      <c r="T6" s="156"/>
      <c r="U6" s="159"/>
      <c r="V6" s="158"/>
      <c r="W6" s="79">
        <v>78.318967130293771</v>
      </c>
      <c r="X6" s="2" t="s">
        <v>985</v>
      </c>
      <c r="Y6" s="71"/>
    </row>
    <row r="7" spans="1:25" ht="30" x14ac:dyDescent="0.25">
      <c r="A7" s="91">
        <v>5</v>
      </c>
      <c r="B7" s="91" t="s">
        <v>961</v>
      </c>
      <c r="C7" s="51" t="s">
        <v>1133</v>
      </c>
      <c r="D7" s="51">
        <v>60.6</v>
      </c>
      <c r="E7" s="51">
        <v>42.4</v>
      </c>
      <c r="F7" s="76">
        <v>49.9</v>
      </c>
      <c r="G7" s="51"/>
      <c r="H7" s="51"/>
      <c r="I7" s="51"/>
      <c r="J7" s="71"/>
      <c r="K7" s="90" t="s">
        <v>445</v>
      </c>
      <c r="L7" s="71"/>
      <c r="N7" t="s">
        <v>1136</v>
      </c>
      <c r="O7">
        <f>_xlfn.QUARTILE.INC($D$3:$D$9,2)</f>
        <v>75.7</v>
      </c>
      <c r="P7">
        <f>_xlfn.QUARTILE.INC(E$3:E$9,2)</f>
        <v>42.95</v>
      </c>
      <c r="Q7">
        <f>_xlfn.QUARTILE.INC(F$3:F$9,2)</f>
        <v>53.179624664879356</v>
      </c>
      <c r="S7" s="156"/>
      <c r="T7" s="156"/>
      <c r="U7" s="80" t="s">
        <v>994</v>
      </c>
      <c r="V7" s="13" t="s">
        <v>335</v>
      </c>
      <c r="W7" s="84">
        <v>98.14</v>
      </c>
      <c r="X7" s="81" t="s">
        <v>83</v>
      </c>
      <c r="Y7" s="71"/>
    </row>
    <row r="8" spans="1:25" x14ac:dyDescent="0.25">
      <c r="A8" s="95">
        <v>6</v>
      </c>
      <c r="B8" s="94" t="s">
        <v>961</v>
      </c>
      <c r="C8" s="6" t="s">
        <v>1151</v>
      </c>
      <c r="D8">
        <v>83</v>
      </c>
      <c r="E8">
        <v>8.4</v>
      </c>
      <c r="F8" s="10">
        <f>(2*(D8*E8))/(D8+E8)</f>
        <v>15.25601750547046</v>
      </c>
      <c r="K8" s="90" t="s">
        <v>445</v>
      </c>
      <c r="L8" s="71"/>
      <c r="N8" t="s">
        <v>1137</v>
      </c>
      <c r="O8">
        <f>_xlfn.QUARTILE.INC($D$3:$D$9,3)</f>
        <v>88.392499999999998</v>
      </c>
      <c r="P8">
        <f>_xlfn.QUARTILE.INC(E$3:E$9,3)</f>
        <v>78.547499999999999</v>
      </c>
      <c r="Q8">
        <f>_xlfn.QUARTILE.INC(F$3:F$9,3)</f>
        <v>94.083531223981581</v>
      </c>
      <c r="S8" s="156">
        <v>2</v>
      </c>
      <c r="T8" s="160" t="s">
        <v>313</v>
      </c>
      <c r="U8" s="80" t="s">
        <v>994</v>
      </c>
      <c r="V8" s="81" t="s">
        <v>969</v>
      </c>
      <c r="W8" s="85">
        <v>97.41</v>
      </c>
      <c r="X8" s="81" t="s">
        <v>83</v>
      </c>
      <c r="Y8" s="71"/>
    </row>
    <row r="9" spans="1:25" x14ac:dyDescent="0.25">
      <c r="A9" s="100">
        <v>7</v>
      </c>
      <c r="B9" s="98" t="s">
        <v>961</v>
      </c>
      <c r="C9" s="6" t="s">
        <v>491</v>
      </c>
      <c r="D9">
        <v>60.6</v>
      </c>
      <c r="E9">
        <v>42.4</v>
      </c>
      <c r="F9">
        <v>49.9</v>
      </c>
      <c r="K9" s="90" t="s">
        <v>445</v>
      </c>
      <c r="L9" s="71"/>
      <c r="N9" t="s">
        <v>1138</v>
      </c>
      <c r="O9">
        <f>_xlfn.QUARTILE.INC($D$3:$D$9,4)</f>
        <v>96.64</v>
      </c>
      <c r="P9">
        <f>_xlfn.QUARTILE.INC(E$3:E$9,4)</f>
        <v>100</v>
      </c>
      <c r="Q9">
        <f>_xlfn.QUARTILE.INC(F$3:F$9,4)</f>
        <v>98.14</v>
      </c>
      <c r="S9" s="156"/>
      <c r="T9" s="160"/>
      <c r="U9" s="80" t="s">
        <v>995</v>
      </c>
      <c r="V9" s="81" t="s">
        <v>334</v>
      </c>
      <c r="W9" s="85">
        <v>93.873956674100043</v>
      </c>
      <c r="X9" s="81" t="s">
        <v>83</v>
      </c>
      <c r="Y9" s="71"/>
    </row>
    <row r="10" spans="1:25" x14ac:dyDescent="0.25">
      <c r="A10" s="77">
        <v>1</v>
      </c>
      <c r="B10" s="78" t="s">
        <v>956</v>
      </c>
      <c r="C10" s="6" t="s">
        <v>483</v>
      </c>
      <c r="D10" s="2">
        <v>73.239999999999995</v>
      </c>
      <c r="E10" s="2">
        <v>100</v>
      </c>
      <c r="F10" s="70">
        <f>(2*(D10*E10))/(D10+E10)</f>
        <v>84.553220965135054</v>
      </c>
      <c r="G10" s="2"/>
      <c r="H10" s="2"/>
      <c r="I10" s="2" t="s">
        <v>985</v>
      </c>
      <c r="J10" s="3" t="s">
        <v>563</v>
      </c>
      <c r="K10" s="90" t="s">
        <v>989</v>
      </c>
      <c r="L10" s="71"/>
      <c r="S10" s="156">
        <v>3</v>
      </c>
      <c r="T10" s="160" t="s">
        <v>312</v>
      </c>
      <c r="U10" s="80" t="s">
        <v>994</v>
      </c>
      <c r="V10" s="81" t="s">
        <v>504</v>
      </c>
      <c r="W10" s="85">
        <v>99.63</v>
      </c>
      <c r="X10" s="81" t="s">
        <v>83</v>
      </c>
      <c r="Y10" s="71"/>
    </row>
    <row r="11" spans="1:25" ht="30" x14ac:dyDescent="0.25">
      <c r="A11" s="77">
        <v>2</v>
      </c>
      <c r="B11" s="95" t="s">
        <v>958</v>
      </c>
      <c r="C11" s="6" t="s">
        <v>503</v>
      </c>
      <c r="D11" s="6">
        <v>92.33</v>
      </c>
      <c r="E11" s="6">
        <v>68</v>
      </c>
      <c r="F11" s="86">
        <f>(2*(D11*E11))/(D11+E11)</f>
        <v>78.318967130293771</v>
      </c>
      <c r="G11" s="2"/>
      <c r="H11" s="2"/>
      <c r="I11" s="87" t="s">
        <v>985</v>
      </c>
      <c r="J11" s="3" t="s">
        <v>136</v>
      </c>
      <c r="K11" s="90" t="s">
        <v>991</v>
      </c>
      <c r="L11" s="71"/>
      <c r="N11" t="s">
        <v>1139</v>
      </c>
      <c r="O11">
        <f>AVERAGE(D3:D8)</f>
        <v>79.766000000000005</v>
      </c>
      <c r="P11">
        <f t="shared" ref="P11:Q11" si="1">AVERAGE(E3:E8)</f>
        <v>56.905999999999992</v>
      </c>
      <c r="Q11">
        <f t="shared" si="1"/>
        <v>67.440450769718822</v>
      </c>
      <c r="S11" s="156"/>
      <c r="T11" s="160"/>
      <c r="U11" s="80" t="s">
        <v>995</v>
      </c>
      <c r="V11" s="81" t="s">
        <v>489</v>
      </c>
      <c r="W11" s="85">
        <v>89.914985632183914</v>
      </c>
      <c r="X11" s="81" t="s">
        <v>83</v>
      </c>
      <c r="Y11" s="71"/>
    </row>
    <row r="12" spans="1:25" x14ac:dyDescent="0.25">
      <c r="A12" s="51"/>
      <c r="B12" s="51"/>
      <c r="C12" s="51"/>
      <c r="D12" s="51"/>
      <c r="E12" s="51"/>
      <c r="F12" s="76"/>
      <c r="G12" s="51"/>
      <c r="H12" s="51"/>
      <c r="I12" s="51"/>
      <c r="J12" s="71"/>
      <c r="K12" s="90"/>
      <c r="L12" s="71"/>
      <c r="N12" t="s">
        <v>1140</v>
      </c>
      <c r="O12">
        <f>O9-O5</f>
        <v>36.04</v>
      </c>
      <c r="P12">
        <f t="shared" ref="P12:Q12" si="2">P9-P5</f>
        <v>91.6</v>
      </c>
      <c r="Q12">
        <f t="shared" si="2"/>
        <v>82.883982494529533</v>
      </c>
      <c r="S12" s="156"/>
      <c r="T12" s="160"/>
      <c r="U12" s="80" t="s">
        <v>990</v>
      </c>
      <c r="V12" s="81" t="s">
        <v>491</v>
      </c>
      <c r="W12" s="85">
        <v>85.9</v>
      </c>
      <c r="X12" s="81" t="s">
        <v>83</v>
      </c>
      <c r="Y12" s="71"/>
    </row>
    <row r="13" spans="1:25" x14ac:dyDescent="0.25">
      <c r="A13" s="51"/>
      <c r="B13" s="51"/>
      <c r="C13" s="51"/>
      <c r="D13" s="51"/>
      <c r="E13" s="51"/>
      <c r="F13" s="76"/>
      <c r="G13" s="51"/>
      <c r="H13" s="51"/>
      <c r="I13" s="51"/>
      <c r="J13" s="71"/>
      <c r="K13" s="90"/>
      <c r="L13" s="71"/>
      <c r="S13" s="156">
        <v>4</v>
      </c>
      <c r="T13" s="156" t="s">
        <v>317</v>
      </c>
      <c r="U13" s="159" t="s">
        <v>996</v>
      </c>
      <c r="V13" s="158" t="s">
        <v>500</v>
      </c>
      <c r="W13" s="88">
        <v>60.350688905003629</v>
      </c>
      <c r="X13" s="7" t="s">
        <v>83</v>
      </c>
      <c r="Y13" s="71">
        <f>W13-W14</f>
        <v>18.890688905003628</v>
      </c>
    </row>
    <row r="14" spans="1:25" x14ac:dyDescent="0.25">
      <c r="L14" s="71"/>
      <c r="S14" s="156"/>
      <c r="T14" s="156"/>
      <c r="U14" s="159"/>
      <c r="V14" s="158"/>
      <c r="W14" s="88">
        <v>41.46</v>
      </c>
      <c r="X14" s="7" t="s">
        <v>985</v>
      </c>
      <c r="Y14" s="71"/>
    </row>
    <row r="15" spans="1:25" x14ac:dyDescent="0.25">
      <c r="L15" s="71"/>
      <c r="N15" t="s">
        <v>1141</v>
      </c>
      <c r="S15" s="156">
        <v>5</v>
      </c>
      <c r="T15" s="156" t="s">
        <v>314</v>
      </c>
      <c r="U15" s="159" t="s">
        <v>992</v>
      </c>
      <c r="V15" s="158" t="s">
        <v>503</v>
      </c>
      <c r="W15" s="88">
        <v>70.228154634771471</v>
      </c>
      <c r="X15" s="7" t="s">
        <v>83</v>
      </c>
      <c r="Y15" s="71">
        <f>W15-W16</f>
        <v>17.746436375889672</v>
      </c>
    </row>
    <row r="16" spans="1:25" x14ac:dyDescent="0.25">
      <c r="L16" s="71"/>
      <c r="N16" t="s">
        <v>1134</v>
      </c>
      <c r="O16" s="11" t="s">
        <v>478</v>
      </c>
      <c r="P16" s="11" t="s">
        <v>479</v>
      </c>
      <c r="Q16" s="74" t="s">
        <v>480</v>
      </c>
      <c r="S16" s="156"/>
      <c r="T16" s="156"/>
      <c r="U16" s="159"/>
      <c r="V16" s="158"/>
      <c r="W16" s="88">
        <v>52.481718258881799</v>
      </c>
      <c r="X16" s="7" t="s">
        <v>985</v>
      </c>
      <c r="Y16" s="71"/>
    </row>
    <row r="17" spans="1:25" ht="15.75" x14ac:dyDescent="0.25">
      <c r="A17" s="155" t="s">
        <v>486</v>
      </c>
      <c r="B17" s="155"/>
      <c r="C17" s="155"/>
      <c r="D17" s="2"/>
      <c r="E17" s="2"/>
      <c r="F17" s="70"/>
      <c r="G17" s="2"/>
      <c r="H17" s="2"/>
      <c r="I17" s="2"/>
      <c r="J17" s="71"/>
      <c r="K17" s="90"/>
      <c r="L17" s="71"/>
      <c r="N17" t="s">
        <v>1135</v>
      </c>
      <c r="O17">
        <f>_xlfn.QUARTILE.INC(D$24:D$29,0)</f>
        <v>62.6</v>
      </c>
      <c r="P17">
        <f>_xlfn.QUARTILE.INC(E$24:E$29,0)</f>
        <v>43.1</v>
      </c>
      <c r="Q17">
        <f>_xlfn.QUARTILE.INC(F$24:F$29,0)</f>
        <v>51.1</v>
      </c>
      <c r="S17" s="156">
        <v>6</v>
      </c>
      <c r="T17" s="156" t="s">
        <v>315</v>
      </c>
      <c r="U17" s="159" t="s">
        <v>992</v>
      </c>
      <c r="V17" s="158" t="s">
        <v>503</v>
      </c>
      <c r="W17" s="88">
        <v>84.109309095229605</v>
      </c>
      <c r="X17" s="7" t="s">
        <v>83</v>
      </c>
      <c r="Y17" s="71">
        <f>W17-W18</f>
        <v>-1.699599911269928</v>
      </c>
    </row>
    <row r="18" spans="1:25" x14ac:dyDescent="0.25">
      <c r="A18" s="11" t="s">
        <v>309</v>
      </c>
      <c r="B18" s="11" t="s">
        <v>0</v>
      </c>
      <c r="C18" s="11" t="s">
        <v>477</v>
      </c>
      <c r="D18" s="11" t="s">
        <v>478</v>
      </c>
      <c r="E18" s="11" t="s">
        <v>479</v>
      </c>
      <c r="F18" s="74" t="s">
        <v>480</v>
      </c>
      <c r="G18" s="11" t="s">
        <v>481</v>
      </c>
      <c r="H18" s="11" t="s">
        <v>359</v>
      </c>
      <c r="I18" s="11" t="s">
        <v>484</v>
      </c>
      <c r="J18" s="71"/>
      <c r="K18" s="90"/>
      <c r="L18" s="71"/>
      <c r="N18" t="s">
        <v>1136</v>
      </c>
      <c r="O18">
        <f>_xlfn.QUARTILE.INC($D$24:$D$29,1)</f>
        <v>79.099999999999994</v>
      </c>
      <c r="P18">
        <f>_xlfn.QUARTILE.INC(E$24:E$29,1)</f>
        <v>63.9</v>
      </c>
      <c r="Q18">
        <f>_xlfn.QUARTILE.INC(F$24:F$29,1)</f>
        <v>73.625</v>
      </c>
      <c r="S18" s="156"/>
      <c r="T18" s="156"/>
      <c r="U18" s="159"/>
      <c r="V18" s="158"/>
      <c r="W18" s="88">
        <v>85.808909006499533</v>
      </c>
      <c r="X18" s="7" t="s">
        <v>985</v>
      </c>
      <c r="Y18" s="71"/>
    </row>
    <row r="19" spans="1:25" x14ac:dyDescent="0.25">
      <c r="A19" s="89">
        <v>1</v>
      </c>
      <c r="B19" s="95" t="s">
        <v>965</v>
      </c>
      <c r="C19" s="6" t="s">
        <v>969</v>
      </c>
      <c r="D19" s="2"/>
      <c r="E19" s="2"/>
      <c r="F19" s="70">
        <v>97.41</v>
      </c>
      <c r="G19" s="2">
        <v>0.99</v>
      </c>
      <c r="H19" s="2">
        <v>96.62</v>
      </c>
      <c r="I19" s="69" t="s">
        <v>83</v>
      </c>
      <c r="J19" s="3" t="s">
        <v>136</v>
      </c>
      <c r="K19" s="90" t="s">
        <v>993</v>
      </c>
      <c r="L19" s="71"/>
      <c r="N19" t="s">
        <v>1137</v>
      </c>
      <c r="O19">
        <f>_xlfn.QUARTILE.INC($D$24:$D$29,2)</f>
        <v>82.1</v>
      </c>
      <c r="P19">
        <f>_xlfn.QUARTILE.INC(E$24:E$29,2)</f>
        <v>82.7</v>
      </c>
      <c r="Q19">
        <f>_xlfn.QUARTILE.INC(F$24:F$29,2)</f>
        <v>84.15</v>
      </c>
      <c r="S19" s="156">
        <v>7</v>
      </c>
      <c r="T19" s="156" t="s">
        <v>316</v>
      </c>
      <c r="U19" s="80" t="s">
        <v>990</v>
      </c>
      <c r="V19" s="81" t="s">
        <v>491</v>
      </c>
      <c r="W19" s="85">
        <v>76.099999999999994</v>
      </c>
      <c r="X19" s="13" t="s">
        <v>83</v>
      </c>
      <c r="Y19" s="71"/>
    </row>
    <row r="20" spans="1:25" ht="45" x14ac:dyDescent="0.25">
      <c r="A20" s="89">
        <v>2</v>
      </c>
      <c r="B20" s="95" t="s">
        <v>957</v>
      </c>
      <c r="C20" s="6" t="s">
        <v>334</v>
      </c>
      <c r="D20" s="2">
        <v>88.89</v>
      </c>
      <c r="E20" s="2">
        <v>99.45</v>
      </c>
      <c r="F20" s="70">
        <f>(2*(D20*E20))/(D20+E20)</f>
        <v>93.873956674100043</v>
      </c>
      <c r="G20" s="2"/>
      <c r="H20" s="2">
        <v>96.86</v>
      </c>
      <c r="I20" s="6" t="s">
        <v>83</v>
      </c>
      <c r="J20" s="3" t="s">
        <v>136</v>
      </c>
      <c r="K20" s="90" t="s">
        <v>86</v>
      </c>
      <c r="L20" s="71"/>
      <c r="N20" t="s">
        <v>1138</v>
      </c>
      <c r="O20">
        <f>_xlfn.QUARTILE.INC($D$24:$D$29,3)</f>
        <v>83.33</v>
      </c>
      <c r="P20">
        <f>_xlfn.QUARTILE.INC(E$24:E$29,3)</f>
        <v>87</v>
      </c>
      <c r="Q20">
        <f>_xlfn.QUARTILE.INC(F$24:F$29,3)</f>
        <v>88.911239224137944</v>
      </c>
      <c r="S20" s="156"/>
      <c r="T20" s="156"/>
      <c r="U20" s="159" t="s">
        <v>992</v>
      </c>
      <c r="V20" s="158" t="s">
        <v>503</v>
      </c>
      <c r="W20" s="88">
        <v>79.847996242955546</v>
      </c>
      <c r="X20" s="7" t="s">
        <v>83</v>
      </c>
      <c r="Y20" s="71">
        <f>W20-W21</f>
        <v>8.7303119880549502</v>
      </c>
    </row>
    <row r="21" spans="1:25" x14ac:dyDescent="0.25">
      <c r="A21" s="89"/>
      <c r="B21" s="89"/>
      <c r="C21" s="2"/>
      <c r="D21" s="2"/>
      <c r="E21" s="2"/>
      <c r="F21" s="70"/>
      <c r="G21" s="2"/>
      <c r="H21" s="2"/>
      <c r="I21" s="2"/>
      <c r="J21" s="71"/>
      <c r="K21" s="90"/>
      <c r="L21" s="71"/>
      <c r="O21">
        <f>_xlfn.QUARTILE.INC($D$24:$D$29,4)</f>
        <v>84.8</v>
      </c>
      <c r="P21">
        <f>_xlfn.QUARTILE.INC(E$24:E$29,4)</f>
        <v>97.63</v>
      </c>
      <c r="Q21">
        <f>_xlfn.QUARTILE.INC(F$24:F$29,4)</f>
        <v>99.63</v>
      </c>
      <c r="S21" s="156"/>
      <c r="T21" s="156"/>
      <c r="U21" s="159"/>
      <c r="V21" s="158"/>
      <c r="W21" s="88">
        <v>71.117684254900595</v>
      </c>
      <c r="X21" s="7" t="s">
        <v>997</v>
      </c>
      <c r="Y21" s="71"/>
    </row>
    <row r="22" spans="1:25" ht="15.75" x14ac:dyDescent="0.25">
      <c r="A22" s="155" t="s">
        <v>312</v>
      </c>
      <c r="B22" s="155"/>
      <c r="C22" s="155"/>
      <c r="D22" s="2"/>
      <c r="E22" s="2"/>
      <c r="F22" s="70"/>
      <c r="G22" s="2"/>
      <c r="H22" s="2"/>
      <c r="I22" s="2"/>
      <c r="J22" s="71"/>
      <c r="K22" s="90"/>
      <c r="L22" s="71"/>
      <c r="M22" s="71"/>
      <c r="N22" t="s">
        <v>1139</v>
      </c>
      <c r="O22">
        <f>AVERAGE(D24:D29)</f>
        <v>78.385999999999996</v>
      </c>
      <c r="P22">
        <f t="shared" ref="P22:Q22" si="3">AVERAGE(E24:E29)</f>
        <v>74.866</v>
      </c>
      <c r="Q22">
        <f t="shared" si="3"/>
        <v>79.940830938697331</v>
      </c>
      <c r="R22" s="71"/>
      <c r="S22" s="88"/>
      <c r="T22" s="71"/>
      <c r="U22" s="71"/>
    </row>
    <row r="23" spans="1:25" x14ac:dyDescent="0.25">
      <c r="A23" s="11" t="s">
        <v>309</v>
      </c>
      <c r="B23" s="11" t="s">
        <v>0</v>
      </c>
      <c r="C23" s="11" t="s">
        <v>477</v>
      </c>
      <c r="D23" s="11" t="s">
        <v>478</v>
      </c>
      <c r="E23" s="11" t="s">
        <v>479</v>
      </c>
      <c r="F23" s="74" t="s">
        <v>480</v>
      </c>
      <c r="G23" s="11" t="s">
        <v>481</v>
      </c>
      <c r="H23" s="11" t="s">
        <v>359</v>
      </c>
      <c r="I23" s="11" t="s">
        <v>484</v>
      </c>
      <c r="J23" s="71"/>
      <c r="K23" s="90"/>
      <c r="L23" s="71"/>
      <c r="M23" s="71"/>
      <c r="N23" t="s">
        <v>1140</v>
      </c>
      <c r="O23">
        <f>O20-O17</f>
        <v>20.729999999999997</v>
      </c>
      <c r="P23">
        <f t="shared" ref="P23:Q23" si="4">P20-P17</f>
        <v>43.9</v>
      </c>
      <c r="Q23">
        <f t="shared" si="4"/>
        <v>37.811239224137942</v>
      </c>
      <c r="R23" s="71"/>
      <c r="S23" s="88"/>
      <c r="T23" s="71"/>
      <c r="U23" s="71"/>
    </row>
    <row r="24" spans="1:25" x14ac:dyDescent="0.25">
      <c r="A24" s="77">
        <v>1</v>
      </c>
      <c r="B24" s="95" t="s">
        <v>965</v>
      </c>
      <c r="C24" s="6" t="s">
        <v>504</v>
      </c>
      <c r="D24" s="2"/>
      <c r="E24" s="2"/>
      <c r="F24" s="70">
        <v>99.63</v>
      </c>
      <c r="G24" s="2">
        <v>99.69</v>
      </c>
      <c r="H24" s="2">
        <v>99.2</v>
      </c>
      <c r="I24" s="69" t="s">
        <v>83</v>
      </c>
      <c r="J24" s="3" t="s">
        <v>136</v>
      </c>
      <c r="K24" s="90" t="s">
        <v>993</v>
      </c>
      <c r="L24" s="71"/>
      <c r="M24" s="71"/>
      <c r="N24" s="71"/>
      <c r="O24" s="71"/>
      <c r="P24" s="71"/>
      <c r="Q24" s="71"/>
      <c r="R24" s="71"/>
      <c r="S24" s="88"/>
      <c r="T24" s="71"/>
      <c r="U24" s="71"/>
    </row>
    <row r="25" spans="1:25" ht="45" x14ac:dyDescent="0.25">
      <c r="A25" s="77">
        <v>2</v>
      </c>
      <c r="B25" s="95" t="s">
        <v>957</v>
      </c>
      <c r="C25" s="6" t="s">
        <v>489</v>
      </c>
      <c r="D25" s="2">
        <v>83.33</v>
      </c>
      <c r="E25" s="2">
        <v>97.63</v>
      </c>
      <c r="F25" s="70">
        <f>(2*(D25*E25))/(D25+E25)</f>
        <v>89.914985632183914</v>
      </c>
      <c r="G25" s="2"/>
      <c r="H25" s="2">
        <v>96.34</v>
      </c>
      <c r="I25" s="6" t="s">
        <v>83</v>
      </c>
      <c r="J25" s="3" t="s">
        <v>136</v>
      </c>
      <c r="K25" s="90" t="s">
        <v>86</v>
      </c>
      <c r="L25" s="71"/>
      <c r="M25" s="71"/>
      <c r="R25" s="71"/>
      <c r="S25" s="88"/>
      <c r="T25" s="71"/>
      <c r="U25" s="71"/>
    </row>
    <row r="26" spans="1:25" x14ac:dyDescent="0.25">
      <c r="A26" s="77">
        <v>3</v>
      </c>
      <c r="B26" s="95" t="s">
        <v>961</v>
      </c>
      <c r="C26" s="6" t="s">
        <v>1131</v>
      </c>
      <c r="D26" s="2">
        <v>84.8</v>
      </c>
      <c r="E26" s="2">
        <v>87</v>
      </c>
      <c r="F26" s="70">
        <v>85.9</v>
      </c>
      <c r="G26" s="2"/>
      <c r="H26" s="2"/>
      <c r="I26" s="6" t="s">
        <v>83</v>
      </c>
      <c r="J26" s="3" t="s">
        <v>136</v>
      </c>
      <c r="K26" s="90" t="s">
        <v>445</v>
      </c>
      <c r="L26" s="71"/>
      <c r="M26" s="71"/>
      <c r="N26" t="s">
        <v>316</v>
      </c>
      <c r="R26" s="71"/>
      <c r="S26" s="88"/>
      <c r="T26" s="71"/>
      <c r="U26" s="71"/>
    </row>
    <row r="27" spans="1:25" x14ac:dyDescent="0.25">
      <c r="A27" s="93">
        <v>4</v>
      </c>
      <c r="B27" s="95" t="s">
        <v>961</v>
      </c>
      <c r="C27" s="6" t="s">
        <v>503</v>
      </c>
      <c r="D27" s="2">
        <v>79.099999999999994</v>
      </c>
      <c r="E27" s="2">
        <v>63.9</v>
      </c>
      <c r="F27" s="70">
        <v>70.7</v>
      </c>
      <c r="G27" s="2"/>
      <c r="H27" s="2"/>
      <c r="I27" s="6"/>
      <c r="J27" s="3"/>
      <c r="K27" s="90" t="s">
        <v>445</v>
      </c>
      <c r="L27" s="71"/>
      <c r="M27" s="71"/>
      <c r="N27" s="71"/>
      <c r="O27" s="11" t="s">
        <v>478</v>
      </c>
      <c r="P27" s="11" t="s">
        <v>479</v>
      </c>
      <c r="Q27" s="74" t="s">
        <v>480</v>
      </c>
      <c r="R27" s="71"/>
      <c r="S27" s="88"/>
      <c r="T27" s="71"/>
      <c r="U27" s="71"/>
    </row>
    <row r="28" spans="1:25" x14ac:dyDescent="0.25">
      <c r="A28" s="93">
        <v>5</v>
      </c>
      <c r="B28" s="95" t="s">
        <v>961</v>
      </c>
      <c r="C28" s="6" t="s">
        <v>335</v>
      </c>
      <c r="D28" s="2">
        <v>62.6</v>
      </c>
      <c r="E28" s="2">
        <v>43.1</v>
      </c>
      <c r="F28" s="70">
        <v>51.1</v>
      </c>
      <c r="G28" s="2"/>
      <c r="H28" s="2"/>
      <c r="I28" s="6"/>
      <c r="J28" s="3"/>
      <c r="K28" s="90" t="s">
        <v>445</v>
      </c>
      <c r="L28" s="71"/>
      <c r="M28" s="71"/>
      <c r="N28" t="s">
        <v>1134</v>
      </c>
      <c r="O28" s="71">
        <f>_xlfn.QUARTILE.INC(D$49:D$53,0)</f>
        <v>5.9</v>
      </c>
      <c r="P28" s="71">
        <f>_xlfn.QUARTILE.INC(E$49:E$53,0)</f>
        <v>5.6</v>
      </c>
      <c r="Q28" s="71">
        <f>_xlfn.QUARTILE.INC(F$49:F$53,0)</f>
        <v>10.24390243902439</v>
      </c>
      <c r="R28" s="71"/>
      <c r="S28" s="88"/>
      <c r="T28" s="71"/>
      <c r="U28" s="71"/>
    </row>
    <row r="29" spans="1:25" x14ac:dyDescent="0.25">
      <c r="A29" s="93">
        <v>6</v>
      </c>
      <c r="B29" s="100" t="s">
        <v>961</v>
      </c>
      <c r="C29" s="6" t="s">
        <v>491</v>
      </c>
      <c r="D29" s="2">
        <v>82.1</v>
      </c>
      <c r="E29" s="2">
        <v>82.7</v>
      </c>
      <c r="F29" s="70">
        <v>82.4</v>
      </c>
      <c r="G29" s="2"/>
      <c r="H29" s="2"/>
      <c r="I29" s="6"/>
      <c r="J29" s="3"/>
      <c r="K29" s="90" t="s">
        <v>445</v>
      </c>
      <c r="L29" s="71"/>
      <c r="M29" s="71"/>
      <c r="N29" t="s">
        <v>1135</v>
      </c>
      <c r="O29" s="71">
        <f>_xlfn.QUARTILE.INC($D$49:$D$53,1)</f>
        <v>60</v>
      </c>
      <c r="P29" s="71">
        <f>_xlfn.QUARTILE.INC(E$49:E$53,1)</f>
        <v>38.9</v>
      </c>
      <c r="Q29" s="71">
        <f>_xlfn.QUARTILE.INC(F$49:F$53,1)</f>
        <v>10.245982142857144</v>
      </c>
      <c r="R29" s="71"/>
      <c r="S29" s="88"/>
      <c r="T29" s="71"/>
      <c r="U29" s="71"/>
    </row>
    <row r="30" spans="1:25" x14ac:dyDescent="0.25">
      <c r="A30" s="51"/>
      <c r="B30" s="51"/>
      <c r="C30" s="51"/>
      <c r="D30" s="51"/>
      <c r="E30" s="51"/>
      <c r="F30" s="76"/>
      <c r="G30" s="51"/>
      <c r="H30" s="51"/>
      <c r="I30" s="51"/>
      <c r="J30" s="71"/>
      <c r="K30" s="90" t="s">
        <v>445</v>
      </c>
      <c r="L30" s="71"/>
      <c r="M30" s="71"/>
      <c r="N30" t="s">
        <v>1136</v>
      </c>
      <c r="O30" s="71">
        <f>_xlfn.QUARTILE.INC($D$49:$D$53,2)</f>
        <v>72.5</v>
      </c>
      <c r="P30" s="71">
        <f>_xlfn.QUARTILE.INC(E$49:E$53,2)</f>
        <v>68.5</v>
      </c>
      <c r="Q30" s="71">
        <f>_xlfn.QUARTILE.INC(F$49:F$53,2)</f>
        <v>70.400000000000006</v>
      </c>
      <c r="R30" s="71"/>
      <c r="S30" s="88"/>
      <c r="T30" s="71"/>
      <c r="U30" s="71"/>
    </row>
    <row r="31" spans="1:25" ht="15.75" x14ac:dyDescent="0.25">
      <c r="A31" s="155" t="s">
        <v>317</v>
      </c>
      <c r="B31" s="155"/>
      <c r="C31" s="155"/>
      <c r="D31" s="2"/>
      <c r="E31" s="2"/>
      <c r="F31" s="70"/>
      <c r="G31" s="2"/>
      <c r="H31" s="2"/>
      <c r="I31" s="2"/>
      <c r="J31" s="71"/>
      <c r="K31" s="90"/>
      <c r="L31" s="71"/>
      <c r="M31" s="71"/>
      <c r="N31" t="s">
        <v>1137</v>
      </c>
      <c r="O31" s="71">
        <f>_xlfn.QUARTILE.INC($D$49:$D$53,3)</f>
        <v>75</v>
      </c>
      <c r="P31" s="71">
        <f>_xlfn.QUARTILE.INC(E$49:E$53,3)</f>
        <v>77.8</v>
      </c>
      <c r="Q31" s="71">
        <f>_xlfn.QUARTILE.INC(F$49:F$53,3)</f>
        <v>76.099999999999994</v>
      </c>
      <c r="R31" s="71"/>
      <c r="S31" s="88"/>
      <c r="T31" s="71"/>
      <c r="U31" s="71"/>
    </row>
    <row r="32" spans="1:25" x14ac:dyDescent="0.25">
      <c r="A32" s="11" t="s">
        <v>309</v>
      </c>
      <c r="B32" s="11" t="s">
        <v>0</v>
      </c>
      <c r="C32" s="11" t="s">
        <v>477</v>
      </c>
      <c r="D32" s="11" t="s">
        <v>478</v>
      </c>
      <c r="E32" s="11" t="s">
        <v>479</v>
      </c>
      <c r="F32" s="74" t="s">
        <v>480</v>
      </c>
      <c r="G32" s="11" t="s">
        <v>481</v>
      </c>
      <c r="H32" s="11" t="s">
        <v>359</v>
      </c>
      <c r="I32" s="11" t="s">
        <v>484</v>
      </c>
      <c r="J32" s="71"/>
      <c r="K32" s="90"/>
      <c r="L32" s="71"/>
      <c r="M32" s="71"/>
      <c r="N32" t="s">
        <v>1138</v>
      </c>
      <c r="O32" s="71">
        <f>_xlfn.QUARTILE.INC($D$49:$D$53,4)</f>
        <v>80.25</v>
      </c>
      <c r="P32" s="71">
        <f>_xlfn.QUARTILE.INC(E$49:E$53,4)</f>
        <v>79.45</v>
      </c>
      <c r="Q32" s="71">
        <f>_xlfn.QUARTILE.INC(F$49:F$53,4)</f>
        <v>79.847996242955546</v>
      </c>
      <c r="R32" s="71"/>
      <c r="S32" s="88"/>
      <c r="T32" s="71"/>
      <c r="U32" s="71"/>
    </row>
    <row r="33" spans="1:21" ht="30" x14ac:dyDescent="0.25">
      <c r="A33" s="2">
        <v>1</v>
      </c>
      <c r="B33" s="2" t="s">
        <v>513</v>
      </c>
      <c r="C33" s="2" t="s">
        <v>500</v>
      </c>
      <c r="D33" s="2">
        <v>93.3</v>
      </c>
      <c r="E33" s="2">
        <v>44.6</v>
      </c>
      <c r="F33" s="70">
        <f>(2*(D33*E33))/(D33+E33)</f>
        <v>60.350688905003629</v>
      </c>
      <c r="G33" s="2"/>
      <c r="H33" s="2"/>
      <c r="I33" s="7" t="s">
        <v>83</v>
      </c>
      <c r="J33" s="3" t="s">
        <v>136</v>
      </c>
      <c r="K33" s="90" t="s">
        <v>998</v>
      </c>
      <c r="L33" s="71"/>
      <c r="M33" s="51"/>
      <c r="O33" s="71"/>
      <c r="P33" s="71"/>
      <c r="Q33" s="71"/>
      <c r="R33" s="99"/>
      <c r="S33" s="79"/>
      <c r="T33" s="51"/>
      <c r="U33" s="51"/>
    </row>
    <row r="34" spans="1:21" ht="30" x14ac:dyDescent="0.25">
      <c r="A34" s="2"/>
      <c r="B34" s="2"/>
      <c r="C34" s="2" t="s">
        <v>500</v>
      </c>
      <c r="D34" s="2">
        <v>91.5</v>
      </c>
      <c r="E34" s="2">
        <v>26.8</v>
      </c>
      <c r="F34" s="70">
        <f>(2*(D34*E34))/(D34+E34)</f>
        <v>41.457311918850387</v>
      </c>
      <c r="G34" s="2"/>
      <c r="H34" s="2"/>
      <c r="I34" s="7" t="s">
        <v>997</v>
      </c>
      <c r="J34" s="3" t="s">
        <v>136</v>
      </c>
      <c r="K34" s="90" t="s">
        <v>998</v>
      </c>
      <c r="L34" s="71"/>
      <c r="M34" s="51"/>
      <c r="N34" t="s">
        <v>1139</v>
      </c>
      <c r="O34" s="71">
        <f>AVERAGE(D49:D53)</f>
        <v>58.73</v>
      </c>
      <c r="P34" s="71">
        <f>AVERAGE(E49:E53)</f>
        <v>54.05</v>
      </c>
      <c r="Q34" s="71">
        <f>AVERAGE(F49:F53)</f>
        <v>49.367576164967417</v>
      </c>
      <c r="R34" s="99"/>
      <c r="S34" s="79"/>
      <c r="T34" s="51"/>
      <c r="U34" s="51"/>
    </row>
    <row r="35" spans="1:21" x14ac:dyDescent="0.25">
      <c r="A35" s="51">
        <v>2</v>
      </c>
      <c r="B35" s="69" t="s">
        <v>966</v>
      </c>
      <c r="C35" s="69" t="s">
        <v>192</v>
      </c>
      <c r="D35" s="2">
        <v>99.125</v>
      </c>
      <c r="E35" s="159" t="s">
        <v>999</v>
      </c>
      <c r="F35" s="159"/>
      <c r="G35" s="2"/>
      <c r="H35" s="2"/>
      <c r="I35" s="7"/>
      <c r="J35" s="3"/>
      <c r="K35" s="90"/>
      <c r="L35" s="71"/>
      <c r="M35" s="51"/>
      <c r="N35" t="s">
        <v>1140</v>
      </c>
      <c r="O35" s="51">
        <f>O32-O28</f>
        <v>74.349999999999994</v>
      </c>
      <c r="P35" s="99">
        <f>P32-P28</f>
        <v>73.850000000000009</v>
      </c>
      <c r="Q35" s="99">
        <f>Q32-Q28</f>
        <v>69.60409380393115</v>
      </c>
      <c r="R35" s="99"/>
      <c r="S35" s="79"/>
      <c r="T35" s="51"/>
      <c r="U35" s="51"/>
    </row>
    <row r="36" spans="1:21" x14ac:dyDescent="0.25">
      <c r="A36" s="51"/>
      <c r="B36" s="51"/>
      <c r="C36" s="51"/>
      <c r="D36" s="51">
        <v>94.62</v>
      </c>
      <c r="E36" s="162" t="s">
        <v>1000</v>
      </c>
      <c r="F36" s="161"/>
      <c r="G36" s="51"/>
      <c r="H36" s="51"/>
      <c r="I36" s="51"/>
      <c r="J36" s="71"/>
      <c r="K36" s="90"/>
      <c r="L36" s="71"/>
      <c r="M36" s="51"/>
      <c r="N36" s="51"/>
      <c r="O36" s="51"/>
      <c r="P36" s="99"/>
      <c r="Q36" s="51"/>
      <c r="R36" s="99"/>
      <c r="S36" s="79"/>
      <c r="T36" s="51"/>
      <c r="U36" s="51"/>
    </row>
    <row r="37" spans="1:21" ht="15.75" x14ac:dyDescent="0.25">
      <c r="A37" s="155" t="s">
        <v>314</v>
      </c>
      <c r="B37" s="155"/>
      <c r="C37" s="155"/>
      <c r="D37" s="2"/>
      <c r="E37" s="2"/>
      <c r="F37" s="70"/>
      <c r="G37" s="2"/>
      <c r="H37" s="2"/>
      <c r="I37" s="2"/>
      <c r="J37" s="71"/>
      <c r="K37" s="90"/>
      <c r="L37" s="71"/>
      <c r="M37" s="51"/>
      <c r="N37" s="51"/>
      <c r="O37" s="51"/>
      <c r="P37" s="99"/>
      <c r="Q37" s="51"/>
      <c r="R37" s="99"/>
      <c r="S37" s="79"/>
      <c r="T37" s="51"/>
      <c r="U37" s="51"/>
    </row>
    <row r="38" spans="1:21" x14ac:dyDescent="0.25">
      <c r="A38" s="11" t="s">
        <v>309</v>
      </c>
      <c r="B38" s="11" t="s">
        <v>0</v>
      </c>
      <c r="C38" s="11" t="s">
        <v>477</v>
      </c>
      <c r="D38" s="11" t="s">
        <v>478</v>
      </c>
      <c r="E38" s="11" t="s">
        <v>479</v>
      </c>
      <c r="F38" s="74" t="s">
        <v>480</v>
      </c>
      <c r="G38" s="11" t="s">
        <v>481</v>
      </c>
      <c r="H38" s="11" t="s">
        <v>359</v>
      </c>
      <c r="I38" s="11" t="s">
        <v>484</v>
      </c>
      <c r="J38" s="71"/>
      <c r="K38" s="90"/>
      <c r="L38" s="71"/>
      <c r="M38" s="51"/>
      <c r="N38" s="51"/>
      <c r="O38" s="51"/>
      <c r="P38" s="99"/>
      <c r="Q38" s="51"/>
      <c r="R38" s="99"/>
      <c r="S38" s="79"/>
      <c r="T38" s="51"/>
      <c r="U38" s="51"/>
    </row>
    <row r="39" spans="1:21" ht="30" x14ac:dyDescent="0.25">
      <c r="A39" s="2">
        <v>1</v>
      </c>
      <c r="B39" s="6" t="s">
        <v>958</v>
      </c>
      <c r="C39" s="6" t="s">
        <v>503</v>
      </c>
      <c r="D39" s="2">
        <v>69.87</v>
      </c>
      <c r="E39" s="2">
        <v>70.59</v>
      </c>
      <c r="F39" s="70">
        <f>(2*(D39*E39))/(D39+E39)</f>
        <v>70.228154634771471</v>
      </c>
      <c r="G39" s="2"/>
      <c r="H39" s="2"/>
      <c r="I39" s="87" t="s">
        <v>83</v>
      </c>
      <c r="J39" s="3" t="s">
        <v>136</v>
      </c>
      <c r="K39" s="90" t="s">
        <v>991</v>
      </c>
      <c r="L39" s="71"/>
      <c r="M39" s="51"/>
      <c r="N39" s="161" t="s">
        <v>1142</v>
      </c>
      <c r="O39" s="161"/>
      <c r="P39" s="99"/>
      <c r="Q39" s="51"/>
      <c r="R39" s="99"/>
      <c r="S39" s="79"/>
      <c r="T39" s="51"/>
      <c r="U39" s="51"/>
    </row>
    <row r="40" spans="1:21" ht="30" x14ac:dyDescent="0.25">
      <c r="A40" s="2"/>
      <c r="B40" s="2"/>
      <c r="C40" s="6" t="s">
        <v>503</v>
      </c>
      <c r="D40" s="2">
        <v>51.66</v>
      </c>
      <c r="E40" s="2">
        <v>53.33</v>
      </c>
      <c r="F40" s="70">
        <f>(2*(D40*E40))/(D40+E40)</f>
        <v>52.481718258881799</v>
      </c>
      <c r="G40" s="2"/>
      <c r="H40" s="2"/>
      <c r="I40" s="87" t="s">
        <v>985</v>
      </c>
      <c r="J40" s="3" t="s">
        <v>136</v>
      </c>
      <c r="K40" s="90" t="s">
        <v>1001</v>
      </c>
      <c r="L40" s="71"/>
      <c r="M40" s="51"/>
      <c r="N40" s="51"/>
      <c r="O40" s="11" t="s">
        <v>478</v>
      </c>
      <c r="P40" s="11" t="s">
        <v>479</v>
      </c>
      <c r="Q40" s="74" t="s">
        <v>480</v>
      </c>
      <c r="R40" s="99"/>
      <c r="S40" s="79"/>
      <c r="T40" s="51"/>
      <c r="U40" s="51"/>
    </row>
    <row r="41" spans="1:21" x14ac:dyDescent="0.25">
      <c r="A41" s="51"/>
      <c r="B41" s="51"/>
      <c r="C41" s="51"/>
      <c r="D41" s="51"/>
      <c r="E41" s="51"/>
      <c r="F41" s="76"/>
      <c r="G41" s="51"/>
      <c r="H41" s="51"/>
      <c r="I41" s="51"/>
      <c r="J41" s="71"/>
      <c r="K41" s="90"/>
      <c r="L41" s="71"/>
      <c r="M41" s="51"/>
      <c r="N41" t="s">
        <v>1134</v>
      </c>
      <c r="O41" s="51">
        <f>_xlfn.QUARTILE.INC(D$57:D$61,0)</f>
        <v>49.3</v>
      </c>
      <c r="P41" s="99">
        <f>_xlfn.QUARTILE.INC(E$57:E$61,0)</f>
        <v>32.700000000000003</v>
      </c>
      <c r="Q41" s="99">
        <f>_xlfn.QUARTILE.INC(F$57:F$61,0)</f>
        <v>39.299999999999997</v>
      </c>
      <c r="R41" s="99"/>
      <c r="S41" s="79"/>
      <c r="T41" s="51"/>
      <c r="U41" s="51"/>
    </row>
    <row r="42" spans="1:21" ht="15.75" x14ac:dyDescent="0.25">
      <c r="A42" s="155" t="s">
        <v>315</v>
      </c>
      <c r="B42" s="155"/>
      <c r="C42" s="155"/>
      <c r="D42" s="2"/>
      <c r="E42" s="2"/>
      <c r="F42" s="70"/>
      <c r="G42" s="2"/>
      <c r="H42" s="2"/>
      <c r="I42" s="2"/>
      <c r="J42" s="71"/>
      <c r="K42" s="90"/>
      <c r="L42" s="71"/>
      <c r="M42" s="51"/>
      <c r="N42" t="s">
        <v>1135</v>
      </c>
      <c r="O42" s="99">
        <f>_xlfn.QUARTILE.INC($D$57:$D$61,1)</f>
        <v>85.9</v>
      </c>
      <c r="P42" s="99">
        <f>_xlfn.QUARTILE.INC(E$57:E$61,1)</f>
        <v>59.7</v>
      </c>
      <c r="Q42" s="99">
        <f>_xlfn.QUARTILE.INC(F$57:F$61,1)</f>
        <v>70.400000000000006</v>
      </c>
      <c r="R42" s="99"/>
      <c r="S42" s="79"/>
      <c r="T42" s="51"/>
      <c r="U42" s="51"/>
    </row>
    <row r="43" spans="1:21" x14ac:dyDescent="0.25">
      <c r="A43" s="11" t="s">
        <v>309</v>
      </c>
      <c r="B43" s="11" t="s">
        <v>0</v>
      </c>
      <c r="C43" s="11" t="s">
        <v>477</v>
      </c>
      <c r="D43" s="11" t="s">
        <v>478</v>
      </c>
      <c r="E43" s="11" t="s">
        <v>479</v>
      </c>
      <c r="F43" s="74" t="s">
        <v>480</v>
      </c>
      <c r="G43" s="11" t="s">
        <v>481</v>
      </c>
      <c r="H43" s="11" t="s">
        <v>359</v>
      </c>
      <c r="I43" s="11" t="s">
        <v>484</v>
      </c>
      <c r="J43" s="71"/>
      <c r="K43" s="90"/>
      <c r="L43" s="71"/>
      <c r="M43" s="51"/>
      <c r="N43" t="s">
        <v>1136</v>
      </c>
      <c r="O43" s="99">
        <f>_xlfn.QUARTILE.INC($D$57:$D$61,2)</f>
        <v>95.45</v>
      </c>
      <c r="P43" s="99">
        <f>_xlfn.QUARTILE.INC(E$57:E$61,2)</f>
        <v>95.9</v>
      </c>
      <c r="Q43" s="99">
        <f>_xlfn.QUARTILE.INC(F$57:F$61,2)</f>
        <v>96.5</v>
      </c>
      <c r="R43" s="99"/>
      <c r="S43" s="79"/>
      <c r="T43" s="51"/>
      <c r="U43" s="51"/>
    </row>
    <row r="44" spans="1:21" ht="30" x14ac:dyDescent="0.25">
      <c r="A44" s="2">
        <v>1</v>
      </c>
      <c r="B44" s="2" t="s">
        <v>512</v>
      </c>
      <c r="C44" s="6" t="s">
        <v>503</v>
      </c>
      <c r="D44" s="2">
        <v>86.33</v>
      </c>
      <c r="E44" s="2">
        <v>82</v>
      </c>
      <c r="F44" s="70">
        <f>(2*(D44*E44))/(D44+E44)</f>
        <v>84.109309095229605</v>
      </c>
      <c r="G44" s="2"/>
      <c r="H44" s="2"/>
      <c r="I44" s="6" t="s">
        <v>83</v>
      </c>
      <c r="J44" s="3" t="s">
        <v>136</v>
      </c>
      <c r="K44" s="90" t="s">
        <v>991</v>
      </c>
      <c r="L44" s="71"/>
      <c r="M44" s="51"/>
      <c r="N44" t="s">
        <v>1137</v>
      </c>
      <c r="O44" s="99">
        <f>_xlfn.QUARTILE.INC($D$57:$D$61,3)</f>
        <v>97.2</v>
      </c>
      <c r="P44" s="99">
        <f>_xlfn.QUARTILE.INC(E$57:E$61,3)</f>
        <v>97.5</v>
      </c>
      <c r="Q44" s="99">
        <f>_xlfn.QUARTILE.INC(F$57:F$61,3)</f>
        <v>97.389761880324329</v>
      </c>
      <c r="R44" s="99"/>
      <c r="S44" s="79"/>
      <c r="T44" s="51"/>
      <c r="U44" s="51"/>
    </row>
    <row r="45" spans="1:21" ht="30" x14ac:dyDescent="0.25">
      <c r="A45" s="2"/>
      <c r="B45" s="2"/>
      <c r="C45" s="6" t="s">
        <v>503</v>
      </c>
      <c r="D45" s="2">
        <v>80.66</v>
      </c>
      <c r="E45" s="2">
        <v>91.66</v>
      </c>
      <c r="F45" s="70">
        <f>(2*(D45*E45))/(D45+E45)</f>
        <v>85.808909006499533</v>
      </c>
      <c r="G45" s="2"/>
      <c r="H45" s="2"/>
      <c r="I45" s="6" t="s">
        <v>985</v>
      </c>
      <c r="J45" s="3" t="s">
        <v>136</v>
      </c>
      <c r="K45" s="90" t="s">
        <v>991</v>
      </c>
      <c r="L45" s="71"/>
      <c r="M45" s="51"/>
      <c r="N45" t="s">
        <v>1138</v>
      </c>
      <c r="O45" s="99">
        <f>_xlfn.QUARTILE.INC($D$57:$D$61,4)</f>
        <v>97.9</v>
      </c>
      <c r="P45" s="99">
        <f>_xlfn.QUARTILE.INC(E$57:E$61,4)</f>
        <v>99.41</v>
      </c>
      <c r="Q45" s="99">
        <f>_xlfn.QUARTILE.INC(F$57:F$61,4)</f>
        <v>97.7</v>
      </c>
      <c r="R45" s="99"/>
      <c r="S45" s="79"/>
      <c r="T45" s="51"/>
      <c r="U45" s="51"/>
    </row>
    <row r="46" spans="1:21" x14ac:dyDescent="0.25">
      <c r="A46" s="51"/>
      <c r="B46" s="51"/>
      <c r="C46" s="51"/>
      <c r="D46" s="51"/>
      <c r="E46" s="51"/>
      <c r="F46" s="76"/>
      <c r="G46" s="51"/>
      <c r="H46" s="51"/>
      <c r="I46" s="51"/>
      <c r="J46" s="71"/>
      <c r="K46" s="90"/>
      <c r="L46" s="71"/>
      <c r="M46" s="51"/>
      <c r="O46" s="51"/>
      <c r="P46" s="99"/>
      <c r="Q46" s="51"/>
      <c r="R46" s="99"/>
      <c r="S46" s="79"/>
      <c r="T46" s="51"/>
      <c r="U46" s="51"/>
    </row>
    <row r="47" spans="1:21" ht="15.75" x14ac:dyDescent="0.25">
      <c r="A47" s="155" t="s">
        <v>316</v>
      </c>
      <c r="B47" s="155"/>
      <c r="C47" s="155"/>
      <c r="D47" s="2"/>
      <c r="E47" s="2"/>
      <c r="F47" s="70"/>
      <c r="G47" s="2"/>
      <c r="H47" s="2"/>
      <c r="I47" s="2"/>
      <c r="J47" s="71"/>
      <c r="K47" s="90"/>
      <c r="L47" s="71"/>
      <c r="M47" s="51"/>
      <c r="N47" t="s">
        <v>1139</v>
      </c>
      <c r="O47" s="51">
        <f>AVERAGE(D57:D61)</f>
        <v>85.15</v>
      </c>
      <c r="P47" s="99">
        <f t="shared" ref="P47:Q47" si="5">AVERAGE(E57:E61)</f>
        <v>77.042000000000002</v>
      </c>
      <c r="Q47" s="99">
        <f t="shared" si="5"/>
        <v>80.257952376064864</v>
      </c>
      <c r="R47" s="99"/>
      <c r="S47" s="79"/>
      <c r="T47" s="51"/>
      <c r="U47" s="51"/>
    </row>
    <row r="48" spans="1:21" x14ac:dyDescent="0.25">
      <c r="A48" s="11" t="s">
        <v>309</v>
      </c>
      <c r="B48" s="11" t="s">
        <v>0</v>
      </c>
      <c r="C48" s="11" t="s">
        <v>477</v>
      </c>
      <c r="D48" s="11" t="s">
        <v>478</v>
      </c>
      <c r="E48" s="11" t="s">
        <v>479</v>
      </c>
      <c r="F48" s="74" t="s">
        <v>480</v>
      </c>
      <c r="G48" s="11" t="s">
        <v>481</v>
      </c>
      <c r="H48" s="11" t="s">
        <v>359</v>
      </c>
      <c r="I48" s="11" t="s">
        <v>484</v>
      </c>
      <c r="J48" s="71"/>
      <c r="K48" s="90"/>
      <c r="L48" s="71"/>
      <c r="M48" s="51"/>
      <c r="N48" t="s">
        <v>1140</v>
      </c>
      <c r="O48" s="51">
        <f>O45-O41</f>
        <v>48.600000000000009</v>
      </c>
      <c r="P48" s="99">
        <f t="shared" ref="P48:Q48" si="6">P45-P41</f>
        <v>66.709999999999994</v>
      </c>
      <c r="Q48" s="99">
        <f t="shared" si="6"/>
        <v>58.400000000000006</v>
      </c>
      <c r="R48" s="99"/>
      <c r="S48" s="79"/>
      <c r="T48" s="51"/>
      <c r="U48" s="51"/>
    </row>
    <row r="49" spans="1:21" x14ac:dyDescent="0.25">
      <c r="A49" s="2">
        <v>1</v>
      </c>
      <c r="B49" s="100" t="s">
        <v>961</v>
      </c>
      <c r="C49" s="6" t="s">
        <v>1131</v>
      </c>
      <c r="D49" s="2">
        <v>75</v>
      </c>
      <c r="E49" s="2">
        <v>77.8</v>
      </c>
      <c r="F49" s="70">
        <v>76.099999999999994</v>
      </c>
      <c r="G49" s="2"/>
      <c r="H49" s="2"/>
      <c r="I49" s="6" t="s">
        <v>83</v>
      </c>
      <c r="J49" s="3" t="s">
        <v>136</v>
      </c>
      <c r="K49" s="90" t="s">
        <v>445</v>
      </c>
      <c r="L49" s="71"/>
      <c r="M49" s="51"/>
      <c r="N49" s="51"/>
      <c r="O49" s="51"/>
      <c r="P49" s="99"/>
      <c r="Q49" s="51"/>
      <c r="R49" s="99"/>
      <c r="S49" s="79"/>
      <c r="T49" s="51"/>
      <c r="U49" s="51"/>
    </row>
    <row r="50" spans="1:21" ht="30" x14ac:dyDescent="0.25">
      <c r="A50" s="2">
        <v>2</v>
      </c>
      <c r="B50" s="100" t="s">
        <v>958</v>
      </c>
      <c r="C50" s="6" t="s">
        <v>1132</v>
      </c>
      <c r="D50" s="2">
        <v>80.25</v>
      </c>
      <c r="E50" s="2">
        <v>79.45</v>
      </c>
      <c r="F50" s="70">
        <f>(2*(D50*E50))/(D50+E50)</f>
        <v>79.847996242955546</v>
      </c>
      <c r="G50" s="2"/>
      <c r="H50" s="2"/>
      <c r="I50" s="6" t="s">
        <v>83</v>
      </c>
      <c r="J50" s="3" t="s">
        <v>136</v>
      </c>
      <c r="K50" s="90" t="s">
        <v>991</v>
      </c>
      <c r="L50" s="71"/>
      <c r="M50" s="51"/>
      <c r="N50" s="51" t="s">
        <v>1143</v>
      </c>
      <c r="O50" s="51">
        <f>O44-O42</f>
        <v>11.299999999999997</v>
      </c>
      <c r="P50" s="99"/>
      <c r="Q50" s="51"/>
      <c r="R50" s="99"/>
      <c r="S50" s="79"/>
      <c r="T50" s="51"/>
      <c r="U50" s="51"/>
    </row>
    <row r="51" spans="1:21" x14ac:dyDescent="0.25">
      <c r="A51" s="2">
        <v>3</v>
      </c>
      <c r="B51" s="100" t="s">
        <v>961</v>
      </c>
      <c r="C51" s="6" t="s">
        <v>1133</v>
      </c>
      <c r="D51">
        <v>60</v>
      </c>
      <c r="E51">
        <v>5.6</v>
      </c>
      <c r="F51" s="10">
        <f>(2*(D51*E51))/(D51+E51)</f>
        <v>10.24390243902439</v>
      </c>
      <c r="K51" s="90" t="s">
        <v>445</v>
      </c>
      <c r="L51" s="71"/>
      <c r="M51" s="51"/>
      <c r="N51" s="51"/>
      <c r="O51" s="51">
        <f>O50*1.5</f>
        <v>16.949999999999996</v>
      </c>
      <c r="P51" s="99"/>
      <c r="Q51" s="51"/>
      <c r="R51" s="99"/>
      <c r="S51" s="79"/>
      <c r="T51" s="51"/>
      <c r="U51" s="51"/>
    </row>
    <row r="52" spans="1:21" x14ac:dyDescent="0.25">
      <c r="A52" s="51">
        <v>4</v>
      </c>
      <c r="B52" s="100" t="s">
        <v>961</v>
      </c>
      <c r="C52" s="6" t="s">
        <v>335</v>
      </c>
      <c r="D52" s="51">
        <v>5.9</v>
      </c>
      <c r="E52" s="51">
        <v>38.9</v>
      </c>
      <c r="F52" s="76">
        <f>(2*(D52*E52))/(D52+E52)</f>
        <v>10.245982142857144</v>
      </c>
      <c r="G52" s="51"/>
      <c r="H52" s="51"/>
      <c r="I52" s="51"/>
      <c r="J52" s="71"/>
      <c r="K52" s="90" t="s">
        <v>445</v>
      </c>
      <c r="L52" s="71"/>
      <c r="M52" s="51"/>
      <c r="N52" s="51" t="s">
        <v>1144</v>
      </c>
      <c r="O52" s="51">
        <f>O42-O51</f>
        <v>68.950000000000017</v>
      </c>
      <c r="P52" s="99"/>
      <c r="Q52" s="51"/>
      <c r="R52" s="99"/>
      <c r="S52" s="79"/>
      <c r="T52" s="51"/>
      <c r="U52" s="51"/>
    </row>
    <row r="53" spans="1:21" x14ac:dyDescent="0.25">
      <c r="A53" s="6">
        <v>5</v>
      </c>
      <c r="B53" s="100" t="s">
        <v>961</v>
      </c>
      <c r="C53" s="6" t="s">
        <v>491</v>
      </c>
      <c r="D53">
        <v>72.5</v>
      </c>
      <c r="E53">
        <v>68.5</v>
      </c>
      <c r="F53">
        <v>70.400000000000006</v>
      </c>
      <c r="K53" s="90" t="s">
        <v>445</v>
      </c>
      <c r="L53" s="71"/>
      <c r="M53" s="51"/>
      <c r="N53" s="51" t="s">
        <v>1145</v>
      </c>
      <c r="O53" s="51">
        <f>O44+O51</f>
        <v>114.15</v>
      </c>
      <c r="P53" s="99"/>
      <c r="Q53" s="51"/>
      <c r="R53" s="99"/>
      <c r="S53" s="79"/>
      <c r="T53" s="51"/>
      <c r="U53" s="51"/>
    </row>
    <row r="54" spans="1:21" s="5" customFormat="1" ht="30" x14ac:dyDescent="0.25">
      <c r="A54" s="49">
        <v>1</v>
      </c>
      <c r="B54" s="100" t="s">
        <v>958</v>
      </c>
      <c r="C54" s="49" t="s">
        <v>503</v>
      </c>
      <c r="D54" s="89">
        <v>73</v>
      </c>
      <c r="E54" s="89">
        <v>69.33</v>
      </c>
      <c r="F54" s="139">
        <f>(2*(D54*E54))/(D54+E54)</f>
        <v>71.117684254900595</v>
      </c>
      <c r="G54" s="89"/>
      <c r="H54" s="89"/>
      <c r="I54" s="49" t="s">
        <v>350</v>
      </c>
      <c r="J54" s="3" t="s">
        <v>136</v>
      </c>
      <c r="K54" s="140" t="s">
        <v>991</v>
      </c>
      <c r="L54" s="141"/>
      <c r="M54" s="49"/>
      <c r="N54" s="49"/>
      <c r="O54" s="49"/>
      <c r="P54" s="49"/>
      <c r="Q54" s="49"/>
      <c r="R54" s="49"/>
      <c r="S54" s="142"/>
      <c r="T54" s="49"/>
      <c r="U54" s="49"/>
    </row>
    <row r="55" spans="1:21" ht="15.75" x14ac:dyDescent="0.25">
      <c r="A55" s="155" t="s">
        <v>323</v>
      </c>
      <c r="B55" s="155"/>
      <c r="C55" s="155"/>
      <c r="D55" s="2"/>
      <c r="E55" s="2"/>
      <c r="F55" s="70"/>
      <c r="G55" s="2"/>
      <c r="H55" s="2"/>
      <c r="I55" s="2"/>
      <c r="J55" s="71"/>
      <c r="K55" s="90"/>
      <c r="L55" s="71"/>
      <c r="M55" s="51"/>
      <c r="N55" s="51"/>
      <c r="O55" s="51"/>
      <c r="P55" s="99"/>
      <c r="Q55" s="51"/>
      <c r="R55" s="99"/>
      <c r="S55" s="79"/>
      <c r="T55" s="51"/>
      <c r="U55" s="51"/>
    </row>
    <row r="56" spans="1:21" x14ac:dyDescent="0.25">
      <c r="A56" s="11" t="s">
        <v>309</v>
      </c>
      <c r="B56" s="11" t="s">
        <v>0</v>
      </c>
      <c r="C56" s="11" t="s">
        <v>477</v>
      </c>
      <c r="D56" s="11" t="s">
        <v>478</v>
      </c>
      <c r="E56" s="11" t="s">
        <v>479</v>
      </c>
      <c r="F56" s="74" t="s">
        <v>480</v>
      </c>
      <c r="G56" s="11" t="s">
        <v>481</v>
      </c>
      <c r="H56" s="11" t="s">
        <v>359</v>
      </c>
      <c r="I56" s="11" t="s">
        <v>484</v>
      </c>
      <c r="J56" s="71"/>
      <c r="K56" s="90"/>
      <c r="L56" s="71"/>
      <c r="M56" s="51"/>
      <c r="N56" s="161" t="s">
        <v>1146</v>
      </c>
      <c r="O56" s="161"/>
      <c r="P56" s="99"/>
      <c r="Q56" s="51"/>
      <c r="R56" s="99"/>
      <c r="S56" s="79"/>
      <c r="T56" s="51"/>
      <c r="U56" s="51"/>
    </row>
    <row r="57" spans="1:21" ht="45" x14ac:dyDescent="0.25">
      <c r="A57" s="93">
        <v>1</v>
      </c>
      <c r="B57" s="95" t="s">
        <v>957</v>
      </c>
      <c r="C57" s="6" t="s">
        <v>334</v>
      </c>
      <c r="D57" s="2">
        <v>95.45</v>
      </c>
      <c r="E57" s="2">
        <v>99.41</v>
      </c>
      <c r="F57" s="70">
        <f>(2*(D57*E57))/(D57+E57)</f>
        <v>97.389761880324329</v>
      </c>
      <c r="G57" s="2"/>
      <c r="H57" s="2">
        <v>96.86</v>
      </c>
      <c r="I57" s="6" t="s">
        <v>83</v>
      </c>
      <c r="J57" s="3" t="s">
        <v>136</v>
      </c>
      <c r="K57" s="90" t="s">
        <v>86</v>
      </c>
      <c r="L57" s="71"/>
      <c r="M57" s="51"/>
      <c r="N57" s="51"/>
      <c r="O57" s="11" t="s">
        <v>478</v>
      </c>
      <c r="P57" s="11" t="s">
        <v>479</v>
      </c>
      <c r="Q57" s="74" t="s">
        <v>480</v>
      </c>
      <c r="R57" s="99"/>
      <c r="S57" s="79"/>
      <c r="T57" s="51"/>
      <c r="U57" s="51"/>
    </row>
    <row r="58" spans="1:21" x14ac:dyDescent="0.25">
      <c r="A58" s="93">
        <v>2</v>
      </c>
      <c r="B58" s="95" t="s">
        <v>961</v>
      </c>
      <c r="C58" s="6" t="s">
        <v>1131</v>
      </c>
      <c r="D58" s="2">
        <v>97.9</v>
      </c>
      <c r="E58" s="2">
        <v>97.5</v>
      </c>
      <c r="F58" s="70">
        <v>97.7</v>
      </c>
      <c r="G58" s="2"/>
      <c r="H58" s="2"/>
      <c r="I58" s="69" t="s">
        <v>83</v>
      </c>
      <c r="J58" s="3" t="s">
        <v>136</v>
      </c>
      <c r="K58" s="90" t="s">
        <v>445</v>
      </c>
      <c r="L58" s="71"/>
      <c r="M58" s="51"/>
      <c r="N58" t="s">
        <v>1134</v>
      </c>
      <c r="O58" s="51">
        <f>_xlfn.QUARTILE.INC(D$64:D$68,0)</f>
        <v>28.5</v>
      </c>
      <c r="P58" s="99">
        <f>_xlfn.QUARTILE.INC(E$64:E$68,0)</f>
        <v>64.400000000000006</v>
      </c>
      <c r="Q58" s="99">
        <f>_xlfn.QUARTILE.INC(F$64:F$68,0)</f>
        <v>43.7</v>
      </c>
      <c r="R58" s="99"/>
      <c r="S58" s="79"/>
      <c r="T58" s="51"/>
      <c r="U58" s="51"/>
    </row>
    <row r="59" spans="1:21" x14ac:dyDescent="0.25">
      <c r="A59" s="93">
        <v>3</v>
      </c>
      <c r="B59" s="95" t="s">
        <v>961</v>
      </c>
      <c r="C59" s="6" t="s">
        <v>503</v>
      </c>
      <c r="D59" s="2">
        <v>85.9</v>
      </c>
      <c r="E59" s="2">
        <v>59.7</v>
      </c>
      <c r="F59" s="70">
        <v>70.400000000000006</v>
      </c>
      <c r="G59" s="2"/>
      <c r="H59" s="2"/>
      <c r="I59" s="2"/>
      <c r="J59" s="71"/>
      <c r="K59" s="90" t="s">
        <v>445</v>
      </c>
      <c r="L59" s="71"/>
      <c r="M59" s="51"/>
      <c r="N59" t="s">
        <v>1135</v>
      </c>
      <c r="O59" s="99">
        <f>_xlfn.QUARTILE.INC($D$64:$D$68,1)</f>
        <v>78.3</v>
      </c>
      <c r="P59" s="99">
        <f>_xlfn.QUARTILE.INC(E$64:E$68,1)</f>
        <v>91</v>
      </c>
      <c r="Q59" s="99">
        <f>_xlfn.QUARTILE.INC(F$64:F$68,1)</f>
        <v>70.7</v>
      </c>
      <c r="R59" s="99"/>
      <c r="S59" s="79"/>
      <c r="T59" s="51"/>
      <c r="U59" s="51"/>
    </row>
    <row r="60" spans="1:21" x14ac:dyDescent="0.25">
      <c r="A60" s="94">
        <v>4</v>
      </c>
      <c r="B60" s="95" t="s">
        <v>961</v>
      </c>
      <c r="C60" s="6" t="s">
        <v>335</v>
      </c>
      <c r="D60" s="2">
        <v>49.3</v>
      </c>
      <c r="E60" s="2">
        <v>32.700000000000003</v>
      </c>
      <c r="F60" s="70">
        <v>39.299999999999997</v>
      </c>
      <c r="G60" s="2"/>
      <c r="H60" s="2"/>
      <c r="I60" s="2"/>
      <c r="J60" s="71"/>
      <c r="K60" s="90" t="s">
        <v>445</v>
      </c>
      <c r="L60" s="71"/>
      <c r="M60" s="51"/>
      <c r="N60" t="s">
        <v>1136</v>
      </c>
      <c r="O60" s="99">
        <f>_xlfn.QUARTILE.INC($D$64:$D$68,2)</f>
        <v>93</v>
      </c>
      <c r="P60" s="99">
        <f>_xlfn.QUARTILE.INC(E$64:E$68,2)</f>
        <v>93.7</v>
      </c>
      <c r="Q60" s="99">
        <f>_xlfn.QUARTILE.INC(F$64:F$68,2)</f>
        <v>92</v>
      </c>
      <c r="R60" s="99"/>
      <c r="S60" s="79"/>
      <c r="T60" s="51"/>
      <c r="U60" s="51"/>
    </row>
    <row r="61" spans="1:21" x14ac:dyDescent="0.25">
      <c r="A61" s="98">
        <v>5</v>
      </c>
      <c r="B61" s="98" t="s">
        <v>961</v>
      </c>
      <c r="C61" s="51" t="s">
        <v>491</v>
      </c>
      <c r="D61" s="51">
        <v>97.2</v>
      </c>
      <c r="E61" s="51">
        <v>95.9</v>
      </c>
      <c r="F61" s="76">
        <v>96.5</v>
      </c>
      <c r="G61" s="51"/>
      <c r="H61" s="51"/>
      <c r="I61" s="51"/>
      <c r="J61" s="71"/>
      <c r="K61" s="90" t="s">
        <v>445</v>
      </c>
      <c r="L61" s="71"/>
      <c r="M61" s="51"/>
      <c r="N61" t="s">
        <v>1137</v>
      </c>
      <c r="O61" s="99">
        <f>_xlfn.QUARTILE.INC($D$64:$D$68,3)</f>
        <v>95.6</v>
      </c>
      <c r="P61" s="99">
        <f>_xlfn.QUARTILE.INC(E$64:E$68,3)</f>
        <v>93.8</v>
      </c>
      <c r="Q61" s="99">
        <f>_xlfn.QUARTILE.INC(F$64:F$68,3)</f>
        <v>94.7</v>
      </c>
      <c r="R61" s="99"/>
      <c r="S61" s="79"/>
      <c r="T61" s="51"/>
      <c r="U61" s="51"/>
    </row>
    <row r="62" spans="1:21" ht="15.75" x14ac:dyDescent="0.25">
      <c r="A62" s="155" t="s">
        <v>322</v>
      </c>
      <c r="B62" s="155"/>
      <c r="C62" s="155"/>
      <c r="D62" s="2"/>
      <c r="E62" s="2"/>
      <c r="F62" s="70"/>
      <c r="G62" s="2"/>
      <c r="H62" s="2"/>
      <c r="I62" s="2"/>
      <c r="J62" s="71"/>
      <c r="K62" s="90"/>
      <c r="L62" s="71"/>
      <c r="M62" s="51"/>
      <c r="N62" t="s">
        <v>1138</v>
      </c>
      <c r="O62" s="99">
        <f>_xlfn.QUARTILE.INC($D$64:$D$68,4)</f>
        <v>100</v>
      </c>
      <c r="P62" s="99">
        <f>_xlfn.QUARTILE.INC(E$64:E$68,4)</f>
        <v>100</v>
      </c>
      <c r="Q62" s="99">
        <f>_xlfn.QUARTILE.INC(F$64:F$68,4)</f>
        <v>100</v>
      </c>
      <c r="R62" s="99"/>
      <c r="S62" s="79"/>
      <c r="T62" s="51"/>
      <c r="U62" s="51"/>
    </row>
    <row r="63" spans="1:21" x14ac:dyDescent="0.25">
      <c r="A63" s="11" t="s">
        <v>309</v>
      </c>
      <c r="B63" s="11" t="s">
        <v>0</v>
      </c>
      <c r="C63" s="11" t="s">
        <v>477</v>
      </c>
      <c r="D63" s="11" t="s">
        <v>478</v>
      </c>
      <c r="E63" s="11" t="s">
        <v>479</v>
      </c>
      <c r="F63" s="74" t="s">
        <v>480</v>
      </c>
      <c r="G63" s="11" t="s">
        <v>481</v>
      </c>
      <c r="H63" s="11" t="s">
        <v>359</v>
      </c>
      <c r="I63" s="11" t="s">
        <v>484</v>
      </c>
      <c r="J63" s="71"/>
      <c r="K63" s="90"/>
      <c r="L63" s="71"/>
      <c r="M63" s="51"/>
      <c r="O63" s="51"/>
      <c r="P63" s="99"/>
      <c r="Q63" s="51"/>
      <c r="R63" s="99"/>
      <c r="S63" s="79"/>
      <c r="T63" s="51"/>
      <c r="U63" s="51"/>
    </row>
    <row r="64" spans="1:21" ht="45" x14ac:dyDescent="0.25">
      <c r="A64" s="97">
        <v>1</v>
      </c>
      <c r="B64" s="100" t="s">
        <v>957</v>
      </c>
      <c r="C64" s="6" t="s">
        <v>482</v>
      </c>
      <c r="D64" s="2">
        <v>100</v>
      </c>
      <c r="E64" s="2">
        <v>100</v>
      </c>
      <c r="F64" s="70">
        <f>(2*(D64*E64))/(D64+E64)</f>
        <v>100</v>
      </c>
      <c r="G64" s="2"/>
      <c r="H64" s="2">
        <v>97.38</v>
      </c>
      <c r="I64" s="6" t="s">
        <v>83</v>
      </c>
      <c r="J64" s="3" t="s">
        <v>136</v>
      </c>
      <c r="K64" s="90" t="s">
        <v>86</v>
      </c>
      <c r="L64" s="71"/>
      <c r="M64" s="51"/>
      <c r="N64" t="s">
        <v>1139</v>
      </c>
      <c r="O64" s="51">
        <f>AVERAGE(D64:D68)</f>
        <v>79.08</v>
      </c>
      <c r="P64" s="99">
        <f t="shared" ref="P64:Q64" si="7">AVERAGE(E64:E68)</f>
        <v>88.580000000000013</v>
      </c>
      <c r="Q64" s="99">
        <f t="shared" si="7"/>
        <v>80.22</v>
      </c>
      <c r="R64" s="99"/>
      <c r="S64" s="79"/>
      <c r="T64" s="51"/>
      <c r="U64" s="51"/>
    </row>
    <row r="65" spans="1:21" x14ac:dyDescent="0.25">
      <c r="A65" s="97">
        <v>2</v>
      </c>
      <c r="B65" s="100" t="s">
        <v>961</v>
      </c>
      <c r="C65" s="6" t="s">
        <v>1131</v>
      </c>
      <c r="D65" s="2">
        <v>95.6</v>
      </c>
      <c r="E65" s="2">
        <v>93.7</v>
      </c>
      <c r="F65" s="70">
        <v>94.7</v>
      </c>
      <c r="G65" s="2"/>
      <c r="H65" s="2"/>
      <c r="I65" s="6" t="s">
        <v>83</v>
      </c>
      <c r="J65" s="3" t="s">
        <v>136</v>
      </c>
      <c r="K65" s="90" t="s">
        <v>445</v>
      </c>
      <c r="L65" s="71"/>
      <c r="M65" s="51"/>
      <c r="N65" t="s">
        <v>1140</v>
      </c>
      <c r="O65" s="51">
        <f>O62-O58</f>
        <v>71.5</v>
      </c>
      <c r="P65" s="99">
        <f t="shared" ref="P65:Q65" si="8">P62-P58</f>
        <v>35.599999999999994</v>
      </c>
      <c r="Q65" s="99">
        <f t="shared" si="8"/>
        <v>56.3</v>
      </c>
      <c r="R65" s="99"/>
      <c r="S65" s="79"/>
      <c r="T65" s="51"/>
      <c r="U65" s="51"/>
    </row>
    <row r="66" spans="1:21" x14ac:dyDescent="0.25">
      <c r="A66" s="97">
        <v>3</v>
      </c>
      <c r="B66" s="95" t="s">
        <v>961</v>
      </c>
      <c r="C66" s="6" t="s">
        <v>503</v>
      </c>
      <c r="D66" s="2">
        <v>78.3</v>
      </c>
      <c r="E66" s="2">
        <v>64.400000000000006</v>
      </c>
      <c r="F66" s="70">
        <v>70.7</v>
      </c>
      <c r="G66" s="2"/>
      <c r="H66" s="2"/>
      <c r="I66" s="6"/>
      <c r="J66" s="3"/>
      <c r="K66" s="90"/>
      <c r="L66" s="71"/>
      <c r="M66" s="51"/>
      <c r="N66" s="51"/>
      <c r="O66" s="51"/>
      <c r="P66" s="99"/>
      <c r="Q66" s="51"/>
      <c r="R66" s="99"/>
      <c r="S66" s="79"/>
      <c r="T66" s="51"/>
      <c r="U66" s="51"/>
    </row>
    <row r="67" spans="1:21" x14ac:dyDescent="0.25">
      <c r="A67" s="98">
        <v>4</v>
      </c>
      <c r="B67" s="95" t="s">
        <v>961</v>
      </c>
      <c r="C67" s="6" t="s">
        <v>335</v>
      </c>
      <c r="D67" s="2">
        <v>28.5</v>
      </c>
      <c r="E67" s="2">
        <v>93.8</v>
      </c>
      <c r="F67" s="70">
        <v>43.7</v>
      </c>
      <c r="G67" s="2"/>
      <c r="H67" s="2"/>
      <c r="I67" s="2"/>
      <c r="J67" s="71"/>
      <c r="K67" s="90"/>
      <c r="L67" s="71"/>
      <c r="M67" s="51"/>
      <c r="N67" s="51"/>
      <c r="O67" s="51"/>
      <c r="P67" s="99"/>
      <c r="Q67" s="51"/>
      <c r="R67" s="99"/>
      <c r="S67" s="79"/>
      <c r="T67" s="51"/>
      <c r="U67" s="51"/>
    </row>
    <row r="68" spans="1:21" x14ac:dyDescent="0.25">
      <c r="A68" s="98">
        <v>5</v>
      </c>
      <c r="B68" s="98" t="s">
        <v>961</v>
      </c>
      <c r="C68" s="99" t="s">
        <v>491</v>
      </c>
      <c r="D68">
        <v>93</v>
      </c>
      <c r="E68">
        <v>91</v>
      </c>
      <c r="F68">
        <v>92</v>
      </c>
      <c r="L68" s="71"/>
      <c r="M68" s="51"/>
      <c r="N68" s="51"/>
      <c r="O68" s="51"/>
      <c r="P68" s="99"/>
      <c r="Q68" s="51"/>
      <c r="R68" s="99"/>
      <c r="S68" s="79"/>
      <c r="T68" s="51"/>
      <c r="U68" s="51"/>
    </row>
    <row r="69" spans="1:21" ht="15.75" x14ac:dyDescent="0.25">
      <c r="A69" s="155" t="s">
        <v>490</v>
      </c>
      <c r="B69" s="155"/>
      <c r="C69" s="155"/>
      <c r="D69" s="2"/>
      <c r="E69" s="2"/>
      <c r="F69" s="70"/>
      <c r="G69" s="2"/>
      <c r="H69" s="2"/>
      <c r="I69" s="2"/>
      <c r="J69" s="71"/>
      <c r="K69" s="90"/>
      <c r="L69" s="71"/>
      <c r="M69" s="51"/>
      <c r="N69" s="51"/>
      <c r="O69" s="51"/>
      <c r="P69" s="99"/>
      <c r="Q69" s="51"/>
      <c r="R69" s="99"/>
      <c r="S69" s="79"/>
      <c r="T69" s="51"/>
      <c r="U69" s="51"/>
    </row>
    <row r="70" spans="1:21" x14ac:dyDescent="0.25">
      <c r="A70" s="11" t="s">
        <v>309</v>
      </c>
      <c r="B70" s="11" t="s">
        <v>0</v>
      </c>
      <c r="C70" s="11" t="s">
        <v>477</v>
      </c>
      <c r="D70" s="11" t="s">
        <v>478</v>
      </c>
      <c r="E70" s="11" t="s">
        <v>479</v>
      </c>
      <c r="F70" s="74" t="s">
        <v>480</v>
      </c>
      <c r="G70" s="11" t="s">
        <v>481</v>
      </c>
      <c r="H70" s="11" t="s">
        <v>359</v>
      </c>
      <c r="I70" s="11" t="s">
        <v>484</v>
      </c>
      <c r="J70" s="71"/>
      <c r="K70" s="90"/>
      <c r="L70" s="71"/>
      <c r="M70" s="51"/>
      <c r="N70" s="51"/>
      <c r="O70" s="51"/>
      <c r="P70" s="99"/>
      <c r="Q70" s="51"/>
      <c r="R70" s="99"/>
      <c r="S70" s="79"/>
      <c r="T70" s="51"/>
      <c r="U70" s="51"/>
    </row>
    <row r="71" spans="1:21" ht="45" x14ac:dyDescent="0.25">
      <c r="A71" s="97">
        <v>1</v>
      </c>
      <c r="B71" s="100" t="s">
        <v>957</v>
      </c>
      <c r="C71" s="6" t="s">
        <v>338</v>
      </c>
      <c r="D71" s="2">
        <v>85.71</v>
      </c>
      <c r="E71" s="2">
        <v>86.67</v>
      </c>
      <c r="F71" s="70">
        <f>(2*(D71*E71))/(D71+E71)</f>
        <v>86.187326836059867</v>
      </c>
      <c r="G71" s="2"/>
      <c r="H71" s="2">
        <v>92.59</v>
      </c>
      <c r="I71" s="6" t="s">
        <v>83</v>
      </c>
      <c r="J71" s="3" t="s">
        <v>136</v>
      </c>
      <c r="K71" s="90" t="s">
        <v>86</v>
      </c>
      <c r="L71" s="71"/>
      <c r="M71" s="51"/>
      <c r="N71" s="161" t="s">
        <v>1147</v>
      </c>
      <c r="O71" s="161"/>
      <c r="P71" s="99"/>
      <c r="Q71" s="51"/>
      <c r="R71" s="99"/>
      <c r="S71" s="79"/>
      <c r="T71" s="51"/>
      <c r="U71" s="51"/>
    </row>
    <row r="72" spans="1:21" x14ac:dyDescent="0.25">
      <c r="A72" s="97">
        <v>2</v>
      </c>
      <c r="B72" s="100" t="s">
        <v>961</v>
      </c>
      <c r="C72" s="6" t="s">
        <v>1131</v>
      </c>
      <c r="D72" s="2">
        <v>77.3</v>
      </c>
      <c r="E72" s="2">
        <v>56.3</v>
      </c>
      <c r="F72" s="70">
        <v>65.3</v>
      </c>
      <c r="G72" s="2"/>
      <c r="H72" s="2"/>
      <c r="I72" s="6" t="s">
        <v>83</v>
      </c>
      <c r="J72" s="3" t="s">
        <v>136</v>
      </c>
      <c r="K72" s="90" t="s">
        <v>445</v>
      </c>
      <c r="L72" s="71"/>
      <c r="M72" s="51"/>
      <c r="N72" s="51"/>
      <c r="O72" s="11" t="s">
        <v>478</v>
      </c>
      <c r="P72" s="11" t="s">
        <v>479</v>
      </c>
      <c r="Q72" s="74" t="s">
        <v>480</v>
      </c>
      <c r="R72" s="99"/>
      <c r="S72" s="79"/>
      <c r="T72" s="51"/>
      <c r="U72" s="51"/>
    </row>
    <row r="73" spans="1:21" x14ac:dyDescent="0.25">
      <c r="A73" s="97">
        <v>3</v>
      </c>
      <c r="B73" s="100" t="s">
        <v>961</v>
      </c>
      <c r="C73" s="6" t="s">
        <v>503</v>
      </c>
      <c r="D73" s="2">
        <v>79.2</v>
      </c>
      <c r="E73" s="2">
        <v>56</v>
      </c>
      <c r="F73" s="70">
        <v>65.599999999999994</v>
      </c>
      <c r="G73" s="2"/>
      <c r="H73" s="2"/>
      <c r="I73" s="6"/>
      <c r="J73" s="71"/>
      <c r="K73" s="90"/>
      <c r="L73" s="71"/>
      <c r="M73" s="51"/>
      <c r="N73" t="s">
        <v>1134</v>
      </c>
      <c r="O73" s="51">
        <f>_xlfn.QUARTILE.INC(D$71:D$75,0)</f>
        <v>51</v>
      </c>
      <c r="P73" s="99">
        <f t="shared" ref="P73:Q73" si="9">_xlfn.QUARTILE.INC(E$71:E$75,0)</f>
        <v>38.200000000000003</v>
      </c>
      <c r="Q73" s="99">
        <f t="shared" si="9"/>
        <v>43.7</v>
      </c>
      <c r="R73" s="99"/>
      <c r="S73" s="79"/>
      <c r="T73" s="51"/>
      <c r="U73" s="51"/>
    </row>
    <row r="74" spans="1:21" x14ac:dyDescent="0.25">
      <c r="A74" s="98">
        <v>4</v>
      </c>
      <c r="B74" s="100" t="s">
        <v>961</v>
      </c>
      <c r="C74" s="6" t="s">
        <v>335</v>
      </c>
      <c r="D74" s="2">
        <v>51</v>
      </c>
      <c r="E74" s="2">
        <v>38.200000000000003</v>
      </c>
      <c r="F74" s="70">
        <v>43.7</v>
      </c>
      <c r="G74" s="2"/>
      <c r="H74" s="2"/>
      <c r="I74" s="6"/>
      <c r="J74" s="71"/>
      <c r="K74" s="90"/>
      <c r="L74" s="71"/>
      <c r="M74" s="51"/>
      <c r="N74" t="s">
        <v>1135</v>
      </c>
      <c r="O74" s="99">
        <f>_xlfn.QUARTILE.INC($D$71:$D$75,1)</f>
        <v>71.8</v>
      </c>
      <c r="P74" s="99">
        <f>_xlfn.QUARTILE.INC(E$71:E$75,1)</f>
        <v>56</v>
      </c>
      <c r="Q74" s="99">
        <f>_xlfn.QUARTILE.INC(F$71:F$75,1)</f>
        <v>64.2</v>
      </c>
      <c r="R74" s="99"/>
      <c r="S74" s="79"/>
      <c r="T74" s="51"/>
      <c r="U74" s="51"/>
    </row>
    <row r="75" spans="1:21" x14ac:dyDescent="0.25">
      <c r="A75" s="98">
        <v>5</v>
      </c>
      <c r="B75" s="98" t="s">
        <v>961</v>
      </c>
      <c r="C75" s="99" t="s">
        <v>491</v>
      </c>
      <c r="D75" s="51">
        <v>71.8</v>
      </c>
      <c r="E75" s="51">
        <v>58.1</v>
      </c>
      <c r="F75" s="76">
        <v>64.2</v>
      </c>
      <c r="G75" s="51"/>
      <c r="H75" s="51"/>
      <c r="I75" s="51"/>
      <c r="J75" s="71"/>
      <c r="K75" s="90"/>
      <c r="L75" s="71"/>
      <c r="M75" s="51"/>
      <c r="N75" t="s">
        <v>1136</v>
      </c>
      <c r="O75" s="99">
        <f>_xlfn.QUARTILE.INC($D$71:$D$75,2)</f>
        <v>77.3</v>
      </c>
      <c r="P75" s="99">
        <f>_xlfn.QUARTILE.INC(E$71:E$75,2)</f>
        <v>56.3</v>
      </c>
      <c r="Q75" s="99">
        <f>_xlfn.QUARTILE.INC(F$71:F$75,2)</f>
        <v>65.3</v>
      </c>
      <c r="R75" s="99"/>
      <c r="S75" s="79"/>
      <c r="T75" s="51"/>
      <c r="U75" s="51"/>
    </row>
    <row r="76" spans="1:21" x14ac:dyDescent="0.25">
      <c r="B76" s="100" t="s">
        <v>957</v>
      </c>
      <c r="C76" s="2" t="s">
        <v>488</v>
      </c>
      <c r="D76" s="2">
        <v>85.71</v>
      </c>
      <c r="E76" s="2">
        <v>86.67</v>
      </c>
      <c r="F76" s="70">
        <f>(2*(D76*E76))/(D76+E76)</f>
        <v>86.187326836059867</v>
      </c>
      <c r="G76" s="2"/>
      <c r="H76" s="2">
        <v>92.59</v>
      </c>
      <c r="I76" s="6" t="s">
        <v>83</v>
      </c>
      <c r="L76" s="71"/>
      <c r="M76" s="51"/>
      <c r="N76" t="s">
        <v>1137</v>
      </c>
      <c r="O76" s="99">
        <f>_xlfn.QUARTILE.INC($D$71:$D$75,3)</f>
        <v>79.2</v>
      </c>
      <c r="P76" s="99">
        <f>_xlfn.QUARTILE.INC(E$71:E$75,3)</f>
        <v>58.1</v>
      </c>
      <c r="Q76" s="99">
        <f>_xlfn.QUARTILE.INC(F$71:F$75,3)</f>
        <v>65.599999999999994</v>
      </c>
      <c r="R76" s="99"/>
      <c r="S76" s="79"/>
      <c r="T76" s="51"/>
      <c r="U76" s="51"/>
    </row>
    <row r="77" spans="1:21" x14ac:dyDescent="0.25">
      <c r="C77" s="2" t="s">
        <v>489</v>
      </c>
      <c r="D77" s="2">
        <v>85.71</v>
      </c>
      <c r="E77" s="2">
        <v>86.67</v>
      </c>
      <c r="F77" s="70">
        <f>(2*(D77*E77))/(D77+E77)</f>
        <v>86.187326836059867</v>
      </c>
      <c r="G77" s="2"/>
      <c r="H77" s="2">
        <v>92.59</v>
      </c>
      <c r="I77" s="6" t="s">
        <v>83</v>
      </c>
      <c r="L77" s="71"/>
      <c r="M77" s="51"/>
      <c r="N77" t="s">
        <v>1138</v>
      </c>
      <c r="O77" s="99">
        <f>_xlfn.QUARTILE.INC($D$71:$D$75,4)</f>
        <v>85.71</v>
      </c>
      <c r="P77" s="99">
        <f>_xlfn.QUARTILE.INC(E$71:E$75,4)</f>
        <v>86.67</v>
      </c>
      <c r="Q77" s="99">
        <f>_xlfn.QUARTILE.INC(F$71:F$75,4)</f>
        <v>86.187326836059867</v>
      </c>
      <c r="R77" s="99"/>
      <c r="S77" s="79"/>
      <c r="T77" s="51"/>
      <c r="U77" s="51"/>
    </row>
    <row r="78" spans="1:21" ht="15.75" x14ac:dyDescent="0.25">
      <c r="A78" s="155" t="s">
        <v>311</v>
      </c>
      <c r="B78" s="155"/>
      <c r="C78" s="155"/>
      <c r="D78" s="2"/>
      <c r="E78" s="2"/>
      <c r="F78" s="70"/>
      <c r="G78" s="2"/>
      <c r="H78" s="2"/>
      <c r="I78" s="2"/>
      <c r="J78" s="71"/>
      <c r="K78" s="90"/>
      <c r="L78" s="71"/>
      <c r="M78" s="99"/>
      <c r="N78" s="99"/>
      <c r="O78" s="99"/>
      <c r="P78" s="99"/>
      <c r="Q78" s="99"/>
      <c r="R78" s="99"/>
      <c r="S78" s="79"/>
      <c r="T78" s="99"/>
      <c r="U78" s="99"/>
    </row>
    <row r="79" spans="1:21" x14ac:dyDescent="0.25">
      <c r="A79" s="11" t="s">
        <v>309</v>
      </c>
      <c r="B79" s="11" t="s">
        <v>0</v>
      </c>
      <c r="C79" s="11" t="s">
        <v>477</v>
      </c>
      <c r="D79" s="11" t="s">
        <v>478</v>
      </c>
      <c r="E79" s="11" t="s">
        <v>479</v>
      </c>
      <c r="F79" s="74" t="s">
        <v>480</v>
      </c>
      <c r="G79" s="11" t="s">
        <v>481</v>
      </c>
      <c r="H79" s="11" t="s">
        <v>359</v>
      </c>
      <c r="I79" s="11" t="s">
        <v>484</v>
      </c>
      <c r="J79" s="71"/>
      <c r="K79" s="90"/>
      <c r="L79" s="71"/>
      <c r="M79" s="99"/>
      <c r="N79" t="s">
        <v>1139</v>
      </c>
      <c r="O79" s="99">
        <f>AVERAGE(D71:D75)</f>
        <v>73.001999999999995</v>
      </c>
      <c r="P79" s="99">
        <f t="shared" ref="P79:Q79" si="10">AVERAGE(E71:E75)</f>
        <v>59.054000000000009</v>
      </c>
      <c r="Q79" s="99">
        <f t="shared" si="10"/>
        <v>64.997465367211973</v>
      </c>
      <c r="R79" s="99"/>
      <c r="S79" s="79"/>
      <c r="T79" s="99"/>
      <c r="U79" s="99"/>
    </row>
    <row r="80" spans="1:21" x14ac:dyDescent="0.25">
      <c r="A80" s="89">
        <v>1</v>
      </c>
      <c r="B80" s="95" t="s">
        <v>965</v>
      </c>
      <c r="C80" s="6" t="s">
        <v>969</v>
      </c>
      <c r="D80" s="2"/>
      <c r="E80" s="2"/>
      <c r="F80" s="70">
        <v>99.26</v>
      </c>
      <c r="G80" s="2">
        <v>0.99850000000000005</v>
      </c>
      <c r="H80" s="2">
        <v>99.02</v>
      </c>
      <c r="I80" s="69" t="s">
        <v>83</v>
      </c>
      <c r="J80" s="3" t="s">
        <v>136</v>
      </c>
      <c r="K80" s="90" t="s">
        <v>993</v>
      </c>
      <c r="L80" s="71"/>
      <c r="M80" s="99"/>
      <c r="N80" t="s">
        <v>1140</v>
      </c>
      <c r="O80" s="99">
        <f>O77-O73</f>
        <v>34.709999999999994</v>
      </c>
      <c r="P80" s="99">
        <f t="shared" ref="P80:Q80" si="11">P77-P73</f>
        <v>48.47</v>
      </c>
      <c r="Q80" s="99">
        <f t="shared" si="11"/>
        <v>42.487326836059864</v>
      </c>
      <c r="R80" s="99"/>
      <c r="S80" s="79"/>
      <c r="T80" s="99"/>
      <c r="U80" s="99"/>
    </row>
    <row r="81" spans="1:21" x14ac:dyDescent="0.25">
      <c r="A81" s="51"/>
      <c r="B81" s="51"/>
      <c r="C81" s="51"/>
      <c r="D81" s="51"/>
      <c r="E81" s="51"/>
      <c r="F81" s="76"/>
      <c r="G81" s="51"/>
      <c r="H81" s="51"/>
      <c r="I81" s="51"/>
      <c r="J81" s="71"/>
      <c r="K81" s="90"/>
      <c r="L81" s="71"/>
      <c r="M81" s="51"/>
      <c r="N81" s="51"/>
      <c r="O81" s="51"/>
      <c r="P81" s="99"/>
      <c r="Q81" s="51"/>
      <c r="R81" s="99"/>
      <c r="S81" s="79"/>
      <c r="T81" s="51"/>
      <c r="U81" s="51"/>
    </row>
    <row r="82" spans="1:21" x14ac:dyDescent="0.25">
      <c r="L82" s="71"/>
      <c r="M82" s="51"/>
      <c r="N82" s="51"/>
      <c r="O82" s="51"/>
      <c r="P82" s="99"/>
      <c r="Q82" s="51"/>
      <c r="R82" s="99"/>
      <c r="S82" s="79"/>
      <c r="T82" s="51"/>
      <c r="U82" s="51"/>
    </row>
    <row r="83" spans="1:21" x14ac:dyDescent="0.25">
      <c r="L83" s="71"/>
      <c r="M83" s="51"/>
      <c r="N83" s="51"/>
      <c r="O83" s="51"/>
      <c r="P83" s="99"/>
      <c r="Q83" s="51"/>
      <c r="R83" s="99"/>
      <c r="S83" s="79"/>
      <c r="T83" s="51"/>
      <c r="U83" s="51"/>
    </row>
    <row r="84" spans="1:21" x14ac:dyDescent="0.25">
      <c r="L84" s="71"/>
      <c r="M84" s="51"/>
      <c r="N84" s="51"/>
      <c r="O84" s="51"/>
      <c r="P84" s="99"/>
      <c r="Q84" s="51"/>
      <c r="R84" s="99"/>
      <c r="S84" s="79"/>
      <c r="T84" s="51"/>
      <c r="U84" s="51"/>
    </row>
    <row r="85" spans="1:21" x14ac:dyDescent="0.25">
      <c r="L85" s="71"/>
      <c r="M85" s="51"/>
      <c r="N85" s="51"/>
      <c r="O85" s="51"/>
      <c r="P85" s="99"/>
      <c r="Q85" s="51"/>
      <c r="R85" s="99"/>
      <c r="S85" s="79"/>
      <c r="T85" s="51"/>
      <c r="U85" s="51"/>
    </row>
    <row r="86" spans="1:21" x14ac:dyDescent="0.25">
      <c r="L86" s="71"/>
      <c r="M86" s="51"/>
      <c r="N86" s="51"/>
      <c r="O86" s="51"/>
      <c r="P86" s="99"/>
      <c r="Q86" s="51"/>
      <c r="R86" s="99"/>
      <c r="S86" s="79"/>
      <c r="T86" s="51"/>
      <c r="U86" s="51"/>
    </row>
    <row r="87" spans="1:21" x14ac:dyDescent="0.25">
      <c r="L87" s="71"/>
      <c r="M87" s="51"/>
      <c r="N87" s="51"/>
      <c r="O87" s="51"/>
      <c r="P87" s="99"/>
      <c r="Q87" s="51"/>
      <c r="R87" s="99"/>
      <c r="S87" s="79"/>
      <c r="T87" s="51"/>
      <c r="U87" s="51"/>
    </row>
    <row r="88" spans="1:21" x14ac:dyDescent="0.25">
      <c r="L88" s="71"/>
      <c r="M88" s="51"/>
      <c r="N88" s="51"/>
      <c r="O88" s="51"/>
      <c r="P88" s="99"/>
      <c r="Q88" s="51"/>
      <c r="R88" s="99"/>
      <c r="S88" s="79"/>
      <c r="T88" s="51"/>
      <c r="U88" s="51"/>
    </row>
    <row r="89" spans="1:21" x14ac:dyDescent="0.25">
      <c r="L89" s="71"/>
      <c r="M89" s="96"/>
      <c r="N89" s="96"/>
      <c r="O89" s="96"/>
      <c r="P89" s="99"/>
      <c r="Q89" s="96"/>
      <c r="R89" s="99"/>
      <c r="S89" s="79"/>
      <c r="T89" s="96"/>
      <c r="U89" s="96"/>
    </row>
    <row r="90" spans="1:21" x14ac:dyDescent="0.25">
      <c r="L90" s="71"/>
      <c r="M90" s="51"/>
      <c r="N90" s="51"/>
      <c r="O90" s="51"/>
      <c r="P90" s="99"/>
      <c r="Q90" s="51"/>
      <c r="R90" s="99"/>
      <c r="S90" s="79"/>
      <c r="T90" s="51"/>
      <c r="U90" s="51"/>
    </row>
    <row r="91" spans="1:21" x14ac:dyDescent="0.25">
      <c r="L91" s="71"/>
      <c r="M91" s="51"/>
      <c r="N91" s="51"/>
      <c r="O91" s="51"/>
      <c r="P91" s="99"/>
      <c r="Q91" s="51"/>
      <c r="R91" s="99"/>
      <c r="S91" s="79"/>
      <c r="T91" s="51"/>
      <c r="U91" s="51"/>
    </row>
    <row r="92" spans="1:21" x14ac:dyDescent="0.25">
      <c r="A92" s="2"/>
      <c r="B92" s="2"/>
      <c r="C92" s="2"/>
      <c r="D92" s="2"/>
      <c r="E92" s="2"/>
      <c r="F92" s="70"/>
      <c r="G92" s="2"/>
      <c r="H92" s="2"/>
      <c r="I92" s="2"/>
      <c r="J92" s="71"/>
      <c r="K92" s="90"/>
      <c r="L92" s="71"/>
      <c r="M92" s="51"/>
      <c r="N92" s="51"/>
      <c r="O92" s="51"/>
      <c r="P92" s="99"/>
      <c r="Q92" s="51"/>
      <c r="R92" s="99"/>
      <c r="S92" s="79"/>
      <c r="T92" s="51"/>
      <c r="U92" s="51"/>
    </row>
    <row r="93" spans="1:21" x14ac:dyDescent="0.25">
      <c r="L93" s="71"/>
      <c r="M93" s="51"/>
      <c r="N93" s="51"/>
      <c r="O93" s="51"/>
      <c r="P93" s="99"/>
      <c r="Q93" s="51"/>
      <c r="R93" s="99"/>
      <c r="S93" s="79"/>
      <c r="T93" s="51"/>
      <c r="U93" s="51"/>
    </row>
    <row r="94" spans="1:21" ht="15.75" x14ac:dyDescent="0.25">
      <c r="A94" s="155" t="s">
        <v>329</v>
      </c>
      <c r="B94" s="155"/>
      <c r="C94" s="155"/>
      <c r="D94" s="2"/>
      <c r="E94" s="2"/>
      <c r="F94" s="70"/>
      <c r="G94" s="2"/>
      <c r="H94" s="2"/>
      <c r="I94" s="2"/>
      <c r="J94" s="71"/>
      <c r="K94" s="90"/>
      <c r="L94" s="71"/>
      <c r="M94" s="51"/>
      <c r="N94" s="51"/>
      <c r="O94" s="51"/>
      <c r="P94" s="99"/>
      <c r="Q94" s="51"/>
      <c r="R94" s="99"/>
      <c r="S94" s="79"/>
      <c r="T94" s="51"/>
      <c r="U94" s="51"/>
    </row>
    <row r="95" spans="1:21" x14ac:dyDescent="0.25">
      <c r="A95" s="11" t="s">
        <v>309</v>
      </c>
      <c r="B95" s="11" t="s">
        <v>0</v>
      </c>
      <c r="C95" s="11" t="s">
        <v>477</v>
      </c>
      <c r="D95" s="11" t="s">
        <v>478</v>
      </c>
      <c r="E95" s="11" t="s">
        <v>479</v>
      </c>
      <c r="F95" s="74" t="s">
        <v>480</v>
      </c>
      <c r="G95" s="11" t="s">
        <v>481</v>
      </c>
      <c r="H95" s="11" t="s">
        <v>359</v>
      </c>
      <c r="I95" s="11" t="s">
        <v>484</v>
      </c>
      <c r="J95" s="71"/>
      <c r="K95" s="90"/>
      <c r="L95" s="71"/>
      <c r="M95" s="51"/>
      <c r="N95" s="51"/>
      <c r="O95" s="51"/>
      <c r="P95" s="99"/>
      <c r="Q95" s="51"/>
      <c r="R95" s="99"/>
      <c r="S95" s="79"/>
      <c r="T95" s="51"/>
      <c r="U95" s="51"/>
    </row>
    <row r="96" spans="1:21" ht="45" x14ac:dyDescent="0.25">
      <c r="A96" s="2">
        <v>1</v>
      </c>
      <c r="B96" s="2" t="s">
        <v>511</v>
      </c>
      <c r="C96" s="6" t="s">
        <v>482</v>
      </c>
      <c r="D96" s="2">
        <v>94.44</v>
      </c>
      <c r="E96" s="2">
        <v>99.42</v>
      </c>
      <c r="F96" s="70">
        <f>(2*(D96*E96))/(D96+E96)</f>
        <v>96.866035283194051</v>
      </c>
      <c r="G96" s="2"/>
      <c r="H96" s="2">
        <v>98.43</v>
      </c>
      <c r="I96" s="6" t="s">
        <v>83</v>
      </c>
      <c r="J96" s="3" t="s">
        <v>136</v>
      </c>
      <c r="K96" s="90" t="s">
        <v>86</v>
      </c>
      <c r="L96" s="71"/>
      <c r="M96" s="51"/>
      <c r="N96" s="51"/>
      <c r="O96" s="51"/>
      <c r="P96" s="99"/>
      <c r="Q96" s="51"/>
      <c r="R96" s="99"/>
      <c r="S96" s="79"/>
      <c r="T96" s="51"/>
      <c r="U96" s="51"/>
    </row>
    <row r="97" spans="1:21" x14ac:dyDescent="0.25">
      <c r="A97" s="2"/>
      <c r="B97" s="2"/>
      <c r="C97" s="2"/>
      <c r="D97" s="2"/>
      <c r="E97" s="2"/>
      <c r="F97" s="70"/>
      <c r="G97" s="2"/>
      <c r="H97" s="2"/>
      <c r="I97" s="2"/>
      <c r="J97" s="71"/>
      <c r="K97" s="90"/>
      <c r="L97" s="71"/>
      <c r="M97" s="51"/>
      <c r="N97" s="51"/>
      <c r="O97" s="51"/>
      <c r="P97" s="99"/>
      <c r="Q97" s="51"/>
      <c r="R97" s="99"/>
      <c r="S97" s="79"/>
      <c r="T97" s="51"/>
      <c r="U97" s="51"/>
    </row>
    <row r="98" spans="1:21" ht="15.75" x14ac:dyDescent="0.25">
      <c r="A98" s="155" t="s">
        <v>320</v>
      </c>
      <c r="B98" s="155"/>
      <c r="C98" s="155"/>
      <c r="D98" s="2"/>
      <c r="E98" s="2"/>
      <c r="F98" s="70"/>
      <c r="G98" s="2"/>
      <c r="H98" s="2"/>
      <c r="I98" s="2"/>
      <c r="J98" s="71"/>
      <c r="K98" s="90"/>
      <c r="L98" s="71"/>
      <c r="M98" s="51"/>
      <c r="N98" s="51"/>
      <c r="O98" s="51"/>
      <c r="P98" s="99"/>
      <c r="Q98" s="51"/>
      <c r="R98" s="99"/>
      <c r="S98" s="79"/>
      <c r="T98" s="51"/>
      <c r="U98" s="51"/>
    </row>
    <row r="99" spans="1:21" x14ac:dyDescent="0.25">
      <c r="A99" s="11" t="s">
        <v>309</v>
      </c>
      <c r="B99" s="11" t="s">
        <v>0</v>
      </c>
      <c r="C99" s="11" t="s">
        <v>477</v>
      </c>
      <c r="D99" s="11" t="s">
        <v>478</v>
      </c>
      <c r="E99" s="11" t="s">
        <v>479</v>
      </c>
      <c r="F99" s="74" t="s">
        <v>480</v>
      </c>
      <c r="G99" s="11" t="s">
        <v>481</v>
      </c>
      <c r="H99" s="11" t="s">
        <v>359</v>
      </c>
      <c r="I99" s="11" t="s">
        <v>484</v>
      </c>
      <c r="J99" s="71"/>
      <c r="K99" s="90"/>
      <c r="L99" s="71"/>
      <c r="M99" s="51"/>
      <c r="N99" s="51"/>
      <c r="O99" s="51"/>
      <c r="P99" s="99"/>
      <c r="Q99" s="51"/>
      <c r="R99" s="99"/>
      <c r="S99" s="79"/>
      <c r="T99" s="51"/>
      <c r="U99" s="51"/>
    </row>
    <row r="100" spans="1:21" x14ac:dyDescent="0.25">
      <c r="A100" s="2">
        <v>1</v>
      </c>
      <c r="B100" s="2" t="s">
        <v>515</v>
      </c>
      <c r="C100" s="6" t="s">
        <v>491</v>
      </c>
      <c r="D100" s="2">
        <v>87.5</v>
      </c>
      <c r="E100" s="2">
        <v>84.4</v>
      </c>
      <c r="F100" s="70">
        <v>86</v>
      </c>
      <c r="G100" s="2"/>
      <c r="H100" s="2"/>
      <c r="I100" s="6" t="s">
        <v>83</v>
      </c>
      <c r="J100" s="3" t="s">
        <v>136</v>
      </c>
      <c r="K100" s="90" t="s">
        <v>445</v>
      </c>
      <c r="L100" s="71"/>
      <c r="M100" s="51"/>
      <c r="N100" s="51"/>
      <c r="O100" s="51"/>
      <c r="P100" s="99"/>
      <c r="Q100" s="51"/>
      <c r="R100" s="99"/>
      <c r="S100" s="79"/>
      <c r="T100" s="51"/>
      <c r="U100" s="51"/>
    </row>
    <row r="101" spans="1:21" x14ac:dyDescent="0.25">
      <c r="L101" s="71"/>
      <c r="M101" s="51"/>
      <c r="N101" s="51"/>
      <c r="O101" s="51"/>
      <c r="P101" s="99"/>
      <c r="Q101" s="51"/>
      <c r="R101" s="99"/>
      <c r="S101" s="79"/>
      <c r="T101" s="51"/>
      <c r="U101" s="51"/>
    </row>
    <row r="102" spans="1:21" x14ac:dyDescent="0.25">
      <c r="A102" s="2"/>
      <c r="B102" s="2"/>
      <c r="C102" s="2"/>
      <c r="D102" s="2"/>
      <c r="E102" s="2"/>
      <c r="F102" s="70"/>
      <c r="G102" s="2"/>
      <c r="H102" s="2"/>
      <c r="I102" s="2"/>
      <c r="J102" s="71"/>
      <c r="K102" s="90"/>
      <c r="L102" s="71"/>
      <c r="M102" s="51"/>
      <c r="N102" s="51"/>
      <c r="O102" s="51"/>
      <c r="P102" s="99"/>
      <c r="Q102" s="51"/>
      <c r="R102" s="99"/>
      <c r="S102" s="79"/>
      <c r="T102" s="51"/>
      <c r="U102" s="51"/>
    </row>
    <row r="103" spans="1:21" x14ac:dyDescent="0.25">
      <c r="A103" s="51"/>
      <c r="B103" s="51"/>
      <c r="C103" s="51"/>
      <c r="D103" s="51"/>
      <c r="E103" s="51"/>
      <c r="F103" s="76"/>
      <c r="G103" s="51"/>
      <c r="H103" s="51"/>
      <c r="I103" s="51"/>
      <c r="J103" s="71"/>
      <c r="K103" s="90"/>
      <c r="L103" s="71"/>
      <c r="M103" s="51"/>
      <c r="N103" s="51"/>
      <c r="O103" s="51"/>
      <c r="P103" s="99"/>
      <c r="Q103" s="51"/>
      <c r="R103" s="99"/>
      <c r="S103" s="79"/>
      <c r="T103" s="51"/>
      <c r="U103" s="51"/>
    </row>
    <row r="104" spans="1:21" ht="15.75" x14ac:dyDescent="0.25">
      <c r="A104" s="155" t="s">
        <v>505</v>
      </c>
      <c r="B104" s="155"/>
      <c r="C104" s="155"/>
      <c r="D104" s="2"/>
      <c r="E104" s="2"/>
      <c r="F104" s="70"/>
      <c r="G104" s="2"/>
      <c r="H104" s="2"/>
      <c r="I104" s="2"/>
      <c r="J104" s="71"/>
      <c r="K104" s="90"/>
      <c r="L104" s="71"/>
      <c r="M104" s="51"/>
      <c r="N104" s="51"/>
      <c r="O104" s="51"/>
      <c r="P104" s="99"/>
      <c r="Q104" s="51"/>
      <c r="R104" s="99"/>
      <c r="S104" s="79"/>
      <c r="T104" s="51"/>
      <c r="U104" s="51"/>
    </row>
    <row r="105" spans="1:21" x14ac:dyDescent="0.25">
      <c r="A105" s="11" t="s">
        <v>309</v>
      </c>
      <c r="B105" s="11" t="s">
        <v>0</v>
      </c>
      <c r="C105" s="11" t="s">
        <v>477</v>
      </c>
      <c r="D105" s="11" t="s">
        <v>478</v>
      </c>
      <c r="E105" s="11" t="s">
        <v>479</v>
      </c>
      <c r="F105" s="74" t="s">
        <v>480</v>
      </c>
      <c r="G105" s="11" t="s">
        <v>481</v>
      </c>
      <c r="H105" s="11" t="s">
        <v>359</v>
      </c>
      <c r="I105" s="11" t="s">
        <v>484</v>
      </c>
      <c r="J105" s="71"/>
      <c r="K105" s="90"/>
      <c r="L105" s="71"/>
      <c r="M105" s="51"/>
      <c r="N105" s="51"/>
      <c r="O105" s="51"/>
      <c r="P105" s="99"/>
      <c r="Q105" s="51"/>
      <c r="R105" s="99"/>
      <c r="S105" s="79"/>
      <c r="T105" s="51"/>
      <c r="U105" s="51"/>
    </row>
    <row r="106" spans="1:21" x14ac:dyDescent="0.25">
      <c r="A106" s="2">
        <v>1</v>
      </c>
      <c r="B106" s="2" t="s">
        <v>515</v>
      </c>
      <c r="C106" s="6" t="s">
        <v>491</v>
      </c>
      <c r="D106" s="2">
        <v>78</v>
      </c>
      <c r="E106" s="2">
        <v>63.3</v>
      </c>
      <c r="F106" s="70">
        <v>69.8</v>
      </c>
      <c r="G106" s="2"/>
      <c r="H106" s="2"/>
      <c r="I106" s="6" t="s">
        <v>83</v>
      </c>
      <c r="J106" s="3" t="s">
        <v>136</v>
      </c>
      <c r="K106" s="90" t="s">
        <v>445</v>
      </c>
      <c r="L106" s="71"/>
      <c r="M106" s="51"/>
      <c r="N106" s="51"/>
      <c r="O106" s="51"/>
      <c r="P106" s="99"/>
      <c r="Q106" s="51"/>
      <c r="R106" s="99"/>
      <c r="S106" s="79"/>
      <c r="T106" s="51"/>
      <c r="U106" s="51"/>
    </row>
    <row r="107" spans="1:21" x14ac:dyDescent="0.25">
      <c r="A107" s="2"/>
      <c r="B107" s="2"/>
      <c r="C107" s="2"/>
      <c r="D107" s="2"/>
      <c r="E107" s="2"/>
      <c r="F107" s="70"/>
      <c r="G107" s="2"/>
      <c r="H107" s="2"/>
      <c r="I107" s="2"/>
      <c r="J107" s="71"/>
      <c r="K107" s="90"/>
      <c r="L107" s="71"/>
      <c r="M107" s="51"/>
      <c r="N107" s="51"/>
      <c r="O107" s="51"/>
      <c r="P107" s="99"/>
      <c r="Q107" s="51"/>
      <c r="R107" s="99"/>
      <c r="S107" s="79"/>
      <c r="T107" s="51"/>
      <c r="U107" s="51"/>
    </row>
    <row r="108" spans="1:21" ht="15.75" x14ac:dyDescent="0.25">
      <c r="A108" s="155" t="s">
        <v>493</v>
      </c>
      <c r="B108" s="155"/>
      <c r="C108" s="155"/>
      <c r="D108" s="2"/>
      <c r="E108" s="2"/>
      <c r="F108" s="70"/>
      <c r="G108" s="2"/>
      <c r="H108" s="2"/>
      <c r="I108" s="2"/>
      <c r="J108" s="71"/>
      <c r="K108" s="90"/>
      <c r="L108" s="71"/>
      <c r="M108" s="51"/>
      <c r="N108" s="51"/>
      <c r="O108" s="51"/>
      <c r="P108" s="99"/>
      <c r="Q108" s="51"/>
      <c r="R108" s="99"/>
      <c r="S108" s="79"/>
      <c r="T108" s="51"/>
      <c r="U108" s="51"/>
    </row>
    <row r="109" spans="1:21" x14ac:dyDescent="0.25">
      <c r="A109" s="11" t="s">
        <v>309</v>
      </c>
      <c r="B109" s="11" t="s">
        <v>0</v>
      </c>
      <c r="C109" s="11" t="s">
        <v>477</v>
      </c>
      <c r="D109" s="11" t="s">
        <v>478</v>
      </c>
      <c r="E109" s="11" t="s">
        <v>479</v>
      </c>
      <c r="F109" s="74" t="s">
        <v>480</v>
      </c>
      <c r="G109" s="11" t="s">
        <v>481</v>
      </c>
      <c r="H109" s="11" t="s">
        <v>359</v>
      </c>
      <c r="I109" s="11" t="s">
        <v>484</v>
      </c>
      <c r="J109" s="71"/>
      <c r="K109" s="90"/>
      <c r="L109" s="71"/>
      <c r="M109" s="51"/>
      <c r="N109" s="51"/>
      <c r="O109" s="51"/>
      <c r="P109" s="99"/>
      <c r="Q109" s="51"/>
      <c r="R109" s="99"/>
      <c r="S109" s="79"/>
      <c r="T109" s="51"/>
      <c r="U109" s="51"/>
    </row>
    <row r="110" spans="1:21" x14ac:dyDescent="0.25">
      <c r="A110" s="2">
        <v>1</v>
      </c>
      <c r="B110" s="2" t="s">
        <v>515</v>
      </c>
      <c r="C110" s="6" t="s">
        <v>491</v>
      </c>
      <c r="D110" s="2">
        <v>86.8</v>
      </c>
      <c r="E110" s="2">
        <v>84.2</v>
      </c>
      <c r="F110" s="70">
        <v>85.5</v>
      </c>
      <c r="G110" s="2"/>
      <c r="H110" s="2"/>
      <c r="I110" s="6" t="s">
        <v>83</v>
      </c>
      <c r="J110" s="3" t="s">
        <v>136</v>
      </c>
      <c r="K110" s="90" t="s">
        <v>445</v>
      </c>
      <c r="L110" s="71"/>
      <c r="M110" s="96"/>
      <c r="N110" s="96"/>
      <c r="O110" s="96"/>
      <c r="P110" s="99"/>
      <c r="Q110" s="96"/>
      <c r="R110" s="99"/>
      <c r="S110" s="79"/>
      <c r="T110" s="96"/>
      <c r="U110" s="96"/>
    </row>
    <row r="111" spans="1:21" x14ac:dyDescent="0.25">
      <c r="L111" s="71"/>
      <c r="M111" s="96"/>
      <c r="N111" s="96"/>
      <c r="O111" s="96"/>
      <c r="P111" s="99"/>
      <c r="Q111" s="96"/>
      <c r="R111" s="99"/>
      <c r="S111" s="79"/>
      <c r="T111" s="96"/>
      <c r="U111" s="96"/>
    </row>
    <row r="112" spans="1:21" x14ac:dyDescent="0.25">
      <c r="L112" s="71"/>
      <c r="M112" s="96"/>
      <c r="N112" s="96"/>
      <c r="O112" s="96"/>
      <c r="P112" s="99"/>
      <c r="Q112" s="96"/>
      <c r="R112" s="99"/>
      <c r="S112" s="79"/>
      <c r="T112" s="96"/>
      <c r="U112" s="96"/>
    </row>
    <row r="113" spans="1:21" x14ac:dyDescent="0.25">
      <c r="L113" s="71"/>
      <c r="M113" s="51"/>
      <c r="N113" s="51"/>
      <c r="O113" s="51"/>
      <c r="P113" s="99"/>
      <c r="Q113" s="51"/>
      <c r="R113" s="99"/>
      <c r="S113" s="79"/>
      <c r="T113" s="51"/>
      <c r="U113" s="51"/>
    </row>
    <row r="114" spans="1:21" ht="15.75" x14ac:dyDescent="0.25">
      <c r="A114" s="155" t="s">
        <v>492</v>
      </c>
      <c r="B114" s="155"/>
      <c r="C114" s="155"/>
      <c r="D114" s="2"/>
      <c r="E114" s="2"/>
      <c r="F114" s="70"/>
      <c r="G114" s="2"/>
      <c r="H114" s="2"/>
      <c r="I114" s="2"/>
      <c r="J114" s="71"/>
      <c r="K114" s="90"/>
      <c r="L114" s="71"/>
      <c r="M114" s="51"/>
      <c r="N114" s="51"/>
      <c r="O114" s="51"/>
      <c r="P114" s="99"/>
      <c r="Q114" s="51"/>
      <c r="R114" s="99"/>
      <c r="S114" s="79"/>
      <c r="T114" s="51"/>
      <c r="U114" s="51"/>
    </row>
    <row r="115" spans="1:21" x14ac:dyDescent="0.25">
      <c r="A115" s="11" t="s">
        <v>309</v>
      </c>
      <c r="B115" s="11" t="s">
        <v>0</v>
      </c>
      <c r="C115" s="11" t="s">
        <v>477</v>
      </c>
      <c r="D115" s="11" t="s">
        <v>478</v>
      </c>
      <c r="E115" s="11" t="s">
        <v>479</v>
      </c>
      <c r="F115" s="74" t="s">
        <v>480</v>
      </c>
      <c r="G115" s="11" t="s">
        <v>481</v>
      </c>
      <c r="H115" s="11" t="s">
        <v>359</v>
      </c>
      <c r="I115" s="11" t="s">
        <v>484</v>
      </c>
      <c r="J115" s="71"/>
      <c r="K115" s="90"/>
      <c r="L115" s="71"/>
      <c r="M115" s="51"/>
      <c r="N115" s="51"/>
      <c r="O115" s="51"/>
      <c r="P115" s="99"/>
      <c r="Q115" s="51"/>
      <c r="R115" s="99"/>
      <c r="S115" s="79"/>
      <c r="T115" s="51"/>
      <c r="U115" s="51"/>
    </row>
    <row r="116" spans="1:21" x14ac:dyDescent="0.25">
      <c r="A116" s="2">
        <v>1</v>
      </c>
      <c r="B116" s="2" t="s">
        <v>515</v>
      </c>
      <c r="C116" s="6" t="s">
        <v>491</v>
      </c>
      <c r="D116" s="2">
        <v>83.7</v>
      </c>
      <c r="E116" s="2">
        <v>64.099999999999994</v>
      </c>
      <c r="F116" s="70">
        <v>72.5</v>
      </c>
      <c r="G116" s="2"/>
      <c r="H116" s="2"/>
      <c r="I116" s="6" t="s">
        <v>83</v>
      </c>
      <c r="J116" s="3" t="s">
        <v>136</v>
      </c>
      <c r="K116" s="90" t="s">
        <v>445</v>
      </c>
      <c r="L116" s="71"/>
      <c r="M116" s="51"/>
      <c r="N116" s="51"/>
      <c r="O116" s="51"/>
      <c r="P116" s="99"/>
      <c r="Q116" s="51"/>
      <c r="R116" s="99"/>
      <c r="S116" s="79"/>
      <c r="T116" s="51"/>
      <c r="U116" s="51"/>
    </row>
    <row r="117" spans="1:21" x14ac:dyDescent="0.25">
      <c r="A117" s="2"/>
      <c r="B117" s="2"/>
      <c r="C117" s="2"/>
      <c r="D117" s="2"/>
      <c r="E117" s="2"/>
      <c r="F117" s="70"/>
      <c r="G117" s="2"/>
      <c r="H117" s="2"/>
      <c r="I117" s="2"/>
      <c r="J117" s="71"/>
      <c r="K117" s="90"/>
      <c r="L117" s="71"/>
      <c r="M117" s="51"/>
      <c r="N117" s="51"/>
      <c r="O117" s="51"/>
      <c r="P117" s="99"/>
      <c r="Q117" s="51"/>
      <c r="R117" s="99"/>
      <c r="S117" s="79"/>
      <c r="T117" s="51"/>
      <c r="U117" s="51"/>
    </row>
    <row r="118" spans="1:21" ht="15.75" x14ac:dyDescent="0.25">
      <c r="A118" s="155" t="s">
        <v>326</v>
      </c>
      <c r="B118" s="155"/>
      <c r="C118" s="155"/>
      <c r="D118" s="2"/>
      <c r="E118" s="2"/>
      <c r="F118" s="70"/>
      <c r="G118" s="2"/>
      <c r="H118" s="2"/>
      <c r="I118" s="2"/>
      <c r="J118" s="71"/>
      <c r="K118" s="90"/>
      <c r="L118" s="71"/>
      <c r="M118" s="51"/>
      <c r="N118" s="51"/>
      <c r="O118" s="51"/>
      <c r="P118" s="99"/>
      <c r="Q118" s="51"/>
      <c r="R118" s="99"/>
      <c r="S118" s="79"/>
      <c r="T118" s="51"/>
      <c r="U118" s="51"/>
    </row>
    <row r="119" spans="1:21" x14ac:dyDescent="0.25">
      <c r="A119" s="11" t="s">
        <v>309</v>
      </c>
      <c r="B119" s="11" t="s">
        <v>0</v>
      </c>
      <c r="C119" s="11" t="s">
        <v>477</v>
      </c>
      <c r="D119" s="11" t="s">
        <v>478</v>
      </c>
      <c r="E119" s="11" t="s">
        <v>479</v>
      </c>
      <c r="F119" s="74" t="s">
        <v>480</v>
      </c>
      <c r="G119" s="11" t="s">
        <v>481</v>
      </c>
      <c r="H119" s="11" t="s">
        <v>359</v>
      </c>
      <c r="I119" s="11" t="s">
        <v>484</v>
      </c>
      <c r="J119" s="71"/>
      <c r="K119" s="90"/>
      <c r="L119" s="71"/>
      <c r="M119" s="51"/>
      <c r="N119" s="51"/>
      <c r="O119" s="51"/>
      <c r="P119" s="99"/>
      <c r="Q119" s="51"/>
      <c r="R119" s="99"/>
      <c r="S119" s="79"/>
      <c r="T119" s="51"/>
      <c r="U119" s="51"/>
    </row>
    <row r="120" spans="1:21" x14ac:dyDescent="0.25">
      <c r="A120" s="2">
        <v>1</v>
      </c>
      <c r="B120" s="2" t="s">
        <v>515</v>
      </c>
      <c r="C120" s="6" t="s">
        <v>491</v>
      </c>
      <c r="D120" s="2">
        <v>66.3</v>
      </c>
      <c r="E120" s="2">
        <v>51.2</v>
      </c>
      <c r="F120" s="70">
        <v>56.8</v>
      </c>
      <c r="G120" s="2"/>
      <c r="H120" s="2"/>
      <c r="I120" s="6" t="s">
        <v>83</v>
      </c>
      <c r="J120" s="3" t="s">
        <v>136</v>
      </c>
      <c r="K120" s="90" t="s">
        <v>445</v>
      </c>
      <c r="L120" s="71"/>
      <c r="M120" s="51"/>
      <c r="N120" s="51"/>
      <c r="O120" s="51"/>
      <c r="P120" s="99"/>
      <c r="Q120" s="51"/>
      <c r="R120" s="99"/>
      <c r="S120" s="79"/>
      <c r="T120" s="51"/>
      <c r="U120" s="51"/>
    </row>
    <row r="121" spans="1:21" x14ac:dyDescent="0.25">
      <c r="A121" s="2"/>
      <c r="B121" s="2"/>
      <c r="C121" s="2"/>
      <c r="D121" s="2"/>
      <c r="E121" s="2"/>
      <c r="F121" s="70"/>
      <c r="G121" s="2"/>
      <c r="H121" s="2"/>
      <c r="I121" s="2"/>
      <c r="J121" s="71"/>
      <c r="K121" s="90"/>
      <c r="L121" s="71"/>
      <c r="M121" s="51"/>
      <c r="N121" s="51"/>
      <c r="O121" s="51"/>
      <c r="P121" s="99"/>
      <c r="Q121" s="51"/>
      <c r="R121" s="99"/>
      <c r="S121" s="79"/>
      <c r="T121" s="51"/>
      <c r="U121" s="51"/>
    </row>
    <row r="122" spans="1:21" x14ac:dyDescent="0.25">
      <c r="A122" s="51"/>
      <c r="B122" s="51"/>
      <c r="C122" s="51"/>
      <c r="D122" s="51"/>
      <c r="E122" s="51"/>
      <c r="F122" s="76"/>
      <c r="G122" s="51"/>
      <c r="H122" s="51"/>
      <c r="I122" s="51"/>
      <c r="J122" s="71"/>
      <c r="K122" s="90"/>
      <c r="L122" s="71"/>
      <c r="M122" s="51"/>
      <c r="N122" s="51"/>
      <c r="O122" s="51"/>
      <c r="P122" s="99"/>
      <c r="Q122" s="51"/>
      <c r="R122" s="99"/>
      <c r="S122" s="79"/>
      <c r="T122" s="51"/>
      <c r="U122" s="51"/>
    </row>
    <row r="123" spans="1:21" x14ac:dyDescent="0.25">
      <c r="A123" s="51"/>
      <c r="B123" s="51"/>
      <c r="C123" s="51"/>
      <c r="D123" s="51"/>
      <c r="E123" s="51"/>
      <c r="F123" s="76"/>
      <c r="G123" s="51"/>
      <c r="H123" s="51"/>
      <c r="I123" s="51"/>
      <c r="J123" s="71"/>
      <c r="K123" s="90"/>
      <c r="L123" s="71"/>
      <c r="M123" s="51"/>
      <c r="N123" s="51"/>
      <c r="O123" s="51"/>
      <c r="P123" s="99"/>
      <c r="Q123" s="51"/>
      <c r="R123" s="99"/>
      <c r="S123" s="79"/>
      <c r="T123" s="51"/>
      <c r="U123" s="51"/>
    </row>
    <row r="124" spans="1:21" x14ac:dyDescent="0.25">
      <c r="A124" s="51"/>
      <c r="B124" s="51"/>
      <c r="C124" s="51"/>
      <c r="D124" s="51"/>
      <c r="E124" s="51"/>
      <c r="F124" s="76"/>
      <c r="G124" s="51"/>
      <c r="H124" s="51"/>
      <c r="I124" s="51"/>
      <c r="J124" s="71"/>
      <c r="K124" s="90"/>
      <c r="L124" s="71"/>
      <c r="M124" s="51"/>
      <c r="N124" s="51"/>
      <c r="O124" s="51"/>
      <c r="P124" s="99"/>
      <c r="Q124" s="51"/>
      <c r="R124" s="99"/>
      <c r="S124" s="79"/>
      <c r="T124" s="51"/>
      <c r="U124" s="51"/>
    </row>
    <row r="125" spans="1:21" x14ac:dyDescent="0.25">
      <c r="A125" s="51"/>
      <c r="B125" s="51"/>
      <c r="C125" s="51"/>
      <c r="D125" s="51"/>
      <c r="E125" s="51"/>
      <c r="F125" s="76"/>
      <c r="G125" s="51"/>
      <c r="H125" s="51"/>
      <c r="I125" s="51"/>
      <c r="J125" s="71"/>
      <c r="K125" s="90"/>
      <c r="L125" s="71"/>
      <c r="M125" s="51"/>
      <c r="N125" s="51"/>
      <c r="O125" s="51"/>
      <c r="P125" s="99"/>
      <c r="Q125" s="51"/>
      <c r="R125" s="99"/>
      <c r="S125" s="79"/>
      <c r="T125" s="51"/>
      <c r="U125" s="51"/>
    </row>
    <row r="126" spans="1:21" x14ac:dyDescent="0.25">
      <c r="A126" s="51"/>
      <c r="B126" s="51"/>
      <c r="C126" s="51"/>
      <c r="D126" s="51"/>
      <c r="E126" s="51"/>
      <c r="F126" s="76"/>
      <c r="G126" s="51"/>
      <c r="H126" s="51"/>
      <c r="I126" s="51"/>
      <c r="J126" s="71"/>
      <c r="K126" s="90"/>
      <c r="L126" s="71"/>
      <c r="M126" s="51"/>
      <c r="N126" s="51"/>
      <c r="O126" s="51"/>
      <c r="P126" s="99"/>
      <c r="Q126" s="51"/>
      <c r="R126" s="99"/>
      <c r="S126" s="79"/>
      <c r="T126" s="51"/>
      <c r="U126" s="51"/>
    </row>
    <row r="127" spans="1:21" ht="15.75" x14ac:dyDescent="0.25">
      <c r="A127" s="155" t="s">
        <v>328</v>
      </c>
      <c r="B127" s="155"/>
      <c r="C127" s="155"/>
      <c r="D127" s="2"/>
      <c r="E127" s="2"/>
      <c r="F127" s="70"/>
      <c r="G127" s="2"/>
      <c r="H127" s="2"/>
      <c r="I127" s="2"/>
      <c r="J127" s="71"/>
      <c r="K127" s="90"/>
      <c r="L127" s="71"/>
      <c r="M127" s="51"/>
      <c r="N127" s="51"/>
      <c r="O127" s="51"/>
      <c r="P127" s="99"/>
      <c r="Q127" s="51"/>
      <c r="R127" s="99"/>
      <c r="S127" s="79"/>
      <c r="T127" s="51"/>
      <c r="U127" s="51"/>
    </row>
    <row r="128" spans="1:21" x14ac:dyDescent="0.25">
      <c r="A128" s="11" t="s">
        <v>309</v>
      </c>
      <c r="B128" s="11" t="s">
        <v>0</v>
      </c>
      <c r="C128" s="11" t="s">
        <v>477</v>
      </c>
      <c r="D128" s="11" t="s">
        <v>478</v>
      </c>
      <c r="E128" s="11" t="s">
        <v>479</v>
      </c>
      <c r="F128" s="74" t="s">
        <v>480</v>
      </c>
      <c r="G128" s="11" t="s">
        <v>481</v>
      </c>
      <c r="H128" s="11" t="s">
        <v>359</v>
      </c>
      <c r="I128" s="11" t="s">
        <v>484</v>
      </c>
      <c r="J128" s="71"/>
      <c r="K128" s="90"/>
      <c r="L128" s="71"/>
      <c r="M128" s="51"/>
      <c r="N128" s="51"/>
      <c r="O128" s="51"/>
      <c r="P128" s="99"/>
      <c r="Q128" s="51"/>
      <c r="R128" s="99"/>
      <c r="S128" s="79"/>
      <c r="T128" s="51"/>
      <c r="U128" s="51"/>
    </row>
    <row r="129" spans="1:21" ht="45" x14ac:dyDescent="0.25">
      <c r="A129" s="2">
        <v>1</v>
      </c>
      <c r="B129" s="2" t="s">
        <v>511</v>
      </c>
      <c r="C129" s="6" t="s">
        <v>482</v>
      </c>
      <c r="D129" s="2">
        <v>100</v>
      </c>
      <c r="E129" s="2">
        <v>100</v>
      </c>
      <c r="F129" s="70">
        <f>(2*(D129*E129))/(D129+E129)</f>
        <v>100</v>
      </c>
      <c r="G129" s="2"/>
      <c r="H129" s="2">
        <v>62.96</v>
      </c>
      <c r="I129" s="6" t="s">
        <v>83</v>
      </c>
      <c r="J129" s="3" t="s">
        <v>136</v>
      </c>
      <c r="K129" s="90" t="s">
        <v>86</v>
      </c>
      <c r="L129" s="71"/>
      <c r="M129" s="51"/>
      <c r="N129" s="51"/>
      <c r="O129" s="51"/>
      <c r="P129" s="99"/>
      <c r="Q129" s="51"/>
      <c r="R129" s="99"/>
      <c r="S129" s="79"/>
      <c r="T129" s="51"/>
      <c r="U129" s="51"/>
    </row>
    <row r="130" spans="1:21" x14ac:dyDescent="0.25">
      <c r="A130" s="2"/>
      <c r="B130" s="2"/>
      <c r="C130" s="2"/>
      <c r="D130" s="2"/>
      <c r="E130" s="2"/>
      <c r="F130" s="70"/>
      <c r="G130" s="2"/>
      <c r="H130" s="2"/>
      <c r="I130" s="2"/>
      <c r="J130" s="71"/>
      <c r="K130" s="90"/>
      <c r="L130" s="71"/>
      <c r="M130" s="51"/>
      <c r="N130" s="51"/>
      <c r="O130" s="51"/>
      <c r="P130" s="99"/>
      <c r="Q130" s="51"/>
      <c r="R130" s="99"/>
      <c r="S130" s="79"/>
      <c r="T130" s="51"/>
      <c r="U130" s="51"/>
    </row>
    <row r="131" spans="1:21" x14ac:dyDescent="0.25">
      <c r="A131" s="2"/>
      <c r="B131" s="2"/>
      <c r="C131" s="2"/>
      <c r="D131" s="2"/>
      <c r="E131" s="2"/>
      <c r="F131" s="70"/>
      <c r="G131" s="2"/>
      <c r="H131" s="2"/>
      <c r="I131" s="2"/>
      <c r="J131" s="71"/>
      <c r="K131" s="90"/>
      <c r="L131" s="71"/>
      <c r="M131" s="51"/>
      <c r="N131" s="51"/>
      <c r="O131" s="51"/>
      <c r="P131" s="99"/>
      <c r="Q131" s="51"/>
      <c r="R131" s="99"/>
      <c r="S131" s="79"/>
      <c r="T131" s="51"/>
      <c r="U131" s="51"/>
    </row>
    <row r="132" spans="1:21" x14ac:dyDescent="0.25">
      <c r="A132" s="2"/>
      <c r="B132" s="2"/>
      <c r="C132" s="2"/>
      <c r="D132" s="2"/>
      <c r="E132" s="2"/>
      <c r="F132" s="70"/>
      <c r="G132" s="2"/>
      <c r="H132" s="2"/>
      <c r="I132" s="2"/>
      <c r="J132" s="71"/>
      <c r="K132" s="90"/>
      <c r="L132" s="71"/>
      <c r="M132" s="51"/>
      <c r="N132" s="51"/>
      <c r="O132" s="51"/>
      <c r="P132" s="99"/>
      <c r="Q132" s="51"/>
      <c r="R132" s="99"/>
      <c r="S132" s="79"/>
      <c r="T132" s="51"/>
      <c r="U132" s="51"/>
    </row>
    <row r="133" spans="1:21" ht="15.75" x14ac:dyDescent="0.25">
      <c r="A133" s="155" t="s">
        <v>321</v>
      </c>
      <c r="B133" s="155"/>
      <c r="C133" s="155"/>
      <c r="D133" s="2"/>
      <c r="E133" s="2"/>
      <c r="F133" s="70"/>
      <c r="G133" s="2"/>
      <c r="H133" s="2"/>
      <c r="I133" s="2"/>
      <c r="J133" s="71"/>
      <c r="K133" s="90"/>
      <c r="L133" s="71"/>
      <c r="M133" s="51"/>
      <c r="N133" s="51"/>
      <c r="O133" s="51"/>
      <c r="P133" s="99"/>
      <c r="Q133" s="51"/>
      <c r="R133" s="99"/>
      <c r="S133" s="79"/>
      <c r="T133" s="51"/>
      <c r="U133" s="51"/>
    </row>
    <row r="134" spans="1:21" x14ac:dyDescent="0.25">
      <c r="A134" s="11" t="s">
        <v>309</v>
      </c>
      <c r="B134" s="11" t="s">
        <v>0</v>
      </c>
      <c r="C134" s="11" t="s">
        <v>477</v>
      </c>
      <c r="D134" s="11" t="s">
        <v>478</v>
      </c>
      <c r="E134" s="11" t="s">
        <v>479</v>
      </c>
      <c r="F134" s="74" t="s">
        <v>480</v>
      </c>
      <c r="G134" s="11" t="s">
        <v>481</v>
      </c>
      <c r="H134" s="11" t="s">
        <v>359</v>
      </c>
      <c r="I134" s="11" t="s">
        <v>484</v>
      </c>
      <c r="J134" s="71"/>
      <c r="K134" s="90"/>
      <c r="L134" s="71"/>
      <c r="M134" s="51"/>
      <c r="N134" s="51"/>
      <c r="O134" s="51"/>
      <c r="P134" s="99"/>
      <c r="Q134" s="51"/>
      <c r="R134" s="99"/>
      <c r="S134" s="79"/>
      <c r="T134" s="51"/>
      <c r="U134" s="51"/>
    </row>
    <row r="135" spans="1:21" x14ac:dyDescent="0.25">
      <c r="A135" s="2"/>
      <c r="B135" s="2" t="s">
        <v>515</v>
      </c>
      <c r="C135" s="6" t="s">
        <v>491</v>
      </c>
      <c r="D135" s="2">
        <v>87.5</v>
      </c>
      <c r="E135" s="2">
        <v>85.7</v>
      </c>
      <c r="F135" s="70">
        <v>86.6</v>
      </c>
      <c r="G135" s="2"/>
      <c r="H135" s="2"/>
      <c r="I135" s="6" t="s">
        <v>83</v>
      </c>
      <c r="J135" s="3" t="s">
        <v>136</v>
      </c>
      <c r="K135" s="90" t="s">
        <v>445</v>
      </c>
      <c r="L135" s="71"/>
      <c r="M135" s="51"/>
      <c r="N135" s="51"/>
      <c r="O135" s="51"/>
      <c r="P135" s="99"/>
      <c r="Q135" s="51"/>
      <c r="R135" s="99"/>
      <c r="S135" s="79"/>
      <c r="T135" s="51"/>
      <c r="U135" s="51"/>
    </row>
    <row r="136" spans="1:21" x14ac:dyDescent="0.25">
      <c r="A136" s="2"/>
      <c r="B136" s="2"/>
      <c r="C136" s="2"/>
      <c r="D136" s="2"/>
      <c r="E136" s="2"/>
      <c r="F136" s="70"/>
      <c r="G136" s="2"/>
      <c r="H136" s="2"/>
      <c r="I136" s="2"/>
      <c r="J136" s="71"/>
      <c r="K136" s="90"/>
      <c r="L136" s="71"/>
      <c r="M136" s="51"/>
      <c r="N136" s="51"/>
      <c r="O136" s="51"/>
      <c r="P136" s="99"/>
      <c r="Q136" s="51"/>
      <c r="R136" s="99"/>
      <c r="S136" s="79"/>
      <c r="T136" s="51"/>
      <c r="U136" s="51"/>
    </row>
    <row r="137" spans="1:21" x14ac:dyDescent="0.25">
      <c r="A137" s="51"/>
      <c r="B137" s="51"/>
      <c r="C137" s="51"/>
      <c r="D137" s="51"/>
      <c r="E137" s="51"/>
      <c r="F137" s="76"/>
      <c r="G137" s="51"/>
      <c r="H137" s="51"/>
      <c r="I137" s="51"/>
      <c r="J137" s="71"/>
      <c r="K137" s="90"/>
      <c r="L137" s="71"/>
      <c r="M137" s="51"/>
      <c r="N137" s="51"/>
      <c r="O137" s="51"/>
      <c r="P137" s="99"/>
      <c r="Q137" s="51"/>
      <c r="R137" s="99"/>
      <c r="S137" s="79"/>
      <c r="T137" s="51"/>
      <c r="U137" s="51"/>
    </row>
    <row r="138" spans="1:21" x14ac:dyDescent="0.25">
      <c r="A138" s="153" t="s">
        <v>1177</v>
      </c>
      <c r="B138" s="153"/>
      <c r="C138" s="153"/>
    </row>
    <row r="139" spans="1:21" x14ac:dyDescent="0.25">
      <c r="A139" s="11" t="s">
        <v>478</v>
      </c>
      <c r="B139" s="11" t="s">
        <v>479</v>
      </c>
      <c r="C139" s="11" t="s">
        <v>1176</v>
      </c>
    </row>
    <row r="140" spans="1:21" x14ac:dyDescent="0.25">
      <c r="A140">
        <v>68</v>
      </c>
      <c r="B140">
        <v>66</v>
      </c>
      <c r="C140">
        <f>(2*(A140*B140)/(A140+B140))</f>
        <v>66.985074626865668</v>
      </c>
      <c r="D140" t="s">
        <v>1178</v>
      </c>
      <c r="H140" s="153" t="s">
        <v>1234</v>
      </c>
      <c r="I140" s="153"/>
      <c r="J140" s="153"/>
      <c r="K140"/>
      <c r="O140" s="153" t="s">
        <v>1225</v>
      </c>
      <c r="P140" s="153"/>
      <c r="Q140" s="153"/>
    </row>
    <row r="141" spans="1:21" x14ac:dyDescent="0.25">
      <c r="A141">
        <v>58</v>
      </c>
      <c r="B141">
        <v>71</v>
      </c>
      <c r="C141">
        <f t="shared" ref="C141:C143" si="12">(2*(A141*B141)/(A141+B141))</f>
        <v>63.844961240310077</v>
      </c>
      <c r="D141" t="s">
        <v>1179</v>
      </c>
      <c r="H141" s="11" t="s">
        <v>478</v>
      </c>
      <c r="I141" s="11" t="s">
        <v>479</v>
      </c>
      <c r="J141" s="11" t="s">
        <v>1176</v>
      </c>
      <c r="K141"/>
      <c r="O141" s="11" t="s">
        <v>478</v>
      </c>
      <c r="P141" s="11" t="s">
        <v>479</v>
      </c>
      <c r="Q141" s="11" t="s">
        <v>1176</v>
      </c>
    </row>
    <row r="142" spans="1:21" x14ac:dyDescent="0.25">
      <c r="A142">
        <v>63</v>
      </c>
      <c r="B142">
        <v>90</v>
      </c>
      <c r="C142">
        <f t="shared" si="12"/>
        <v>74.117647058823536</v>
      </c>
      <c r="D142" t="s">
        <v>1180</v>
      </c>
      <c r="G142" t="s">
        <v>1200</v>
      </c>
      <c r="H142">
        <v>74.22</v>
      </c>
      <c r="I142">
        <v>44.14</v>
      </c>
      <c r="J142">
        <f>(2*(H142*I142)/(H142+I142))</f>
        <v>55.35773572152754</v>
      </c>
      <c r="K142" t="s">
        <v>1220</v>
      </c>
      <c r="N142" t="s">
        <v>1221</v>
      </c>
      <c r="Q142">
        <v>96.4</v>
      </c>
      <c r="R142" t="s">
        <v>1220</v>
      </c>
    </row>
    <row r="143" spans="1:21" x14ac:dyDescent="0.25">
      <c r="A143">
        <v>62</v>
      </c>
      <c r="B143">
        <v>69</v>
      </c>
      <c r="C143">
        <f t="shared" si="12"/>
        <v>65.312977099236647</v>
      </c>
      <c r="D143" t="s">
        <v>1181</v>
      </c>
      <c r="G143" t="s">
        <v>1217</v>
      </c>
      <c r="H143">
        <v>94.15</v>
      </c>
      <c r="I143">
        <v>80.66</v>
      </c>
      <c r="J143">
        <f t="shared" ref="J143:J148" si="13">(2*(H143*I143)/(H143+I143))</f>
        <v>86.884491733882498</v>
      </c>
      <c r="K143" t="s">
        <v>1220</v>
      </c>
      <c r="N143" t="s">
        <v>1222</v>
      </c>
      <c r="Q143">
        <v>97.45</v>
      </c>
      <c r="R143" t="s">
        <v>1220</v>
      </c>
    </row>
    <row r="144" spans="1:21" x14ac:dyDescent="0.25">
      <c r="G144" t="s">
        <v>488</v>
      </c>
      <c r="H144">
        <v>94.22</v>
      </c>
      <c r="I144">
        <v>82.35</v>
      </c>
      <c r="J144">
        <f t="shared" si="13"/>
        <v>87.886016877159207</v>
      </c>
      <c r="K144" t="s">
        <v>1220</v>
      </c>
      <c r="N144" t="s">
        <v>1200</v>
      </c>
      <c r="Q144">
        <v>89.3</v>
      </c>
      <c r="R144" t="s">
        <v>1220</v>
      </c>
    </row>
    <row r="145" spans="1:18" x14ac:dyDescent="0.25">
      <c r="A145" s="153" t="s">
        <v>1182</v>
      </c>
      <c r="B145" s="153"/>
      <c r="C145" s="153"/>
      <c r="G145" t="s">
        <v>1218</v>
      </c>
      <c r="H145">
        <v>94.55</v>
      </c>
      <c r="I145">
        <v>85</v>
      </c>
      <c r="J145">
        <f t="shared" si="13"/>
        <v>89.521024784182671</v>
      </c>
      <c r="K145" t="s">
        <v>1220</v>
      </c>
      <c r="N145" t="s">
        <v>1201</v>
      </c>
      <c r="Q145">
        <v>97.6</v>
      </c>
      <c r="R145" t="s">
        <v>1220</v>
      </c>
    </row>
    <row r="146" spans="1:18" x14ac:dyDescent="0.25">
      <c r="A146" s="11" t="s">
        <v>478</v>
      </c>
      <c r="B146" s="11" t="s">
        <v>479</v>
      </c>
      <c r="C146" s="11" t="s">
        <v>1176</v>
      </c>
      <c r="G146" t="s">
        <v>1219</v>
      </c>
      <c r="H146">
        <v>62.16</v>
      </c>
      <c r="I146">
        <v>37.479999999999997</v>
      </c>
      <c r="J146">
        <f t="shared" si="13"/>
        <v>46.763484544359692</v>
      </c>
      <c r="K146" t="s">
        <v>1220</v>
      </c>
      <c r="N146" t="s">
        <v>1223</v>
      </c>
      <c r="Q146">
        <v>71.22</v>
      </c>
      <c r="R146" t="s">
        <v>1220</v>
      </c>
    </row>
    <row r="147" spans="1:18" x14ac:dyDescent="0.25">
      <c r="A147">
        <v>96.4</v>
      </c>
      <c r="B147">
        <v>33.9</v>
      </c>
      <c r="C147">
        <f>(2*(A147*B147)/(A147+B147))</f>
        <v>50.160552570990021</v>
      </c>
      <c r="D147" t="s">
        <v>1183</v>
      </c>
      <c r="G147" t="s">
        <v>482</v>
      </c>
      <c r="H147">
        <v>95.27</v>
      </c>
      <c r="I147">
        <v>74.010000000000005</v>
      </c>
      <c r="J147">
        <f t="shared" si="13"/>
        <v>83.304970463138005</v>
      </c>
      <c r="K147" t="s">
        <v>1220</v>
      </c>
      <c r="N147" t="s">
        <v>1224</v>
      </c>
      <c r="Q147">
        <v>95.75</v>
      </c>
      <c r="R147" t="s">
        <v>1220</v>
      </c>
    </row>
    <row r="148" spans="1:18" x14ac:dyDescent="0.25">
      <c r="A148">
        <v>96.3</v>
      </c>
      <c r="B148">
        <v>55.3</v>
      </c>
      <c r="C148">
        <f t="shared" ref="C148:C150" si="14">(2*(A148*B148)/(A148+B148))</f>
        <v>70.255804749340371</v>
      </c>
      <c r="D148" t="s">
        <v>1184</v>
      </c>
      <c r="G148" t="s">
        <v>1201</v>
      </c>
      <c r="H148">
        <v>92.25</v>
      </c>
      <c r="I148">
        <v>83.92</v>
      </c>
      <c r="J148">
        <f t="shared" si="13"/>
        <v>87.888062666742343</v>
      </c>
      <c r="K148" t="s">
        <v>1220</v>
      </c>
      <c r="O148" s="153" t="s">
        <v>1230</v>
      </c>
      <c r="P148" s="153"/>
      <c r="Q148" s="153"/>
    </row>
    <row r="149" spans="1:18" x14ac:dyDescent="0.25">
      <c r="A149">
        <v>93.2</v>
      </c>
      <c r="B149">
        <v>59</v>
      </c>
      <c r="C149">
        <f t="shared" si="14"/>
        <v>72.257555847568995</v>
      </c>
      <c r="D149" t="s">
        <v>1232</v>
      </c>
      <c r="O149" s="11" t="s">
        <v>478</v>
      </c>
      <c r="P149" s="11" t="s">
        <v>479</v>
      </c>
      <c r="Q149" s="11" t="s">
        <v>1176</v>
      </c>
    </row>
    <row r="150" spans="1:18" x14ac:dyDescent="0.25">
      <c r="A150">
        <v>93</v>
      </c>
      <c r="B150">
        <v>72.400000000000006</v>
      </c>
      <c r="C150">
        <f t="shared" si="14"/>
        <v>81.417170495767849</v>
      </c>
      <c r="D150" t="s">
        <v>1233</v>
      </c>
      <c r="N150" t="s">
        <v>1221</v>
      </c>
      <c r="Q150">
        <v>98.36</v>
      </c>
      <c r="R150" t="s">
        <v>1220</v>
      </c>
    </row>
    <row r="151" spans="1:18" x14ac:dyDescent="0.25">
      <c r="N151" t="s">
        <v>1222</v>
      </c>
      <c r="Q151">
        <v>98.43</v>
      </c>
      <c r="R151" t="s">
        <v>1220</v>
      </c>
    </row>
    <row r="152" spans="1:18" x14ac:dyDescent="0.25">
      <c r="N152" t="s">
        <v>1200</v>
      </c>
      <c r="Q152">
        <v>96.95</v>
      </c>
      <c r="R152" t="s">
        <v>1220</v>
      </c>
    </row>
    <row r="153" spans="1:18" x14ac:dyDescent="0.25">
      <c r="N153" t="s">
        <v>1201</v>
      </c>
      <c r="Q153">
        <v>98.37</v>
      </c>
      <c r="R153" t="s">
        <v>1220</v>
      </c>
    </row>
    <row r="154" spans="1:18" x14ac:dyDescent="0.25">
      <c r="N154" t="s">
        <v>1223</v>
      </c>
      <c r="Q154">
        <v>95.84</v>
      </c>
      <c r="R154" t="s">
        <v>1220</v>
      </c>
    </row>
    <row r="155" spans="1:18" x14ac:dyDescent="0.25">
      <c r="N155" t="s">
        <v>1224</v>
      </c>
      <c r="Q155">
        <v>96.67</v>
      </c>
      <c r="R155" t="s">
        <v>1220</v>
      </c>
    </row>
    <row r="156" spans="1:18" x14ac:dyDescent="0.25">
      <c r="A156" s="154" t="s">
        <v>1202</v>
      </c>
      <c r="B156" s="154"/>
      <c r="C156" s="154"/>
      <c r="H156" s="154" t="s">
        <v>1216</v>
      </c>
      <c r="I156" s="154"/>
      <c r="J156" s="154"/>
      <c r="K156" s="154"/>
    </row>
    <row r="157" spans="1:18" x14ac:dyDescent="0.25">
      <c r="A157" s="11" t="s">
        <v>1189</v>
      </c>
      <c r="B157" s="11" t="s">
        <v>1190</v>
      </c>
      <c r="C157" s="11" t="s">
        <v>1176</v>
      </c>
      <c r="D157" s="11" t="s">
        <v>1191</v>
      </c>
      <c r="H157" s="11" t="s">
        <v>1189</v>
      </c>
      <c r="I157" s="11" t="s">
        <v>1190</v>
      </c>
      <c r="J157" s="11" t="s">
        <v>1203</v>
      </c>
      <c r="K157" s="1" t="s">
        <v>1176</v>
      </c>
      <c r="L157" s="11" t="s">
        <v>1191</v>
      </c>
    </row>
    <row r="158" spans="1:18" x14ac:dyDescent="0.25">
      <c r="A158" t="s">
        <v>958</v>
      </c>
      <c r="B158" t="s">
        <v>503</v>
      </c>
      <c r="C158" s="10">
        <v>93.325062342805154</v>
      </c>
      <c r="D158" t="s">
        <v>1192</v>
      </c>
      <c r="H158" t="s">
        <v>954</v>
      </c>
      <c r="I158" t="s">
        <v>1221</v>
      </c>
      <c r="J158" t="s">
        <v>1204</v>
      </c>
      <c r="K158" s="10">
        <v>96.4</v>
      </c>
      <c r="L158" t="s">
        <v>1220</v>
      </c>
      <c r="N158" s="153" t="s">
        <v>1185</v>
      </c>
      <c r="O158" s="153"/>
      <c r="P158" s="153"/>
    </row>
    <row r="159" spans="1:18" x14ac:dyDescent="0.25">
      <c r="A159" t="s">
        <v>958</v>
      </c>
      <c r="B159" t="s">
        <v>503</v>
      </c>
      <c r="C159" s="10">
        <v>70.228154634771471</v>
      </c>
      <c r="D159" t="s">
        <v>1195</v>
      </c>
      <c r="H159" t="s">
        <v>954</v>
      </c>
      <c r="I159" t="s">
        <v>1222</v>
      </c>
      <c r="J159" t="s">
        <v>1204</v>
      </c>
      <c r="K159" s="10">
        <v>97.45</v>
      </c>
      <c r="L159" t="s">
        <v>1220</v>
      </c>
      <c r="N159" s="11" t="s">
        <v>478</v>
      </c>
      <c r="O159" s="11" t="s">
        <v>479</v>
      </c>
      <c r="P159" s="11" t="s">
        <v>1176</v>
      </c>
    </row>
    <row r="160" spans="1:18" x14ac:dyDescent="0.25">
      <c r="A160" t="s">
        <v>958</v>
      </c>
      <c r="B160" t="s">
        <v>503</v>
      </c>
      <c r="C160" s="10">
        <v>84.109309095229605</v>
      </c>
      <c r="D160" t="s">
        <v>1196</v>
      </c>
      <c r="H160" t="s">
        <v>954</v>
      </c>
      <c r="I160" t="s">
        <v>1200</v>
      </c>
      <c r="J160" t="s">
        <v>1204</v>
      </c>
      <c r="K160" s="10">
        <v>89.3</v>
      </c>
      <c r="L160" t="s">
        <v>1220</v>
      </c>
      <c r="N160">
        <v>94.11</v>
      </c>
      <c r="O160">
        <v>100</v>
      </c>
      <c r="P160">
        <f>(2*(N160*O160)/(N160+O160))</f>
        <v>96.965638040286436</v>
      </c>
      <c r="Q160" t="s">
        <v>1186</v>
      </c>
    </row>
    <row r="161" spans="1:17" x14ac:dyDescent="0.25">
      <c r="A161" t="s">
        <v>958</v>
      </c>
      <c r="B161" t="s">
        <v>503</v>
      </c>
      <c r="C161" s="10">
        <v>79.847996242955546</v>
      </c>
      <c r="D161" t="s">
        <v>1194</v>
      </c>
      <c r="H161" t="s">
        <v>954</v>
      </c>
      <c r="I161" t="s">
        <v>1201</v>
      </c>
      <c r="J161" t="s">
        <v>1204</v>
      </c>
      <c r="K161" s="10">
        <v>97.6</v>
      </c>
      <c r="L161" t="s">
        <v>1220</v>
      </c>
      <c r="N161">
        <v>88.23</v>
      </c>
      <c r="O161">
        <v>100</v>
      </c>
      <c r="P161">
        <f t="shared" ref="P161:P164" si="15">(2*(N161*O161)/(N161+O161))</f>
        <v>93.747011634702218</v>
      </c>
      <c r="Q161" t="s">
        <v>1187</v>
      </c>
    </row>
    <row r="162" spans="1:17" x14ac:dyDescent="0.25">
      <c r="A162" t="s">
        <v>954</v>
      </c>
      <c r="B162" t="s">
        <v>503</v>
      </c>
      <c r="C162" s="10">
        <v>94.7</v>
      </c>
      <c r="D162" t="s">
        <v>1197</v>
      </c>
      <c r="H162" t="s">
        <v>954</v>
      </c>
      <c r="I162" t="s">
        <v>1223</v>
      </c>
      <c r="J162" t="s">
        <v>1204</v>
      </c>
      <c r="K162" s="10">
        <v>71.22</v>
      </c>
      <c r="L162" t="s">
        <v>1220</v>
      </c>
      <c r="N162">
        <v>88.23</v>
      </c>
      <c r="O162">
        <v>100</v>
      </c>
      <c r="P162">
        <f t="shared" si="15"/>
        <v>93.747011634702218</v>
      </c>
      <c r="Q162" t="s">
        <v>1188</v>
      </c>
    </row>
    <row r="163" spans="1:17" x14ac:dyDescent="0.25">
      <c r="A163" t="s">
        <v>954</v>
      </c>
      <c r="B163" t="s">
        <v>503</v>
      </c>
      <c r="C163" s="10">
        <v>72.599999999999994</v>
      </c>
      <c r="D163" t="s">
        <v>1192</v>
      </c>
      <c r="H163" t="s">
        <v>954</v>
      </c>
      <c r="I163" t="s">
        <v>1224</v>
      </c>
      <c r="J163" t="s">
        <v>1204</v>
      </c>
      <c r="K163" s="10">
        <v>95.75</v>
      </c>
      <c r="L163" t="s">
        <v>1220</v>
      </c>
      <c r="N163">
        <v>65</v>
      </c>
      <c r="O163">
        <v>100</v>
      </c>
      <c r="P163">
        <f t="shared" si="15"/>
        <v>78.787878787878782</v>
      </c>
    </row>
    <row r="164" spans="1:17" x14ac:dyDescent="0.25">
      <c r="A164" t="s">
        <v>954</v>
      </c>
      <c r="B164" t="s">
        <v>503</v>
      </c>
      <c r="C164" s="10">
        <v>58.6</v>
      </c>
      <c r="D164" t="s">
        <v>1198</v>
      </c>
      <c r="H164" t="s">
        <v>1231</v>
      </c>
      <c r="I164" t="s">
        <v>1221</v>
      </c>
      <c r="J164" t="s">
        <v>1204</v>
      </c>
      <c r="K164" s="10">
        <v>98.36</v>
      </c>
      <c r="L164" t="s">
        <v>1220</v>
      </c>
      <c r="N164">
        <v>81.48</v>
      </c>
      <c r="O164">
        <v>100</v>
      </c>
      <c r="P164">
        <f t="shared" si="15"/>
        <v>89.795018734846806</v>
      </c>
    </row>
    <row r="165" spans="1:17" x14ac:dyDescent="0.25">
      <c r="A165" t="s">
        <v>954</v>
      </c>
      <c r="B165" t="s">
        <v>503</v>
      </c>
      <c r="C165" s="10">
        <v>59</v>
      </c>
      <c r="D165" t="s">
        <v>1193</v>
      </c>
      <c r="H165" t="s">
        <v>1231</v>
      </c>
      <c r="I165" t="s">
        <v>1222</v>
      </c>
      <c r="J165" t="s">
        <v>1204</v>
      </c>
      <c r="K165" s="10">
        <v>98.43</v>
      </c>
      <c r="L165" t="s">
        <v>1220</v>
      </c>
    </row>
    <row r="166" spans="1:17" x14ac:dyDescent="0.25">
      <c r="A166" t="s">
        <v>954</v>
      </c>
      <c r="B166" t="s">
        <v>1199</v>
      </c>
      <c r="C166" s="10">
        <v>97.6</v>
      </c>
      <c r="D166" t="s">
        <v>1197</v>
      </c>
      <c r="H166" t="s">
        <v>1231</v>
      </c>
      <c r="I166" t="s">
        <v>1200</v>
      </c>
      <c r="J166" t="s">
        <v>1204</v>
      </c>
      <c r="K166" s="10">
        <v>96.95</v>
      </c>
      <c r="L166" t="s">
        <v>1220</v>
      </c>
    </row>
    <row r="167" spans="1:17" x14ac:dyDescent="0.25">
      <c r="A167" t="s">
        <v>954</v>
      </c>
      <c r="B167" t="s">
        <v>1199</v>
      </c>
      <c r="C167" s="10">
        <v>96.4</v>
      </c>
      <c r="D167" t="s">
        <v>1192</v>
      </c>
      <c r="H167" t="s">
        <v>1231</v>
      </c>
      <c r="I167" t="s">
        <v>1201</v>
      </c>
      <c r="J167" t="s">
        <v>1204</v>
      </c>
      <c r="K167" s="10">
        <v>98.37</v>
      </c>
      <c r="L167" t="s">
        <v>1220</v>
      </c>
    </row>
    <row r="168" spans="1:17" x14ac:dyDescent="0.25">
      <c r="A168" t="s">
        <v>954</v>
      </c>
      <c r="B168" t="s">
        <v>1199</v>
      </c>
      <c r="C168" s="10">
        <v>94.1</v>
      </c>
      <c r="D168" t="s">
        <v>1198</v>
      </c>
      <c r="H168" t="s">
        <v>1231</v>
      </c>
      <c r="I168" t="s">
        <v>1223</v>
      </c>
      <c r="J168" t="s">
        <v>1204</v>
      </c>
      <c r="K168" s="10">
        <v>95.84</v>
      </c>
      <c r="L168" t="s">
        <v>1220</v>
      </c>
    </row>
    <row r="169" spans="1:17" x14ac:dyDescent="0.25">
      <c r="A169" t="s">
        <v>954</v>
      </c>
      <c r="B169" t="s">
        <v>1199</v>
      </c>
      <c r="C169" s="10">
        <v>98.3</v>
      </c>
      <c r="D169" t="s">
        <v>1193</v>
      </c>
      <c r="H169" t="s">
        <v>1231</v>
      </c>
      <c r="I169" t="s">
        <v>1224</v>
      </c>
      <c r="J169" t="s">
        <v>1204</v>
      </c>
      <c r="K169" s="10">
        <v>96.67</v>
      </c>
      <c r="L169" t="s">
        <v>1220</v>
      </c>
      <c r="N169" s="11" t="s">
        <v>330</v>
      </c>
      <c r="O169" s="11" t="s">
        <v>416</v>
      </c>
      <c r="P169" s="11" t="s">
        <v>480</v>
      </c>
    </row>
    <row r="170" spans="1:17" x14ac:dyDescent="0.25">
      <c r="A170" t="s">
        <v>954</v>
      </c>
      <c r="B170" t="s">
        <v>1200</v>
      </c>
      <c r="C170" s="10">
        <v>82.4</v>
      </c>
      <c r="D170" t="s">
        <v>1197</v>
      </c>
      <c r="H170" t="s">
        <v>958</v>
      </c>
      <c r="I170" t="s">
        <v>503</v>
      </c>
      <c r="J170" t="s">
        <v>1205</v>
      </c>
      <c r="K170" s="148">
        <v>93.33</v>
      </c>
      <c r="L170" t="s">
        <v>1226</v>
      </c>
      <c r="N170" t="s">
        <v>954</v>
      </c>
      <c r="O170" t="s">
        <v>1249</v>
      </c>
      <c r="P170" s="10">
        <f>AVERAGE(K158:K163)</f>
        <v>91.286666666666676</v>
      </c>
    </row>
    <row r="171" spans="1:17" x14ac:dyDescent="0.25">
      <c r="A171" t="s">
        <v>954</v>
      </c>
      <c r="B171" t="s">
        <v>1200</v>
      </c>
      <c r="C171" s="10">
        <v>95.5</v>
      </c>
      <c r="D171" t="s">
        <v>1192</v>
      </c>
      <c r="H171" t="s">
        <v>958</v>
      </c>
      <c r="I171" t="s">
        <v>503</v>
      </c>
      <c r="J171" t="s">
        <v>1205</v>
      </c>
      <c r="K171" s="148">
        <v>70.23</v>
      </c>
      <c r="L171" t="s">
        <v>1227</v>
      </c>
      <c r="N171" t="s">
        <v>965</v>
      </c>
      <c r="O171" t="s">
        <v>1250</v>
      </c>
      <c r="P171" s="10">
        <f>AVERAGE(K164:K169)</f>
        <v>97.436666666666667</v>
      </c>
    </row>
    <row r="172" spans="1:17" x14ac:dyDescent="0.25">
      <c r="A172" t="s">
        <v>954</v>
      </c>
      <c r="B172" t="s">
        <v>1200</v>
      </c>
      <c r="C172" s="10">
        <v>86.1</v>
      </c>
      <c r="D172" t="s">
        <v>1198</v>
      </c>
      <c r="H172" t="s">
        <v>958</v>
      </c>
      <c r="I172" t="s">
        <v>503</v>
      </c>
      <c r="J172" t="s">
        <v>1205</v>
      </c>
      <c r="K172" s="148">
        <v>84.11</v>
      </c>
      <c r="L172" t="s">
        <v>1228</v>
      </c>
      <c r="N172" t="s">
        <v>958</v>
      </c>
      <c r="O172" t="s">
        <v>1251</v>
      </c>
      <c r="P172" s="10">
        <f>AVERAGE(K170:K173)</f>
        <v>81.88</v>
      </c>
    </row>
    <row r="173" spans="1:17" x14ac:dyDescent="0.25">
      <c r="A173" t="s">
        <v>954</v>
      </c>
      <c r="B173" t="s">
        <v>1200</v>
      </c>
      <c r="C173" s="10">
        <v>93.2</v>
      </c>
      <c r="D173" t="s">
        <v>1193</v>
      </c>
      <c r="H173" t="s">
        <v>958</v>
      </c>
      <c r="I173" t="s">
        <v>503</v>
      </c>
      <c r="J173" t="s">
        <v>1205</v>
      </c>
      <c r="K173" s="148">
        <v>79.849999999999994</v>
      </c>
      <c r="L173" t="s">
        <v>1229</v>
      </c>
      <c r="N173" t="s">
        <v>961</v>
      </c>
      <c r="O173" t="s">
        <v>1252</v>
      </c>
      <c r="P173" s="10">
        <f>AVERAGE(K174:K176)</f>
        <v>73.166666666666671</v>
      </c>
    </row>
    <row r="174" spans="1:17" x14ac:dyDescent="0.25">
      <c r="A174" t="s">
        <v>954</v>
      </c>
      <c r="B174" t="s">
        <v>1201</v>
      </c>
      <c r="C174" s="10">
        <v>97.9</v>
      </c>
      <c r="D174" t="s">
        <v>1197</v>
      </c>
      <c r="H174" t="s">
        <v>961</v>
      </c>
      <c r="I174" t="s">
        <v>503</v>
      </c>
      <c r="J174" t="s">
        <v>1206</v>
      </c>
      <c r="K174" s="148">
        <v>70.7</v>
      </c>
      <c r="L174" t="s">
        <v>1193</v>
      </c>
      <c r="N174" t="s">
        <v>956</v>
      </c>
      <c r="O174" t="s">
        <v>1253</v>
      </c>
      <c r="P174" s="10">
        <f>AVERAGE(K177:K181)</f>
        <v>90.59</v>
      </c>
    </row>
    <row r="175" spans="1:17" x14ac:dyDescent="0.25">
      <c r="A175" t="s">
        <v>954</v>
      </c>
      <c r="B175" t="s">
        <v>1201</v>
      </c>
      <c r="C175" s="10">
        <v>97.4</v>
      </c>
      <c r="D175" t="s">
        <v>1192</v>
      </c>
      <c r="H175" t="s">
        <v>961</v>
      </c>
      <c r="I175" t="s">
        <v>1207</v>
      </c>
      <c r="J175" t="s">
        <v>1206</v>
      </c>
      <c r="K175" s="148">
        <v>97.7</v>
      </c>
      <c r="L175" t="s">
        <v>1208</v>
      </c>
      <c r="N175" t="s">
        <v>957</v>
      </c>
      <c r="O175" t="s">
        <v>1254</v>
      </c>
      <c r="P175" s="10">
        <f>AVERAGE(K182:K188)</f>
        <v>76.80082668442742</v>
      </c>
    </row>
    <row r="176" spans="1:17" x14ac:dyDescent="0.25">
      <c r="A176" t="s">
        <v>954</v>
      </c>
      <c r="B176" t="s">
        <v>1201</v>
      </c>
      <c r="C176" s="10">
        <v>95.2</v>
      </c>
      <c r="D176" t="s">
        <v>1198</v>
      </c>
      <c r="H176" t="s">
        <v>961</v>
      </c>
      <c r="I176" t="s">
        <v>1200</v>
      </c>
      <c r="J176" t="s">
        <v>1206</v>
      </c>
      <c r="K176" s="148">
        <v>51.1</v>
      </c>
      <c r="L176" t="s">
        <v>1193</v>
      </c>
      <c r="N176" t="s">
        <v>959</v>
      </c>
      <c r="O176" t="s">
        <v>1255</v>
      </c>
      <c r="P176" s="10">
        <f>AVERAGE(K189:K192)</f>
        <v>68.523681585834211</v>
      </c>
    </row>
    <row r="177" spans="1:16" x14ac:dyDescent="0.25">
      <c r="A177" t="s">
        <v>954</v>
      </c>
      <c r="B177" t="s">
        <v>1201</v>
      </c>
      <c r="C177" s="10">
        <v>99.9</v>
      </c>
      <c r="D177" t="s">
        <v>1193</v>
      </c>
      <c r="H177" t="s">
        <v>956</v>
      </c>
      <c r="I177" t="s">
        <v>483</v>
      </c>
      <c r="J177" t="s">
        <v>1209</v>
      </c>
      <c r="K177" s="148">
        <v>96.9</v>
      </c>
      <c r="L177" t="s">
        <v>1186</v>
      </c>
      <c r="N177" t="s">
        <v>967</v>
      </c>
      <c r="O177" t="s">
        <v>1256</v>
      </c>
      <c r="P177" s="10">
        <f>AVERAGE(K193:K196)</f>
        <v>67.564999999999998</v>
      </c>
    </row>
    <row r="178" spans="1:16" x14ac:dyDescent="0.25">
      <c r="A178" t="s">
        <v>954</v>
      </c>
      <c r="B178" t="s">
        <v>137</v>
      </c>
      <c r="C178" s="10">
        <v>96.7</v>
      </c>
      <c r="D178" t="s">
        <v>1197</v>
      </c>
      <c r="H178" t="s">
        <v>956</v>
      </c>
      <c r="I178" t="s">
        <v>483</v>
      </c>
      <c r="J178" t="s">
        <v>1209</v>
      </c>
      <c r="K178" s="148">
        <v>93.74</v>
      </c>
      <c r="L178" t="s">
        <v>1187</v>
      </c>
    </row>
    <row r="179" spans="1:16" x14ac:dyDescent="0.25">
      <c r="A179" t="s">
        <v>954</v>
      </c>
      <c r="B179" t="s">
        <v>137</v>
      </c>
      <c r="C179" s="10">
        <v>97.4</v>
      </c>
      <c r="D179" t="s">
        <v>1192</v>
      </c>
      <c r="H179" t="s">
        <v>956</v>
      </c>
      <c r="I179" t="s">
        <v>483</v>
      </c>
      <c r="J179" t="s">
        <v>1209</v>
      </c>
      <c r="K179" s="148">
        <v>93.74</v>
      </c>
      <c r="L179" t="s">
        <v>1188</v>
      </c>
    </row>
    <row r="180" spans="1:16" x14ac:dyDescent="0.25">
      <c r="A180" t="s">
        <v>954</v>
      </c>
      <c r="B180" t="s">
        <v>137</v>
      </c>
      <c r="C180" s="10">
        <v>96.4</v>
      </c>
      <c r="D180" t="s">
        <v>1198</v>
      </c>
      <c r="H180" t="s">
        <v>956</v>
      </c>
      <c r="I180" t="s">
        <v>483</v>
      </c>
      <c r="J180" t="s">
        <v>1209</v>
      </c>
      <c r="K180" s="3">
        <v>78.78</v>
      </c>
    </row>
    <row r="181" spans="1:16" x14ac:dyDescent="0.25">
      <c r="A181" t="s">
        <v>954</v>
      </c>
      <c r="B181" t="s">
        <v>137</v>
      </c>
      <c r="C181" s="10">
        <v>99.3</v>
      </c>
      <c r="D181" t="s">
        <v>1193</v>
      </c>
      <c r="H181" t="s">
        <v>956</v>
      </c>
      <c r="I181" t="s">
        <v>483</v>
      </c>
      <c r="J181" t="s">
        <v>1209</v>
      </c>
      <c r="K181" s="3">
        <v>89.79</v>
      </c>
    </row>
    <row r="182" spans="1:16" x14ac:dyDescent="0.25">
      <c r="A182" t="s">
        <v>955</v>
      </c>
      <c r="B182" t="s">
        <v>137</v>
      </c>
      <c r="C182" s="10">
        <v>87</v>
      </c>
      <c r="D182" t="s">
        <v>1192</v>
      </c>
      <c r="H182" t="s">
        <v>957</v>
      </c>
      <c r="I182" t="s">
        <v>1200</v>
      </c>
      <c r="J182" t="s">
        <v>1210</v>
      </c>
      <c r="K182" s="148">
        <v>55.35773572152754</v>
      </c>
      <c r="L182" t="s">
        <v>1211</v>
      </c>
    </row>
    <row r="183" spans="1:16" x14ac:dyDescent="0.25">
      <c r="A183" t="s">
        <v>961</v>
      </c>
      <c r="B183" t="s">
        <v>503</v>
      </c>
      <c r="C183" s="10">
        <v>0</v>
      </c>
      <c r="D183" s="68" t="s">
        <v>505</v>
      </c>
      <c r="H183" t="s">
        <v>957</v>
      </c>
      <c r="I183" t="s">
        <v>1217</v>
      </c>
      <c r="J183" t="s">
        <v>1210</v>
      </c>
      <c r="K183" s="148">
        <v>86.884491733882498</v>
      </c>
      <c r="L183" t="s">
        <v>1211</v>
      </c>
    </row>
    <row r="184" spans="1:16" x14ac:dyDescent="0.25">
      <c r="A184" t="s">
        <v>961</v>
      </c>
      <c r="B184" t="s">
        <v>503</v>
      </c>
      <c r="C184" s="10">
        <v>15.299999999999999</v>
      </c>
      <c r="D184" s="68" t="s">
        <v>971</v>
      </c>
      <c r="H184" t="s">
        <v>957</v>
      </c>
      <c r="I184" t="s">
        <v>488</v>
      </c>
      <c r="J184" t="s">
        <v>1210</v>
      </c>
      <c r="K184" s="148">
        <v>87.886016877159207</v>
      </c>
      <c r="L184" t="s">
        <v>1211</v>
      </c>
    </row>
    <row r="185" spans="1:16" x14ac:dyDescent="0.25">
      <c r="A185" t="s">
        <v>961</v>
      </c>
      <c r="B185" t="s">
        <v>503</v>
      </c>
      <c r="C185" s="10">
        <v>37</v>
      </c>
      <c r="D185" s="68" t="s">
        <v>492</v>
      </c>
      <c r="H185" t="s">
        <v>957</v>
      </c>
      <c r="I185" t="s">
        <v>1218</v>
      </c>
      <c r="J185" t="s">
        <v>1210</v>
      </c>
      <c r="K185" s="148">
        <v>89.521024784182671</v>
      </c>
      <c r="L185" t="s">
        <v>1211</v>
      </c>
    </row>
    <row r="186" spans="1:16" x14ac:dyDescent="0.25">
      <c r="A186" t="s">
        <v>961</v>
      </c>
      <c r="B186" t="s">
        <v>503</v>
      </c>
      <c r="C186" s="10">
        <v>69.199999999999989</v>
      </c>
      <c r="D186" s="68" t="s">
        <v>972</v>
      </c>
      <c r="H186" t="s">
        <v>957</v>
      </c>
      <c r="I186" t="s">
        <v>1219</v>
      </c>
      <c r="J186" t="s">
        <v>1210</v>
      </c>
      <c r="K186" s="148">
        <v>46.763484544359692</v>
      </c>
      <c r="L186" t="s">
        <v>1211</v>
      </c>
    </row>
    <row r="187" spans="1:16" x14ac:dyDescent="0.25">
      <c r="A187" t="s">
        <v>961</v>
      </c>
      <c r="B187" t="s">
        <v>503</v>
      </c>
      <c r="C187" s="10">
        <v>40.400000000000006</v>
      </c>
      <c r="D187" s="68" t="s">
        <v>973</v>
      </c>
      <c r="H187" t="s">
        <v>957</v>
      </c>
      <c r="I187" t="s">
        <v>482</v>
      </c>
      <c r="J187" t="s">
        <v>1210</v>
      </c>
      <c r="K187" s="148">
        <v>83.304970463138005</v>
      </c>
      <c r="L187" t="s">
        <v>1211</v>
      </c>
    </row>
    <row r="188" spans="1:16" x14ac:dyDescent="0.25">
      <c r="A188" t="s">
        <v>961</v>
      </c>
      <c r="B188" t="s">
        <v>503</v>
      </c>
      <c r="C188" s="10">
        <v>70.7</v>
      </c>
      <c r="D188" s="68" t="s">
        <v>974</v>
      </c>
      <c r="H188" t="s">
        <v>957</v>
      </c>
      <c r="I188" t="s">
        <v>1201</v>
      </c>
      <c r="J188" t="s">
        <v>1210</v>
      </c>
      <c r="K188" s="148">
        <v>87.888062666742343</v>
      </c>
      <c r="L188" t="s">
        <v>1211</v>
      </c>
    </row>
    <row r="189" spans="1:16" x14ac:dyDescent="0.25">
      <c r="A189" t="s">
        <v>961</v>
      </c>
      <c r="B189" t="s">
        <v>503</v>
      </c>
      <c r="C189" s="10">
        <v>70.7</v>
      </c>
      <c r="D189" s="68" t="s">
        <v>975</v>
      </c>
      <c r="H189" t="s">
        <v>959</v>
      </c>
      <c r="I189" t="s">
        <v>500</v>
      </c>
      <c r="J189" t="s">
        <v>1212</v>
      </c>
      <c r="K189" s="148">
        <v>50.16</v>
      </c>
      <c r="L189" t="s">
        <v>1183</v>
      </c>
    </row>
    <row r="190" spans="1:16" x14ac:dyDescent="0.25">
      <c r="A190" t="s">
        <v>961</v>
      </c>
      <c r="B190" t="s">
        <v>503</v>
      </c>
      <c r="C190" s="10">
        <v>70.399999999999991</v>
      </c>
      <c r="D190" s="68" t="s">
        <v>976</v>
      </c>
      <c r="H190" t="s">
        <v>959</v>
      </c>
      <c r="I190" t="s">
        <v>500</v>
      </c>
      <c r="J190" t="s">
        <v>1212</v>
      </c>
      <c r="K190" s="148">
        <v>70.260000000000005</v>
      </c>
      <c r="L190" t="s">
        <v>1184</v>
      </c>
    </row>
    <row r="191" spans="1:16" x14ac:dyDescent="0.25">
      <c r="A191" t="s">
        <v>961</v>
      </c>
      <c r="B191" t="s">
        <v>503</v>
      </c>
      <c r="C191" s="10">
        <v>65.600000000000009</v>
      </c>
      <c r="D191" s="68" t="s">
        <v>977</v>
      </c>
      <c r="H191" t="s">
        <v>959</v>
      </c>
      <c r="I191" t="s">
        <v>500</v>
      </c>
      <c r="J191" t="s">
        <v>1212</v>
      </c>
      <c r="K191" s="148">
        <v>72.257555847568995</v>
      </c>
      <c r="L191" t="s">
        <v>1232</v>
      </c>
    </row>
    <row r="192" spans="1:16" x14ac:dyDescent="0.25">
      <c r="A192" t="s">
        <v>961</v>
      </c>
      <c r="B192" t="s">
        <v>503</v>
      </c>
      <c r="C192" s="10">
        <v>42.6</v>
      </c>
      <c r="D192" s="68" t="s">
        <v>978</v>
      </c>
      <c r="H192" t="s">
        <v>959</v>
      </c>
      <c r="I192" t="s">
        <v>500</v>
      </c>
      <c r="J192" t="s">
        <v>1212</v>
      </c>
      <c r="K192" s="148">
        <v>81.417170495767849</v>
      </c>
      <c r="L192" t="s">
        <v>1233</v>
      </c>
    </row>
    <row r="193" spans="1:16" x14ac:dyDescent="0.25">
      <c r="A193" t="s">
        <v>961</v>
      </c>
      <c r="B193" t="s">
        <v>503</v>
      </c>
      <c r="C193" s="10">
        <v>0</v>
      </c>
      <c r="D193" s="68" t="s">
        <v>979</v>
      </c>
      <c r="H193" t="s">
        <v>967</v>
      </c>
      <c r="I193" t="s">
        <v>1214</v>
      </c>
      <c r="J193" t="s">
        <v>1215</v>
      </c>
      <c r="K193" s="148">
        <v>66.989999999999995</v>
      </c>
      <c r="L193" t="s">
        <v>1213</v>
      </c>
    </row>
    <row r="194" spans="1:16" x14ac:dyDescent="0.25">
      <c r="A194" t="s">
        <v>961</v>
      </c>
      <c r="B194" t="s">
        <v>503</v>
      </c>
      <c r="C194" s="10">
        <v>10.199999999999999</v>
      </c>
      <c r="D194" s="68" t="s">
        <v>980</v>
      </c>
      <c r="H194" t="s">
        <v>967</v>
      </c>
      <c r="I194" t="s">
        <v>1214</v>
      </c>
      <c r="J194" t="s">
        <v>1215</v>
      </c>
      <c r="K194" s="148">
        <v>63.84</v>
      </c>
      <c r="L194" t="s">
        <v>1213</v>
      </c>
    </row>
    <row r="195" spans="1:16" x14ac:dyDescent="0.25">
      <c r="A195" t="s">
        <v>961</v>
      </c>
      <c r="B195" t="s">
        <v>1199</v>
      </c>
      <c r="C195" s="10">
        <v>69.800000000000011</v>
      </c>
      <c r="D195" s="68" t="s">
        <v>505</v>
      </c>
      <c r="H195" t="s">
        <v>967</v>
      </c>
      <c r="I195" t="s">
        <v>1214</v>
      </c>
      <c r="J195" t="s">
        <v>1215</v>
      </c>
      <c r="K195" s="148">
        <v>74.12</v>
      </c>
      <c r="L195" t="s">
        <v>1213</v>
      </c>
    </row>
    <row r="196" spans="1:16" x14ac:dyDescent="0.25">
      <c r="A196" t="s">
        <v>961</v>
      </c>
      <c r="B196" t="s">
        <v>1199</v>
      </c>
      <c r="C196" s="10">
        <v>52.7</v>
      </c>
      <c r="D196" s="68" t="s">
        <v>971</v>
      </c>
      <c r="H196" t="s">
        <v>967</v>
      </c>
      <c r="I196" t="s">
        <v>1214</v>
      </c>
      <c r="J196" t="s">
        <v>1215</v>
      </c>
      <c r="K196" s="148">
        <v>65.31</v>
      </c>
      <c r="L196" t="s">
        <v>1213</v>
      </c>
    </row>
    <row r="197" spans="1:16" x14ac:dyDescent="0.25">
      <c r="A197" t="s">
        <v>961</v>
      </c>
      <c r="B197" t="s">
        <v>1199</v>
      </c>
      <c r="C197" s="10">
        <v>72.5</v>
      </c>
      <c r="D197" s="68" t="s">
        <v>492</v>
      </c>
    </row>
    <row r="198" spans="1:16" x14ac:dyDescent="0.25">
      <c r="A198" t="s">
        <v>961</v>
      </c>
      <c r="B198" t="s">
        <v>1199</v>
      </c>
      <c r="C198" s="10">
        <v>86.6</v>
      </c>
      <c r="D198" s="68" t="s">
        <v>972</v>
      </c>
    </row>
    <row r="199" spans="1:16" x14ac:dyDescent="0.25">
      <c r="A199" t="s">
        <v>961</v>
      </c>
      <c r="B199" t="s">
        <v>1199</v>
      </c>
      <c r="C199" s="10">
        <v>86</v>
      </c>
      <c r="D199" s="68" t="s">
        <v>973</v>
      </c>
    </row>
    <row r="200" spans="1:16" x14ac:dyDescent="0.25">
      <c r="A200" t="s">
        <v>961</v>
      </c>
      <c r="B200" t="s">
        <v>1199</v>
      </c>
      <c r="C200" s="10">
        <v>94.7</v>
      </c>
      <c r="D200" s="68" t="s">
        <v>974</v>
      </c>
    </row>
    <row r="201" spans="1:16" x14ac:dyDescent="0.25">
      <c r="A201" t="s">
        <v>961</v>
      </c>
      <c r="B201" t="s">
        <v>1199</v>
      </c>
      <c r="C201" s="10">
        <v>85.9</v>
      </c>
      <c r="D201" s="68" t="s">
        <v>975</v>
      </c>
    </row>
    <row r="202" spans="1:16" x14ac:dyDescent="0.25">
      <c r="A202" t="s">
        <v>961</v>
      </c>
      <c r="B202" t="s">
        <v>1199</v>
      </c>
      <c r="C202" s="10">
        <v>97.7</v>
      </c>
      <c r="D202" s="68" t="s">
        <v>976</v>
      </c>
    </row>
    <row r="203" spans="1:16" x14ac:dyDescent="0.25">
      <c r="A203" t="s">
        <v>961</v>
      </c>
      <c r="B203" t="s">
        <v>1199</v>
      </c>
      <c r="C203" s="10">
        <v>65.3</v>
      </c>
      <c r="D203" s="68" t="s">
        <v>977</v>
      </c>
      <c r="N203">
        <v>98.9</v>
      </c>
      <c r="O203">
        <v>0</v>
      </c>
      <c r="P203">
        <f>(2*(N203*O203)/(N203+O203))</f>
        <v>0</v>
      </c>
    </row>
    <row r="204" spans="1:16" x14ac:dyDescent="0.25">
      <c r="A204" t="s">
        <v>961</v>
      </c>
      <c r="B204" t="s">
        <v>1199</v>
      </c>
      <c r="C204" s="10">
        <v>85.5</v>
      </c>
      <c r="D204" s="68" t="s">
        <v>978</v>
      </c>
      <c r="N204">
        <v>97.04</v>
      </c>
      <c r="O204">
        <v>77.27</v>
      </c>
      <c r="P204">
        <f t="shared" ref="P204:P209" si="16">(2*(N204*O204)/(N204+O204))</f>
        <v>86.033856921576501</v>
      </c>
    </row>
    <row r="205" spans="1:16" x14ac:dyDescent="0.25">
      <c r="A205" t="s">
        <v>961</v>
      </c>
      <c r="B205" t="s">
        <v>1199</v>
      </c>
      <c r="C205" s="10">
        <v>56.800000000000004</v>
      </c>
      <c r="D205" s="68" t="s">
        <v>979</v>
      </c>
      <c r="N205">
        <v>98.22</v>
      </c>
      <c r="O205">
        <v>86.36</v>
      </c>
      <c r="P205">
        <f t="shared" si="16"/>
        <v>91.908973886661613</v>
      </c>
    </row>
    <row r="206" spans="1:16" x14ac:dyDescent="0.25">
      <c r="A206" t="s">
        <v>961</v>
      </c>
      <c r="B206" t="s">
        <v>1199</v>
      </c>
      <c r="C206" s="10">
        <v>76.099999999999994</v>
      </c>
      <c r="D206" s="68" t="s">
        <v>980</v>
      </c>
      <c r="N206">
        <v>100</v>
      </c>
      <c r="O206">
        <v>100</v>
      </c>
      <c r="P206">
        <f t="shared" si="16"/>
        <v>100</v>
      </c>
    </row>
    <row r="207" spans="1:16" x14ac:dyDescent="0.25">
      <c r="A207" t="s">
        <v>961</v>
      </c>
      <c r="B207" t="s">
        <v>1200</v>
      </c>
      <c r="C207" s="10">
        <v>25.2</v>
      </c>
      <c r="D207" s="68" t="s">
        <v>505</v>
      </c>
      <c r="N207">
        <v>73.33</v>
      </c>
      <c r="O207">
        <v>60</v>
      </c>
      <c r="P207">
        <f t="shared" si="16"/>
        <v>65.998649966249161</v>
      </c>
    </row>
    <row r="208" spans="1:16" x14ac:dyDescent="0.25">
      <c r="A208" t="s">
        <v>961</v>
      </c>
      <c r="B208" t="s">
        <v>1200</v>
      </c>
      <c r="C208" s="10">
        <v>39.6</v>
      </c>
      <c r="D208" s="68" t="s">
        <v>971</v>
      </c>
      <c r="N208">
        <v>100</v>
      </c>
      <c r="O208">
        <v>100</v>
      </c>
      <c r="P208">
        <f t="shared" si="16"/>
        <v>100</v>
      </c>
    </row>
    <row r="209" spans="1:16" x14ac:dyDescent="0.25">
      <c r="A209" t="s">
        <v>961</v>
      </c>
      <c r="B209" t="s">
        <v>1200</v>
      </c>
      <c r="C209" s="10">
        <v>27.400000000000002</v>
      </c>
      <c r="D209" s="68" t="s">
        <v>492</v>
      </c>
      <c r="N209">
        <v>99.42</v>
      </c>
      <c r="O209">
        <v>94.44</v>
      </c>
      <c r="P209">
        <f t="shared" si="16"/>
        <v>96.866035283194051</v>
      </c>
    </row>
    <row r="210" spans="1:16" x14ac:dyDescent="0.25">
      <c r="A210" t="s">
        <v>961</v>
      </c>
      <c r="B210" t="s">
        <v>1200</v>
      </c>
      <c r="C210" s="10">
        <v>68.2</v>
      </c>
      <c r="D210" s="68" t="s">
        <v>972</v>
      </c>
    </row>
    <row r="211" spans="1:16" x14ac:dyDescent="0.25">
      <c r="A211" t="s">
        <v>961</v>
      </c>
      <c r="B211" t="s">
        <v>1200</v>
      </c>
      <c r="C211" s="10">
        <v>31.6</v>
      </c>
      <c r="D211" s="68" t="s">
        <v>973</v>
      </c>
    </row>
    <row r="212" spans="1:16" x14ac:dyDescent="0.25">
      <c r="A212" t="s">
        <v>961</v>
      </c>
      <c r="B212" t="s">
        <v>1200</v>
      </c>
      <c r="C212" s="10">
        <v>43.7</v>
      </c>
      <c r="D212" s="68" t="s">
        <v>974</v>
      </c>
    </row>
    <row r="213" spans="1:16" x14ac:dyDescent="0.25">
      <c r="A213" t="s">
        <v>961</v>
      </c>
      <c r="B213" t="s">
        <v>1200</v>
      </c>
      <c r="C213" s="10">
        <v>51.1</v>
      </c>
      <c r="D213" s="68" t="s">
        <v>975</v>
      </c>
    </row>
    <row r="214" spans="1:16" x14ac:dyDescent="0.25">
      <c r="A214" t="s">
        <v>961</v>
      </c>
      <c r="B214" t="s">
        <v>1200</v>
      </c>
      <c r="C214" s="10">
        <v>39.300000000000004</v>
      </c>
      <c r="D214" s="68" t="s">
        <v>976</v>
      </c>
    </row>
    <row r="215" spans="1:16" x14ac:dyDescent="0.25">
      <c r="A215" t="s">
        <v>961</v>
      </c>
      <c r="B215" t="s">
        <v>1200</v>
      </c>
      <c r="C215" s="10">
        <v>43.7</v>
      </c>
      <c r="D215" s="68" t="s">
        <v>977</v>
      </c>
    </row>
    <row r="216" spans="1:16" x14ac:dyDescent="0.25">
      <c r="A216" t="s">
        <v>961</v>
      </c>
      <c r="B216" t="s">
        <v>1200</v>
      </c>
      <c r="C216" s="10">
        <v>35</v>
      </c>
      <c r="D216" s="68" t="s">
        <v>978</v>
      </c>
    </row>
    <row r="217" spans="1:16" x14ac:dyDescent="0.25">
      <c r="A217" t="s">
        <v>961</v>
      </c>
      <c r="B217" t="s">
        <v>1200</v>
      </c>
      <c r="C217" s="10">
        <v>4.9000000000000004</v>
      </c>
      <c r="D217" s="68" t="s">
        <v>979</v>
      </c>
    </row>
    <row r="218" spans="1:16" x14ac:dyDescent="0.25">
      <c r="A218" t="s">
        <v>961</v>
      </c>
      <c r="B218" t="s">
        <v>1200</v>
      </c>
      <c r="C218" s="10">
        <v>10.199999999999999</v>
      </c>
      <c r="D218" s="68" t="s">
        <v>980</v>
      </c>
    </row>
    <row r="219" spans="1:16" x14ac:dyDescent="0.25">
      <c r="A219" t="s">
        <v>957</v>
      </c>
      <c r="B219" t="s">
        <v>1201</v>
      </c>
      <c r="C219" s="10">
        <v>93.873956674100043</v>
      </c>
      <c r="D219" s="68" t="s">
        <v>1235</v>
      </c>
    </row>
    <row r="220" spans="1:16" x14ac:dyDescent="0.25">
      <c r="A220" t="s">
        <v>957</v>
      </c>
      <c r="B220" t="s">
        <v>1201</v>
      </c>
      <c r="C220" s="10">
        <v>85.584980100363381</v>
      </c>
      <c r="D220" s="68" t="s">
        <v>1193</v>
      </c>
    </row>
    <row r="221" spans="1:16" x14ac:dyDescent="0.25">
      <c r="A221" t="s">
        <v>957</v>
      </c>
      <c r="B221" t="s">
        <v>1201</v>
      </c>
      <c r="C221" s="10">
        <v>97.389761880324329</v>
      </c>
      <c r="D221" s="68" t="s">
        <v>1208</v>
      </c>
    </row>
    <row r="222" spans="1:16" x14ac:dyDescent="0.25">
      <c r="A222" t="s">
        <v>957</v>
      </c>
      <c r="B222" t="s">
        <v>1201</v>
      </c>
      <c r="C222" s="10">
        <v>96.501785991613602</v>
      </c>
      <c r="D222" s="68" t="s">
        <v>1236</v>
      </c>
    </row>
    <row r="223" spans="1:16" x14ac:dyDescent="0.25">
      <c r="A223" t="s">
        <v>957</v>
      </c>
      <c r="B223" t="s">
        <v>1201</v>
      </c>
      <c r="C223" s="10">
        <v>80.413805900909253</v>
      </c>
      <c r="D223" s="68" t="s">
        <v>1237</v>
      </c>
    </row>
    <row r="224" spans="1:16" x14ac:dyDescent="0.25">
      <c r="A224" t="s">
        <v>957</v>
      </c>
      <c r="B224" t="s">
        <v>1201</v>
      </c>
      <c r="C224" s="10">
        <v>71.234524242000845</v>
      </c>
      <c r="D224" s="68" t="s">
        <v>1238</v>
      </c>
    </row>
    <row r="225" spans="1:4" x14ac:dyDescent="0.25">
      <c r="A225" t="s">
        <v>957</v>
      </c>
      <c r="B225" t="s">
        <v>1201</v>
      </c>
      <c r="C225" s="10">
        <v>88.52744933378122</v>
      </c>
      <c r="D225" s="68" t="s">
        <v>1239</v>
      </c>
    </row>
    <row r="226" spans="1:4" x14ac:dyDescent="0.25">
      <c r="A226" t="s">
        <v>957</v>
      </c>
      <c r="B226" t="s">
        <v>1200</v>
      </c>
      <c r="C226" s="10">
        <v>23.934774795268424</v>
      </c>
      <c r="D226" s="68" t="s">
        <v>1235</v>
      </c>
    </row>
    <row r="227" spans="1:4" x14ac:dyDescent="0.25">
      <c r="A227" t="s">
        <v>957</v>
      </c>
      <c r="B227" t="s">
        <v>1200</v>
      </c>
      <c r="C227" s="10">
        <v>60.42539160733223</v>
      </c>
      <c r="D227" s="68" t="s">
        <v>1193</v>
      </c>
    </row>
    <row r="228" spans="1:4" x14ac:dyDescent="0.25">
      <c r="A228" t="s">
        <v>957</v>
      </c>
      <c r="B228" t="s">
        <v>1200</v>
      </c>
      <c r="C228" s="10">
        <v>33.959214450236395</v>
      </c>
      <c r="D228" s="68" t="s">
        <v>1208</v>
      </c>
    </row>
    <row r="229" spans="1:4" x14ac:dyDescent="0.25">
      <c r="A229" t="s">
        <v>957</v>
      </c>
      <c r="B229" t="s">
        <v>1200</v>
      </c>
      <c r="C229" s="10">
        <v>40.680721906471234</v>
      </c>
      <c r="D229" s="68" t="s">
        <v>1236</v>
      </c>
    </row>
    <row r="230" spans="1:4" x14ac:dyDescent="0.25">
      <c r="A230" t="s">
        <v>957</v>
      </c>
      <c r="B230" t="s">
        <v>1200</v>
      </c>
      <c r="C230" s="10">
        <v>76.191972762391146</v>
      </c>
      <c r="D230" s="68" t="s">
        <v>1237</v>
      </c>
    </row>
    <row r="231" spans="1:4" x14ac:dyDescent="0.25">
      <c r="A231" t="s">
        <v>957</v>
      </c>
      <c r="B231" t="s">
        <v>1200</v>
      </c>
      <c r="C231" s="10">
        <v>62.221777600000003</v>
      </c>
      <c r="D231" s="68" t="s">
        <v>1238</v>
      </c>
    </row>
    <row r="232" spans="1:4" x14ac:dyDescent="0.25">
      <c r="A232" t="s">
        <v>957</v>
      </c>
      <c r="B232" t="s">
        <v>1200</v>
      </c>
      <c r="C232" s="10">
        <v>69.774154344743764</v>
      </c>
      <c r="D232" s="68" t="s">
        <v>1239</v>
      </c>
    </row>
    <row r="233" spans="1:4" x14ac:dyDescent="0.25">
      <c r="A233" t="s">
        <v>957</v>
      </c>
      <c r="B233" t="s">
        <v>1199</v>
      </c>
      <c r="C233" s="10">
        <v>0</v>
      </c>
      <c r="D233" s="68" t="s">
        <v>1235</v>
      </c>
    </row>
    <row r="234" spans="1:4" x14ac:dyDescent="0.25">
      <c r="A234" t="s">
        <v>957</v>
      </c>
      <c r="B234" t="s">
        <v>1199</v>
      </c>
      <c r="C234" s="10">
        <v>86.033856921576501</v>
      </c>
      <c r="D234" s="68" t="s">
        <v>1193</v>
      </c>
    </row>
    <row r="235" spans="1:4" x14ac:dyDescent="0.25">
      <c r="A235" t="s">
        <v>957</v>
      </c>
      <c r="B235" t="s">
        <v>1199</v>
      </c>
      <c r="C235" s="10">
        <v>91.908973886661613</v>
      </c>
      <c r="D235" s="68" t="s">
        <v>1208</v>
      </c>
    </row>
    <row r="236" spans="1:4" x14ac:dyDescent="0.25">
      <c r="A236" t="s">
        <v>957</v>
      </c>
      <c r="B236" t="s">
        <v>1199</v>
      </c>
      <c r="C236" s="10">
        <v>100</v>
      </c>
      <c r="D236" s="68" t="s">
        <v>1236</v>
      </c>
    </row>
    <row r="237" spans="1:4" x14ac:dyDescent="0.25">
      <c r="A237" t="s">
        <v>957</v>
      </c>
      <c r="B237" t="s">
        <v>1199</v>
      </c>
      <c r="C237" s="10">
        <v>65.998649966249161</v>
      </c>
      <c r="D237" s="68" t="s">
        <v>1237</v>
      </c>
    </row>
    <row r="238" spans="1:4" x14ac:dyDescent="0.25">
      <c r="A238" t="s">
        <v>957</v>
      </c>
      <c r="B238" t="s">
        <v>1199</v>
      </c>
      <c r="C238" s="10">
        <v>100</v>
      </c>
      <c r="D238" s="68" t="s">
        <v>1238</v>
      </c>
    </row>
    <row r="239" spans="1:4" x14ac:dyDescent="0.25">
      <c r="A239" t="s">
        <v>957</v>
      </c>
      <c r="B239" t="s">
        <v>1199</v>
      </c>
      <c r="C239" s="10">
        <v>96.866035283194051</v>
      </c>
      <c r="D239" s="68" t="s">
        <v>1239</v>
      </c>
    </row>
    <row r="240" spans="1:4" x14ac:dyDescent="0.25">
      <c r="A240" t="s">
        <v>965</v>
      </c>
      <c r="B240" t="s">
        <v>1199</v>
      </c>
      <c r="C240" s="10">
        <v>97.96</v>
      </c>
      <c r="D240" t="s">
        <v>1192</v>
      </c>
    </row>
    <row r="241" spans="1:4" x14ac:dyDescent="0.25">
      <c r="A241" t="s">
        <v>965</v>
      </c>
      <c r="B241" t="s">
        <v>1199</v>
      </c>
      <c r="C241" s="10">
        <v>98.72</v>
      </c>
      <c r="D241" t="s">
        <v>1197</v>
      </c>
    </row>
    <row r="242" spans="1:4" x14ac:dyDescent="0.25">
      <c r="A242" t="s">
        <v>965</v>
      </c>
      <c r="B242" t="s">
        <v>1199</v>
      </c>
      <c r="C242" s="10">
        <v>96.94</v>
      </c>
      <c r="D242" t="s">
        <v>1198</v>
      </c>
    </row>
    <row r="243" spans="1:4" x14ac:dyDescent="0.25">
      <c r="A243" t="s">
        <v>965</v>
      </c>
      <c r="B243" t="s">
        <v>1199</v>
      </c>
      <c r="C243" s="10">
        <v>99.13</v>
      </c>
      <c r="D243" t="s">
        <v>1193</v>
      </c>
    </row>
    <row r="244" spans="1:4" x14ac:dyDescent="0.25">
      <c r="A244" t="s">
        <v>965</v>
      </c>
      <c r="B244" t="s">
        <v>1200</v>
      </c>
      <c r="C244" s="10">
        <v>97.04</v>
      </c>
      <c r="D244" t="s">
        <v>1197</v>
      </c>
    </row>
    <row r="245" spans="1:4" x14ac:dyDescent="0.25">
      <c r="A245" t="s">
        <v>965</v>
      </c>
      <c r="B245" t="s">
        <v>1200</v>
      </c>
      <c r="C245" s="10">
        <v>98.14</v>
      </c>
      <c r="D245" t="s">
        <v>1192</v>
      </c>
    </row>
    <row r="246" spans="1:4" x14ac:dyDescent="0.25">
      <c r="A246" t="s">
        <v>965</v>
      </c>
      <c r="B246" t="s">
        <v>1200</v>
      </c>
      <c r="C246" s="10">
        <v>97.09</v>
      </c>
      <c r="D246" t="s">
        <v>1193</v>
      </c>
    </row>
    <row r="247" spans="1:4" x14ac:dyDescent="0.25">
      <c r="A247" t="s">
        <v>965</v>
      </c>
      <c r="B247" t="s">
        <v>1200</v>
      </c>
      <c r="C247" s="10">
        <v>89.17</v>
      </c>
      <c r="D247" t="s">
        <v>1198</v>
      </c>
    </row>
    <row r="248" spans="1:4" x14ac:dyDescent="0.25">
      <c r="A248" t="s">
        <v>965</v>
      </c>
      <c r="B248" t="s">
        <v>1201</v>
      </c>
      <c r="C248" s="10">
        <v>97.98</v>
      </c>
      <c r="D248" t="s">
        <v>1192</v>
      </c>
    </row>
    <row r="249" spans="1:4" x14ac:dyDescent="0.25">
      <c r="A249" t="s">
        <v>965</v>
      </c>
      <c r="B249" t="s">
        <v>1201</v>
      </c>
      <c r="C249" s="10">
        <v>97.19</v>
      </c>
      <c r="D249" t="s">
        <v>1198</v>
      </c>
    </row>
    <row r="250" spans="1:4" x14ac:dyDescent="0.25">
      <c r="A250" t="s">
        <v>965</v>
      </c>
      <c r="B250" t="s">
        <v>1201</v>
      </c>
      <c r="C250" s="10">
        <v>99.54</v>
      </c>
      <c r="D250" t="s">
        <v>1193</v>
      </c>
    </row>
    <row r="251" spans="1:4" x14ac:dyDescent="0.25">
      <c r="A251" t="s">
        <v>965</v>
      </c>
      <c r="B251" t="s">
        <v>1201</v>
      </c>
      <c r="C251" s="10">
        <v>99.29</v>
      </c>
      <c r="D251" s="68" t="s">
        <v>1197</v>
      </c>
    </row>
    <row r="252" spans="1:4" x14ac:dyDescent="0.25">
      <c r="A252" t="s">
        <v>965</v>
      </c>
      <c r="B252" t="s">
        <v>137</v>
      </c>
      <c r="C252" s="10">
        <v>96.69</v>
      </c>
      <c r="D252" t="s">
        <v>1198</v>
      </c>
    </row>
    <row r="253" spans="1:4" x14ac:dyDescent="0.25">
      <c r="A253" t="s">
        <v>965</v>
      </c>
      <c r="B253" t="s">
        <v>137</v>
      </c>
      <c r="C253" s="10">
        <v>99.26</v>
      </c>
      <c r="D253" t="s">
        <v>1193</v>
      </c>
    </row>
    <row r="254" spans="1:4" x14ac:dyDescent="0.25">
      <c r="A254" t="s">
        <v>965</v>
      </c>
      <c r="B254" t="s">
        <v>137</v>
      </c>
      <c r="C254" s="10">
        <v>98.62</v>
      </c>
      <c r="D254" t="s">
        <v>1197</v>
      </c>
    </row>
    <row r="255" spans="1:4" x14ac:dyDescent="0.25">
      <c r="A255" t="s">
        <v>965</v>
      </c>
      <c r="B255" t="s">
        <v>137</v>
      </c>
      <c r="C255" s="10">
        <v>97.81</v>
      </c>
      <c r="D255" t="s">
        <v>1192</v>
      </c>
    </row>
    <row r="256" spans="1:4" x14ac:dyDescent="0.25">
      <c r="A256" t="s">
        <v>965</v>
      </c>
      <c r="B256" t="s">
        <v>503</v>
      </c>
      <c r="C256" s="10">
        <v>97.86</v>
      </c>
      <c r="D256" t="s">
        <v>1193</v>
      </c>
    </row>
    <row r="257" spans="1:4" x14ac:dyDescent="0.25">
      <c r="A257" t="s">
        <v>965</v>
      </c>
      <c r="B257" t="s">
        <v>503</v>
      </c>
      <c r="C257" s="10">
        <v>94.83</v>
      </c>
      <c r="D257" t="s">
        <v>1198</v>
      </c>
    </row>
    <row r="258" spans="1:4" x14ac:dyDescent="0.25">
      <c r="A258" t="s">
        <v>965</v>
      </c>
      <c r="B258" t="s">
        <v>503</v>
      </c>
      <c r="C258" s="10">
        <v>96.62</v>
      </c>
      <c r="D258" t="s">
        <v>1192</v>
      </c>
    </row>
    <row r="259" spans="1:4" x14ac:dyDescent="0.25">
      <c r="A259" t="s">
        <v>965</v>
      </c>
      <c r="B259" t="s">
        <v>503</v>
      </c>
      <c r="C259" s="10">
        <v>96.97</v>
      </c>
      <c r="D259" t="s">
        <v>1197</v>
      </c>
    </row>
    <row r="260" spans="1:4" x14ac:dyDescent="0.25">
      <c r="A260" t="s">
        <v>965</v>
      </c>
      <c r="B260" t="s">
        <v>1244</v>
      </c>
      <c r="C260">
        <v>96.78</v>
      </c>
      <c r="D260" t="s">
        <v>1197</v>
      </c>
    </row>
    <row r="261" spans="1:4" x14ac:dyDescent="0.25">
      <c r="A261" t="s">
        <v>965</v>
      </c>
      <c r="B261" t="s">
        <v>1244</v>
      </c>
      <c r="C261">
        <v>95.64</v>
      </c>
      <c r="D261" t="s">
        <v>1192</v>
      </c>
    </row>
    <row r="262" spans="1:4" x14ac:dyDescent="0.25">
      <c r="A262" t="s">
        <v>965</v>
      </c>
      <c r="B262" t="s">
        <v>1244</v>
      </c>
      <c r="C262">
        <v>93.47</v>
      </c>
      <c r="D262" t="s">
        <v>1198</v>
      </c>
    </row>
    <row r="263" spans="1:4" x14ac:dyDescent="0.25">
      <c r="A263" t="s">
        <v>965</v>
      </c>
      <c r="B263" t="s">
        <v>1244</v>
      </c>
      <c r="C263">
        <v>97.48</v>
      </c>
      <c r="D263" t="s">
        <v>1193</v>
      </c>
    </row>
    <row r="264" spans="1:4" x14ac:dyDescent="0.25">
      <c r="A264" t="s">
        <v>965</v>
      </c>
      <c r="B264" t="s">
        <v>1240</v>
      </c>
      <c r="C264" s="10">
        <v>98.33</v>
      </c>
      <c r="D264" t="s">
        <v>1197</v>
      </c>
    </row>
    <row r="265" spans="1:4" x14ac:dyDescent="0.25">
      <c r="A265" t="s">
        <v>965</v>
      </c>
      <c r="B265" t="s">
        <v>1240</v>
      </c>
      <c r="C265" s="10">
        <v>97.81</v>
      </c>
      <c r="D265" t="s">
        <v>1192</v>
      </c>
    </row>
    <row r="266" spans="1:4" x14ac:dyDescent="0.25">
      <c r="A266" t="s">
        <v>965</v>
      </c>
      <c r="B266" t="s">
        <v>1240</v>
      </c>
      <c r="C266" s="10">
        <v>99.5</v>
      </c>
      <c r="D266" t="s">
        <v>1198</v>
      </c>
    </row>
    <row r="267" spans="1:4" x14ac:dyDescent="0.25">
      <c r="A267" t="s">
        <v>965</v>
      </c>
      <c r="B267" t="s">
        <v>1240</v>
      </c>
      <c r="C267" s="10">
        <v>97.22</v>
      </c>
      <c r="D267" t="s">
        <v>1193</v>
      </c>
    </row>
    <row r="268" spans="1:4" x14ac:dyDescent="0.25">
      <c r="A268" t="s">
        <v>965</v>
      </c>
      <c r="B268" t="s">
        <v>1241</v>
      </c>
      <c r="C268">
        <v>98.02</v>
      </c>
      <c r="D268" t="s">
        <v>1197</v>
      </c>
    </row>
    <row r="269" spans="1:4" x14ac:dyDescent="0.25">
      <c r="A269" t="s">
        <v>965</v>
      </c>
      <c r="B269" t="s">
        <v>1241</v>
      </c>
      <c r="C269">
        <v>97.7</v>
      </c>
      <c r="D269" t="s">
        <v>1192</v>
      </c>
    </row>
    <row r="270" spans="1:4" x14ac:dyDescent="0.25">
      <c r="A270" t="s">
        <v>965</v>
      </c>
      <c r="B270" t="s">
        <v>1241</v>
      </c>
      <c r="C270">
        <v>93.56</v>
      </c>
      <c r="D270" t="s">
        <v>1198</v>
      </c>
    </row>
    <row r="271" spans="1:4" x14ac:dyDescent="0.25">
      <c r="A271" t="s">
        <v>965</v>
      </c>
      <c r="B271" t="s">
        <v>1241</v>
      </c>
      <c r="C271">
        <v>98.53</v>
      </c>
      <c r="D271" t="s">
        <v>1193</v>
      </c>
    </row>
    <row r="272" spans="1:4" x14ac:dyDescent="0.25">
      <c r="A272" t="s">
        <v>965</v>
      </c>
      <c r="B272" t="s">
        <v>1242</v>
      </c>
      <c r="C272">
        <v>98.94</v>
      </c>
      <c r="D272" t="s">
        <v>1197</v>
      </c>
    </row>
    <row r="273" spans="1:4" x14ac:dyDescent="0.25">
      <c r="A273" t="s">
        <v>965</v>
      </c>
      <c r="B273" t="s">
        <v>1242</v>
      </c>
      <c r="C273">
        <v>97.7</v>
      </c>
      <c r="D273" t="s">
        <v>1192</v>
      </c>
    </row>
    <row r="274" spans="1:4" x14ac:dyDescent="0.25">
      <c r="A274" t="s">
        <v>965</v>
      </c>
      <c r="B274" t="s">
        <v>1242</v>
      </c>
      <c r="C274">
        <v>97.29</v>
      </c>
      <c r="D274" t="s">
        <v>1198</v>
      </c>
    </row>
    <row r="275" spans="1:4" x14ac:dyDescent="0.25">
      <c r="A275" t="s">
        <v>965</v>
      </c>
      <c r="B275" t="s">
        <v>1242</v>
      </c>
      <c r="C275">
        <v>99.57</v>
      </c>
      <c r="D275" t="s">
        <v>1193</v>
      </c>
    </row>
    <row r="276" spans="1:4" x14ac:dyDescent="0.25">
      <c r="A276" t="s">
        <v>965</v>
      </c>
      <c r="B276" t="s">
        <v>1243</v>
      </c>
      <c r="C276">
        <v>99.12</v>
      </c>
      <c r="D276" t="s">
        <v>1197</v>
      </c>
    </row>
    <row r="277" spans="1:4" x14ac:dyDescent="0.25">
      <c r="A277" t="s">
        <v>965</v>
      </c>
      <c r="B277" t="s">
        <v>1243</v>
      </c>
      <c r="C277">
        <v>97.67</v>
      </c>
      <c r="D277" t="s">
        <v>1192</v>
      </c>
    </row>
    <row r="278" spans="1:4" x14ac:dyDescent="0.25">
      <c r="A278" t="s">
        <v>965</v>
      </c>
      <c r="B278" t="s">
        <v>1243</v>
      </c>
      <c r="C278">
        <v>97.44</v>
      </c>
      <c r="D278" t="s">
        <v>1198</v>
      </c>
    </row>
    <row r="279" spans="1:4" x14ac:dyDescent="0.25">
      <c r="A279" t="s">
        <v>965</v>
      </c>
      <c r="B279" t="s">
        <v>1243</v>
      </c>
      <c r="C279">
        <v>99.5</v>
      </c>
      <c r="D279" t="s">
        <v>1193</v>
      </c>
    </row>
  </sheetData>
  <mergeCells count="58">
    <mergeCell ref="A138:C138"/>
    <mergeCell ref="A145:C145"/>
    <mergeCell ref="E35:F35"/>
    <mergeCell ref="E36:F36"/>
    <mergeCell ref="A37:C37"/>
    <mergeCell ref="N39:O39"/>
    <mergeCell ref="A133:C133"/>
    <mergeCell ref="A47:C47"/>
    <mergeCell ref="A55:C55"/>
    <mergeCell ref="A94:C94"/>
    <mergeCell ref="A62:C62"/>
    <mergeCell ref="A98:C98"/>
    <mergeCell ref="A69:C69"/>
    <mergeCell ref="A114:C114"/>
    <mergeCell ref="A118:C118"/>
    <mergeCell ref="A127:C127"/>
    <mergeCell ref="A104:C104"/>
    <mergeCell ref="A108:C108"/>
    <mergeCell ref="T17:T18"/>
    <mergeCell ref="U17:U18"/>
    <mergeCell ref="A17:C17"/>
    <mergeCell ref="A22:C22"/>
    <mergeCell ref="A31:C31"/>
    <mergeCell ref="U13:U14"/>
    <mergeCell ref="V13:V14"/>
    <mergeCell ref="A78:C78"/>
    <mergeCell ref="S15:S16"/>
    <mergeCell ref="T15:T16"/>
    <mergeCell ref="U15:U16"/>
    <mergeCell ref="V15:V16"/>
    <mergeCell ref="N56:O56"/>
    <mergeCell ref="N71:O71"/>
    <mergeCell ref="V17:V18"/>
    <mergeCell ref="S19:S21"/>
    <mergeCell ref="T19:T21"/>
    <mergeCell ref="U20:U21"/>
    <mergeCell ref="V20:V21"/>
    <mergeCell ref="A42:C42"/>
    <mergeCell ref="S17:S18"/>
    <mergeCell ref="S8:S9"/>
    <mergeCell ref="T8:T9"/>
    <mergeCell ref="S10:S12"/>
    <mergeCell ref="T10:T12"/>
    <mergeCell ref="S13:S14"/>
    <mergeCell ref="T13:T14"/>
    <mergeCell ref="A1:C1"/>
    <mergeCell ref="S2:S7"/>
    <mergeCell ref="T2:T7"/>
    <mergeCell ref="U2:U3"/>
    <mergeCell ref="V2:V3"/>
    <mergeCell ref="U5:U6"/>
    <mergeCell ref="V5:V6"/>
    <mergeCell ref="O140:Q140"/>
    <mergeCell ref="O148:Q148"/>
    <mergeCell ref="N158:P158"/>
    <mergeCell ref="A156:C156"/>
    <mergeCell ref="H156:K156"/>
    <mergeCell ref="H140:J14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9"/>
  <sheetViews>
    <sheetView topLeftCell="A37" workbookViewId="0">
      <selection activeCell="B38" sqref="B38"/>
    </sheetView>
  </sheetViews>
  <sheetFormatPr defaultRowHeight="15" x14ac:dyDescent="0.25"/>
  <cols>
    <col min="1" max="1" width="15.7109375" customWidth="1"/>
    <col min="2" max="2" width="100" customWidth="1"/>
    <col min="7" max="7" width="55.42578125" style="3" customWidth="1"/>
  </cols>
  <sheetData>
    <row r="1" spans="1:7" x14ac:dyDescent="0.25">
      <c r="A1" t="s">
        <v>201</v>
      </c>
      <c r="B1" t="s">
        <v>202</v>
      </c>
      <c r="F1">
        <v>1</v>
      </c>
      <c r="G1" s="3" t="s">
        <v>454</v>
      </c>
    </row>
    <row r="2" spans="1:7" x14ac:dyDescent="0.25">
      <c r="A2" s="9">
        <v>42941</v>
      </c>
      <c r="B2" t="s">
        <v>203</v>
      </c>
      <c r="F2">
        <v>2</v>
      </c>
      <c r="G2" s="3" t="s">
        <v>455</v>
      </c>
    </row>
    <row r="3" spans="1:7" x14ac:dyDescent="0.25">
      <c r="A3" s="9">
        <v>42941</v>
      </c>
      <c r="B3" t="s">
        <v>204</v>
      </c>
      <c r="F3">
        <v>3</v>
      </c>
      <c r="G3" s="3" t="s">
        <v>178</v>
      </c>
    </row>
    <row r="4" spans="1:7" x14ac:dyDescent="0.25">
      <c r="A4" s="9">
        <v>42941</v>
      </c>
      <c r="B4" t="s">
        <v>205</v>
      </c>
      <c r="F4">
        <v>4</v>
      </c>
      <c r="G4" s="3" t="s">
        <v>461</v>
      </c>
    </row>
    <row r="5" spans="1:7" x14ac:dyDescent="0.25">
      <c r="A5" s="9">
        <v>42942</v>
      </c>
      <c r="B5" t="s">
        <v>206</v>
      </c>
      <c r="F5">
        <v>5</v>
      </c>
      <c r="G5" s="3" t="s">
        <v>462</v>
      </c>
    </row>
    <row r="6" spans="1:7" x14ac:dyDescent="0.25">
      <c r="A6" s="9">
        <v>42942</v>
      </c>
      <c r="B6" t="s">
        <v>207</v>
      </c>
      <c r="F6">
        <v>6</v>
      </c>
      <c r="G6" s="3" t="s">
        <v>463</v>
      </c>
    </row>
    <row r="7" spans="1:7" x14ac:dyDescent="0.25">
      <c r="A7" s="9">
        <v>42942</v>
      </c>
      <c r="B7" t="s">
        <v>208</v>
      </c>
      <c r="F7">
        <v>7</v>
      </c>
      <c r="G7" s="3" t="s">
        <v>464</v>
      </c>
    </row>
    <row r="8" spans="1:7" x14ac:dyDescent="0.25">
      <c r="A8" s="9">
        <v>42942</v>
      </c>
      <c r="B8" t="s">
        <v>209</v>
      </c>
      <c r="F8">
        <v>8</v>
      </c>
      <c r="G8" s="3" t="s">
        <v>465</v>
      </c>
    </row>
    <row r="9" spans="1:7" x14ac:dyDescent="0.25">
      <c r="A9" s="9">
        <v>42942</v>
      </c>
      <c r="B9" t="s">
        <v>210</v>
      </c>
      <c r="F9">
        <v>9</v>
      </c>
      <c r="G9" s="3" t="s">
        <v>466</v>
      </c>
    </row>
    <row r="10" spans="1:7" x14ac:dyDescent="0.25">
      <c r="A10" s="9">
        <v>42942</v>
      </c>
      <c r="B10" t="s">
        <v>211</v>
      </c>
      <c r="F10">
        <v>10</v>
      </c>
      <c r="G10" s="3" t="s">
        <v>467</v>
      </c>
    </row>
    <row r="11" spans="1:7" x14ac:dyDescent="0.25">
      <c r="A11" s="9">
        <v>42942</v>
      </c>
      <c r="B11" t="s">
        <v>212</v>
      </c>
      <c r="F11">
        <v>11</v>
      </c>
      <c r="G11" s="3" t="s">
        <v>468</v>
      </c>
    </row>
    <row r="12" spans="1:7" x14ac:dyDescent="0.25">
      <c r="A12" s="9">
        <v>42942</v>
      </c>
      <c r="B12" t="s">
        <v>213</v>
      </c>
    </row>
    <row r="13" spans="1:7" x14ac:dyDescent="0.25">
      <c r="A13" s="9">
        <v>42942</v>
      </c>
      <c r="B13" t="s">
        <v>214</v>
      </c>
    </row>
    <row r="14" spans="1:7" x14ac:dyDescent="0.25">
      <c r="A14" s="9">
        <v>42942</v>
      </c>
      <c r="B14" t="s">
        <v>215</v>
      </c>
    </row>
    <row r="15" spans="1:7" x14ac:dyDescent="0.25">
      <c r="A15" s="9">
        <v>42942</v>
      </c>
      <c r="B15" t="s">
        <v>216</v>
      </c>
    </row>
    <row r="16" spans="1:7" ht="30" x14ac:dyDescent="0.25">
      <c r="A16" s="9">
        <v>42942</v>
      </c>
      <c r="B16" t="s">
        <v>217</v>
      </c>
      <c r="F16">
        <v>1</v>
      </c>
      <c r="G16" s="3" t="s">
        <v>226</v>
      </c>
    </row>
    <row r="17" spans="1:7" ht="30" x14ac:dyDescent="0.25">
      <c r="A17" s="9">
        <v>42942</v>
      </c>
      <c r="B17" t="s">
        <v>218</v>
      </c>
      <c r="F17">
        <v>2</v>
      </c>
      <c r="G17" s="3" t="s">
        <v>227</v>
      </c>
    </row>
    <row r="18" spans="1:7" ht="45" x14ac:dyDescent="0.25">
      <c r="A18" s="9">
        <v>42942</v>
      </c>
      <c r="B18" t="s">
        <v>219</v>
      </c>
      <c r="F18">
        <v>3</v>
      </c>
      <c r="G18" s="3" t="s">
        <v>228</v>
      </c>
    </row>
    <row r="19" spans="1:7" ht="30" x14ac:dyDescent="0.25">
      <c r="A19" s="9">
        <v>42942</v>
      </c>
      <c r="B19" t="s">
        <v>220</v>
      </c>
      <c r="F19">
        <v>4</v>
      </c>
      <c r="G19" s="3" t="s">
        <v>232</v>
      </c>
    </row>
    <row r="20" spans="1:7" ht="30" x14ac:dyDescent="0.25">
      <c r="A20" s="9">
        <v>42942</v>
      </c>
      <c r="B20" t="s">
        <v>221</v>
      </c>
      <c r="F20">
        <v>5</v>
      </c>
      <c r="G20" s="3" t="s">
        <v>229</v>
      </c>
    </row>
    <row r="21" spans="1:7" ht="45" x14ac:dyDescent="0.25">
      <c r="A21" s="9">
        <v>42942</v>
      </c>
      <c r="B21" t="s">
        <v>222</v>
      </c>
      <c r="F21">
        <v>6</v>
      </c>
      <c r="G21" s="3" t="s">
        <v>230</v>
      </c>
    </row>
    <row r="22" spans="1:7" ht="30" x14ac:dyDescent="0.25">
      <c r="A22" s="9">
        <v>42942</v>
      </c>
      <c r="B22" t="s">
        <v>246</v>
      </c>
      <c r="F22">
        <v>7</v>
      </c>
      <c r="G22" s="3" t="s">
        <v>234</v>
      </c>
    </row>
    <row r="23" spans="1:7" ht="30" x14ac:dyDescent="0.25">
      <c r="A23" s="9">
        <v>42943</v>
      </c>
      <c r="B23" t="s">
        <v>245</v>
      </c>
      <c r="F23">
        <v>8</v>
      </c>
      <c r="G23" s="3" t="s">
        <v>238</v>
      </c>
    </row>
    <row r="24" spans="1:7" ht="30" x14ac:dyDescent="0.25">
      <c r="A24" s="9">
        <v>42943</v>
      </c>
      <c r="B24" t="s">
        <v>456</v>
      </c>
      <c r="F24">
        <v>9</v>
      </c>
      <c r="G24" s="3" t="s">
        <v>240</v>
      </c>
    </row>
    <row r="25" spans="1:7" ht="30" x14ac:dyDescent="0.25">
      <c r="A25" s="9">
        <v>42943</v>
      </c>
      <c r="B25" t="s">
        <v>457</v>
      </c>
      <c r="F25">
        <v>10</v>
      </c>
      <c r="G25" s="3" t="s">
        <v>241</v>
      </c>
    </row>
    <row r="26" spans="1:7" ht="30" x14ac:dyDescent="0.25">
      <c r="A26" s="9">
        <v>42943</v>
      </c>
      <c r="B26" t="s">
        <v>458</v>
      </c>
      <c r="F26">
        <v>11</v>
      </c>
      <c r="G26" s="3" t="s">
        <v>242</v>
      </c>
    </row>
    <row r="27" spans="1:7" x14ac:dyDescent="0.25">
      <c r="A27" s="9">
        <v>42944</v>
      </c>
      <c r="B27" t="s">
        <v>459</v>
      </c>
      <c r="F27">
        <v>12</v>
      </c>
      <c r="G27" s="3" t="s">
        <v>243</v>
      </c>
    </row>
    <row r="28" spans="1:7" x14ac:dyDescent="0.25">
      <c r="A28" s="9">
        <v>42944</v>
      </c>
      <c r="B28" t="s">
        <v>460</v>
      </c>
      <c r="F28">
        <v>13</v>
      </c>
      <c r="G28" s="3" t="s">
        <v>244</v>
      </c>
    </row>
    <row r="29" spans="1:7" ht="30" x14ac:dyDescent="0.25">
      <c r="A29" s="9">
        <v>42944</v>
      </c>
      <c r="B29" t="s">
        <v>223</v>
      </c>
      <c r="F29">
        <v>14</v>
      </c>
      <c r="G29" s="3" t="s">
        <v>247</v>
      </c>
    </row>
    <row r="30" spans="1:7" ht="30" x14ac:dyDescent="0.25">
      <c r="A30" s="9">
        <v>42944</v>
      </c>
      <c r="B30" t="s">
        <v>224</v>
      </c>
      <c r="F30">
        <v>15</v>
      </c>
      <c r="G30" s="3" t="s">
        <v>248</v>
      </c>
    </row>
    <row r="31" spans="1:7" x14ac:dyDescent="0.25">
      <c r="A31" s="9">
        <v>42944</v>
      </c>
      <c r="B31" t="s">
        <v>225</v>
      </c>
      <c r="F31">
        <v>16</v>
      </c>
      <c r="G31" s="3" t="s">
        <v>249</v>
      </c>
    </row>
    <row r="32" spans="1:7" ht="30" x14ac:dyDescent="0.25">
      <c r="A32" s="9">
        <v>42944</v>
      </c>
      <c r="B32" t="s">
        <v>237</v>
      </c>
      <c r="F32">
        <v>17</v>
      </c>
      <c r="G32" s="3" t="s">
        <v>250</v>
      </c>
    </row>
    <row r="33" spans="1:7" ht="30" x14ac:dyDescent="0.25">
      <c r="A33" s="9">
        <v>42945</v>
      </c>
      <c r="B33" t="s">
        <v>236</v>
      </c>
      <c r="F33">
        <v>18</v>
      </c>
      <c r="G33" s="3" t="s">
        <v>251</v>
      </c>
    </row>
    <row r="34" spans="1:7" ht="30" x14ac:dyDescent="0.25">
      <c r="A34" s="9">
        <v>42945</v>
      </c>
      <c r="B34" t="s">
        <v>235</v>
      </c>
      <c r="F34">
        <v>19</v>
      </c>
      <c r="G34" s="3" t="s">
        <v>1245</v>
      </c>
    </row>
    <row r="35" spans="1:7" ht="30" x14ac:dyDescent="0.25">
      <c r="A35" s="9">
        <v>42945</v>
      </c>
      <c r="B35" t="s">
        <v>233</v>
      </c>
      <c r="F35">
        <v>20</v>
      </c>
      <c r="G35" s="3" t="s">
        <v>1246</v>
      </c>
    </row>
    <row r="36" spans="1:7" ht="30" x14ac:dyDescent="0.25">
      <c r="A36" s="9">
        <v>42945</v>
      </c>
      <c r="B36" t="s">
        <v>239</v>
      </c>
      <c r="F36">
        <v>21</v>
      </c>
      <c r="G36" s="3" t="s">
        <v>1247</v>
      </c>
    </row>
    <row r="37" spans="1:7" x14ac:dyDescent="0.25">
      <c r="A37" s="9">
        <v>42945</v>
      </c>
      <c r="B37" t="s">
        <v>231</v>
      </c>
    </row>
    <row r="38" spans="1:7" x14ac:dyDescent="0.25">
      <c r="A38" s="9">
        <v>42946</v>
      </c>
      <c r="B38" t="s">
        <v>226</v>
      </c>
    </row>
    <row r="39" spans="1:7" x14ac:dyDescent="0.25">
      <c r="A39" s="9">
        <v>42946</v>
      </c>
      <c r="B39" s="5" t="s">
        <v>227</v>
      </c>
    </row>
    <row r="40" spans="1:7" ht="30" x14ac:dyDescent="0.25">
      <c r="A40" s="9">
        <v>42946</v>
      </c>
      <c r="B40" s="3" t="s">
        <v>228</v>
      </c>
    </row>
    <row r="41" spans="1:7" x14ac:dyDescent="0.25">
      <c r="A41" s="9">
        <v>42946</v>
      </c>
      <c r="B41" s="3" t="s">
        <v>232</v>
      </c>
    </row>
    <row r="42" spans="1:7" x14ac:dyDescent="0.25">
      <c r="A42" s="9">
        <v>42946</v>
      </c>
      <c r="B42" s="3" t="s">
        <v>229</v>
      </c>
    </row>
    <row r="43" spans="1:7" ht="30" x14ac:dyDescent="0.25">
      <c r="A43" s="9">
        <v>42946</v>
      </c>
      <c r="B43" s="3" t="s">
        <v>230</v>
      </c>
    </row>
    <row r="44" spans="1:7" x14ac:dyDescent="0.25">
      <c r="A44" s="9">
        <v>42946</v>
      </c>
      <c r="B44" s="3" t="s">
        <v>234</v>
      </c>
    </row>
    <row r="45" spans="1:7" x14ac:dyDescent="0.25">
      <c r="A45" s="9">
        <v>42947</v>
      </c>
      <c r="B45" s="3" t="s">
        <v>238</v>
      </c>
    </row>
    <row r="46" spans="1:7" x14ac:dyDescent="0.25">
      <c r="A46" s="9">
        <v>42947</v>
      </c>
      <c r="B46" s="3" t="s">
        <v>240</v>
      </c>
    </row>
    <row r="47" spans="1:7" x14ac:dyDescent="0.25">
      <c r="A47" s="9">
        <v>42947</v>
      </c>
      <c r="B47" s="5" t="s">
        <v>241</v>
      </c>
    </row>
    <row r="48" spans="1:7" x14ac:dyDescent="0.25">
      <c r="A48" s="9">
        <v>42947</v>
      </c>
      <c r="B48" s="3" t="s">
        <v>242</v>
      </c>
    </row>
    <row r="49" spans="1:2" x14ac:dyDescent="0.25">
      <c r="A49" s="9">
        <v>42947</v>
      </c>
      <c r="B49" s="3" t="s">
        <v>243</v>
      </c>
    </row>
    <row r="50" spans="1:2" x14ac:dyDescent="0.25">
      <c r="A50" s="9">
        <v>42947</v>
      </c>
      <c r="B50" s="3" t="s">
        <v>244</v>
      </c>
    </row>
    <row r="51" spans="1:2" x14ac:dyDescent="0.25">
      <c r="A51" s="9">
        <v>42948</v>
      </c>
      <c r="B51" s="3" t="s">
        <v>247</v>
      </c>
    </row>
    <row r="52" spans="1:2" x14ac:dyDescent="0.25">
      <c r="A52" s="9">
        <v>42948</v>
      </c>
      <c r="B52" s="3" t="s">
        <v>248</v>
      </c>
    </row>
    <row r="53" spans="1:2" x14ac:dyDescent="0.25">
      <c r="A53" s="9">
        <v>42948</v>
      </c>
      <c r="B53" s="3" t="s">
        <v>249</v>
      </c>
    </row>
    <row r="54" spans="1:2" x14ac:dyDescent="0.25">
      <c r="A54" s="9">
        <v>42948</v>
      </c>
      <c r="B54" s="3" t="s">
        <v>250</v>
      </c>
    </row>
    <row r="55" spans="1:2" x14ac:dyDescent="0.25">
      <c r="A55" s="9">
        <v>42948</v>
      </c>
      <c r="B55" s="3" t="s">
        <v>251</v>
      </c>
    </row>
    <row r="56" spans="1:2" x14ac:dyDescent="0.25">
      <c r="A56" s="9" t="s">
        <v>1248</v>
      </c>
      <c r="B56" s="3" t="s">
        <v>1245</v>
      </c>
    </row>
    <row r="57" spans="1:2" x14ac:dyDescent="0.25">
      <c r="A57" s="9" t="s">
        <v>1248</v>
      </c>
      <c r="B57" s="3" t="s">
        <v>1246</v>
      </c>
    </row>
    <row r="58" spans="1:2" x14ac:dyDescent="0.25">
      <c r="A58" s="9" t="s">
        <v>1248</v>
      </c>
      <c r="B58" s="3" t="s">
        <v>1247</v>
      </c>
    </row>
    <row r="59" spans="1:2" x14ac:dyDescent="0.25">
      <c r="A59"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7"/>
  <sheetViews>
    <sheetView topLeftCell="D1" workbookViewId="0">
      <pane ySplit="1" topLeftCell="A2" activePane="bottomLeft" state="frozen"/>
      <selection activeCell="F1" sqref="F1"/>
      <selection pane="bottomLeft" activeCell="I3" sqref="I3"/>
    </sheetView>
  </sheetViews>
  <sheetFormatPr defaultRowHeight="15" x14ac:dyDescent="0.25"/>
  <cols>
    <col min="1" max="1" width="14.7109375" customWidth="1"/>
    <col min="2" max="2" width="11.7109375" customWidth="1"/>
    <col min="3" max="3" width="33.7109375" style="3" customWidth="1"/>
    <col min="4" max="5" width="28.42578125" customWidth="1"/>
    <col min="6" max="6" width="26.28515625" customWidth="1"/>
    <col min="7" max="7" width="40.42578125" customWidth="1"/>
    <col min="8" max="8" width="27.5703125" customWidth="1"/>
    <col min="9" max="9" width="49.28515625" customWidth="1"/>
    <col min="10" max="10" width="33.5703125" customWidth="1"/>
    <col min="11" max="11" width="54.42578125" customWidth="1"/>
    <col min="12" max="12" width="44" customWidth="1"/>
    <col min="13" max="13" width="33" customWidth="1"/>
    <col min="14" max="14" width="33.42578125" customWidth="1"/>
    <col min="15" max="15" width="38.42578125" customWidth="1"/>
    <col min="16" max="16" width="43.5703125" customWidth="1"/>
  </cols>
  <sheetData>
    <row r="1" spans="1:16" s="2" customFormat="1" x14ac:dyDescent="0.25">
      <c r="A1" s="1" t="s">
        <v>0</v>
      </c>
      <c r="B1" s="1" t="s">
        <v>3</v>
      </c>
      <c r="C1" s="1" t="s">
        <v>4</v>
      </c>
      <c r="D1" s="1" t="s">
        <v>14</v>
      </c>
      <c r="E1" s="1" t="s">
        <v>288</v>
      </c>
      <c r="F1" s="1" t="s">
        <v>5</v>
      </c>
      <c r="G1" s="1" t="s">
        <v>6</v>
      </c>
      <c r="H1" s="1" t="s">
        <v>304</v>
      </c>
      <c r="I1" s="1" t="s">
        <v>7</v>
      </c>
      <c r="J1" s="1" t="s">
        <v>8</v>
      </c>
      <c r="K1" s="1" t="s">
        <v>17</v>
      </c>
      <c r="L1" s="1" t="s">
        <v>9</v>
      </c>
      <c r="M1" s="1" t="s">
        <v>10</v>
      </c>
      <c r="N1" s="1" t="s">
        <v>11</v>
      </c>
      <c r="O1" s="1" t="s">
        <v>18</v>
      </c>
      <c r="P1" s="1" t="s">
        <v>12</v>
      </c>
    </row>
    <row r="2" spans="1:16" s="3" customFormat="1" ht="180" x14ac:dyDescent="0.25">
      <c r="A2" s="3" t="s">
        <v>118</v>
      </c>
      <c r="B2" s="3">
        <v>2013</v>
      </c>
      <c r="C2" s="3" t="s">
        <v>21</v>
      </c>
      <c r="D2" s="16" t="s">
        <v>22</v>
      </c>
      <c r="E2" s="3">
        <v>4</v>
      </c>
      <c r="F2" s="3" t="s">
        <v>23</v>
      </c>
      <c r="G2" s="3" t="s">
        <v>24</v>
      </c>
      <c r="H2" s="3">
        <v>6</v>
      </c>
      <c r="I2" s="3" t="s">
        <v>38</v>
      </c>
      <c r="J2" s="3" t="s">
        <v>25</v>
      </c>
      <c r="K2" s="3" t="s">
        <v>26</v>
      </c>
      <c r="L2" s="3" t="s">
        <v>27</v>
      </c>
      <c r="M2" s="3" t="s">
        <v>28</v>
      </c>
      <c r="N2" s="4" t="s">
        <v>29</v>
      </c>
      <c r="O2" s="4" t="s">
        <v>30</v>
      </c>
      <c r="P2" s="12" t="s">
        <v>31</v>
      </c>
    </row>
    <row r="3" spans="1:16" ht="90" x14ac:dyDescent="0.25">
      <c r="A3" t="s">
        <v>32</v>
      </c>
      <c r="B3">
        <v>2009</v>
      </c>
      <c r="C3" s="3" t="s">
        <v>35</v>
      </c>
      <c r="D3" s="17" t="s">
        <v>36</v>
      </c>
      <c r="E3" s="3">
        <v>1</v>
      </c>
      <c r="F3" s="3" t="s">
        <v>23</v>
      </c>
      <c r="G3" s="3" t="s">
        <v>137</v>
      </c>
      <c r="H3" s="3">
        <v>1</v>
      </c>
      <c r="I3" s="3" t="s">
        <v>39</v>
      </c>
      <c r="J3" s="3" t="s">
        <v>134</v>
      </c>
      <c r="K3" s="3" t="s">
        <v>41</v>
      </c>
      <c r="L3" s="3" t="s">
        <v>40</v>
      </c>
      <c r="M3" s="3" t="s">
        <v>136</v>
      </c>
      <c r="N3" s="3" t="s">
        <v>138</v>
      </c>
      <c r="O3" s="3" t="s">
        <v>139</v>
      </c>
      <c r="P3" s="3" t="s">
        <v>37</v>
      </c>
    </row>
    <row r="4" spans="1:16" ht="75.75" thickBot="1" x14ac:dyDescent="0.3">
      <c r="A4" t="s">
        <v>43</v>
      </c>
      <c r="B4">
        <v>2009</v>
      </c>
      <c r="C4" s="3" t="s">
        <v>46</v>
      </c>
      <c r="D4" s="18" t="s">
        <v>47</v>
      </c>
      <c r="E4">
        <v>1</v>
      </c>
      <c r="F4" t="s">
        <v>23</v>
      </c>
      <c r="G4" t="s">
        <v>49</v>
      </c>
      <c r="H4">
        <v>1</v>
      </c>
      <c r="I4" s="3" t="s">
        <v>57</v>
      </c>
      <c r="J4" s="3" t="s">
        <v>52</v>
      </c>
      <c r="K4" t="s">
        <v>53</v>
      </c>
      <c r="L4" s="3" t="s">
        <v>59</v>
      </c>
      <c r="M4" s="3" t="s">
        <v>58</v>
      </c>
      <c r="N4" s="3" t="s">
        <v>56</v>
      </c>
      <c r="O4" s="3" t="s">
        <v>55</v>
      </c>
      <c r="P4" s="13" t="s">
        <v>54</v>
      </c>
    </row>
    <row r="5" spans="1:16" ht="76.5" thickTop="1" thickBot="1" x14ac:dyDescent="0.3">
      <c r="A5" t="s">
        <v>60</v>
      </c>
      <c r="B5">
        <v>2010</v>
      </c>
      <c r="C5" s="3" t="s">
        <v>63</v>
      </c>
      <c r="D5" s="15" t="s">
        <v>289</v>
      </c>
      <c r="E5" s="3">
        <v>3</v>
      </c>
      <c r="F5" t="s">
        <v>23</v>
      </c>
      <c r="G5" s="3" t="s">
        <v>67</v>
      </c>
      <c r="H5" s="3">
        <v>1</v>
      </c>
      <c r="I5" s="3" t="s">
        <v>70</v>
      </c>
      <c r="J5" s="3" t="s">
        <v>71</v>
      </c>
      <c r="K5" s="3" t="s">
        <v>72</v>
      </c>
      <c r="L5" s="3" t="s">
        <v>68</v>
      </c>
      <c r="M5" s="3" t="s">
        <v>58</v>
      </c>
      <c r="N5" s="3" t="s">
        <v>69</v>
      </c>
      <c r="O5" s="3" t="s">
        <v>64</v>
      </c>
      <c r="P5" s="13" t="s">
        <v>54</v>
      </c>
    </row>
    <row r="6" spans="1:16" ht="75.75" thickTop="1" x14ac:dyDescent="0.25">
      <c r="A6" t="s">
        <v>78</v>
      </c>
      <c r="B6" s="7">
        <v>2011</v>
      </c>
      <c r="C6" s="7" t="s">
        <v>75</v>
      </c>
      <c r="D6" s="7" t="s">
        <v>77</v>
      </c>
      <c r="E6" s="7">
        <v>7</v>
      </c>
      <c r="F6" s="4" t="s">
        <v>79</v>
      </c>
      <c r="G6" s="4" t="s">
        <v>271</v>
      </c>
      <c r="H6" s="4">
        <v>8</v>
      </c>
      <c r="I6" s="3" t="s">
        <v>82</v>
      </c>
      <c r="J6" s="3" t="s">
        <v>96</v>
      </c>
      <c r="K6" s="3" t="s">
        <v>92</v>
      </c>
      <c r="L6" s="3" t="s">
        <v>83</v>
      </c>
      <c r="M6" s="3" t="s">
        <v>80</v>
      </c>
      <c r="N6" s="3" t="s">
        <v>81</v>
      </c>
      <c r="O6" s="3" t="s">
        <v>85</v>
      </c>
      <c r="P6" s="4" t="s">
        <v>86</v>
      </c>
    </row>
    <row r="7" spans="1:16" ht="60" x14ac:dyDescent="0.25">
      <c r="A7" t="s">
        <v>91</v>
      </c>
      <c r="B7" s="7">
        <v>2012</v>
      </c>
      <c r="C7" s="4" t="s">
        <v>89</v>
      </c>
      <c r="D7" s="12" t="s">
        <v>290</v>
      </c>
      <c r="E7" s="4">
        <v>4</v>
      </c>
      <c r="F7" s="4" t="s">
        <v>23</v>
      </c>
      <c r="G7" s="4" t="s">
        <v>90</v>
      </c>
      <c r="H7" s="4">
        <v>1</v>
      </c>
      <c r="I7" s="3" t="s">
        <v>95</v>
      </c>
      <c r="J7" s="3" t="s">
        <v>96</v>
      </c>
      <c r="K7" s="3" t="s">
        <v>92</v>
      </c>
      <c r="L7" s="3" t="s">
        <v>68</v>
      </c>
      <c r="M7" s="3" t="s">
        <v>80</v>
      </c>
      <c r="N7" s="3" t="s">
        <v>69</v>
      </c>
      <c r="O7" s="4" t="s">
        <v>93</v>
      </c>
      <c r="P7" s="14" t="s">
        <v>94</v>
      </c>
    </row>
    <row r="8" spans="1:16" ht="210" x14ac:dyDescent="0.25">
      <c r="A8" t="s">
        <v>109</v>
      </c>
      <c r="B8">
        <v>2012</v>
      </c>
      <c r="C8" s="3" t="s">
        <v>99</v>
      </c>
      <c r="D8" s="14" t="s">
        <v>101</v>
      </c>
      <c r="E8" s="4">
        <v>1</v>
      </c>
      <c r="F8" s="4" t="s">
        <v>102</v>
      </c>
      <c r="G8" s="4" t="s">
        <v>270</v>
      </c>
      <c r="H8" s="4">
        <v>1</v>
      </c>
      <c r="I8" s="3" t="s">
        <v>104</v>
      </c>
      <c r="J8" s="3" t="s">
        <v>96</v>
      </c>
      <c r="K8" s="3" t="s">
        <v>105</v>
      </c>
      <c r="L8" s="3" t="s">
        <v>108</v>
      </c>
      <c r="M8" s="3" t="s">
        <v>107</v>
      </c>
      <c r="N8" s="3" t="s">
        <v>69</v>
      </c>
      <c r="O8" s="4" t="s">
        <v>79</v>
      </c>
      <c r="P8" s="4" t="s">
        <v>106</v>
      </c>
    </row>
    <row r="9" spans="1:16" ht="45" x14ac:dyDescent="0.25">
      <c r="A9" t="s">
        <v>117</v>
      </c>
      <c r="B9" s="7">
        <v>2012</v>
      </c>
      <c r="C9" s="7" t="s">
        <v>114</v>
      </c>
      <c r="D9" s="12" t="s">
        <v>291</v>
      </c>
      <c r="E9" s="4">
        <v>4</v>
      </c>
      <c r="F9" s="4" t="s">
        <v>23</v>
      </c>
      <c r="G9" s="7" t="s">
        <v>90</v>
      </c>
      <c r="H9" s="7">
        <v>1</v>
      </c>
      <c r="I9" s="3" t="s">
        <v>95</v>
      </c>
      <c r="J9" s="3" t="s">
        <v>96</v>
      </c>
      <c r="K9" s="3" t="s">
        <v>92</v>
      </c>
      <c r="L9" s="3" t="s">
        <v>108</v>
      </c>
      <c r="M9" s="3" t="s">
        <v>119</v>
      </c>
      <c r="N9" s="3" t="s">
        <v>69</v>
      </c>
      <c r="O9" s="4" t="s">
        <v>115</v>
      </c>
      <c r="P9" s="14" t="s">
        <v>94</v>
      </c>
    </row>
    <row r="10" spans="1:16" ht="165" x14ac:dyDescent="0.25">
      <c r="A10" t="s">
        <v>128</v>
      </c>
      <c r="B10" s="4">
        <v>2015</v>
      </c>
      <c r="C10" s="3" t="s">
        <v>131</v>
      </c>
      <c r="D10" s="3" t="s">
        <v>292</v>
      </c>
      <c r="E10" s="3">
        <v>12</v>
      </c>
      <c r="F10" s="4" t="s">
        <v>23</v>
      </c>
      <c r="G10" s="4" t="s">
        <v>125</v>
      </c>
      <c r="H10" s="4">
        <v>1</v>
      </c>
      <c r="I10" s="3" t="s">
        <v>120</v>
      </c>
      <c r="J10" s="3" t="s">
        <v>96</v>
      </c>
      <c r="K10" s="3" t="s">
        <v>92</v>
      </c>
      <c r="L10" s="3" t="s">
        <v>133</v>
      </c>
      <c r="M10" s="3" t="s">
        <v>121</v>
      </c>
      <c r="N10" s="3" t="s">
        <v>122</v>
      </c>
      <c r="O10" s="4" t="s">
        <v>127</v>
      </c>
      <c r="P10" s="4" t="s">
        <v>124</v>
      </c>
    </row>
    <row r="11" spans="1:16" ht="180" x14ac:dyDescent="0.25">
      <c r="A11" t="s">
        <v>142</v>
      </c>
      <c r="B11" s="4">
        <v>2017</v>
      </c>
      <c r="C11" s="3" t="s">
        <v>153</v>
      </c>
      <c r="D11" s="16" t="s">
        <v>22</v>
      </c>
      <c r="E11" s="3">
        <v>4</v>
      </c>
      <c r="F11" s="4" t="s">
        <v>23</v>
      </c>
      <c r="G11" s="4" t="s">
        <v>155</v>
      </c>
      <c r="H11" s="4">
        <v>32</v>
      </c>
      <c r="I11" s="3" t="s">
        <v>141</v>
      </c>
      <c r="J11" s="3" t="s">
        <v>140</v>
      </c>
      <c r="K11" s="3" t="s">
        <v>26</v>
      </c>
      <c r="M11" s="3" t="s">
        <v>28</v>
      </c>
      <c r="N11" s="3" t="s">
        <v>157</v>
      </c>
      <c r="O11" s="4" t="s">
        <v>154</v>
      </c>
      <c r="P11" s="12" t="s">
        <v>31</v>
      </c>
    </row>
    <row r="12" spans="1:16" ht="120.75" thickBot="1" x14ac:dyDescent="0.3">
      <c r="A12" t="s">
        <v>143</v>
      </c>
      <c r="B12" s="4">
        <v>2005</v>
      </c>
      <c r="C12" s="3" t="s">
        <v>158</v>
      </c>
      <c r="D12" s="3" t="s">
        <v>146</v>
      </c>
      <c r="E12" s="3">
        <v>5</v>
      </c>
      <c r="F12" s="4" t="s">
        <v>23</v>
      </c>
      <c r="G12" s="4" t="s">
        <v>159</v>
      </c>
      <c r="H12" s="4">
        <v>1</v>
      </c>
      <c r="I12" s="3" t="s">
        <v>160</v>
      </c>
      <c r="J12" s="3" t="s">
        <v>147</v>
      </c>
      <c r="K12" s="3" t="s">
        <v>92</v>
      </c>
      <c r="L12" s="3" t="s">
        <v>79</v>
      </c>
      <c r="M12" s="3" t="s">
        <v>148</v>
      </c>
      <c r="N12" s="3" t="s">
        <v>149</v>
      </c>
      <c r="O12" s="4" t="s">
        <v>79</v>
      </c>
      <c r="P12" s="3" t="s">
        <v>150</v>
      </c>
    </row>
    <row r="13" spans="1:16" s="2" customFormat="1" ht="76.5" thickTop="1" thickBot="1" x14ac:dyDescent="0.3">
      <c r="A13" s="4" t="s">
        <v>171</v>
      </c>
      <c r="B13" s="7">
        <v>2011</v>
      </c>
      <c r="C13" s="7" t="s">
        <v>167</v>
      </c>
      <c r="D13" s="15" t="s">
        <v>293</v>
      </c>
      <c r="E13" s="7">
        <v>3</v>
      </c>
      <c r="F13" s="4" t="s">
        <v>23</v>
      </c>
      <c r="G13" s="4" t="s">
        <v>168</v>
      </c>
      <c r="H13" s="4">
        <v>1</v>
      </c>
      <c r="I13" s="3" t="s">
        <v>175</v>
      </c>
      <c r="J13" s="4" t="s">
        <v>96</v>
      </c>
      <c r="K13" s="4" t="s">
        <v>174</v>
      </c>
      <c r="L13" s="3" t="s">
        <v>59</v>
      </c>
      <c r="M13" s="3" t="s">
        <v>58</v>
      </c>
      <c r="N13" s="6" t="s">
        <v>173</v>
      </c>
      <c r="O13" s="4" t="s">
        <v>172</v>
      </c>
      <c r="P13" s="13" t="s">
        <v>169</v>
      </c>
    </row>
    <row r="14" spans="1:16" ht="210.75" thickTop="1" x14ac:dyDescent="0.25">
      <c r="A14" t="s">
        <v>186</v>
      </c>
      <c r="B14" s="4">
        <v>2016</v>
      </c>
      <c r="C14" s="3" t="s">
        <v>178</v>
      </c>
      <c r="D14" s="4" t="s">
        <v>179</v>
      </c>
      <c r="E14" s="4">
        <v>4</v>
      </c>
      <c r="F14" s="4" t="s">
        <v>23</v>
      </c>
      <c r="G14" s="3" t="s">
        <v>180</v>
      </c>
      <c r="H14" s="3">
        <v>32</v>
      </c>
      <c r="I14" s="3" t="s">
        <v>182</v>
      </c>
      <c r="J14" s="3" t="s">
        <v>25</v>
      </c>
      <c r="K14" s="3" t="s">
        <v>26</v>
      </c>
      <c r="L14" s="3" t="s">
        <v>185</v>
      </c>
      <c r="M14" s="3" t="s">
        <v>28</v>
      </c>
      <c r="N14" s="4" t="s">
        <v>183</v>
      </c>
      <c r="O14" s="4" t="s">
        <v>79</v>
      </c>
      <c r="P14" s="12" t="s">
        <v>181</v>
      </c>
    </row>
    <row r="15" spans="1:16" ht="45" x14ac:dyDescent="0.25">
      <c r="A15" t="s">
        <v>188</v>
      </c>
      <c r="B15" s="4">
        <v>2016</v>
      </c>
      <c r="C15" s="3" t="s">
        <v>191</v>
      </c>
      <c r="D15" s="14" t="s">
        <v>187</v>
      </c>
      <c r="E15" s="4">
        <v>1</v>
      </c>
      <c r="F15" s="4" t="s">
        <v>23</v>
      </c>
      <c r="G15" s="3" t="s">
        <v>192</v>
      </c>
      <c r="H15" s="3">
        <v>1</v>
      </c>
      <c r="I15" s="3" t="s">
        <v>193</v>
      </c>
      <c r="J15" s="3" t="s">
        <v>194</v>
      </c>
      <c r="K15" s="3" t="s">
        <v>92</v>
      </c>
      <c r="L15" s="3" t="s">
        <v>197</v>
      </c>
      <c r="M15" s="3" t="s">
        <v>196</v>
      </c>
      <c r="N15" s="4" t="s">
        <v>198</v>
      </c>
      <c r="O15" s="3" t="s">
        <v>199</v>
      </c>
      <c r="P15" s="8" t="s">
        <v>195</v>
      </c>
    </row>
    <row r="16" spans="1:16" ht="75" x14ac:dyDescent="0.25">
      <c r="A16" t="s">
        <v>257</v>
      </c>
      <c r="B16" s="4">
        <v>2015</v>
      </c>
      <c r="C16" s="3" t="s">
        <v>259</v>
      </c>
      <c r="D16" s="14" t="s">
        <v>187</v>
      </c>
      <c r="E16" s="4">
        <v>1</v>
      </c>
      <c r="F16" s="4" t="s">
        <v>260</v>
      </c>
      <c r="G16" s="3" t="s">
        <v>266</v>
      </c>
      <c r="H16" s="3">
        <v>1</v>
      </c>
      <c r="I16" s="3" t="s">
        <v>263</v>
      </c>
      <c r="J16" s="3" t="s">
        <v>264</v>
      </c>
      <c r="K16" s="3" t="s">
        <v>265</v>
      </c>
      <c r="L16" s="3" t="s">
        <v>68</v>
      </c>
      <c r="M16" s="3" t="s">
        <v>268</v>
      </c>
      <c r="N16" s="4" t="s">
        <v>262</v>
      </c>
      <c r="O16" s="3" t="s">
        <v>261</v>
      </c>
      <c r="P16" s="3" t="s">
        <v>267</v>
      </c>
    </row>
    <row r="20" spans="2:9" x14ac:dyDescent="0.25">
      <c r="B20" s="153" t="s">
        <v>254</v>
      </c>
      <c r="C20" s="153"/>
    </row>
    <row r="21" spans="2:9" x14ac:dyDescent="0.25">
      <c r="B21" t="s">
        <v>252</v>
      </c>
      <c r="C21" s="3" t="s">
        <v>253</v>
      </c>
      <c r="D21" t="s">
        <v>255</v>
      </c>
    </row>
    <row r="22" spans="2:9" x14ac:dyDescent="0.25">
      <c r="B22" s="4">
        <v>2005</v>
      </c>
      <c r="C22" s="3">
        <v>1</v>
      </c>
      <c r="D22" s="10">
        <f>(C22*100)/15</f>
        <v>6.666666666666667</v>
      </c>
      <c r="E22" s="10"/>
    </row>
    <row r="23" spans="2:9" x14ac:dyDescent="0.25">
      <c r="B23">
        <v>2009</v>
      </c>
      <c r="C23" s="3">
        <v>2</v>
      </c>
      <c r="D23" s="10">
        <f t="shared" ref="D23:D31" si="0">(C23*100)/15</f>
        <v>13.333333333333334</v>
      </c>
      <c r="E23" s="10"/>
    </row>
    <row r="24" spans="2:9" x14ac:dyDescent="0.25">
      <c r="B24">
        <v>2010</v>
      </c>
      <c r="C24" s="3">
        <v>1</v>
      </c>
      <c r="D24" s="10">
        <f t="shared" si="0"/>
        <v>6.666666666666667</v>
      </c>
      <c r="E24" s="10"/>
    </row>
    <row r="25" spans="2:9" x14ac:dyDescent="0.25">
      <c r="B25" s="7">
        <v>2011</v>
      </c>
      <c r="C25" s="3">
        <v>2</v>
      </c>
      <c r="D25" s="10">
        <f t="shared" si="0"/>
        <v>13.333333333333334</v>
      </c>
      <c r="E25" s="10"/>
    </row>
    <row r="26" spans="2:9" x14ac:dyDescent="0.25">
      <c r="B26" s="7">
        <v>2012</v>
      </c>
      <c r="C26" s="3">
        <v>3</v>
      </c>
      <c r="D26" s="10">
        <f t="shared" si="0"/>
        <v>20</v>
      </c>
      <c r="E26" s="10"/>
    </row>
    <row r="27" spans="2:9" x14ac:dyDescent="0.25">
      <c r="B27" s="3">
        <v>2013</v>
      </c>
      <c r="C27" s="3">
        <v>1</v>
      </c>
      <c r="D27" s="10">
        <f t="shared" si="0"/>
        <v>6.666666666666667</v>
      </c>
      <c r="E27" s="10"/>
    </row>
    <row r="28" spans="2:9" x14ac:dyDescent="0.25">
      <c r="B28" s="4">
        <v>2015</v>
      </c>
      <c r="C28" s="3">
        <v>2</v>
      </c>
      <c r="D28" s="10">
        <f t="shared" si="0"/>
        <v>13.333333333333334</v>
      </c>
      <c r="E28" s="10"/>
    </row>
    <row r="29" spans="2:9" x14ac:dyDescent="0.25">
      <c r="B29" s="4">
        <v>2016</v>
      </c>
      <c r="C29" s="3">
        <v>2</v>
      </c>
      <c r="D29" s="10">
        <f t="shared" si="0"/>
        <v>13.333333333333334</v>
      </c>
      <c r="E29" s="10"/>
    </row>
    <row r="30" spans="2:9" x14ac:dyDescent="0.25">
      <c r="B30" s="4">
        <v>2017</v>
      </c>
      <c r="C30" s="3">
        <v>1</v>
      </c>
      <c r="D30" s="10">
        <f t="shared" si="0"/>
        <v>6.666666666666667</v>
      </c>
      <c r="E30" s="10"/>
    </row>
    <row r="31" spans="2:9" x14ac:dyDescent="0.25">
      <c r="C31" s="3">
        <f>SUM(C22:C30)</f>
        <v>15</v>
      </c>
      <c r="D31" s="10">
        <f t="shared" si="0"/>
        <v>100</v>
      </c>
      <c r="E31" s="10"/>
      <c r="G31" s="4"/>
      <c r="H31" s="4"/>
      <c r="I31" s="3"/>
    </row>
    <row r="32" spans="2:9" x14ac:dyDescent="0.25">
      <c r="G32" s="4"/>
      <c r="H32" s="4"/>
      <c r="I32" s="3"/>
    </row>
    <row r="33" spans="3:9" x14ac:dyDescent="0.25">
      <c r="C33"/>
      <c r="G33" s="7"/>
      <c r="H33" s="7"/>
      <c r="I33" s="7"/>
    </row>
    <row r="34" spans="3:9" x14ac:dyDescent="0.25">
      <c r="C34"/>
      <c r="G34" s="4"/>
      <c r="H34" s="4"/>
      <c r="I34" s="4"/>
    </row>
    <row r="35" spans="3:9" x14ac:dyDescent="0.25">
      <c r="C35"/>
      <c r="G35" s="4"/>
      <c r="H35" s="4"/>
      <c r="I35" s="4"/>
    </row>
    <row r="36" spans="3:9" x14ac:dyDescent="0.25">
      <c r="C36"/>
      <c r="G36" s="4"/>
      <c r="H36" s="4"/>
      <c r="I36" s="4"/>
    </row>
    <row r="37" spans="3:9" x14ac:dyDescent="0.25">
      <c r="C37"/>
    </row>
    <row r="38" spans="3:9" x14ac:dyDescent="0.25">
      <c r="C38"/>
    </row>
    <row r="39" spans="3:9" x14ac:dyDescent="0.25">
      <c r="C39"/>
    </row>
    <row r="40" spans="3:9" x14ac:dyDescent="0.25">
      <c r="C40"/>
    </row>
    <row r="41" spans="3:9" x14ac:dyDescent="0.25">
      <c r="C41"/>
    </row>
    <row r="42" spans="3:9" x14ac:dyDescent="0.25">
      <c r="C42"/>
    </row>
    <row r="43" spans="3:9" x14ac:dyDescent="0.25">
      <c r="C43"/>
    </row>
    <row r="44" spans="3:9" x14ac:dyDescent="0.25">
      <c r="C44"/>
    </row>
    <row r="45" spans="3:9" x14ac:dyDescent="0.25">
      <c r="C45"/>
    </row>
    <row r="46" spans="3:9" x14ac:dyDescent="0.25">
      <c r="C46"/>
    </row>
    <row r="47" spans="3:9" x14ac:dyDescent="0.25">
      <c r="C47"/>
    </row>
  </sheetData>
  <sortState ref="B22:B30">
    <sortCondition ref="B21"/>
  </sortState>
  <mergeCells count="1">
    <mergeCell ref="B20:C20"/>
  </mergeCell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FC4F2-6FCB-426F-8FEA-CC868C7BDEE2}">
  <dimension ref="A1:AN92"/>
  <sheetViews>
    <sheetView topLeftCell="AG1" workbookViewId="0">
      <selection activeCell="AK17" sqref="AK17"/>
    </sheetView>
  </sheetViews>
  <sheetFormatPr defaultRowHeight="15" x14ac:dyDescent="0.25"/>
  <cols>
    <col min="1" max="1" width="22.42578125" customWidth="1"/>
    <col min="2" max="2" width="17" customWidth="1"/>
    <col min="3" max="3" width="21.7109375" customWidth="1"/>
    <col min="4" max="4" width="22.140625" customWidth="1"/>
    <col min="5" max="5" width="16.140625" customWidth="1"/>
    <col min="6" max="6" width="20.28515625" customWidth="1"/>
    <col min="7" max="7" width="17" customWidth="1"/>
    <col min="10" max="10" width="18.5703125" customWidth="1"/>
    <col min="11" max="11" width="18.85546875" customWidth="1"/>
    <col min="12" max="12" width="17.85546875" customWidth="1"/>
    <col min="13" max="13" width="15.5703125" customWidth="1"/>
    <col min="14" max="14" width="15" customWidth="1"/>
    <col min="15" max="15" width="15.140625" customWidth="1"/>
    <col min="16" max="16" width="11.28515625" customWidth="1"/>
    <col min="17" max="17" width="28" customWidth="1"/>
    <col min="18" max="18" width="13.7109375" customWidth="1"/>
    <col min="19" max="19" width="14.42578125" customWidth="1"/>
    <col min="20" max="20" width="13.42578125" customWidth="1"/>
    <col min="21" max="21" width="12.42578125" customWidth="1"/>
    <col min="22" max="22" width="17.42578125" customWidth="1"/>
    <col min="23" max="23" width="14.5703125" customWidth="1"/>
    <col min="24" max="24" width="10.85546875" customWidth="1"/>
    <col min="25" max="25" width="15.28515625" style="19" customWidth="1"/>
    <col min="26" max="26" width="44.85546875" customWidth="1"/>
    <col min="27" max="27" width="46.42578125" customWidth="1"/>
    <col min="28" max="28" width="18.140625" customWidth="1"/>
    <col min="29" max="29" width="20.7109375" customWidth="1"/>
    <col min="30" max="30" width="99.42578125" style="3" customWidth="1"/>
    <col min="35" max="35" width="21.42578125" customWidth="1"/>
    <col min="36" max="36" width="8.42578125" style="19" customWidth="1"/>
    <col min="37" max="37" width="126.7109375" style="5" customWidth="1"/>
    <col min="38" max="38" width="20.28515625" customWidth="1"/>
    <col min="39" max="39" width="19.140625" customWidth="1"/>
    <col min="40" max="40" width="52" customWidth="1"/>
    <col min="42" max="42" width="14.42578125" customWidth="1"/>
    <col min="44" max="44" width="15.140625" customWidth="1"/>
  </cols>
  <sheetData>
    <row r="1" spans="1:40" ht="30" x14ac:dyDescent="0.25">
      <c r="A1" s="154" t="s">
        <v>618</v>
      </c>
      <c r="B1" s="154"/>
      <c r="C1" s="154"/>
      <c r="D1" s="154"/>
      <c r="E1" s="154"/>
      <c r="F1" s="154"/>
      <c r="G1" s="154"/>
      <c r="J1" s="154" t="s">
        <v>736</v>
      </c>
      <c r="K1" s="154"/>
      <c r="R1" s="154" t="s">
        <v>830</v>
      </c>
      <c r="S1" s="154"/>
      <c r="T1" s="154"/>
      <c r="U1" s="154"/>
      <c r="V1" s="154"/>
      <c r="W1" s="154"/>
      <c r="X1" s="154"/>
      <c r="Y1" s="154"/>
      <c r="Z1" s="154"/>
      <c r="AB1" t="s">
        <v>619</v>
      </c>
      <c r="AC1" t="s">
        <v>620</v>
      </c>
      <c r="AD1" s="3" t="s">
        <v>621</v>
      </c>
      <c r="AH1" s="11" t="s">
        <v>413</v>
      </c>
      <c r="AI1" s="1" t="s">
        <v>968</v>
      </c>
      <c r="AJ1" s="63" t="s">
        <v>850</v>
      </c>
      <c r="AK1" s="38" t="s">
        <v>846</v>
      </c>
      <c r="AL1" s="11" t="s">
        <v>253</v>
      </c>
      <c r="AM1" s="11" t="s">
        <v>937</v>
      </c>
      <c r="AN1" s="11" t="s">
        <v>939</v>
      </c>
    </row>
    <row r="2" spans="1:40" x14ac:dyDescent="0.25">
      <c r="A2" s="58" t="s">
        <v>402</v>
      </c>
      <c r="B2" s="58" t="s">
        <v>573</v>
      </c>
      <c r="C2" s="58" t="s">
        <v>403</v>
      </c>
      <c r="D2" s="58" t="s">
        <v>469</v>
      </c>
      <c r="E2" s="58" t="s">
        <v>404</v>
      </c>
      <c r="F2" s="58" t="s">
        <v>401</v>
      </c>
      <c r="G2" s="58" t="s">
        <v>474</v>
      </c>
      <c r="J2" s="55" t="s">
        <v>402</v>
      </c>
      <c r="K2" s="55" t="s">
        <v>475</v>
      </c>
      <c r="L2" s="55" t="s">
        <v>403</v>
      </c>
      <c r="M2" s="50" t="s">
        <v>469</v>
      </c>
      <c r="N2" s="50" t="s">
        <v>404</v>
      </c>
      <c r="O2" s="50" t="s">
        <v>401</v>
      </c>
      <c r="P2" s="50" t="s">
        <v>474</v>
      </c>
      <c r="R2" s="50" t="s">
        <v>401</v>
      </c>
      <c r="S2" s="50" t="s">
        <v>573</v>
      </c>
      <c r="T2" s="50" t="s">
        <v>402</v>
      </c>
      <c r="U2" s="50" t="s">
        <v>403</v>
      </c>
      <c r="V2" s="50" t="s">
        <v>469</v>
      </c>
      <c r="W2" s="50" t="s">
        <v>739</v>
      </c>
      <c r="X2" s="50" t="s">
        <v>474</v>
      </c>
      <c r="Y2" s="63" t="s">
        <v>828</v>
      </c>
      <c r="Z2" s="11" t="s">
        <v>829</v>
      </c>
      <c r="AB2" t="s">
        <v>403</v>
      </c>
      <c r="AC2" t="s">
        <v>590</v>
      </c>
      <c r="AD2" s="3" t="s">
        <v>622</v>
      </c>
      <c r="AH2" s="168">
        <v>1</v>
      </c>
      <c r="AI2" t="s">
        <v>401</v>
      </c>
      <c r="AJ2" s="19">
        <v>7</v>
      </c>
      <c r="AK2" s="3" t="s">
        <v>1173</v>
      </c>
      <c r="AL2" s="167" t="s">
        <v>953</v>
      </c>
      <c r="AM2" s="164">
        <f>SUM(AJ2:AJ8)</f>
        <v>68</v>
      </c>
      <c r="AN2" s="163" t="s">
        <v>22</v>
      </c>
    </row>
    <row r="3" spans="1:40" x14ac:dyDescent="0.25">
      <c r="A3" s="59" t="s">
        <v>844</v>
      </c>
      <c r="B3" s="60" t="s">
        <v>747</v>
      </c>
      <c r="C3" s="60" t="s">
        <v>630</v>
      </c>
      <c r="D3" s="59" t="s">
        <v>574</v>
      </c>
      <c r="E3" s="60" t="s">
        <v>653</v>
      </c>
      <c r="F3" s="60" t="s">
        <v>666</v>
      </c>
      <c r="G3" s="57" t="s">
        <v>837</v>
      </c>
      <c r="J3" s="56" t="s">
        <v>640</v>
      </c>
      <c r="K3" s="52" t="s">
        <v>575</v>
      </c>
      <c r="L3" s="56" t="s">
        <v>590</v>
      </c>
      <c r="M3" s="52" t="s">
        <v>574</v>
      </c>
      <c r="N3" s="56" t="s">
        <v>582</v>
      </c>
      <c r="O3" s="52" t="s">
        <v>666</v>
      </c>
      <c r="P3" s="52" t="s">
        <v>593</v>
      </c>
      <c r="R3" s="19" t="s">
        <v>744</v>
      </c>
      <c r="S3" s="19" t="s">
        <v>743</v>
      </c>
      <c r="T3" s="19" t="s">
        <v>745</v>
      </c>
      <c r="U3" s="19" t="s">
        <v>740</v>
      </c>
      <c r="V3" s="19" t="s">
        <v>741</v>
      </c>
      <c r="W3" s="19" t="s">
        <v>742</v>
      </c>
      <c r="X3" s="19"/>
      <c r="Y3" s="19" t="s">
        <v>782</v>
      </c>
      <c r="Z3" t="s">
        <v>783</v>
      </c>
      <c r="AB3" t="s">
        <v>403</v>
      </c>
      <c r="AC3" t="s">
        <v>595</v>
      </c>
      <c r="AD3" s="3" t="s">
        <v>623</v>
      </c>
      <c r="AH3" s="168"/>
      <c r="AI3" t="s">
        <v>475</v>
      </c>
      <c r="AJ3" s="19">
        <v>12</v>
      </c>
      <c r="AK3" s="3" t="s">
        <v>1174</v>
      </c>
      <c r="AL3" s="164"/>
      <c r="AM3" s="164"/>
      <c r="AN3" s="163"/>
    </row>
    <row r="4" spans="1:40" x14ac:dyDescent="0.25">
      <c r="A4" s="59" t="s">
        <v>845</v>
      </c>
      <c r="B4" s="60" t="s">
        <v>575</v>
      </c>
      <c r="C4" s="60" t="s">
        <v>710</v>
      </c>
      <c r="D4" s="51"/>
      <c r="E4" s="59" t="s">
        <v>688</v>
      </c>
      <c r="F4" s="57" t="s">
        <v>576</v>
      </c>
      <c r="G4" s="57" t="s">
        <v>838</v>
      </c>
      <c r="J4" s="56" t="s">
        <v>577</v>
      </c>
      <c r="K4" s="52" t="s">
        <v>578</v>
      </c>
      <c r="L4" s="56" t="s">
        <v>595</v>
      </c>
      <c r="M4" s="52" t="s">
        <v>700</v>
      </c>
      <c r="N4" s="56" t="s">
        <v>625</v>
      </c>
      <c r="O4" s="52" t="s">
        <v>579</v>
      </c>
      <c r="P4" s="52" t="s">
        <v>672</v>
      </c>
      <c r="R4" s="19" t="s">
        <v>746</v>
      </c>
      <c r="S4" s="19" t="s">
        <v>747</v>
      </c>
      <c r="T4" s="19" t="s">
        <v>748</v>
      </c>
      <c r="U4" s="19" t="s">
        <v>749</v>
      </c>
      <c r="V4" s="19" t="s">
        <v>750</v>
      </c>
      <c r="W4" s="19" t="s">
        <v>751</v>
      </c>
      <c r="X4" s="19"/>
      <c r="Y4" s="19" t="s">
        <v>784</v>
      </c>
      <c r="Z4" t="s">
        <v>785</v>
      </c>
      <c r="AB4" t="s">
        <v>404</v>
      </c>
      <c r="AC4" t="s">
        <v>582</v>
      </c>
      <c r="AD4" s="3" t="s">
        <v>624</v>
      </c>
      <c r="AH4" s="168"/>
      <c r="AI4" t="s">
        <v>403</v>
      </c>
      <c r="AJ4" s="19">
        <v>14</v>
      </c>
      <c r="AK4" s="3" t="s">
        <v>1010</v>
      </c>
      <c r="AL4" s="164"/>
      <c r="AM4" s="164"/>
      <c r="AN4" s="163"/>
    </row>
    <row r="5" spans="1:40" ht="30" x14ac:dyDescent="0.25">
      <c r="A5" s="59" t="s">
        <v>577</v>
      </c>
      <c r="B5" s="60" t="s">
        <v>578</v>
      </c>
      <c r="C5" s="57" t="s">
        <v>842</v>
      </c>
      <c r="D5" s="51"/>
      <c r="E5" s="60" t="s">
        <v>669</v>
      </c>
      <c r="F5" s="59" t="s">
        <v>579</v>
      </c>
      <c r="G5" s="57" t="s">
        <v>839</v>
      </c>
      <c r="J5" s="56" t="s">
        <v>580</v>
      </c>
      <c r="K5" s="52" t="s">
        <v>585</v>
      </c>
      <c r="L5" s="56" t="s">
        <v>628</v>
      </c>
      <c r="M5" s="19"/>
      <c r="N5" s="52" t="s">
        <v>586</v>
      </c>
      <c r="O5" s="52" t="s">
        <v>583</v>
      </c>
      <c r="P5" s="52" t="s">
        <v>598</v>
      </c>
      <c r="R5" s="19" t="s">
        <v>752</v>
      </c>
      <c r="S5" s="19" t="s">
        <v>753</v>
      </c>
      <c r="T5" s="19"/>
      <c r="U5" s="19" t="s">
        <v>754</v>
      </c>
      <c r="V5" s="19" t="s">
        <v>755</v>
      </c>
      <c r="W5" s="19" t="s">
        <v>756</v>
      </c>
      <c r="X5" s="19"/>
      <c r="Y5" s="19" t="s">
        <v>786</v>
      </c>
      <c r="Z5" t="s">
        <v>787</v>
      </c>
      <c r="AB5" t="s">
        <v>404</v>
      </c>
      <c r="AC5" t="s">
        <v>625</v>
      </c>
      <c r="AD5" s="3" t="s">
        <v>626</v>
      </c>
      <c r="AH5" s="168"/>
      <c r="AI5" t="s">
        <v>469</v>
      </c>
      <c r="AJ5" s="19">
        <v>3</v>
      </c>
      <c r="AK5" s="5" t="s">
        <v>1011</v>
      </c>
      <c r="AL5" s="164"/>
      <c r="AM5" s="164"/>
      <c r="AN5" s="163"/>
    </row>
    <row r="6" spans="1:40" x14ac:dyDescent="0.25">
      <c r="A6" s="59" t="s">
        <v>580</v>
      </c>
      <c r="B6" s="59" t="s">
        <v>581</v>
      </c>
      <c r="C6" s="57" t="s">
        <v>843</v>
      </c>
      <c r="D6" s="51"/>
      <c r="E6" s="57" t="s">
        <v>582</v>
      </c>
      <c r="F6" s="59" t="s">
        <v>583</v>
      </c>
      <c r="G6" s="57" t="s">
        <v>840</v>
      </c>
      <c r="J6" s="56" t="s">
        <v>584</v>
      </c>
      <c r="K6" s="52" t="s">
        <v>729</v>
      </c>
      <c r="L6" s="56" t="s">
        <v>630</v>
      </c>
      <c r="M6" s="19"/>
      <c r="N6" s="52" t="s">
        <v>653</v>
      </c>
      <c r="O6" s="52" t="s">
        <v>676</v>
      </c>
      <c r="P6" s="52" t="s">
        <v>708</v>
      </c>
      <c r="R6" s="19" t="s">
        <v>757</v>
      </c>
      <c r="S6" s="19" t="s">
        <v>758</v>
      </c>
      <c r="T6" s="19"/>
      <c r="U6" s="19" t="s">
        <v>759</v>
      </c>
      <c r="V6" s="19"/>
      <c r="W6" s="19" t="s">
        <v>760</v>
      </c>
      <c r="X6" s="19"/>
      <c r="Y6" s="19" t="s">
        <v>788</v>
      </c>
      <c r="Z6" t="s">
        <v>789</v>
      </c>
      <c r="AB6" t="s">
        <v>627</v>
      </c>
      <c r="AC6" t="s">
        <v>628</v>
      </c>
      <c r="AD6" s="3" t="s">
        <v>629</v>
      </c>
      <c r="AH6" s="168"/>
      <c r="AI6" t="s">
        <v>404</v>
      </c>
      <c r="AJ6" s="19">
        <v>6</v>
      </c>
      <c r="AK6" s="5" t="s">
        <v>849</v>
      </c>
      <c r="AL6" s="164"/>
      <c r="AM6" s="164"/>
      <c r="AN6" s="163"/>
    </row>
    <row r="7" spans="1:40" x14ac:dyDescent="0.25">
      <c r="A7" s="60" t="s">
        <v>584</v>
      </c>
      <c r="B7" s="59" t="s">
        <v>585</v>
      </c>
      <c r="C7" s="59" t="s">
        <v>628</v>
      </c>
      <c r="D7" s="51"/>
      <c r="E7" s="60" t="s">
        <v>586</v>
      </c>
      <c r="F7" s="59" t="s">
        <v>587</v>
      </c>
      <c r="G7" s="57" t="s">
        <v>841</v>
      </c>
      <c r="J7" s="19"/>
      <c r="K7" s="52" t="s">
        <v>594</v>
      </c>
      <c r="L7" s="56" t="s">
        <v>632</v>
      </c>
      <c r="M7" s="19"/>
      <c r="N7" s="52" t="s">
        <v>656</v>
      </c>
      <c r="O7" s="52" t="s">
        <v>679</v>
      </c>
      <c r="P7" s="52" t="s">
        <v>716</v>
      </c>
      <c r="R7" s="19" t="s">
        <v>761</v>
      </c>
      <c r="S7" s="19" t="s">
        <v>762</v>
      </c>
      <c r="T7" s="19"/>
      <c r="U7" s="19" t="s">
        <v>763</v>
      </c>
      <c r="V7" s="19"/>
      <c r="W7" s="19" t="s">
        <v>765</v>
      </c>
      <c r="X7" s="19"/>
      <c r="Y7" s="19" t="s">
        <v>790</v>
      </c>
      <c r="Z7" t="s">
        <v>791</v>
      </c>
      <c r="AB7" t="s">
        <v>403</v>
      </c>
      <c r="AC7" t="s">
        <v>630</v>
      </c>
      <c r="AD7" s="3" t="s">
        <v>631</v>
      </c>
      <c r="AH7" s="168"/>
      <c r="AI7" t="s">
        <v>402</v>
      </c>
      <c r="AJ7" s="19">
        <v>2</v>
      </c>
      <c r="AK7" s="5" t="s">
        <v>848</v>
      </c>
      <c r="AL7" s="164"/>
      <c r="AM7" s="164"/>
      <c r="AN7" s="163"/>
    </row>
    <row r="8" spans="1:40" ht="30" x14ac:dyDescent="0.25">
      <c r="A8" s="60" t="s">
        <v>588</v>
      </c>
      <c r="B8" s="59" t="s">
        <v>589</v>
      </c>
      <c r="C8" s="59" t="s">
        <v>590</v>
      </c>
      <c r="D8" s="51"/>
      <c r="E8" s="57" t="s">
        <v>591</v>
      </c>
      <c r="F8" s="59" t="s">
        <v>592</v>
      </c>
      <c r="G8" s="60" t="s">
        <v>593</v>
      </c>
      <c r="J8" s="19"/>
      <c r="K8" s="52" t="s">
        <v>732</v>
      </c>
      <c r="L8" s="52" t="s">
        <v>634</v>
      </c>
      <c r="M8" s="19"/>
      <c r="N8" s="52" t="s">
        <v>658</v>
      </c>
      <c r="O8" s="52" t="s">
        <v>592</v>
      </c>
      <c r="P8" s="52" t="s">
        <v>718</v>
      </c>
      <c r="R8" s="19" t="s">
        <v>780</v>
      </c>
      <c r="S8" s="19" t="s">
        <v>773</v>
      </c>
      <c r="T8" s="19"/>
      <c r="U8" s="19" t="s">
        <v>764</v>
      </c>
      <c r="V8" s="19"/>
      <c r="W8" s="19" t="s">
        <v>766</v>
      </c>
      <c r="X8" s="19"/>
      <c r="Y8" s="19" t="s">
        <v>792</v>
      </c>
      <c r="Z8" t="s">
        <v>793</v>
      </c>
      <c r="AB8" t="s">
        <v>403</v>
      </c>
      <c r="AC8" t="s">
        <v>632</v>
      </c>
      <c r="AD8" s="3" t="s">
        <v>633</v>
      </c>
      <c r="AH8" s="168"/>
      <c r="AI8" t="s">
        <v>847</v>
      </c>
      <c r="AJ8" s="19">
        <v>24</v>
      </c>
      <c r="AK8" s="3" t="s">
        <v>1012</v>
      </c>
      <c r="AL8" s="164"/>
      <c r="AM8" s="164"/>
      <c r="AN8" s="163"/>
    </row>
    <row r="9" spans="1:40" x14ac:dyDescent="0.25">
      <c r="A9" s="51"/>
      <c r="B9" s="59" t="s">
        <v>594</v>
      </c>
      <c r="C9" s="59" t="s">
        <v>595</v>
      </c>
      <c r="D9" s="51"/>
      <c r="E9" s="59" t="s">
        <v>596</v>
      </c>
      <c r="F9" s="59" t="s">
        <v>597</v>
      </c>
      <c r="G9" s="59" t="s">
        <v>598</v>
      </c>
      <c r="J9" s="19"/>
      <c r="K9" s="52" t="s">
        <v>734</v>
      </c>
      <c r="L9" s="52" t="s">
        <v>642</v>
      </c>
      <c r="M9" s="19"/>
      <c r="N9" s="52" t="s">
        <v>596</v>
      </c>
      <c r="O9" s="52" t="s">
        <v>597</v>
      </c>
      <c r="P9" s="52" t="s">
        <v>720</v>
      </c>
      <c r="R9" s="19" t="s">
        <v>781</v>
      </c>
      <c r="S9" s="19" t="s">
        <v>774</v>
      </c>
      <c r="T9" s="19"/>
      <c r="U9" s="19" t="s">
        <v>767</v>
      </c>
      <c r="V9" s="19"/>
      <c r="W9" s="19"/>
      <c r="X9" s="19"/>
      <c r="Y9" s="19" t="s">
        <v>794</v>
      </c>
      <c r="Z9" t="s">
        <v>795</v>
      </c>
      <c r="AB9" t="s">
        <v>403</v>
      </c>
      <c r="AC9" t="s">
        <v>634</v>
      </c>
      <c r="AD9" s="3" t="s">
        <v>635</v>
      </c>
      <c r="AH9" s="168">
        <v>2</v>
      </c>
      <c r="AI9" t="s">
        <v>401</v>
      </c>
      <c r="AJ9" s="19">
        <v>7</v>
      </c>
      <c r="AK9" s="3" t="s">
        <v>1013</v>
      </c>
      <c r="AL9" s="167" t="s">
        <v>952</v>
      </c>
      <c r="AM9" s="164">
        <f>SUM(AJ9:AJ15)</f>
        <v>50</v>
      </c>
      <c r="AN9" s="163" t="s">
        <v>553</v>
      </c>
    </row>
    <row r="10" spans="1:40" x14ac:dyDescent="0.25">
      <c r="A10" s="51"/>
      <c r="B10" s="57" t="s">
        <v>599</v>
      </c>
      <c r="C10" s="59" t="s">
        <v>600</v>
      </c>
      <c r="D10" s="51"/>
      <c r="E10" s="59" t="s">
        <v>601</v>
      </c>
      <c r="F10" s="59" t="s">
        <v>602</v>
      </c>
      <c r="G10" s="59" t="s">
        <v>603</v>
      </c>
      <c r="J10" s="19"/>
      <c r="K10" s="19"/>
      <c r="L10" s="52" t="s">
        <v>644</v>
      </c>
      <c r="M10" s="19"/>
      <c r="N10" s="52" t="s">
        <v>669</v>
      </c>
      <c r="O10" s="52" t="s">
        <v>683</v>
      </c>
      <c r="P10" s="52" t="s">
        <v>603</v>
      </c>
      <c r="R10" s="19"/>
      <c r="S10" s="19" t="s">
        <v>775</v>
      </c>
      <c r="T10" s="19"/>
      <c r="U10" s="19" t="s">
        <v>768</v>
      </c>
      <c r="V10" s="19"/>
      <c r="W10" s="19"/>
      <c r="X10" s="19"/>
      <c r="Y10" s="19" t="s">
        <v>796</v>
      </c>
      <c r="Z10" t="s">
        <v>797</v>
      </c>
      <c r="AB10" t="s">
        <v>573</v>
      </c>
      <c r="AC10" t="s">
        <v>636</v>
      </c>
      <c r="AD10" s="3" t="s">
        <v>637</v>
      </c>
      <c r="AH10" s="168"/>
      <c r="AI10" t="s">
        <v>475</v>
      </c>
      <c r="AJ10" s="19">
        <v>5</v>
      </c>
      <c r="AK10" s="3" t="s">
        <v>1149</v>
      </c>
      <c r="AL10" s="167"/>
      <c r="AM10" s="164"/>
      <c r="AN10" s="163"/>
    </row>
    <row r="11" spans="1:40" x14ac:dyDescent="0.25">
      <c r="A11" s="51"/>
      <c r="B11" s="51"/>
      <c r="C11" s="59" t="s">
        <v>604</v>
      </c>
      <c r="D11" s="51"/>
      <c r="E11" s="59" t="s">
        <v>605</v>
      </c>
      <c r="F11" s="59" t="s">
        <v>606</v>
      </c>
      <c r="G11" s="51"/>
      <c r="J11" s="19"/>
      <c r="K11" s="19"/>
      <c r="L11" s="52" t="s">
        <v>600</v>
      </c>
      <c r="M11" s="19"/>
      <c r="N11" s="52" t="s">
        <v>601</v>
      </c>
      <c r="O11" s="52" t="s">
        <v>606</v>
      </c>
      <c r="P11" s="19"/>
      <c r="R11" s="19"/>
      <c r="S11" s="19" t="s">
        <v>776</v>
      </c>
      <c r="T11" s="19"/>
      <c r="U11" s="19" t="s">
        <v>769</v>
      </c>
      <c r="V11" s="19"/>
      <c r="W11" s="19"/>
      <c r="X11" s="19"/>
      <c r="Y11" s="19" t="s">
        <v>798</v>
      </c>
      <c r="Z11" t="s">
        <v>799</v>
      </c>
      <c r="AB11" t="s">
        <v>638</v>
      </c>
      <c r="AC11" t="s">
        <v>586</v>
      </c>
      <c r="AD11" s="3" t="s">
        <v>639</v>
      </c>
      <c r="AH11" s="168"/>
      <c r="AI11" t="s">
        <v>403</v>
      </c>
      <c r="AJ11" s="19">
        <v>15</v>
      </c>
      <c r="AK11" s="3" t="s">
        <v>1014</v>
      </c>
      <c r="AL11" s="167"/>
      <c r="AM11" s="164"/>
      <c r="AN11" s="163"/>
    </row>
    <row r="12" spans="1:40" x14ac:dyDescent="0.25">
      <c r="A12" s="51"/>
      <c r="B12" s="51"/>
      <c r="C12" s="59" t="s">
        <v>607</v>
      </c>
      <c r="D12" s="51"/>
      <c r="E12" s="59" t="s">
        <v>608</v>
      </c>
      <c r="F12" s="51"/>
      <c r="G12" s="51"/>
      <c r="J12" s="19"/>
      <c r="K12" s="19"/>
      <c r="L12" s="52" t="s">
        <v>648</v>
      </c>
      <c r="M12" s="19"/>
      <c r="N12" s="52" t="s">
        <v>605</v>
      </c>
      <c r="O12" s="52" t="s">
        <v>706</v>
      </c>
      <c r="P12" s="19"/>
      <c r="R12" s="19"/>
      <c r="S12" s="19" t="s">
        <v>777</v>
      </c>
      <c r="T12" s="19"/>
      <c r="U12" s="19" t="s">
        <v>770</v>
      </c>
      <c r="V12" s="19"/>
      <c r="W12" s="19"/>
      <c r="X12" s="19"/>
      <c r="Y12" s="19" t="s">
        <v>800</v>
      </c>
      <c r="Z12" t="s">
        <v>801</v>
      </c>
      <c r="AB12" t="s">
        <v>402</v>
      </c>
      <c r="AC12" t="s">
        <v>640</v>
      </c>
      <c r="AD12" s="3" t="s">
        <v>641</v>
      </c>
      <c r="AH12" s="168"/>
      <c r="AI12" t="s">
        <v>469</v>
      </c>
      <c r="AJ12" s="19">
        <v>2</v>
      </c>
      <c r="AK12" s="5" t="s">
        <v>1148</v>
      </c>
      <c r="AL12" s="167"/>
      <c r="AM12" s="164"/>
      <c r="AN12" s="163"/>
    </row>
    <row r="13" spans="1:40" ht="30" x14ac:dyDescent="0.25">
      <c r="A13" s="51"/>
      <c r="B13" s="51"/>
      <c r="C13" s="59" t="s">
        <v>609</v>
      </c>
      <c r="D13" s="51"/>
      <c r="E13" s="57" t="s">
        <v>610</v>
      </c>
      <c r="F13" s="51"/>
      <c r="G13" s="51"/>
      <c r="J13" s="19"/>
      <c r="K13" s="19"/>
      <c r="L13" s="52" t="s">
        <v>650</v>
      </c>
      <c r="M13" s="19"/>
      <c r="N13" s="52" t="s">
        <v>608</v>
      </c>
      <c r="O13" s="52" t="s">
        <v>725</v>
      </c>
      <c r="P13" s="19"/>
      <c r="R13" s="19"/>
      <c r="S13" s="19" t="s">
        <v>778</v>
      </c>
      <c r="T13" s="19"/>
      <c r="U13" s="19" t="s">
        <v>771</v>
      </c>
      <c r="V13" s="19"/>
      <c r="W13" s="19"/>
      <c r="X13" s="19"/>
      <c r="Y13" s="19" t="s">
        <v>802</v>
      </c>
      <c r="Z13" t="s">
        <v>803</v>
      </c>
      <c r="AB13" t="s">
        <v>403</v>
      </c>
      <c r="AC13" t="s">
        <v>642</v>
      </c>
      <c r="AD13" s="3" t="s">
        <v>643</v>
      </c>
      <c r="AH13" s="168"/>
      <c r="AI13" t="s">
        <v>404</v>
      </c>
      <c r="AJ13" s="19">
        <v>14</v>
      </c>
      <c r="AK13" s="3" t="s">
        <v>1128</v>
      </c>
      <c r="AL13" s="167"/>
      <c r="AM13" s="164"/>
      <c r="AN13" s="163"/>
    </row>
    <row r="14" spans="1:40" x14ac:dyDescent="0.25">
      <c r="A14" s="51"/>
      <c r="B14" s="51"/>
      <c r="C14" s="60" t="s">
        <v>611</v>
      </c>
      <c r="D14" s="51"/>
      <c r="E14" s="60" t="s">
        <v>612</v>
      </c>
      <c r="F14" s="51"/>
      <c r="G14" s="51"/>
      <c r="J14" s="19"/>
      <c r="K14" s="19"/>
      <c r="L14" s="52" t="s">
        <v>607</v>
      </c>
      <c r="M14" s="19"/>
      <c r="N14" s="52" t="s">
        <v>688</v>
      </c>
      <c r="O14" s="52" t="s">
        <v>727</v>
      </c>
      <c r="P14" s="19"/>
      <c r="R14" s="19"/>
      <c r="S14" s="19" t="s">
        <v>779</v>
      </c>
      <c r="T14" s="19"/>
      <c r="U14" s="19" t="s">
        <v>772</v>
      </c>
      <c r="V14" s="19"/>
      <c r="W14" s="19"/>
      <c r="X14" s="19"/>
      <c r="Y14" s="19" t="s">
        <v>804</v>
      </c>
      <c r="Z14" t="s">
        <v>805</v>
      </c>
      <c r="AB14" t="s">
        <v>627</v>
      </c>
      <c r="AC14" t="s">
        <v>644</v>
      </c>
      <c r="AD14" s="3" t="s">
        <v>645</v>
      </c>
      <c r="AH14" s="168"/>
      <c r="AI14" t="s">
        <v>402</v>
      </c>
      <c r="AJ14" s="19">
        <v>4</v>
      </c>
      <c r="AK14" s="3" t="s">
        <v>1005</v>
      </c>
      <c r="AL14" s="167"/>
      <c r="AM14" s="164"/>
      <c r="AN14" s="163"/>
    </row>
    <row r="15" spans="1:40" x14ac:dyDescent="0.25">
      <c r="A15" s="51"/>
      <c r="B15" s="51"/>
      <c r="C15" s="59" t="s">
        <v>613</v>
      </c>
      <c r="D15" s="51"/>
      <c r="E15" s="59" t="s">
        <v>614</v>
      </c>
      <c r="F15" s="51"/>
      <c r="G15" s="51"/>
      <c r="J15" s="19"/>
      <c r="K15" s="19"/>
      <c r="L15" s="52" t="s">
        <v>660</v>
      </c>
      <c r="M15" s="19"/>
      <c r="N15" s="52" t="s">
        <v>612</v>
      </c>
      <c r="O15" s="19"/>
      <c r="P15" s="19"/>
      <c r="R15" s="19"/>
      <c r="S15" s="19"/>
      <c r="T15" s="19"/>
      <c r="U15" s="19" t="s">
        <v>738</v>
      </c>
      <c r="V15" s="19"/>
      <c r="W15" s="19"/>
      <c r="X15" s="19"/>
      <c r="Y15" s="19" t="s">
        <v>806</v>
      </c>
      <c r="Z15" t="s">
        <v>807</v>
      </c>
      <c r="AB15" t="s">
        <v>469</v>
      </c>
      <c r="AC15" t="s">
        <v>574</v>
      </c>
      <c r="AD15" s="3" t="s">
        <v>646</v>
      </c>
      <c r="AH15" s="168"/>
      <c r="AI15" t="s">
        <v>474</v>
      </c>
      <c r="AJ15" s="19">
        <v>3</v>
      </c>
      <c r="AK15" s="3" t="s">
        <v>1175</v>
      </c>
      <c r="AL15" s="167"/>
      <c r="AM15" s="164"/>
      <c r="AN15" s="163"/>
    </row>
    <row r="16" spans="1:40" x14ac:dyDescent="0.25">
      <c r="A16" s="51"/>
      <c r="B16" s="51"/>
      <c r="C16" s="57" t="s">
        <v>615</v>
      </c>
      <c r="D16" s="51"/>
      <c r="E16" s="59" t="s">
        <v>616</v>
      </c>
      <c r="F16" s="51"/>
      <c r="G16" s="51"/>
      <c r="J16" s="19"/>
      <c r="K16" s="19"/>
      <c r="L16" s="52" t="s">
        <v>609</v>
      </c>
      <c r="M16" s="19"/>
      <c r="N16" s="52" t="s">
        <v>692</v>
      </c>
      <c r="O16" s="19"/>
      <c r="P16" s="19"/>
      <c r="Y16" s="19" t="s">
        <v>808</v>
      </c>
      <c r="Z16" t="s">
        <v>809</v>
      </c>
      <c r="AB16" t="s">
        <v>403</v>
      </c>
      <c r="AC16" t="s">
        <v>600</v>
      </c>
      <c r="AD16" s="3" t="s">
        <v>647</v>
      </c>
      <c r="AH16" s="168">
        <v>3</v>
      </c>
      <c r="AI16" t="s">
        <v>401</v>
      </c>
      <c r="AJ16" s="19">
        <v>9</v>
      </c>
      <c r="AK16" s="3" t="s">
        <v>1006</v>
      </c>
      <c r="AL16" s="164" t="s">
        <v>947</v>
      </c>
      <c r="AM16" s="164">
        <f>SUM(AJ16:AJ22)</f>
        <v>61</v>
      </c>
      <c r="AN16" s="163" t="s">
        <v>942</v>
      </c>
    </row>
    <row r="17" spans="1:40" x14ac:dyDescent="0.25">
      <c r="A17" s="51"/>
      <c r="B17" s="51"/>
      <c r="C17" s="59" t="s">
        <v>617</v>
      </c>
      <c r="D17" s="51"/>
      <c r="E17" s="51"/>
      <c r="F17" s="51"/>
      <c r="G17" s="51"/>
      <c r="J17" s="19"/>
      <c r="K17" s="19"/>
      <c r="L17" s="52" t="s">
        <v>611</v>
      </c>
      <c r="M17" s="19"/>
      <c r="N17" s="52" t="s">
        <v>581</v>
      </c>
      <c r="O17" s="19"/>
      <c r="P17" s="19"/>
      <c r="Y17" s="19" t="s">
        <v>810</v>
      </c>
      <c r="Z17" t="s">
        <v>811</v>
      </c>
      <c r="AB17" t="s">
        <v>403</v>
      </c>
      <c r="AC17" t="s">
        <v>648</v>
      </c>
      <c r="AD17" s="3" t="s">
        <v>649</v>
      </c>
      <c r="AH17" s="168"/>
      <c r="AI17" t="s">
        <v>475</v>
      </c>
      <c r="AJ17" s="19">
        <v>8</v>
      </c>
      <c r="AK17" s="3" t="s">
        <v>1007</v>
      </c>
      <c r="AL17" s="164"/>
      <c r="AM17" s="164"/>
      <c r="AN17" s="163"/>
    </row>
    <row r="18" spans="1:40" x14ac:dyDescent="0.25">
      <c r="J18" s="19"/>
      <c r="K18" s="19"/>
      <c r="L18" s="52" t="s">
        <v>613</v>
      </c>
      <c r="M18" s="19"/>
      <c r="N18" s="52" t="s">
        <v>616</v>
      </c>
      <c r="O18" s="19"/>
      <c r="P18" s="19"/>
      <c r="Y18" s="19" t="s">
        <v>812</v>
      </c>
      <c r="Z18" t="s">
        <v>813</v>
      </c>
      <c r="AB18" t="s">
        <v>403</v>
      </c>
      <c r="AC18" t="s">
        <v>650</v>
      </c>
      <c r="AD18" s="3" t="s">
        <v>651</v>
      </c>
      <c r="AH18" s="168"/>
      <c r="AI18" t="s">
        <v>403</v>
      </c>
      <c r="AJ18" s="19">
        <v>16</v>
      </c>
      <c r="AK18" s="3" t="s">
        <v>1028</v>
      </c>
      <c r="AL18" s="164"/>
      <c r="AM18" s="164"/>
      <c r="AN18" s="163"/>
    </row>
    <row r="19" spans="1:40" x14ac:dyDescent="0.25">
      <c r="A19" s="11" t="s">
        <v>737</v>
      </c>
      <c r="J19" s="19"/>
      <c r="K19" s="19"/>
      <c r="L19" s="52" t="s">
        <v>702</v>
      </c>
      <c r="M19" s="19"/>
      <c r="N19" s="52" t="s">
        <v>704</v>
      </c>
      <c r="O19" s="19"/>
      <c r="P19" s="19"/>
      <c r="Y19" s="19" t="s">
        <v>814</v>
      </c>
      <c r="Z19" t="s">
        <v>809</v>
      </c>
      <c r="AB19" t="s">
        <v>403</v>
      </c>
      <c r="AC19" t="s">
        <v>607</v>
      </c>
      <c r="AD19" s="3" t="s">
        <v>652</v>
      </c>
      <c r="AH19" s="168"/>
      <c r="AI19" t="s">
        <v>469</v>
      </c>
      <c r="AJ19" s="19">
        <v>1</v>
      </c>
      <c r="AK19" s="5" t="s">
        <v>851</v>
      </c>
      <c r="AL19" s="164"/>
      <c r="AM19" s="164"/>
      <c r="AN19" s="163"/>
    </row>
    <row r="20" spans="1:40" x14ac:dyDescent="0.25">
      <c r="A20" s="50" t="s">
        <v>402</v>
      </c>
      <c r="B20" s="50" t="s">
        <v>573</v>
      </c>
      <c r="C20" s="50" t="s">
        <v>403</v>
      </c>
      <c r="D20" s="50" t="s">
        <v>469</v>
      </c>
      <c r="E20" s="50" t="s">
        <v>404</v>
      </c>
      <c r="F20" s="50" t="s">
        <v>401</v>
      </c>
      <c r="G20" s="50" t="s">
        <v>474</v>
      </c>
      <c r="J20" s="19"/>
      <c r="K20" s="19"/>
      <c r="L20" s="52" t="s">
        <v>710</v>
      </c>
      <c r="M20" s="19"/>
      <c r="N20" s="19"/>
      <c r="O20" s="19"/>
      <c r="P20" s="19"/>
      <c r="Y20" s="19" t="s">
        <v>815</v>
      </c>
      <c r="Z20" t="s">
        <v>816</v>
      </c>
      <c r="AB20" t="s">
        <v>404</v>
      </c>
      <c r="AC20" t="s">
        <v>653</v>
      </c>
      <c r="AD20" s="3" t="s">
        <v>654</v>
      </c>
      <c r="AH20" s="168"/>
      <c r="AI20" t="s">
        <v>404</v>
      </c>
      <c r="AJ20" s="19">
        <v>14</v>
      </c>
      <c r="AK20" s="3" t="s">
        <v>1008</v>
      </c>
      <c r="AL20" s="164"/>
      <c r="AM20" s="164"/>
      <c r="AN20" s="163"/>
    </row>
    <row r="21" spans="1:40" x14ac:dyDescent="0.25">
      <c r="A21" t="s">
        <v>640</v>
      </c>
      <c r="B21" t="s">
        <v>636</v>
      </c>
      <c r="C21" s="54" t="s">
        <v>590</v>
      </c>
      <c r="D21" s="53" t="s">
        <v>574</v>
      </c>
      <c r="E21" s="54" t="s">
        <v>582</v>
      </c>
      <c r="F21" s="53" t="s">
        <v>583</v>
      </c>
      <c r="G21" s="53" t="s">
        <v>593</v>
      </c>
      <c r="H21" s="53"/>
      <c r="J21" s="19"/>
      <c r="K21" s="19"/>
      <c r="L21" s="52" t="s">
        <v>712</v>
      </c>
      <c r="M21" s="19"/>
      <c r="N21" s="19"/>
      <c r="O21" s="19"/>
      <c r="P21" s="19"/>
      <c r="Y21" s="19" t="s">
        <v>817</v>
      </c>
      <c r="Z21" t="s">
        <v>818</v>
      </c>
      <c r="AC21" t="s">
        <v>593</v>
      </c>
      <c r="AD21" s="3" t="s">
        <v>655</v>
      </c>
      <c r="AH21" s="168"/>
      <c r="AI21" t="s">
        <v>402</v>
      </c>
      <c r="AJ21" s="19">
        <v>6</v>
      </c>
      <c r="AK21" s="3" t="s">
        <v>1009</v>
      </c>
      <c r="AL21" s="164"/>
      <c r="AM21" s="164"/>
      <c r="AN21" s="163"/>
    </row>
    <row r="22" spans="1:40" x14ac:dyDescent="0.25">
      <c r="A22" t="s">
        <v>577</v>
      </c>
      <c r="B22" t="s">
        <v>575</v>
      </c>
      <c r="C22" s="54" t="s">
        <v>595</v>
      </c>
      <c r="D22" s="53"/>
      <c r="E22" s="54" t="s">
        <v>625</v>
      </c>
      <c r="F22" s="53" t="s">
        <v>676</v>
      </c>
      <c r="G22" s="53" t="s">
        <v>672</v>
      </c>
      <c r="H22" s="53"/>
      <c r="J22" s="19"/>
      <c r="K22" s="19"/>
      <c r="L22" s="52" t="s">
        <v>714</v>
      </c>
      <c r="M22" s="19"/>
      <c r="N22" s="19"/>
      <c r="O22" s="19"/>
      <c r="P22" s="19"/>
      <c r="Y22" s="19" t="s">
        <v>616</v>
      </c>
      <c r="Z22" t="s">
        <v>819</v>
      </c>
      <c r="AB22" t="s">
        <v>404</v>
      </c>
      <c r="AC22" t="s">
        <v>656</v>
      </c>
      <c r="AD22" s="3" t="s">
        <v>657</v>
      </c>
      <c r="AH22" s="168"/>
      <c r="AI22" t="s">
        <v>474</v>
      </c>
      <c r="AJ22" s="19">
        <v>7</v>
      </c>
      <c r="AK22" s="3" t="s">
        <v>1029</v>
      </c>
      <c r="AL22" s="164"/>
      <c r="AM22" s="164"/>
      <c r="AN22" s="163"/>
    </row>
    <row r="23" spans="1:40" ht="30" x14ac:dyDescent="0.25">
      <c r="A23" t="s">
        <v>580</v>
      </c>
      <c r="B23" t="s">
        <v>585</v>
      </c>
      <c r="C23" s="54" t="s">
        <v>628</v>
      </c>
      <c r="E23" s="53" t="s">
        <v>586</v>
      </c>
      <c r="F23" s="53" t="s">
        <v>679</v>
      </c>
      <c r="G23" s="53" t="s">
        <v>708</v>
      </c>
      <c r="H23" s="53"/>
      <c r="J23" s="19"/>
      <c r="K23" s="19"/>
      <c r="L23" s="52" t="s">
        <v>722</v>
      </c>
      <c r="M23" s="19"/>
      <c r="N23" s="19"/>
      <c r="O23" s="19"/>
      <c r="P23" s="19"/>
      <c r="Y23" s="19" t="s">
        <v>820</v>
      </c>
      <c r="Z23" t="s">
        <v>821</v>
      </c>
      <c r="AB23" t="s">
        <v>404</v>
      </c>
      <c r="AC23" t="s">
        <v>658</v>
      </c>
      <c r="AD23" s="3" t="s">
        <v>659</v>
      </c>
      <c r="AH23" s="164">
        <v>4</v>
      </c>
      <c r="AI23" t="s">
        <v>401</v>
      </c>
      <c r="AJ23" s="19">
        <v>8</v>
      </c>
      <c r="AK23" s="3" t="s">
        <v>1018</v>
      </c>
      <c r="AL23" s="164" t="s">
        <v>948</v>
      </c>
      <c r="AM23" s="164">
        <f>SUM(AJ23:AJ29)</f>
        <v>58</v>
      </c>
      <c r="AN23" s="163" t="s">
        <v>940</v>
      </c>
    </row>
    <row r="24" spans="1:40" x14ac:dyDescent="0.25">
      <c r="A24" t="s">
        <v>584</v>
      </c>
      <c r="B24" t="s">
        <v>594</v>
      </c>
      <c r="C24" s="54" t="s">
        <v>630</v>
      </c>
      <c r="E24" s="53" t="s">
        <v>653</v>
      </c>
      <c r="F24" s="53" t="s">
        <v>592</v>
      </c>
      <c r="G24" s="53" t="s">
        <v>716</v>
      </c>
      <c r="H24" s="53"/>
      <c r="Y24" s="19" t="s">
        <v>822</v>
      </c>
      <c r="Z24" t="s">
        <v>823</v>
      </c>
      <c r="AB24" t="s">
        <v>403</v>
      </c>
      <c r="AC24" t="s">
        <v>660</v>
      </c>
      <c r="AD24" s="3" t="s">
        <v>661</v>
      </c>
      <c r="AH24" s="164"/>
      <c r="AI24" t="s">
        <v>475</v>
      </c>
      <c r="AJ24" s="19">
        <v>6</v>
      </c>
      <c r="AK24" s="3" t="s">
        <v>1015</v>
      </c>
      <c r="AL24" s="164"/>
      <c r="AM24" s="164"/>
      <c r="AN24" s="165"/>
    </row>
    <row r="25" spans="1:40" x14ac:dyDescent="0.25">
      <c r="B25" s="53" t="s">
        <v>732</v>
      </c>
      <c r="C25" s="54" t="s">
        <v>632</v>
      </c>
      <c r="E25" s="53" t="s">
        <v>656</v>
      </c>
      <c r="F25" s="53" t="s">
        <v>597</v>
      </c>
      <c r="G25" s="53" t="s">
        <v>718</v>
      </c>
      <c r="H25" s="53"/>
      <c r="Y25" s="19" t="s">
        <v>824</v>
      </c>
      <c r="Z25" t="s">
        <v>825</v>
      </c>
      <c r="AB25" t="s">
        <v>404</v>
      </c>
      <c r="AC25" t="s">
        <v>596</v>
      </c>
      <c r="AD25" s="3" t="s">
        <v>662</v>
      </c>
      <c r="AH25" s="164"/>
      <c r="AI25" t="s">
        <v>403</v>
      </c>
      <c r="AJ25" s="19">
        <v>16</v>
      </c>
      <c r="AK25" s="3" t="s">
        <v>1026</v>
      </c>
      <c r="AL25" s="164"/>
      <c r="AM25" s="164"/>
      <c r="AN25" s="165"/>
    </row>
    <row r="26" spans="1:40" x14ac:dyDescent="0.25">
      <c r="B26" s="53" t="s">
        <v>734</v>
      </c>
      <c r="C26" s="53" t="s">
        <v>634</v>
      </c>
      <c r="E26" s="53" t="s">
        <v>658</v>
      </c>
      <c r="F26" s="53" t="s">
        <v>683</v>
      </c>
      <c r="G26" s="53" t="s">
        <v>720</v>
      </c>
      <c r="H26" s="53"/>
      <c r="Y26" s="19" t="s">
        <v>826</v>
      </c>
      <c r="Z26" t="s">
        <v>827</v>
      </c>
      <c r="AB26" t="s">
        <v>403</v>
      </c>
      <c r="AC26" t="s">
        <v>609</v>
      </c>
      <c r="AD26" s="3" t="s">
        <v>663</v>
      </c>
      <c r="AH26" s="164"/>
      <c r="AI26" t="s">
        <v>469</v>
      </c>
      <c r="AJ26" s="19">
        <v>1</v>
      </c>
      <c r="AK26" s="5" t="s">
        <v>851</v>
      </c>
      <c r="AL26" s="164"/>
      <c r="AM26" s="164"/>
      <c r="AN26" s="165"/>
    </row>
    <row r="27" spans="1:40" x14ac:dyDescent="0.25">
      <c r="C27" s="53" t="s">
        <v>642</v>
      </c>
      <c r="E27" s="53" t="s">
        <v>596</v>
      </c>
      <c r="F27" s="53" t="s">
        <v>606</v>
      </c>
      <c r="G27" s="53" t="s">
        <v>603</v>
      </c>
      <c r="H27" s="53"/>
      <c r="AB27" t="s">
        <v>664</v>
      </c>
      <c r="AC27" t="s">
        <v>577</v>
      </c>
      <c r="AD27" s="3" t="s">
        <v>665</v>
      </c>
      <c r="AH27" s="164"/>
      <c r="AI27" t="s">
        <v>404</v>
      </c>
      <c r="AJ27" s="19">
        <v>17</v>
      </c>
      <c r="AK27" s="3" t="s">
        <v>1016</v>
      </c>
      <c r="AL27" s="164"/>
      <c r="AM27" s="164"/>
      <c r="AN27" s="165"/>
    </row>
    <row r="28" spans="1:40" x14ac:dyDescent="0.25">
      <c r="C28" s="53" t="s">
        <v>644</v>
      </c>
      <c r="E28" s="53" t="s">
        <v>669</v>
      </c>
      <c r="F28" s="53" t="s">
        <v>706</v>
      </c>
      <c r="H28" s="53"/>
      <c r="AB28" t="s">
        <v>664</v>
      </c>
      <c r="AC28" t="s">
        <v>580</v>
      </c>
      <c r="AD28" s="3" t="s">
        <v>665</v>
      </c>
      <c r="AH28" s="164"/>
      <c r="AI28" t="s">
        <v>402</v>
      </c>
      <c r="AJ28" s="19">
        <v>4</v>
      </c>
      <c r="AK28" s="5" t="s">
        <v>1005</v>
      </c>
      <c r="AL28" s="164"/>
      <c r="AM28" s="164"/>
      <c r="AN28" s="165"/>
    </row>
    <row r="29" spans="1:40" x14ac:dyDescent="0.25">
      <c r="C29" s="53" t="s">
        <v>600</v>
      </c>
      <c r="E29" s="53" t="s">
        <v>601</v>
      </c>
      <c r="AB29" t="s">
        <v>664</v>
      </c>
      <c r="AC29" t="s">
        <v>584</v>
      </c>
      <c r="AD29" s="3" t="s">
        <v>665</v>
      </c>
      <c r="AH29" s="164"/>
      <c r="AI29" t="s">
        <v>474</v>
      </c>
      <c r="AJ29" s="19">
        <v>6</v>
      </c>
      <c r="AK29" s="3" t="s">
        <v>1027</v>
      </c>
      <c r="AL29" s="164"/>
      <c r="AM29" s="164"/>
      <c r="AN29" s="165"/>
    </row>
    <row r="30" spans="1:40" x14ac:dyDescent="0.25">
      <c r="C30" s="53" t="s">
        <v>648</v>
      </c>
      <c r="E30" s="53" t="s">
        <v>605</v>
      </c>
      <c r="AB30" t="s">
        <v>401</v>
      </c>
      <c r="AC30" t="s">
        <v>666</v>
      </c>
      <c r="AD30" s="3" t="s">
        <v>667</v>
      </c>
      <c r="AH30" s="164">
        <v>5</v>
      </c>
      <c r="AI30" t="s">
        <v>401</v>
      </c>
      <c r="AJ30" s="19">
        <v>2</v>
      </c>
      <c r="AK30" s="3" t="s">
        <v>1017</v>
      </c>
      <c r="AL30" s="167" t="s">
        <v>949</v>
      </c>
      <c r="AM30" s="164">
        <f>SUM(AJ30:AJ33)</f>
        <v>5</v>
      </c>
      <c r="AN30" s="163" t="s">
        <v>941</v>
      </c>
    </row>
    <row r="31" spans="1:40" x14ac:dyDescent="0.25">
      <c r="C31" s="53" t="s">
        <v>607</v>
      </c>
      <c r="E31" s="53" t="s">
        <v>608</v>
      </c>
      <c r="AB31" t="s">
        <v>573</v>
      </c>
      <c r="AC31" t="s">
        <v>575</v>
      </c>
      <c r="AD31" s="3" t="s">
        <v>668</v>
      </c>
      <c r="AH31" s="164"/>
      <c r="AI31" t="s">
        <v>402</v>
      </c>
      <c r="AJ31" s="19">
        <v>1</v>
      </c>
      <c r="AK31" s="5" t="s">
        <v>852</v>
      </c>
      <c r="AL31" s="164"/>
      <c r="AM31" s="164"/>
      <c r="AN31" s="165"/>
    </row>
    <row r="32" spans="1:40" ht="30" x14ac:dyDescent="0.25">
      <c r="C32" s="53" t="s">
        <v>660</v>
      </c>
      <c r="E32" s="53" t="s">
        <v>688</v>
      </c>
      <c r="AB32" t="s">
        <v>638</v>
      </c>
      <c r="AC32" t="s">
        <v>669</v>
      </c>
      <c r="AD32" s="3" t="s">
        <v>670</v>
      </c>
      <c r="AH32" s="164"/>
      <c r="AI32" t="s">
        <v>469</v>
      </c>
      <c r="AJ32" s="19">
        <v>1</v>
      </c>
      <c r="AK32" s="5" t="s">
        <v>1024</v>
      </c>
      <c r="AL32" s="164"/>
      <c r="AM32" s="164"/>
      <c r="AN32" s="165"/>
    </row>
    <row r="33" spans="1:40" ht="30" x14ac:dyDescent="0.25">
      <c r="C33" s="53" t="s">
        <v>611</v>
      </c>
      <c r="E33" s="53" t="s">
        <v>612</v>
      </c>
      <c r="AB33" t="s">
        <v>401</v>
      </c>
      <c r="AC33" t="s">
        <v>579</v>
      </c>
      <c r="AD33" s="3" t="s">
        <v>671</v>
      </c>
      <c r="AH33" s="164"/>
      <c r="AI33" t="s">
        <v>474</v>
      </c>
      <c r="AJ33" s="19">
        <v>1</v>
      </c>
      <c r="AK33" s="3" t="s">
        <v>945</v>
      </c>
      <c r="AL33" s="164"/>
      <c r="AM33" s="164"/>
      <c r="AN33" s="165"/>
    </row>
    <row r="34" spans="1:40" x14ac:dyDescent="0.25">
      <c r="C34" s="53" t="s">
        <v>714</v>
      </c>
      <c r="E34" s="53" t="s">
        <v>692</v>
      </c>
      <c r="AC34" t="s">
        <v>672</v>
      </c>
      <c r="AD34" s="3" t="s">
        <v>673</v>
      </c>
      <c r="AH34" s="164">
        <v>6</v>
      </c>
      <c r="AI34" t="s">
        <v>401</v>
      </c>
      <c r="AJ34" s="19">
        <v>7</v>
      </c>
      <c r="AK34" s="3" t="s">
        <v>1019</v>
      </c>
      <c r="AL34" s="166" t="s">
        <v>950</v>
      </c>
      <c r="AM34" s="164">
        <f>SUM(AJ34:AJ41)</f>
        <v>27</v>
      </c>
      <c r="AN34" s="163" t="s">
        <v>943</v>
      </c>
    </row>
    <row r="35" spans="1:40" x14ac:dyDescent="0.25">
      <c r="C35" s="53" t="s">
        <v>722</v>
      </c>
      <c r="E35" s="53" t="s">
        <v>581</v>
      </c>
      <c r="AB35" t="s">
        <v>401</v>
      </c>
      <c r="AC35" t="s">
        <v>583</v>
      </c>
      <c r="AD35" s="3" t="s">
        <v>674</v>
      </c>
      <c r="AH35" s="164"/>
      <c r="AI35" t="s">
        <v>475</v>
      </c>
      <c r="AJ35" s="19">
        <v>3</v>
      </c>
      <c r="AK35" s="3" t="s">
        <v>1020</v>
      </c>
      <c r="AL35" s="166"/>
      <c r="AM35" s="164"/>
      <c r="AN35" s="165"/>
    </row>
    <row r="36" spans="1:40" x14ac:dyDescent="0.25">
      <c r="E36" s="53" t="s">
        <v>616</v>
      </c>
      <c r="AB36" t="s">
        <v>675</v>
      </c>
      <c r="AC36" t="s">
        <v>676</v>
      </c>
      <c r="AD36" s="3" t="s">
        <v>677</v>
      </c>
      <c r="AH36" s="164"/>
      <c r="AI36" t="s">
        <v>403</v>
      </c>
      <c r="AJ36" s="19">
        <v>2</v>
      </c>
      <c r="AK36" s="5" t="s">
        <v>1004</v>
      </c>
      <c r="AL36" s="166"/>
      <c r="AM36" s="164"/>
      <c r="AN36" s="165"/>
    </row>
    <row r="37" spans="1:40" x14ac:dyDescent="0.25">
      <c r="E37" s="53" t="s">
        <v>704</v>
      </c>
      <c r="AB37" t="s">
        <v>627</v>
      </c>
      <c r="AC37" t="s">
        <v>611</v>
      </c>
      <c r="AD37" s="3" t="s">
        <v>678</v>
      </c>
      <c r="AH37" s="164"/>
      <c r="AI37" t="s">
        <v>469</v>
      </c>
      <c r="AJ37" s="19">
        <v>6</v>
      </c>
      <c r="AK37" s="5" t="s">
        <v>919</v>
      </c>
      <c r="AL37" s="166"/>
      <c r="AM37" s="164"/>
      <c r="AN37" s="165"/>
    </row>
    <row r="38" spans="1:40" x14ac:dyDescent="0.25">
      <c r="AB38" t="s">
        <v>675</v>
      </c>
      <c r="AC38" t="s">
        <v>679</v>
      </c>
      <c r="AD38" s="3" t="s">
        <v>680</v>
      </c>
      <c r="AH38" s="164"/>
      <c r="AI38" t="s">
        <v>404</v>
      </c>
      <c r="AJ38" s="19">
        <v>4</v>
      </c>
      <c r="AK38" s="3" t="s">
        <v>1025</v>
      </c>
      <c r="AL38" s="166"/>
      <c r="AM38" s="164"/>
      <c r="AN38" s="165"/>
    </row>
    <row r="39" spans="1:40" x14ac:dyDescent="0.25">
      <c r="A39" s="63" t="s">
        <v>918</v>
      </c>
      <c r="B39" s="63"/>
      <c r="C39" s="63"/>
      <c r="D39" s="63"/>
      <c r="AB39" t="s">
        <v>675</v>
      </c>
      <c r="AC39" t="s">
        <v>592</v>
      </c>
      <c r="AD39" s="3" t="s">
        <v>681</v>
      </c>
      <c r="AH39" s="164"/>
      <c r="AI39" t="s">
        <v>920</v>
      </c>
      <c r="AJ39" s="19">
        <v>1</v>
      </c>
      <c r="AK39" s="5" t="s">
        <v>921</v>
      </c>
      <c r="AL39" s="166"/>
      <c r="AM39" s="164"/>
      <c r="AN39" s="165"/>
    </row>
    <row r="40" spans="1:40" x14ac:dyDescent="0.25">
      <c r="A40" t="s">
        <v>853</v>
      </c>
      <c r="B40" t="s">
        <v>846</v>
      </c>
      <c r="C40" t="s">
        <v>854</v>
      </c>
      <c r="AB40" t="s">
        <v>675</v>
      </c>
      <c r="AC40" t="s">
        <v>597</v>
      </c>
      <c r="AD40" s="3" t="s">
        <v>682</v>
      </c>
      <c r="AH40" s="164"/>
      <c r="AI40" t="s">
        <v>472</v>
      </c>
      <c r="AJ40" s="19">
        <v>1</v>
      </c>
      <c r="AK40" s="5" t="s">
        <v>922</v>
      </c>
      <c r="AL40" s="166"/>
      <c r="AM40" s="164"/>
      <c r="AN40" s="165"/>
    </row>
    <row r="41" spans="1:40" x14ac:dyDescent="0.25">
      <c r="A41" t="s">
        <v>863</v>
      </c>
      <c r="B41" t="s">
        <v>859</v>
      </c>
      <c r="C41" t="s">
        <v>855</v>
      </c>
      <c r="D41" s="62" t="s">
        <v>401</v>
      </c>
      <c r="AB41" t="s">
        <v>675</v>
      </c>
      <c r="AC41" t="s">
        <v>683</v>
      </c>
      <c r="AD41" s="3" t="s">
        <v>684</v>
      </c>
      <c r="AH41" s="164"/>
      <c r="AI41" t="s">
        <v>470</v>
      </c>
      <c r="AJ41" s="19">
        <v>3</v>
      </c>
      <c r="AK41" s="3" t="s">
        <v>1021</v>
      </c>
      <c r="AL41" s="166"/>
      <c r="AM41" s="164"/>
      <c r="AN41" s="165"/>
    </row>
    <row r="42" spans="1:40" ht="30" x14ac:dyDescent="0.25">
      <c r="A42" t="s">
        <v>863</v>
      </c>
      <c r="B42" t="s">
        <v>860</v>
      </c>
      <c r="C42" t="s">
        <v>856</v>
      </c>
      <c r="D42" s="62"/>
      <c r="AB42" t="s">
        <v>638</v>
      </c>
      <c r="AC42" t="s">
        <v>601</v>
      </c>
      <c r="AD42" s="3" t="s">
        <v>685</v>
      </c>
      <c r="AH42" s="164">
        <v>7</v>
      </c>
      <c r="AI42" t="s">
        <v>401</v>
      </c>
      <c r="AJ42" s="19">
        <v>3</v>
      </c>
      <c r="AK42" s="3" t="s">
        <v>1022</v>
      </c>
      <c r="AL42" s="164" t="s">
        <v>951</v>
      </c>
      <c r="AM42" s="164">
        <f>SUM(AJ42:AJ44)</f>
        <v>7</v>
      </c>
      <c r="AN42" s="163" t="s">
        <v>944</v>
      </c>
    </row>
    <row r="43" spans="1:40" x14ac:dyDescent="0.25">
      <c r="A43" t="s">
        <v>863</v>
      </c>
      <c r="B43" t="s">
        <v>861</v>
      </c>
      <c r="C43" t="s">
        <v>857</v>
      </c>
      <c r="D43" s="62"/>
      <c r="AB43" t="s">
        <v>404</v>
      </c>
      <c r="AC43" t="s">
        <v>605</v>
      </c>
      <c r="AD43" s="3" t="s">
        <v>686</v>
      </c>
      <c r="AH43" s="164"/>
      <c r="AI43" t="s">
        <v>475</v>
      </c>
      <c r="AJ43" s="19">
        <v>2</v>
      </c>
      <c r="AK43" s="5" t="s">
        <v>931</v>
      </c>
      <c r="AL43" s="164"/>
      <c r="AM43" s="164"/>
      <c r="AN43" s="165"/>
    </row>
    <row r="44" spans="1:40" x14ac:dyDescent="0.25">
      <c r="A44" t="s">
        <v>863</v>
      </c>
      <c r="B44" t="s">
        <v>862</v>
      </c>
      <c r="C44" t="s">
        <v>858</v>
      </c>
      <c r="D44" s="62"/>
      <c r="AB44" t="s">
        <v>404</v>
      </c>
      <c r="AC44" t="s">
        <v>608</v>
      </c>
      <c r="AD44" s="3" t="s">
        <v>687</v>
      </c>
      <c r="AH44" s="164"/>
      <c r="AI44" t="s">
        <v>403</v>
      </c>
      <c r="AJ44" s="19">
        <v>2</v>
      </c>
      <c r="AK44" s="3" t="s">
        <v>1023</v>
      </c>
      <c r="AL44" s="164"/>
      <c r="AM44" s="164"/>
      <c r="AN44" s="165"/>
    </row>
    <row r="45" spans="1:40" x14ac:dyDescent="0.25">
      <c r="A45" t="s">
        <v>866</v>
      </c>
      <c r="B45" t="s">
        <v>865</v>
      </c>
      <c r="C45" t="s">
        <v>864</v>
      </c>
      <c r="D45" s="62" t="s">
        <v>573</v>
      </c>
      <c r="AB45" t="s">
        <v>404</v>
      </c>
      <c r="AC45" t="s">
        <v>688</v>
      </c>
      <c r="AD45" s="3" t="s">
        <v>689</v>
      </c>
      <c r="AH45" s="164">
        <v>8</v>
      </c>
      <c r="AI45" t="s">
        <v>401</v>
      </c>
      <c r="AJ45" s="19">
        <v>1</v>
      </c>
      <c r="AK45" s="5" t="s">
        <v>932</v>
      </c>
      <c r="AL45" s="164" t="s">
        <v>935</v>
      </c>
      <c r="AM45" s="164">
        <f>SUM(AJ45:AJ47)</f>
        <v>6</v>
      </c>
      <c r="AN45" s="163" t="s">
        <v>946</v>
      </c>
    </row>
    <row r="46" spans="1:40" ht="45" x14ac:dyDescent="0.25">
      <c r="A46" s="5" t="s">
        <v>869</v>
      </c>
      <c r="B46" t="s">
        <v>867</v>
      </c>
      <c r="C46" s="3" t="s">
        <v>868</v>
      </c>
      <c r="D46" s="62" t="s">
        <v>869</v>
      </c>
      <c r="AB46" t="s">
        <v>404</v>
      </c>
      <c r="AC46" t="s">
        <v>612</v>
      </c>
      <c r="AD46" s="3" t="s">
        <v>690</v>
      </c>
      <c r="AH46" s="164"/>
      <c r="AI46" t="s">
        <v>403</v>
      </c>
      <c r="AJ46" s="19">
        <v>5</v>
      </c>
      <c r="AK46" s="5" t="s">
        <v>933</v>
      </c>
      <c r="AL46" s="164"/>
      <c r="AM46" s="164"/>
      <c r="AN46" s="163"/>
    </row>
    <row r="47" spans="1:40" ht="45" x14ac:dyDescent="0.25">
      <c r="A47" t="s">
        <v>403</v>
      </c>
      <c r="B47" t="s">
        <v>871</v>
      </c>
      <c r="C47" t="s">
        <v>870</v>
      </c>
      <c r="D47" s="62" t="s">
        <v>573</v>
      </c>
      <c r="AB47" t="s">
        <v>475</v>
      </c>
      <c r="AC47" t="s">
        <v>578</v>
      </c>
      <c r="AD47" s="3" t="s">
        <v>691</v>
      </c>
      <c r="AH47" s="164"/>
      <c r="AI47" t="s">
        <v>474</v>
      </c>
      <c r="AJ47" s="19">
        <v>0</v>
      </c>
      <c r="AK47" s="3" t="s">
        <v>934</v>
      </c>
      <c r="AL47" s="164"/>
      <c r="AM47" s="164"/>
      <c r="AN47" s="163"/>
    </row>
    <row r="48" spans="1:40" ht="30" x14ac:dyDescent="0.25">
      <c r="A48" t="s">
        <v>573</v>
      </c>
      <c r="B48" t="s">
        <v>873</v>
      </c>
      <c r="C48" s="3" t="s">
        <v>872</v>
      </c>
      <c r="D48" s="62"/>
      <c r="AB48" t="s">
        <v>404</v>
      </c>
      <c r="AC48" t="s">
        <v>692</v>
      </c>
      <c r="AD48" s="3" t="s">
        <v>693</v>
      </c>
      <c r="AH48" s="64">
        <v>9</v>
      </c>
      <c r="AI48" t="s">
        <v>453</v>
      </c>
      <c r="AK48" s="5" t="s">
        <v>453</v>
      </c>
      <c r="AL48" s="64" t="s">
        <v>936</v>
      </c>
      <c r="AM48" s="64" t="s">
        <v>938</v>
      </c>
      <c r="AN48" s="65" t="s">
        <v>946</v>
      </c>
    </row>
    <row r="49" spans="1:40" ht="30" x14ac:dyDescent="0.25">
      <c r="A49" t="s">
        <v>875</v>
      </c>
      <c r="B49" t="s">
        <v>876</v>
      </c>
      <c r="C49" s="3" t="s">
        <v>874</v>
      </c>
      <c r="D49" s="62"/>
      <c r="AB49" t="s">
        <v>401</v>
      </c>
      <c r="AC49" t="s">
        <v>606</v>
      </c>
      <c r="AD49" s="3" t="s">
        <v>694</v>
      </c>
      <c r="AN49" s="61"/>
    </row>
    <row r="50" spans="1:40" ht="30" x14ac:dyDescent="0.25">
      <c r="A50" t="s">
        <v>878</v>
      </c>
      <c r="B50" t="s">
        <v>879</v>
      </c>
      <c r="C50" s="3" t="s">
        <v>877</v>
      </c>
      <c r="D50" s="62" t="s">
        <v>878</v>
      </c>
      <c r="AB50" t="s">
        <v>404</v>
      </c>
      <c r="AC50" t="s">
        <v>581</v>
      </c>
      <c r="AD50" s="3" t="s">
        <v>695</v>
      </c>
    </row>
    <row r="51" spans="1:40" ht="30" x14ac:dyDescent="0.25">
      <c r="A51" t="s">
        <v>881</v>
      </c>
      <c r="B51" t="s">
        <v>882</v>
      </c>
      <c r="C51" s="3" t="s">
        <v>880</v>
      </c>
      <c r="D51" s="62" t="s">
        <v>881</v>
      </c>
      <c r="AB51" t="s">
        <v>475</v>
      </c>
      <c r="AC51" t="s">
        <v>585</v>
      </c>
      <c r="AD51" s="3" t="s">
        <v>696</v>
      </c>
    </row>
    <row r="52" spans="1:40" x14ac:dyDescent="0.25">
      <c r="A52" t="s">
        <v>881</v>
      </c>
      <c r="B52" t="s">
        <v>884</v>
      </c>
      <c r="C52" t="s">
        <v>883</v>
      </c>
      <c r="D52" s="62"/>
      <c r="AB52" t="s">
        <v>404</v>
      </c>
      <c r="AC52" t="s">
        <v>616</v>
      </c>
      <c r="AD52" s="3" t="s">
        <v>697</v>
      </c>
    </row>
    <row r="53" spans="1:40" ht="30" x14ac:dyDescent="0.25">
      <c r="A53" t="s">
        <v>881</v>
      </c>
      <c r="B53" t="s">
        <v>885</v>
      </c>
      <c r="C53" s="3" t="s">
        <v>886</v>
      </c>
      <c r="D53" s="62"/>
      <c r="AC53" t="s">
        <v>598</v>
      </c>
      <c r="AD53" s="3" t="s">
        <v>698</v>
      </c>
    </row>
    <row r="54" spans="1:40" ht="30" x14ac:dyDescent="0.25">
      <c r="A54" t="s">
        <v>881</v>
      </c>
      <c r="B54" t="s">
        <v>751</v>
      </c>
      <c r="C54" s="3" t="s">
        <v>887</v>
      </c>
      <c r="D54" s="62"/>
      <c r="AB54" t="s">
        <v>627</v>
      </c>
      <c r="AC54" t="s">
        <v>613</v>
      </c>
      <c r="AD54" s="3" t="s">
        <v>699</v>
      </c>
    </row>
    <row r="55" spans="1:40" x14ac:dyDescent="0.25">
      <c r="A55" t="s">
        <v>889</v>
      </c>
      <c r="B55" t="s">
        <v>890</v>
      </c>
      <c r="C55" t="s">
        <v>888</v>
      </c>
      <c r="D55" s="62" t="s">
        <v>469</v>
      </c>
      <c r="AB55" t="s">
        <v>469</v>
      </c>
      <c r="AC55" t="s">
        <v>700</v>
      </c>
      <c r="AD55" s="3" t="s">
        <v>701</v>
      </c>
    </row>
    <row r="56" spans="1:40" ht="30" x14ac:dyDescent="0.25">
      <c r="A56" t="s">
        <v>889</v>
      </c>
      <c r="B56" t="s">
        <v>893</v>
      </c>
      <c r="C56" s="3" t="s">
        <v>891</v>
      </c>
      <c r="D56" s="62"/>
      <c r="AB56" t="s">
        <v>403</v>
      </c>
      <c r="AC56" t="s">
        <v>702</v>
      </c>
      <c r="AD56" s="3" t="s">
        <v>703</v>
      </c>
    </row>
    <row r="57" spans="1:40" x14ac:dyDescent="0.25">
      <c r="A57" t="s">
        <v>889</v>
      </c>
      <c r="B57" t="s">
        <v>895</v>
      </c>
      <c r="C57" t="s">
        <v>894</v>
      </c>
      <c r="D57" s="62"/>
      <c r="AB57" t="s">
        <v>404</v>
      </c>
      <c r="AC57" t="s">
        <v>704</v>
      </c>
      <c r="AD57" s="3" t="s">
        <v>705</v>
      </c>
    </row>
    <row r="58" spans="1:40" x14ac:dyDescent="0.25">
      <c r="A58" t="s">
        <v>889</v>
      </c>
      <c r="B58" t="s">
        <v>897</v>
      </c>
      <c r="C58" t="s">
        <v>896</v>
      </c>
      <c r="D58" s="62"/>
      <c r="AB58" t="s">
        <v>675</v>
      </c>
      <c r="AC58" t="s">
        <v>706</v>
      </c>
      <c r="AD58" s="3" t="s">
        <v>707</v>
      </c>
    </row>
    <row r="59" spans="1:40" ht="30" x14ac:dyDescent="0.25">
      <c r="A59" t="s">
        <v>892</v>
      </c>
      <c r="B59" t="s">
        <v>899</v>
      </c>
      <c r="C59" s="3" t="s">
        <v>898</v>
      </c>
      <c r="D59" s="62"/>
      <c r="AC59" t="s">
        <v>708</v>
      </c>
      <c r="AD59" s="3" t="s">
        <v>709</v>
      </c>
    </row>
    <row r="60" spans="1:40" ht="30" x14ac:dyDescent="0.25">
      <c r="A60" t="s">
        <v>892</v>
      </c>
      <c r="B60" t="s">
        <v>901</v>
      </c>
      <c r="C60" t="s">
        <v>900</v>
      </c>
      <c r="D60" s="62"/>
      <c r="AB60" t="s">
        <v>403</v>
      </c>
      <c r="AC60" t="s">
        <v>710</v>
      </c>
      <c r="AD60" s="3" t="s">
        <v>711</v>
      </c>
    </row>
    <row r="61" spans="1:40" ht="30" x14ac:dyDescent="0.25">
      <c r="A61" t="s">
        <v>903</v>
      </c>
      <c r="B61" t="s">
        <v>904</v>
      </c>
      <c r="C61" t="s">
        <v>902</v>
      </c>
      <c r="D61" s="62" t="s">
        <v>401</v>
      </c>
      <c r="AB61" t="s">
        <v>403</v>
      </c>
      <c r="AC61" t="s">
        <v>712</v>
      </c>
      <c r="AD61" s="3" t="s">
        <v>713</v>
      </c>
    </row>
    <row r="62" spans="1:40" ht="30" x14ac:dyDescent="0.25">
      <c r="A62" t="s">
        <v>903</v>
      </c>
      <c r="B62" t="s">
        <v>906</v>
      </c>
      <c r="C62" s="3" t="s">
        <v>905</v>
      </c>
      <c r="D62" s="62"/>
      <c r="AB62" t="s">
        <v>403</v>
      </c>
      <c r="AC62" t="s">
        <v>714</v>
      </c>
      <c r="AD62" s="3" t="s">
        <v>715</v>
      </c>
    </row>
    <row r="63" spans="1:40" ht="30" x14ac:dyDescent="0.25">
      <c r="A63" t="s">
        <v>903</v>
      </c>
      <c r="B63" t="s">
        <v>908</v>
      </c>
      <c r="C63" s="3" t="s">
        <v>907</v>
      </c>
      <c r="D63" s="62"/>
      <c r="AC63" t="s">
        <v>716</v>
      </c>
      <c r="AD63" s="3" t="s">
        <v>717</v>
      </c>
    </row>
    <row r="64" spans="1:40" ht="30" x14ac:dyDescent="0.25">
      <c r="A64" t="s">
        <v>910</v>
      </c>
      <c r="B64" t="s">
        <v>763</v>
      </c>
      <c r="C64" s="3" t="s">
        <v>909</v>
      </c>
      <c r="D64" s="62" t="s">
        <v>403</v>
      </c>
      <c r="AC64" t="s">
        <v>718</v>
      </c>
      <c r="AD64" s="3" t="s">
        <v>719</v>
      </c>
    </row>
    <row r="65" spans="1:30" ht="30" x14ac:dyDescent="0.25">
      <c r="A65" t="s">
        <v>912</v>
      </c>
      <c r="B65" t="s">
        <v>913</v>
      </c>
      <c r="C65" s="3" t="s">
        <v>911</v>
      </c>
      <c r="D65" s="165" t="s">
        <v>912</v>
      </c>
      <c r="AC65" t="s">
        <v>720</v>
      </c>
      <c r="AD65" s="3" t="s">
        <v>721</v>
      </c>
    </row>
    <row r="66" spans="1:30" ht="30" x14ac:dyDescent="0.25">
      <c r="A66" t="s">
        <v>912</v>
      </c>
      <c r="B66" t="s">
        <v>915</v>
      </c>
      <c r="C66" s="3" t="s">
        <v>914</v>
      </c>
      <c r="D66" s="165"/>
      <c r="AB66" t="s">
        <v>403</v>
      </c>
      <c r="AC66" t="s">
        <v>722</v>
      </c>
      <c r="AD66" s="3" t="s">
        <v>723</v>
      </c>
    </row>
    <row r="67" spans="1:30" ht="30" x14ac:dyDescent="0.25">
      <c r="A67" t="s">
        <v>912</v>
      </c>
      <c r="B67" t="s">
        <v>917</v>
      </c>
      <c r="C67" s="3" t="s">
        <v>916</v>
      </c>
      <c r="D67" s="165"/>
      <c r="AC67" t="s">
        <v>603</v>
      </c>
      <c r="AD67" s="3" t="s">
        <v>724</v>
      </c>
    </row>
    <row r="68" spans="1:30" x14ac:dyDescent="0.25">
      <c r="AB68" t="s">
        <v>401</v>
      </c>
      <c r="AC68" t="s">
        <v>725</v>
      </c>
      <c r="AD68" s="3" t="s">
        <v>726</v>
      </c>
    </row>
    <row r="69" spans="1:30" x14ac:dyDescent="0.25">
      <c r="AB69" t="s">
        <v>401</v>
      </c>
      <c r="AC69" t="s">
        <v>727</v>
      </c>
      <c r="AD69" s="3" t="s">
        <v>728</v>
      </c>
    </row>
    <row r="70" spans="1:30" x14ac:dyDescent="0.25">
      <c r="AB70" t="s">
        <v>475</v>
      </c>
      <c r="AC70" t="s">
        <v>729</v>
      </c>
      <c r="AD70" s="3" t="s">
        <v>730</v>
      </c>
    </row>
    <row r="71" spans="1:30" ht="30" x14ac:dyDescent="0.25">
      <c r="AB71" t="s">
        <v>475</v>
      </c>
      <c r="AC71" t="s">
        <v>594</v>
      </c>
      <c r="AD71" s="3" t="s">
        <v>731</v>
      </c>
    </row>
    <row r="72" spans="1:30" ht="30" x14ac:dyDescent="0.25">
      <c r="AB72" t="s">
        <v>475</v>
      </c>
      <c r="AC72" t="s">
        <v>732</v>
      </c>
      <c r="AD72" s="3" t="s">
        <v>733</v>
      </c>
    </row>
    <row r="73" spans="1:30" ht="30" x14ac:dyDescent="0.25">
      <c r="AB73" t="s">
        <v>475</v>
      </c>
      <c r="AC73" t="s">
        <v>734</v>
      </c>
      <c r="AD73" s="3" t="s">
        <v>735</v>
      </c>
    </row>
    <row r="79" spans="1:30" x14ac:dyDescent="0.25">
      <c r="A79" s="154" t="s">
        <v>835</v>
      </c>
      <c r="B79" s="154"/>
      <c r="C79" s="154"/>
    </row>
    <row r="80" spans="1:30" x14ac:dyDescent="0.25">
      <c r="A80" s="11" t="s">
        <v>402</v>
      </c>
      <c r="B80" s="11" t="s">
        <v>401</v>
      </c>
      <c r="C80" s="11" t="s">
        <v>469</v>
      </c>
      <c r="D80" s="11" t="s">
        <v>474</v>
      </c>
    </row>
    <row r="81" spans="1:5" ht="150" x14ac:dyDescent="0.25">
      <c r="A81" s="3" t="s">
        <v>834</v>
      </c>
      <c r="B81" t="s">
        <v>831</v>
      </c>
      <c r="C81" s="3" t="s">
        <v>833</v>
      </c>
      <c r="D81" s="3" t="s">
        <v>836</v>
      </c>
    </row>
    <row r="82" spans="1:5" x14ac:dyDescent="0.25">
      <c r="B82" t="s">
        <v>832</v>
      </c>
    </row>
    <row r="88" spans="1:5" x14ac:dyDescent="0.25">
      <c r="A88" s="11" t="s">
        <v>923</v>
      </c>
    </row>
    <row r="89" spans="1:5" x14ac:dyDescent="0.25">
      <c r="A89" s="11" t="s">
        <v>475</v>
      </c>
      <c r="B89" s="11" t="s">
        <v>401</v>
      </c>
      <c r="C89" s="11" t="s">
        <v>403</v>
      </c>
    </row>
    <row r="90" spans="1:5" ht="45" x14ac:dyDescent="0.25">
      <c r="A90" s="3" t="s">
        <v>929</v>
      </c>
      <c r="B90" s="3" t="s">
        <v>925</v>
      </c>
      <c r="C90" s="3" t="s">
        <v>927</v>
      </c>
    </row>
    <row r="91" spans="1:5" ht="75" x14ac:dyDescent="0.25">
      <c r="A91" s="3" t="s">
        <v>930</v>
      </c>
      <c r="B91" s="3" t="s">
        <v>924</v>
      </c>
      <c r="C91" s="3" t="s">
        <v>926</v>
      </c>
      <c r="E91" s="3"/>
    </row>
    <row r="92" spans="1:5" ht="60" x14ac:dyDescent="0.25">
      <c r="B92" s="3" t="s">
        <v>928</v>
      </c>
    </row>
  </sheetData>
  <autoFilter ref="AB1:AB73" xr:uid="{F8170438-D038-456B-A0EC-4522E4D43808}"/>
  <mergeCells count="37">
    <mergeCell ref="A1:G1"/>
    <mergeCell ref="J1:K1"/>
    <mergeCell ref="R1:Z1"/>
    <mergeCell ref="A79:C79"/>
    <mergeCell ref="AL2:AL8"/>
    <mergeCell ref="AH2:AH8"/>
    <mergeCell ref="AH9:AH15"/>
    <mergeCell ref="AL9:AL15"/>
    <mergeCell ref="AH16:AH22"/>
    <mergeCell ref="AL16:AL22"/>
    <mergeCell ref="D65:D67"/>
    <mergeCell ref="AH34:AH41"/>
    <mergeCell ref="AL23:AL29"/>
    <mergeCell ref="AH23:AH29"/>
    <mergeCell ref="AH30:AH33"/>
    <mergeCell ref="AL30:AL33"/>
    <mergeCell ref="AL34:AL41"/>
    <mergeCell ref="AH42:AH44"/>
    <mergeCell ref="AL42:AL44"/>
    <mergeCell ref="AH45:AH47"/>
    <mergeCell ref="AL45:AL47"/>
    <mergeCell ref="AN45:AN47"/>
    <mergeCell ref="AM42:AM44"/>
    <mergeCell ref="AM45:AM47"/>
    <mergeCell ref="AN2:AN8"/>
    <mergeCell ref="AN9:AN15"/>
    <mergeCell ref="AN16:AN22"/>
    <mergeCell ref="AN23:AN29"/>
    <mergeCell ref="AN30:AN33"/>
    <mergeCell ref="AN34:AN41"/>
    <mergeCell ref="AN42:AN44"/>
    <mergeCell ref="AM2:AM8"/>
    <mergeCell ref="AM9:AM15"/>
    <mergeCell ref="AM16:AM22"/>
    <mergeCell ref="AM23:AM29"/>
    <mergeCell ref="AM30:AM33"/>
    <mergeCell ref="AM34:AM4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Z97"/>
  <sheetViews>
    <sheetView topLeftCell="CZ28" workbookViewId="0">
      <selection activeCell="DQ3" sqref="DQ3"/>
    </sheetView>
  </sheetViews>
  <sheetFormatPr defaultRowHeight="15" x14ac:dyDescent="0.25"/>
  <cols>
    <col min="1" max="1" width="9.140625" style="20"/>
    <col min="2" max="2" width="28.42578125" style="20" customWidth="1"/>
    <col min="3" max="3" width="22.7109375" style="20" customWidth="1"/>
    <col min="4" max="4" width="14.7109375" style="20" customWidth="1"/>
    <col min="5" max="8" width="9.140625" style="20"/>
    <col min="9" max="9" width="16.28515625" style="20" customWidth="1"/>
    <col min="10" max="10" width="15.140625" style="20" customWidth="1"/>
    <col min="11" max="11" width="15.85546875" style="20" customWidth="1"/>
    <col min="12" max="12" width="16.140625" style="20" customWidth="1"/>
    <col min="13" max="13" width="16.28515625" style="20" customWidth="1"/>
    <col min="14" max="15" width="17.140625" style="20" customWidth="1"/>
    <col min="16" max="16" width="33.7109375" style="20" customWidth="1"/>
    <col min="17" max="18" width="16.140625" style="20" customWidth="1"/>
    <col min="19" max="19" width="15.42578125" style="20" customWidth="1"/>
    <col min="20" max="20" width="20.85546875" style="20" customWidth="1"/>
    <col min="21" max="22" width="9.140625" style="20"/>
    <col min="23" max="23" width="18.42578125" style="20" customWidth="1"/>
    <col min="24" max="24" width="16.85546875" style="20" customWidth="1"/>
    <col min="25" max="25" width="14.85546875" style="20" customWidth="1"/>
    <col min="26" max="27" width="18.28515625" style="20" customWidth="1"/>
    <col min="28" max="28" width="17.7109375" style="20" customWidth="1"/>
    <col min="29" max="29" width="35.28515625" style="20" customWidth="1"/>
    <col min="30" max="30" width="12.7109375" style="20" customWidth="1"/>
    <col min="31" max="31" width="11" style="20" customWidth="1"/>
    <col min="32" max="32" width="23.42578125" style="20" customWidth="1"/>
    <col min="33" max="33" width="35.85546875" style="20" customWidth="1"/>
    <col min="34" max="34" width="11" style="20" customWidth="1"/>
    <col min="35" max="38" width="9.140625" style="20"/>
    <col min="39" max="39" width="8.140625" style="20" customWidth="1"/>
    <col min="40" max="40" width="24.7109375" style="20" customWidth="1"/>
    <col min="41" max="41" width="13.42578125" style="20" customWidth="1"/>
    <col min="42" max="42" width="12.28515625" style="20" customWidth="1"/>
    <col min="43" max="43" width="14" style="20" customWidth="1"/>
    <col min="44" max="44" width="12.42578125" style="20" customWidth="1"/>
    <col min="45" max="47" width="13" style="20" customWidth="1"/>
    <col min="48" max="48" width="9.140625" style="20"/>
    <col min="49" max="49" width="30.85546875" style="20" customWidth="1"/>
    <col min="50" max="50" width="11.140625" style="20" customWidth="1"/>
    <col min="51" max="51" width="11.5703125" style="20" customWidth="1"/>
    <col min="52" max="52" width="10" style="20" customWidth="1"/>
    <col min="53" max="53" width="11.42578125" style="20" customWidth="1"/>
    <col min="54" max="54" width="14" style="20" customWidth="1"/>
    <col min="55" max="55" width="40.85546875" style="20" customWidth="1"/>
    <col min="56" max="56" width="14.5703125" style="20" customWidth="1"/>
    <col min="57" max="57" width="19.42578125" style="20" customWidth="1"/>
    <col min="58" max="58" width="9.140625" style="20"/>
    <col min="59" max="59" width="17.5703125" style="20" customWidth="1"/>
    <col min="60" max="60" width="12.140625" style="20" customWidth="1"/>
    <col min="61" max="62" width="9.140625" style="20"/>
    <col min="63" max="63" width="10.85546875" style="20" customWidth="1"/>
    <col min="64" max="64" width="10.28515625" style="20" customWidth="1"/>
    <col min="65" max="65" width="11.28515625" style="20" customWidth="1"/>
    <col min="66" max="66" width="12.5703125" style="20" customWidth="1"/>
    <col min="67" max="67" width="13.5703125" style="20" customWidth="1"/>
    <col min="68" max="68" width="12.7109375" style="20" customWidth="1"/>
    <col min="69" max="69" width="17.42578125" style="20" customWidth="1"/>
    <col min="70" max="70" width="13.42578125" style="20" customWidth="1"/>
    <col min="71" max="71" width="18.140625" style="20" customWidth="1"/>
    <col min="72" max="72" width="9.140625" style="20"/>
    <col min="73" max="73" width="19" style="20" customWidth="1"/>
    <col min="74" max="75" width="9.140625" style="20"/>
    <col min="76" max="76" width="24.140625" style="20" customWidth="1"/>
    <col min="77" max="77" width="19" style="20" customWidth="1"/>
    <col min="78" max="78" width="13.7109375" style="20" customWidth="1"/>
    <col min="79" max="79" width="11.140625" style="20" customWidth="1"/>
    <col min="80" max="80" width="13" style="20" customWidth="1"/>
    <col min="81" max="81" width="11" style="20" customWidth="1"/>
    <col min="82" max="82" width="11.28515625" style="20" customWidth="1"/>
    <col min="83" max="83" width="15.42578125" style="20" customWidth="1"/>
    <col min="84" max="86" width="9.140625" style="20"/>
    <col min="87" max="87" width="20.140625" style="20" customWidth="1"/>
    <col min="88" max="88" width="13.140625" style="20" customWidth="1"/>
    <col min="89" max="89" width="9.140625" style="20"/>
    <col min="90" max="90" width="11.42578125" style="20" customWidth="1"/>
    <col min="91" max="91" width="10.140625" style="20" customWidth="1"/>
    <col min="92" max="92" width="9.85546875" style="20" customWidth="1"/>
    <col min="93" max="94" width="16.140625" style="20" customWidth="1"/>
    <col min="95" max="95" width="9.140625" style="20"/>
    <col min="96" max="96" width="9.5703125" style="20" customWidth="1"/>
    <col min="97" max="97" width="18.7109375" style="20" customWidth="1"/>
    <col min="98" max="98" width="10.5703125" style="20" customWidth="1"/>
    <col min="99" max="99" width="9.140625" style="20"/>
    <col min="100" max="100" width="11.42578125" style="20" customWidth="1"/>
    <col min="101" max="101" width="12.85546875" style="20" customWidth="1"/>
    <col min="102" max="102" width="9.140625" style="20"/>
    <col min="103" max="104" width="18" style="20" customWidth="1"/>
    <col min="105" max="105" width="12" style="20" customWidth="1"/>
    <col min="106" max="106" width="9.140625" style="20"/>
    <col min="107" max="107" width="18.140625" style="20" customWidth="1"/>
    <col min="108" max="108" width="16.85546875" style="20" customWidth="1"/>
    <col min="109" max="109" width="9.140625" style="20"/>
    <col min="110" max="110" width="11.7109375" style="20" customWidth="1"/>
    <col min="111" max="111" width="12" style="20" customWidth="1"/>
    <col min="112" max="112" width="11.140625" style="20" customWidth="1"/>
    <col min="113" max="113" width="17.140625" style="20" customWidth="1"/>
    <col min="114" max="117" width="9.140625" style="20"/>
    <col min="118" max="118" width="8.28515625" style="20" customWidth="1"/>
    <col min="119" max="119" width="6.7109375" style="20" customWidth="1"/>
    <col min="120" max="120" width="8.5703125" style="20" customWidth="1"/>
    <col min="121" max="124" width="9.140625" style="20"/>
    <col min="126" max="126" width="64.42578125" customWidth="1"/>
    <col min="127" max="127" width="18.42578125" customWidth="1"/>
    <col min="128" max="128" width="18.140625" customWidth="1"/>
    <col min="129" max="129" width="33" customWidth="1"/>
    <col min="130" max="130" width="44" customWidth="1"/>
    <col min="131" max="16384" width="9.140625" style="20"/>
  </cols>
  <sheetData>
    <row r="1" spans="1:122" ht="32.25" x14ac:dyDescent="0.4">
      <c r="A1" s="170" t="s">
        <v>254</v>
      </c>
      <c r="B1" s="170"/>
      <c r="H1" s="21" t="s">
        <v>252</v>
      </c>
      <c r="I1" s="21" t="s">
        <v>296</v>
      </c>
      <c r="J1" s="21" t="s">
        <v>297</v>
      </c>
      <c r="K1" s="21" t="s">
        <v>298</v>
      </c>
      <c r="L1" s="21" t="s">
        <v>299</v>
      </c>
      <c r="M1" s="21" t="s">
        <v>300</v>
      </c>
      <c r="N1" s="21" t="s">
        <v>301</v>
      </c>
      <c r="P1" s="22" t="s">
        <v>0</v>
      </c>
      <c r="Q1" s="22" t="s">
        <v>3</v>
      </c>
      <c r="R1" s="22" t="s">
        <v>330</v>
      </c>
      <c r="S1" s="22" t="s">
        <v>288</v>
      </c>
      <c r="T1" s="22" t="s">
        <v>303</v>
      </c>
      <c r="V1" s="21" t="s">
        <v>252</v>
      </c>
      <c r="W1" s="22" t="s">
        <v>305</v>
      </c>
      <c r="X1" s="22" t="s">
        <v>306</v>
      </c>
      <c r="Y1" s="22" t="s">
        <v>307</v>
      </c>
      <c r="Z1" s="22" t="s">
        <v>308</v>
      </c>
      <c r="AA1" s="22"/>
      <c r="AB1" s="22"/>
      <c r="AC1" s="171" t="s">
        <v>367</v>
      </c>
      <c r="AD1" s="171"/>
      <c r="AE1" s="171"/>
      <c r="AF1" s="171"/>
      <c r="AG1" s="22"/>
      <c r="BB1" s="23" t="s">
        <v>309</v>
      </c>
      <c r="BC1" s="23" t="s">
        <v>440</v>
      </c>
      <c r="BD1" s="23" t="s">
        <v>416</v>
      </c>
      <c r="BE1" s="23" t="s">
        <v>450</v>
      </c>
      <c r="BG1" s="22"/>
      <c r="BH1" s="22" t="s">
        <v>0</v>
      </c>
      <c r="BI1" s="22" t="s">
        <v>3</v>
      </c>
      <c r="BJ1" s="21" t="s">
        <v>401</v>
      </c>
      <c r="BK1" s="21" t="s">
        <v>403</v>
      </c>
      <c r="BL1" s="21" t="s">
        <v>402</v>
      </c>
      <c r="BM1" s="21" t="s">
        <v>475</v>
      </c>
      <c r="BN1" s="21" t="s">
        <v>404</v>
      </c>
      <c r="BO1" s="21" t="s">
        <v>469</v>
      </c>
      <c r="BP1" s="21" t="s">
        <v>470</v>
      </c>
      <c r="BQ1" s="21" t="s">
        <v>471</v>
      </c>
      <c r="BR1" s="21" t="s">
        <v>472</v>
      </c>
      <c r="BS1" s="21" t="s">
        <v>473</v>
      </c>
      <c r="BT1" s="21" t="s">
        <v>474</v>
      </c>
      <c r="BU1" s="11" t="s">
        <v>970</v>
      </c>
      <c r="BV1" s="173" t="s">
        <v>476</v>
      </c>
      <c r="BW1" s="173"/>
      <c r="BX1" s="173"/>
      <c r="BY1" s="173"/>
      <c r="BZ1" s="173"/>
      <c r="CA1" s="173"/>
      <c r="DL1" s="38" t="s">
        <v>494</v>
      </c>
      <c r="DM1" s="38"/>
      <c r="DN1" s="38"/>
      <c r="DO1" s="38"/>
    </row>
    <row r="2" spans="1:122" ht="30" x14ac:dyDescent="0.25">
      <c r="A2" s="21" t="s">
        <v>252</v>
      </c>
      <c r="B2" s="22" t="s">
        <v>253</v>
      </c>
      <c r="C2" s="21" t="s">
        <v>255</v>
      </c>
      <c r="H2" s="24">
        <v>2005</v>
      </c>
      <c r="I2" s="24">
        <v>0</v>
      </c>
      <c r="J2" s="24">
        <v>0</v>
      </c>
      <c r="K2" s="20">
        <v>1</v>
      </c>
      <c r="L2" s="24">
        <v>0</v>
      </c>
      <c r="M2" s="24">
        <v>0</v>
      </c>
      <c r="N2" s="24">
        <v>0</v>
      </c>
      <c r="P2" s="24" t="s">
        <v>118</v>
      </c>
      <c r="Q2" s="24">
        <v>2013</v>
      </c>
      <c r="R2" s="24">
        <v>1</v>
      </c>
      <c r="S2" s="24">
        <v>4</v>
      </c>
      <c r="T2" s="24">
        <v>6</v>
      </c>
      <c r="V2" s="24">
        <v>2005</v>
      </c>
      <c r="W2" s="24">
        <v>1</v>
      </c>
      <c r="X2" s="24">
        <v>0</v>
      </c>
      <c r="Y2" s="24">
        <v>0</v>
      </c>
      <c r="Z2" s="24">
        <v>0</v>
      </c>
      <c r="AA2" s="24"/>
      <c r="AB2" s="24"/>
      <c r="AC2" s="20" t="s">
        <v>368</v>
      </c>
      <c r="AW2" s="21" t="s">
        <v>345</v>
      </c>
      <c r="AX2" s="21" t="s">
        <v>253</v>
      </c>
      <c r="AY2" s="21" t="s">
        <v>348</v>
      </c>
      <c r="BB2" s="25">
        <v>1</v>
      </c>
      <c r="BC2" s="26" t="s">
        <v>439</v>
      </c>
      <c r="BD2" s="25" t="s">
        <v>441</v>
      </c>
      <c r="BE2" s="25" t="s">
        <v>451</v>
      </c>
      <c r="BG2" s="24"/>
      <c r="BH2" s="6" t="s">
        <v>954</v>
      </c>
      <c r="BI2" s="24">
        <v>2013</v>
      </c>
      <c r="BJ2" s="20">
        <v>1</v>
      </c>
      <c r="BK2" s="20">
        <v>1</v>
      </c>
      <c r="BL2" s="20">
        <v>1</v>
      </c>
      <c r="BM2" s="20">
        <v>1</v>
      </c>
      <c r="BN2" s="20">
        <v>1</v>
      </c>
      <c r="BO2" s="20">
        <v>1</v>
      </c>
      <c r="BP2" s="20">
        <v>0</v>
      </c>
      <c r="BQ2" s="20">
        <v>0</v>
      </c>
      <c r="BR2" s="20">
        <v>0</v>
      </c>
      <c r="BS2" s="20">
        <v>0</v>
      </c>
      <c r="BT2" s="20">
        <v>0</v>
      </c>
      <c r="BU2" s="6">
        <v>0</v>
      </c>
      <c r="BW2" s="155" t="s">
        <v>311</v>
      </c>
      <c r="BX2" s="155"/>
      <c r="CG2" s="155" t="s">
        <v>485</v>
      </c>
      <c r="CH2" s="155"/>
      <c r="CI2" s="155"/>
      <c r="CQ2" s="155" t="s">
        <v>486</v>
      </c>
      <c r="CR2" s="155"/>
      <c r="DA2" s="155" t="s">
        <v>312</v>
      </c>
      <c r="DB2" s="155"/>
      <c r="DL2" s="22"/>
      <c r="DM2" s="22" t="s">
        <v>0</v>
      </c>
      <c r="DN2" s="38" t="s">
        <v>495</v>
      </c>
      <c r="DO2" s="38" t="s">
        <v>496</v>
      </c>
      <c r="DP2" s="38" t="s">
        <v>497</v>
      </c>
      <c r="DQ2" s="11" t="s">
        <v>499</v>
      </c>
      <c r="DR2" s="11" t="s">
        <v>498</v>
      </c>
    </row>
    <row r="3" spans="1:122" x14ac:dyDescent="0.25">
      <c r="A3" s="24">
        <v>2005</v>
      </c>
      <c r="B3" s="24">
        <v>1</v>
      </c>
      <c r="C3" s="28">
        <f>(B3*100)/15</f>
        <v>6.666666666666667</v>
      </c>
      <c r="H3" s="20">
        <v>2009</v>
      </c>
      <c r="I3" s="20">
        <v>2</v>
      </c>
      <c r="J3" s="24">
        <v>0</v>
      </c>
      <c r="K3" s="29">
        <v>0</v>
      </c>
      <c r="L3" s="20">
        <v>0</v>
      </c>
      <c r="M3" s="20">
        <v>0</v>
      </c>
      <c r="N3" s="20">
        <v>0</v>
      </c>
      <c r="P3" s="20" t="s">
        <v>32</v>
      </c>
      <c r="Q3" s="20">
        <v>2009</v>
      </c>
      <c r="R3" s="20">
        <v>2</v>
      </c>
      <c r="S3" s="24">
        <v>1</v>
      </c>
      <c r="T3" s="24">
        <v>1</v>
      </c>
      <c r="V3" s="20">
        <v>2009</v>
      </c>
      <c r="W3" s="20">
        <v>2</v>
      </c>
      <c r="X3" s="20">
        <v>0</v>
      </c>
      <c r="Y3" s="20">
        <v>0</v>
      </c>
      <c r="Z3" s="20">
        <v>0</v>
      </c>
      <c r="AC3" s="21" t="s">
        <v>343</v>
      </c>
      <c r="AD3" s="21" t="s">
        <v>253</v>
      </c>
      <c r="AE3" s="21" t="s">
        <v>348</v>
      </c>
      <c r="AF3" s="21" t="s">
        <v>348</v>
      </c>
      <c r="AM3" s="21" t="s">
        <v>309</v>
      </c>
      <c r="AN3" s="21" t="s">
        <v>380</v>
      </c>
      <c r="AO3" s="21" t="s">
        <v>253</v>
      </c>
      <c r="AP3" s="21" t="s">
        <v>405</v>
      </c>
      <c r="AW3" s="20" t="s">
        <v>365</v>
      </c>
      <c r="AX3" s="20">
        <v>3</v>
      </c>
      <c r="AY3" s="28">
        <v>20</v>
      </c>
      <c r="BB3" s="25">
        <v>2</v>
      </c>
      <c r="BC3" s="26" t="s">
        <v>54</v>
      </c>
      <c r="BD3" s="25" t="s">
        <v>442</v>
      </c>
      <c r="BE3" s="25" t="s">
        <v>451</v>
      </c>
      <c r="BH3" s="6" t="s">
        <v>955</v>
      </c>
      <c r="BI3" s="20">
        <v>2009</v>
      </c>
      <c r="BJ3" s="20">
        <v>1</v>
      </c>
      <c r="BK3" s="20">
        <v>0</v>
      </c>
      <c r="BL3" s="20">
        <v>1</v>
      </c>
      <c r="BM3" s="20">
        <v>0</v>
      </c>
      <c r="BN3" s="20">
        <v>0</v>
      </c>
      <c r="BO3" s="20">
        <v>1</v>
      </c>
      <c r="BP3" s="20">
        <v>0</v>
      </c>
      <c r="BQ3" s="20">
        <v>0</v>
      </c>
      <c r="BR3" s="20">
        <v>0</v>
      </c>
      <c r="BS3" s="20">
        <v>0</v>
      </c>
      <c r="BT3" s="20">
        <v>0</v>
      </c>
      <c r="BU3" s="6">
        <v>1</v>
      </c>
      <c r="BW3" s="21" t="s">
        <v>309</v>
      </c>
      <c r="BX3" s="21" t="s">
        <v>0</v>
      </c>
      <c r="BY3" s="21" t="s">
        <v>477</v>
      </c>
      <c r="BZ3" s="21" t="s">
        <v>478</v>
      </c>
      <c r="CA3" s="21" t="s">
        <v>479</v>
      </c>
      <c r="CB3" s="21" t="s">
        <v>480</v>
      </c>
      <c r="CC3" s="21" t="s">
        <v>481</v>
      </c>
      <c r="CD3" s="21" t="s">
        <v>359</v>
      </c>
      <c r="CE3" s="21"/>
      <c r="CG3" s="21" t="s">
        <v>309</v>
      </c>
      <c r="CH3" s="48" t="s">
        <v>0</v>
      </c>
      <c r="CI3" s="21" t="s">
        <v>477</v>
      </c>
      <c r="CJ3" s="21" t="s">
        <v>478</v>
      </c>
      <c r="CK3" s="21" t="s">
        <v>479</v>
      </c>
      <c r="CL3" s="21" t="s">
        <v>480</v>
      </c>
      <c r="CM3" s="21" t="s">
        <v>481</v>
      </c>
      <c r="CN3" s="21" t="s">
        <v>359</v>
      </c>
      <c r="CO3" s="21" t="s">
        <v>484</v>
      </c>
      <c r="CP3" s="21"/>
      <c r="CQ3" s="21" t="s">
        <v>309</v>
      </c>
      <c r="CR3" s="21" t="s">
        <v>0</v>
      </c>
      <c r="CS3" s="21" t="s">
        <v>477</v>
      </c>
      <c r="CT3" s="21" t="s">
        <v>478</v>
      </c>
      <c r="CU3" s="21" t="s">
        <v>479</v>
      </c>
      <c r="CV3" s="21" t="s">
        <v>480</v>
      </c>
      <c r="CW3" s="21" t="s">
        <v>481</v>
      </c>
      <c r="CX3" s="21" t="s">
        <v>359</v>
      </c>
      <c r="DA3" s="21" t="s">
        <v>309</v>
      </c>
      <c r="DB3" s="21" t="s">
        <v>0</v>
      </c>
      <c r="DC3" s="21" t="s">
        <v>477</v>
      </c>
      <c r="DD3" s="21" t="s">
        <v>478</v>
      </c>
      <c r="DE3" s="21" t="s">
        <v>479</v>
      </c>
      <c r="DF3" s="21" t="s">
        <v>480</v>
      </c>
      <c r="DG3" s="21" t="s">
        <v>481</v>
      </c>
      <c r="DH3" s="21" t="s">
        <v>359</v>
      </c>
      <c r="DL3" s="24"/>
      <c r="DM3" s="6" t="s">
        <v>954</v>
      </c>
      <c r="DN3" s="20">
        <v>1</v>
      </c>
      <c r="DO3" s="20">
        <v>1</v>
      </c>
      <c r="DP3" s="20">
        <v>1</v>
      </c>
      <c r="DQ3" s="20">
        <v>1</v>
      </c>
      <c r="DR3" s="20">
        <f>SUM(DN3:DQ3)</f>
        <v>4</v>
      </c>
    </row>
    <row r="4" spans="1:122" ht="30" x14ac:dyDescent="0.25">
      <c r="A4" s="20">
        <v>2009</v>
      </c>
      <c r="B4" s="24">
        <v>2</v>
      </c>
      <c r="C4" s="28">
        <f t="shared" ref="C4:C12" si="0">(B4*100)/15</f>
        <v>13.333333333333334</v>
      </c>
      <c r="D4" s="20">
        <f>900/15</f>
        <v>60</v>
      </c>
      <c r="H4" s="20">
        <v>2010</v>
      </c>
      <c r="I4" s="20">
        <v>0</v>
      </c>
      <c r="J4" s="20">
        <v>1</v>
      </c>
      <c r="K4" s="20">
        <v>0</v>
      </c>
      <c r="L4" s="20">
        <v>0</v>
      </c>
      <c r="M4" s="20">
        <v>0</v>
      </c>
      <c r="N4" s="20">
        <v>0</v>
      </c>
      <c r="P4" s="20" t="s">
        <v>43</v>
      </c>
      <c r="Q4" s="20">
        <v>2009</v>
      </c>
      <c r="R4" s="20">
        <v>3</v>
      </c>
      <c r="S4" s="20">
        <v>1</v>
      </c>
      <c r="T4" s="20">
        <v>1</v>
      </c>
      <c r="V4" s="20">
        <v>2010</v>
      </c>
      <c r="W4" s="20">
        <v>1</v>
      </c>
      <c r="X4" s="20">
        <v>0</v>
      </c>
      <c r="Y4" s="20">
        <v>0</v>
      </c>
      <c r="Z4" s="20">
        <v>0</v>
      </c>
      <c r="AC4" s="20" t="s">
        <v>353</v>
      </c>
      <c r="AD4" s="20">
        <v>12</v>
      </c>
      <c r="AE4" s="28">
        <f>(AD4*100)/15</f>
        <v>80</v>
      </c>
      <c r="AF4" s="40">
        <v>0.8</v>
      </c>
      <c r="AM4" s="20">
        <v>1</v>
      </c>
      <c r="AN4" s="20" t="s">
        <v>381</v>
      </c>
      <c r="AO4" s="20">
        <v>3</v>
      </c>
      <c r="AW4" s="20" t="s">
        <v>366</v>
      </c>
      <c r="AX4" s="20">
        <v>8</v>
      </c>
      <c r="AY4" s="28">
        <v>53.333333333333336</v>
      </c>
      <c r="BB4" s="25">
        <v>3</v>
      </c>
      <c r="BC4" s="26" t="s">
        <v>443</v>
      </c>
      <c r="BD4" s="25" t="s">
        <v>420</v>
      </c>
      <c r="BE4" s="25" t="s">
        <v>451</v>
      </c>
      <c r="BH4" s="6" t="s">
        <v>570</v>
      </c>
      <c r="BI4" s="20">
        <v>2009</v>
      </c>
      <c r="BJ4" s="20">
        <v>1</v>
      </c>
      <c r="BK4" s="20">
        <v>0</v>
      </c>
      <c r="BL4" s="20">
        <v>1</v>
      </c>
      <c r="BM4" s="20">
        <v>0</v>
      </c>
      <c r="BN4" s="20">
        <v>0</v>
      </c>
      <c r="BO4" s="20">
        <v>1</v>
      </c>
      <c r="BP4" s="20">
        <v>0</v>
      </c>
      <c r="BQ4" s="20">
        <v>0</v>
      </c>
      <c r="BR4" s="20">
        <v>0</v>
      </c>
      <c r="BS4" s="20">
        <v>0</v>
      </c>
      <c r="BT4" s="20">
        <v>0</v>
      </c>
      <c r="BU4" s="6">
        <v>1</v>
      </c>
      <c r="BW4" s="39">
        <v>1</v>
      </c>
      <c r="BX4" s="39" t="s">
        <v>506</v>
      </c>
      <c r="BY4" s="6" t="s">
        <v>969</v>
      </c>
      <c r="CB4" s="20">
        <v>99.26</v>
      </c>
      <c r="CC4" s="20">
        <v>0.99850000000000005</v>
      </c>
      <c r="CD4" s="20">
        <v>99.02</v>
      </c>
      <c r="CE4" s="6" t="s">
        <v>83</v>
      </c>
      <c r="CG4" s="170">
        <v>1</v>
      </c>
      <c r="CH4" s="169" t="s">
        <v>510</v>
      </c>
      <c r="CI4" s="20" t="s">
        <v>483</v>
      </c>
      <c r="CJ4" s="20">
        <v>90.19</v>
      </c>
      <c r="CK4" s="20">
        <v>100</v>
      </c>
      <c r="CL4" s="20">
        <f>(2*(CJ4*CK4))/(CJ4+CK4)</f>
        <v>94.842000105158007</v>
      </c>
      <c r="CO4" s="20" t="s">
        <v>83</v>
      </c>
      <c r="CQ4" s="39">
        <v>1</v>
      </c>
      <c r="CR4" s="20" t="s">
        <v>506</v>
      </c>
      <c r="CS4" s="6" t="s">
        <v>969</v>
      </c>
      <c r="CV4" s="20">
        <v>97.41</v>
      </c>
      <c r="CW4" s="20">
        <v>0.99</v>
      </c>
      <c r="CX4" s="20">
        <v>96.62</v>
      </c>
      <c r="DA4" s="33">
        <v>1</v>
      </c>
      <c r="DB4" s="20" t="s">
        <v>506</v>
      </c>
      <c r="DC4" s="6" t="s">
        <v>504</v>
      </c>
      <c r="DF4" s="20">
        <v>99.63</v>
      </c>
      <c r="DG4" s="20">
        <v>99.69</v>
      </c>
      <c r="DH4" s="20">
        <v>99.2</v>
      </c>
      <c r="DM4" s="6" t="s">
        <v>955</v>
      </c>
      <c r="DN4" s="20">
        <v>1</v>
      </c>
      <c r="DO4" s="20">
        <v>1</v>
      </c>
      <c r="DP4" s="20">
        <v>1</v>
      </c>
      <c r="DQ4" s="20">
        <v>0.5</v>
      </c>
      <c r="DR4" s="20">
        <f t="shared" ref="DR4:DR17" si="1">SUM(DN4:DQ4)</f>
        <v>3.5</v>
      </c>
    </row>
    <row r="5" spans="1:122" x14ac:dyDescent="0.25">
      <c r="A5" s="20">
        <v>2010</v>
      </c>
      <c r="B5" s="24">
        <v>1</v>
      </c>
      <c r="C5" s="28">
        <f t="shared" si="0"/>
        <v>6.666666666666667</v>
      </c>
      <c r="H5" s="24">
        <v>2011</v>
      </c>
      <c r="I5" s="20">
        <v>0</v>
      </c>
      <c r="J5" s="24">
        <v>1</v>
      </c>
      <c r="K5" s="20">
        <v>0</v>
      </c>
      <c r="L5" s="20">
        <v>1</v>
      </c>
      <c r="M5" s="20">
        <v>0</v>
      </c>
      <c r="N5" s="20">
        <v>0</v>
      </c>
      <c r="P5" s="20" t="s">
        <v>60</v>
      </c>
      <c r="Q5" s="20">
        <v>2010</v>
      </c>
      <c r="R5" s="24">
        <v>4</v>
      </c>
      <c r="S5" s="24">
        <v>3</v>
      </c>
      <c r="T5" s="24">
        <v>1</v>
      </c>
      <c r="V5" s="24">
        <v>2011</v>
      </c>
      <c r="W5" s="24">
        <v>1</v>
      </c>
      <c r="X5" s="24">
        <v>0</v>
      </c>
      <c r="Y5" s="24">
        <v>1</v>
      </c>
      <c r="Z5" s="24">
        <v>0</v>
      </c>
      <c r="AA5" s="24"/>
      <c r="AB5" s="24"/>
      <c r="AC5" s="20" t="s">
        <v>354</v>
      </c>
      <c r="AD5" s="20">
        <v>1</v>
      </c>
      <c r="AE5" s="28">
        <f t="shared" ref="AE5:AE7" si="2">(AD5*100)/15</f>
        <v>6.666666666666667</v>
      </c>
      <c r="AF5" s="42">
        <v>6.6699999999999995E-2</v>
      </c>
      <c r="AM5" s="20">
        <v>2</v>
      </c>
      <c r="AN5" s="20" t="s">
        <v>382</v>
      </c>
      <c r="AO5" s="20">
        <v>6</v>
      </c>
      <c r="AW5" s="20" t="s">
        <v>352</v>
      </c>
      <c r="AX5" s="20">
        <v>4</v>
      </c>
      <c r="AY5" s="28">
        <v>26.666666666666668</v>
      </c>
      <c r="BB5" s="25">
        <v>4</v>
      </c>
      <c r="BC5" s="25" t="s">
        <v>444</v>
      </c>
      <c r="BD5" s="25" t="s">
        <v>436</v>
      </c>
      <c r="BE5" s="25" t="s">
        <v>451</v>
      </c>
      <c r="BH5" s="6" t="s">
        <v>956</v>
      </c>
      <c r="BI5" s="20">
        <v>2010</v>
      </c>
      <c r="BJ5" s="20">
        <v>1</v>
      </c>
      <c r="BK5" s="20">
        <v>1</v>
      </c>
      <c r="BL5" s="20">
        <v>1</v>
      </c>
      <c r="BM5" s="20">
        <v>1</v>
      </c>
      <c r="BN5" s="20">
        <v>1</v>
      </c>
      <c r="BO5" s="20">
        <v>1</v>
      </c>
      <c r="BP5" s="20">
        <v>0</v>
      </c>
      <c r="BQ5" s="20">
        <v>0</v>
      </c>
      <c r="BR5" s="20">
        <v>0</v>
      </c>
      <c r="BS5" s="20">
        <v>0</v>
      </c>
      <c r="BT5" s="20">
        <v>1</v>
      </c>
      <c r="BU5" s="6">
        <v>0</v>
      </c>
      <c r="BW5" s="49">
        <v>2</v>
      </c>
      <c r="BX5" s="39"/>
      <c r="CG5" s="170"/>
      <c r="CH5" s="170"/>
      <c r="CI5" s="20" t="s">
        <v>483</v>
      </c>
      <c r="CJ5" s="20">
        <v>73.239999999999995</v>
      </c>
      <c r="CK5" s="20">
        <v>100</v>
      </c>
      <c r="CL5" s="20">
        <f>(2*(CJ5*CK5))/(CJ5+CK5)</f>
        <v>84.553220965135054</v>
      </c>
      <c r="CO5" s="20" t="s">
        <v>487</v>
      </c>
      <c r="CQ5" s="39">
        <v>2</v>
      </c>
      <c r="CR5" s="20" t="s">
        <v>511</v>
      </c>
      <c r="CS5" s="20" t="s">
        <v>334</v>
      </c>
      <c r="CT5" s="20">
        <v>88.89</v>
      </c>
      <c r="CU5" s="20">
        <v>99.45</v>
      </c>
      <c r="CV5" s="20">
        <f>(2*(CT5*CU5))/(CT5+CU5)</f>
        <v>93.873956674100043</v>
      </c>
      <c r="CX5" s="20">
        <v>96.86</v>
      </c>
      <c r="CY5" s="6" t="s">
        <v>83</v>
      </c>
      <c r="DA5" s="33">
        <v>2</v>
      </c>
      <c r="DB5" s="20" t="s">
        <v>511</v>
      </c>
      <c r="DC5" s="20" t="s">
        <v>489</v>
      </c>
      <c r="DD5" s="20">
        <v>83.33</v>
      </c>
      <c r="DE5" s="20">
        <v>97.63</v>
      </c>
      <c r="DF5" s="20">
        <f>(2*(DD5*DE5))/(DD5+DE5)</f>
        <v>89.914985632183914</v>
      </c>
      <c r="DH5" s="20">
        <v>96.34</v>
      </c>
      <c r="DI5" s="6" t="s">
        <v>83</v>
      </c>
      <c r="DM5" s="6" t="s">
        <v>570</v>
      </c>
      <c r="DN5" s="20">
        <v>1</v>
      </c>
      <c r="DO5" s="20">
        <v>1</v>
      </c>
      <c r="DP5" s="20">
        <v>1</v>
      </c>
      <c r="DQ5" s="20">
        <v>1</v>
      </c>
      <c r="DR5" s="20">
        <f t="shared" si="1"/>
        <v>4</v>
      </c>
    </row>
    <row r="6" spans="1:122" x14ac:dyDescent="0.25">
      <c r="A6" s="24">
        <v>2011</v>
      </c>
      <c r="B6" s="24">
        <v>2</v>
      </c>
      <c r="C6" s="28">
        <f t="shared" si="0"/>
        <v>13.333333333333334</v>
      </c>
      <c r="H6" s="24">
        <v>2012</v>
      </c>
      <c r="I6" s="24">
        <v>1</v>
      </c>
      <c r="J6" s="24">
        <v>2</v>
      </c>
      <c r="K6" s="24">
        <v>0</v>
      </c>
      <c r="L6" s="24">
        <v>0</v>
      </c>
      <c r="M6" s="24">
        <v>0</v>
      </c>
      <c r="N6" s="24">
        <v>0</v>
      </c>
      <c r="P6" s="20" t="s">
        <v>78</v>
      </c>
      <c r="Q6" s="24">
        <v>2011</v>
      </c>
      <c r="R6" s="20">
        <v>5</v>
      </c>
      <c r="S6" s="24">
        <v>7</v>
      </c>
      <c r="T6" s="24">
        <v>8</v>
      </c>
      <c r="V6" s="24">
        <v>2012</v>
      </c>
      <c r="W6" s="24">
        <v>3</v>
      </c>
      <c r="X6" s="24">
        <v>0</v>
      </c>
      <c r="Y6" s="24">
        <v>0</v>
      </c>
      <c r="Z6" s="24">
        <v>0</v>
      </c>
      <c r="AA6" s="24"/>
      <c r="AC6" s="20" t="s">
        <v>355</v>
      </c>
      <c r="AD6" s="20">
        <v>1</v>
      </c>
      <c r="AE6" s="28">
        <f t="shared" si="2"/>
        <v>6.666666666666667</v>
      </c>
      <c r="AF6" s="42">
        <v>6.6699999999999995E-2</v>
      </c>
      <c r="AM6" s="20">
        <v>3</v>
      </c>
      <c r="AN6" s="20" t="s">
        <v>383</v>
      </c>
      <c r="AO6" s="20">
        <v>9</v>
      </c>
      <c r="AW6" s="20" t="s">
        <v>302</v>
      </c>
      <c r="AX6" s="20">
        <v>15</v>
      </c>
      <c r="AY6" s="28">
        <v>100</v>
      </c>
      <c r="BB6" s="25">
        <v>5</v>
      </c>
      <c r="BC6" s="26" t="s">
        <v>445</v>
      </c>
      <c r="BD6" s="25" t="s">
        <v>422</v>
      </c>
      <c r="BE6" s="25" t="s">
        <v>451</v>
      </c>
      <c r="BH6" s="6" t="s">
        <v>957</v>
      </c>
      <c r="BI6" s="24">
        <v>2011</v>
      </c>
      <c r="BJ6" s="20">
        <v>1</v>
      </c>
      <c r="BK6" s="20">
        <v>1</v>
      </c>
      <c r="BL6" s="20">
        <v>0</v>
      </c>
      <c r="BM6" s="20">
        <v>1</v>
      </c>
      <c r="BN6" s="20">
        <v>1</v>
      </c>
      <c r="BO6" s="20">
        <v>1</v>
      </c>
      <c r="BP6" s="20">
        <v>1</v>
      </c>
      <c r="BQ6" s="20">
        <v>1</v>
      </c>
      <c r="BR6" s="20">
        <v>1</v>
      </c>
      <c r="BS6" s="20">
        <v>0</v>
      </c>
      <c r="BT6" s="20">
        <v>0</v>
      </c>
      <c r="BU6" s="6">
        <v>0</v>
      </c>
      <c r="BW6" s="39"/>
      <c r="BX6" s="39"/>
      <c r="CG6" s="33">
        <v>2</v>
      </c>
      <c r="CH6" s="33" t="s">
        <v>515</v>
      </c>
      <c r="CI6" s="20" t="s">
        <v>491</v>
      </c>
      <c r="CJ6" s="20">
        <v>0.68399999999999994</v>
      </c>
      <c r="CK6" s="20">
        <v>0.435</v>
      </c>
      <c r="CL6" s="20">
        <v>0.52700000000000002</v>
      </c>
      <c r="CO6" s="6" t="s">
        <v>83</v>
      </c>
      <c r="CQ6" s="39"/>
      <c r="CR6" s="39"/>
      <c r="DA6" s="33">
        <v>3</v>
      </c>
      <c r="DB6" s="20" t="s">
        <v>515</v>
      </c>
      <c r="DC6" s="20" t="s">
        <v>491</v>
      </c>
      <c r="DD6" s="20">
        <v>0.84799999999999998</v>
      </c>
      <c r="DE6" s="20">
        <v>0.87</v>
      </c>
      <c r="DF6" s="20">
        <v>0.85899999999999999</v>
      </c>
      <c r="DM6" s="6" t="s">
        <v>956</v>
      </c>
      <c r="DN6" s="20">
        <v>1</v>
      </c>
      <c r="DO6" s="20">
        <v>1</v>
      </c>
      <c r="DP6" s="20">
        <v>1</v>
      </c>
      <c r="DQ6" s="20">
        <v>1</v>
      </c>
      <c r="DR6" s="20">
        <f t="shared" si="1"/>
        <v>4</v>
      </c>
    </row>
    <row r="7" spans="1:122" ht="45" x14ac:dyDescent="0.25">
      <c r="A7" s="24">
        <v>2012</v>
      </c>
      <c r="B7" s="24">
        <v>3</v>
      </c>
      <c r="C7" s="28">
        <f t="shared" si="0"/>
        <v>20</v>
      </c>
      <c r="H7" s="24">
        <v>2013</v>
      </c>
      <c r="I7" s="24">
        <v>0</v>
      </c>
      <c r="J7" s="24">
        <v>1</v>
      </c>
      <c r="K7" s="20">
        <v>0</v>
      </c>
      <c r="L7" s="24">
        <v>0</v>
      </c>
      <c r="M7" s="24">
        <v>0</v>
      </c>
      <c r="N7" s="24">
        <v>0</v>
      </c>
      <c r="P7" s="20" t="s">
        <v>91</v>
      </c>
      <c r="Q7" s="24">
        <v>2012</v>
      </c>
      <c r="R7" s="20">
        <v>6</v>
      </c>
      <c r="S7" s="24">
        <v>4</v>
      </c>
      <c r="T7" s="24">
        <v>1</v>
      </c>
      <c r="V7" s="24">
        <v>2013</v>
      </c>
      <c r="W7" s="24">
        <v>0</v>
      </c>
      <c r="X7" s="24">
        <v>1</v>
      </c>
      <c r="Y7" s="24">
        <v>0</v>
      </c>
      <c r="Z7" s="24">
        <v>0</v>
      </c>
      <c r="AA7" s="24"/>
      <c r="AC7" s="20" t="s">
        <v>356</v>
      </c>
      <c r="AD7" s="20">
        <v>1</v>
      </c>
      <c r="AE7" s="28">
        <f t="shared" si="2"/>
        <v>6.666666666666667</v>
      </c>
      <c r="AF7" s="42">
        <v>6.6699999999999995E-2</v>
      </c>
      <c r="AM7" s="20">
        <v>4</v>
      </c>
      <c r="AN7" s="20" t="s">
        <v>384</v>
      </c>
      <c r="AO7" s="20">
        <v>1</v>
      </c>
      <c r="BB7" s="25">
        <v>6</v>
      </c>
      <c r="BC7" s="30" t="s">
        <v>195</v>
      </c>
      <c r="BD7" s="25" t="s">
        <v>433</v>
      </c>
      <c r="BE7" s="25" t="s">
        <v>451</v>
      </c>
      <c r="BH7" s="6" t="s">
        <v>958</v>
      </c>
      <c r="BI7" s="24">
        <v>2012</v>
      </c>
      <c r="BJ7" s="20">
        <v>1</v>
      </c>
      <c r="BK7" s="20">
        <v>1</v>
      </c>
      <c r="BL7" s="20">
        <v>1</v>
      </c>
      <c r="BM7" s="20">
        <v>1</v>
      </c>
      <c r="BN7" s="20">
        <v>1</v>
      </c>
      <c r="BO7" s="20">
        <v>1</v>
      </c>
      <c r="BP7" s="20">
        <v>0</v>
      </c>
      <c r="BQ7" s="20">
        <v>0</v>
      </c>
      <c r="BR7" s="20">
        <v>0</v>
      </c>
      <c r="BS7" s="20">
        <v>0</v>
      </c>
      <c r="BT7" s="20">
        <v>1</v>
      </c>
      <c r="BU7" s="6">
        <v>0</v>
      </c>
      <c r="BW7" s="39"/>
      <c r="BX7" s="39"/>
      <c r="CG7" s="170">
        <v>3</v>
      </c>
      <c r="CH7" s="170" t="s">
        <v>512</v>
      </c>
      <c r="CI7" s="20" t="s">
        <v>503</v>
      </c>
      <c r="CJ7" s="20">
        <v>96.64</v>
      </c>
      <c r="CK7" s="20">
        <v>90.23</v>
      </c>
      <c r="CL7" s="20">
        <f>(2*(CJ7*CK7))/(CJ7+CK7)</f>
        <v>93.325062342805154</v>
      </c>
      <c r="CO7" s="6" t="s">
        <v>83</v>
      </c>
      <c r="CQ7" s="39"/>
      <c r="CR7" s="39"/>
      <c r="DM7" s="6" t="s">
        <v>957</v>
      </c>
      <c r="DN7" s="20">
        <v>1</v>
      </c>
      <c r="DO7" s="20">
        <v>1</v>
      </c>
      <c r="DP7" s="20">
        <v>1</v>
      </c>
      <c r="DQ7" s="20">
        <v>1</v>
      </c>
      <c r="DR7" s="20">
        <f t="shared" si="1"/>
        <v>4</v>
      </c>
    </row>
    <row r="8" spans="1:122" ht="30" x14ac:dyDescent="0.25">
      <c r="A8" s="24">
        <v>2013</v>
      </c>
      <c r="B8" s="24">
        <v>1</v>
      </c>
      <c r="C8" s="28">
        <f t="shared" si="0"/>
        <v>6.666666666666667</v>
      </c>
      <c r="H8" s="24">
        <v>2015</v>
      </c>
      <c r="I8" s="20">
        <v>1</v>
      </c>
      <c r="J8" s="24">
        <v>0</v>
      </c>
      <c r="K8" s="20">
        <v>0</v>
      </c>
      <c r="L8" s="24">
        <v>0</v>
      </c>
      <c r="M8" s="20">
        <v>0</v>
      </c>
      <c r="N8" s="20">
        <v>1</v>
      </c>
      <c r="P8" s="20" t="s">
        <v>109</v>
      </c>
      <c r="Q8" s="20">
        <v>2012</v>
      </c>
      <c r="R8" s="24">
        <v>7</v>
      </c>
      <c r="S8" s="24">
        <v>1</v>
      </c>
      <c r="T8" s="24">
        <v>1</v>
      </c>
      <c r="V8" s="24">
        <v>2015</v>
      </c>
      <c r="W8" s="24">
        <v>2</v>
      </c>
      <c r="X8" s="24">
        <v>0</v>
      </c>
      <c r="Y8" s="24">
        <v>0</v>
      </c>
      <c r="Z8" s="24">
        <v>0</v>
      </c>
      <c r="AA8" s="24"/>
      <c r="AB8" s="24"/>
      <c r="AE8" s="28"/>
      <c r="AF8" s="42"/>
      <c r="AM8" s="20">
        <v>5</v>
      </c>
      <c r="AN8" s="20" t="s">
        <v>386</v>
      </c>
      <c r="AO8" s="20">
        <v>7</v>
      </c>
      <c r="BB8" s="25">
        <v>7</v>
      </c>
      <c r="BC8" s="26" t="s">
        <v>446</v>
      </c>
      <c r="BD8" s="25" t="s">
        <v>447</v>
      </c>
      <c r="BE8" s="25" t="s">
        <v>451</v>
      </c>
      <c r="BH8" s="6" t="s">
        <v>959</v>
      </c>
      <c r="BI8" s="20">
        <v>2012</v>
      </c>
      <c r="BJ8" s="20">
        <v>1</v>
      </c>
      <c r="BK8" s="20">
        <v>1</v>
      </c>
      <c r="BL8" s="20">
        <v>0</v>
      </c>
      <c r="BM8" s="20">
        <v>0</v>
      </c>
      <c r="BN8" s="20">
        <v>0</v>
      </c>
      <c r="BO8" s="20">
        <v>0</v>
      </c>
      <c r="BP8" s="20">
        <v>0</v>
      </c>
      <c r="BQ8" s="20">
        <v>0</v>
      </c>
      <c r="BR8" s="20">
        <v>0</v>
      </c>
      <c r="BS8" s="20">
        <v>0</v>
      </c>
      <c r="BT8" s="20">
        <v>0</v>
      </c>
      <c r="BU8" s="6">
        <v>1</v>
      </c>
      <c r="BW8" s="39"/>
      <c r="BX8" s="39"/>
      <c r="CG8" s="170"/>
      <c r="CH8" s="170"/>
      <c r="CI8" s="20" t="s">
        <v>503</v>
      </c>
      <c r="CJ8" s="6">
        <v>92.33</v>
      </c>
      <c r="CK8" s="6">
        <v>68</v>
      </c>
      <c r="CL8" s="6">
        <f>(2*(CJ8*CK8))/(CJ8+CK8)</f>
        <v>78.318967130293771</v>
      </c>
      <c r="CO8" s="6" t="s">
        <v>487</v>
      </c>
      <c r="CQ8" s="39"/>
      <c r="CR8" s="39"/>
      <c r="DM8" s="6" t="s">
        <v>958</v>
      </c>
      <c r="DN8" s="20">
        <v>1</v>
      </c>
      <c r="DO8" s="20">
        <v>1</v>
      </c>
      <c r="DP8" s="20">
        <v>1</v>
      </c>
      <c r="DQ8" s="20">
        <v>1</v>
      </c>
      <c r="DR8" s="20">
        <f t="shared" si="1"/>
        <v>4</v>
      </c>
    </row>
    <row r="9" spans="1:122" ht="30" x14ac:dyDescent="0.25">
      <c r="A9" s="24">
        <v>2015</v>
      </c>
      <c r="B9" s="24">
        <v>2</v>
      </c>
      <c r="C9" s="28">
        <f t="shared" si="0"/>
        <v>13.333333333333334</v>
      </c>
      <c r="H9" s="24">
        <v>2016</v>
      </c>
      <c r="I9" s="24">
        <v>1</v>
      </c>
      <c r="J9" s="24">
        <v>1</v>
      </c>
      <c r="K9" s="24">
        <v>0</v>
      </c>
      <c r="L9" s="24">
        <v>0</v>
      </c>
      <c r="M9" s="24">
        <v>0</v>
      </c>
      <c r="N9" s="24">
        <v>0</v>
      </c>
      <c r="P9" s="20" t="s">
        <v>117</v>
      </c>
      <c r="Q9" s="24">
        <v>2012</v>
      </c>
      <c r="R9" s="20">
        <v>8</v>
      </c>
      <c r="S9" s="24">
        <v>4</v>
      </c>
      <c r="T9" s="24">
        <v>1</v>
      </c>
      <c r="V9" s="24">
        <v>2016</v>
      </c>
      <c r="W9" s="24">
        <v>1</v>
      </c>
      <c r="X9" s="24">
        <v>0</v>
      </c>
      <c r="Y9" s="24">
        <v>0</v>
      </c>
      <c r="Z9" s="24">
        <v>1</v>
      </c>
      <c r="AA9" s="24"/>
      <c r="AC9" s="20" t="s">
        <v>369</v>
      </c>
      <c r="AM9" s="20">
        <v>6</v>
      </c>
      <c r="AN9" s="20" t="s">
        <v>385</v>
      </c>
      <c r="AO9" s="20">
        <v>2</v>
      </c>
      <c r="BB9" s="25">
        <v>8</v>
      </c>
      <c r="BC9" s="26" t="s">
        <v>106</v>
      </c>
      <c r="BD9" s="25" t="s">
        <v>448</v>
      </c>
      <c r="BE9" s="25" t="s">
        <v>452</v>
      </c>
      <c r="BH9" s="6" t="s">
        <v>960</v>
      </c>
      <c r="BI9" s="24">
        <v>2012</v>
      </c>
      <c r="BJ9" s="20">
        <v>1</v>
      </c>
      <c r="BK9" s="20">
        <v>1</v>
      </c>
      <c r="BL9" s="20">
        <v>1</v>
      </c>
      <c r="BM9" s="20">
        <v>1</v>
      </c>
      <c r="BN9" s="20">
        <v>1</v>
      </c>
      <c r="BO9" s="20">
        <v>1</v>
      </c>
      <c r="BP9" s="20">
        <v>0</v>
      </c>
      <c r="BQ9" s="20">
        <v>0</v>
      </c>
      <c r="BR9" s="20">
        <v>0</v>
      </c>
      <c r="BS9" s="20">
        <v>0</v>
      </c>
      <c r="BT9" s="20">
        <v>1</v>
      </c>
      <c r="BU9" s="6">
        <v>0</v>
      </c>
      <c r="BW9" s="39"/>
      <c r="BX9" s="39"/>
      <c r="CG9" s="33">
        <v>4</v>
      </c>
      <c r="CH9" s="33" t="s">
        <v>506</v>
      </c>
      <c r="CI9" s="4" t="s">
        <v>335</v>
      </c>
      <c r="CL9" s="20">
        <v>98.14</v>
      </c>
      <c r="CM9" s="20">
        <v>0.99160000000000004</v>
      </c>
      <c r="CN9" s="20">
        <v>97.55</v>
      </c>
      <c r="CO9" s="6" t="s">
        <v>83</v>
      </c>
      <c r="CQ9" s="39"/>
      <c r="CR9" s="39"/>
      <c r="DM9" s="6" t="s">
        <v>959</v>
      </c>
      <c r="DN9" s="20">
        <v>1</v>
      </c>
      <c r="DO9" s="20">
        <v>1</v>
      </c>
      <c r="DP9" s="20">
        <v>1</v>
      </c>
      <c r="DQ9" s="20">
        <v>0.5</v>
      </c>
      <c r="DR9" s="20">
        <f t="shared" si="1"/>
        <v>3.5</v>
      </c>
    </row>
    <row r="10" spans="1:122" x14ac:dyDescent="0.25">
      <c r="A10" s="24">
        <v>2016</v>
      </c>
      <c r="B10" s="24">
        <v>2</v>
      </c>
      <c r="C10" s="28">
        <f t="shared" si="0"/>
        <v>13.333333333333334</v>
      </c>
      <c r="H10" s="24">
        <v>2017</v>
      </c>
      <c r="I10" s="24">
        <v>0</v>
      </c>
      <c r="J10" s="24">
        <v>1</v>
      </c>
      <c r="K10" s="24">
        <v>0</v>
      </c>
      <c r="L10" s="24">
        <v>0</v>
      </c>
      <c r="M10" s="24">
        <v>0</v>
      </c>
      <c r="N10" s="24">
        <v>0</v>
      </c>
      <c r="P10" s="20" t="s">
        <v>128</v>
      </c>
      <c r="Q10" s="24">
        <v>2015</v>
      </c>
      <c r="R10" s="20">
        <v>9</v>
      </c>
      <c r="S10" s="24">
        <v>12</v>
      </c>
      <c r="T10" s="24">
        <v>1</v>
      </c>
      <c r="V10" s="24">
        <v>2017</v>
      </c>
      <c r="W10" s="24">
        <v>0</v>
      </c>
      <c r="X10" s="24">
        <v>0</v>
      </c>
      <c r="Y10" s="24">
        <v>0</v>
      </c>
      <c r="Z10" s="24">
        <v>1</v>
      </c>
      <c r="AA10" s="24"/>
      <c r="AC10" s="21" t="s">
        <v>344</v>
      </c>
      <c r="AD10" s="21" t="s">
        <v>253</v>
      </c>
      <c r="AE10" s="21" t="s">
        <v>348</v>
      </c>
      <c r="AM10" s="20">
        <v>7</v>
      </c>
      <c r="AN10" s="20" t="s">
        <v>387</v>
      </c>
      <c r="AO10" s="20">
        <v>1</v>
      </c>
      <c r="BB10" s="25">
        <v>9</v>
      </c>
      <c r="BC10" s="26" t="s">
        <v>449</v>
      </c>
      <c r="BD10" s="25" t="s">
        <v>423</v>
      </c>
      <c r="BE10" s="25" t="s">
        <v>352</v>
      </c>
      <c r="BH10" s="6" t="s">
        <v>961</v>
      </c>
      <c r="BI10" s="24">
        <v>2015</v>
      </c>
      <c r="BJ10" s="20">
        <v>1</v>
      </c>
      <c r="BK10" s="20">
        <v>1</v>
      </c>
      <c r="BL10" s="20">
        <v>1</v>
      </c>
      <c r="BM10" s="20">
        <v>1</v>
      </c>
      <c r="BN10" s="20">
        <v>1</v>
      </c>
      <c r="BO10" s="20">
        <v>1</v>
      </c>
      <c r="BP10" s="20">
        <v>0</v>
      </c>
      <c r="BQ10" s="20">
        <v>0</v>
      </c>
      <c r="BR10" s="20">
        <v>0</v>
      </c>
      <c r="BS10" s="20">
        <v>0</v>
      </c>
      <c r="BT10" s="20">
        <v>1</v>
      </c>
      <c r="BU10" s="6">
        <v>0</v>
      </c>
      <c r="CR10" s="39"/>
      <c r="DM10" s="6" t="s">
        <v>960</v>
      </c>
      <c r="DN10" s="20">
        <v>1</v>
      </c>
      <c r="DO10" s="20">
        <v>1</v>
      </c>
      <c r="DP10" s="20">
        <v>1</v>
      </c>
      <c r="DQ10" s="20">
        <v>1</v>
      </c>
      <c r="DR10" s="20">
        <f t="shared" si="1"/>
        <v>4</v>
      </c>
    </row>
    <row r="11" spans="1:122" ht="30" x14ac:dyDescent="0.25">
      <c r="A11" s="24">
        <v>2017</v>
      </c>
      <c r="B11" s="24">
        <v>1</v>
      </c>
      <c r="C11" s="28">
        <f t="shared" si="0"/>
        <v>6.666666666666667</v>
      </c>
      <c r="H11" s="31" t="s">
        <v>302</v>
      </c>
      <c r="I11" s="31">
        <f t="shared" ref="I11:N11" si="3">SUM(I2:I10)</f>
        <v>5</v>
      </c>
      <c r="J11" s="31">
        <f t="shared" si="3"/>
        <v>7</v>
      </c>
      <c r="K11" s="31">
        <f t="shared" si="3"/>
        <v>1</v>
      </c>
      <c r="L11" s="31">
        <f t="shared" si="3"/>
        <v>1</v>
      </c>
      <c r="M11" s="31">
        <f t="shared" si="3"/>
        <v>0</v>
      </c>
      <c r="N11" s="31">
        <f t="shared" si="3"/>
        <v>1</v>
      </c>
      <c r="P11" s="20" t="s">
        <v>142</v>
      </c>
      <c r="Q11" s="24">
        <v>2017</v>
      </c>
      <c r="R11" s="24">
        <v>10</v>
      </c>
      <c r="S11" s="24">
        <v>4</v>
      </c>
      <c r="T11" s="24">
        <v>32</v>
      </c>
      <c r="V11" s="31" t="s">
        <v>302</v>
      </c>
      <c r="W11" s="31">
        <f>SUM(W2:W10)</f>
        <v>11</v>
      </c>
      <c r="X11" s="31">
        <f>SUM(X2:X10)</f>
        <v>1</v>
      </c>
      <c r="Y11" s="31">
        <f>SUM(Y2:Y10)</f>
        <v>1</v>
      </c>
      <c r="Z11" s="31">
        <f>SUM(Z2:Z10)</f>
        <v>2</v>
      </c>
      <c r="AA11" s="31"/>
      <c r="AB11" s="24"/>
      <c r="AC11" s="20" t="s">
        <v>359</v>
      </c>
      <c r="AD11" s="20">
        <v>2</v>
      </c>
      <c r="AE11" s="28">
        <v>13.333333333333334</v>
      </c>
      <c r="AM11" s="20">
        <v>8</v>
      </c>
      <c r="AN11" s="20" t="s">
        <v>388</v>
      </c>
      <c r="AO11" s="20">
        <v>1</v>
      </c>
      <c r="BB11" s="25">
        <v>10</v>
      </c>
      <c r="BC11" s="26" t="s">
        <v>86</v>
      </c>
      <c r="BD11" s="25" t="s">
        <v>421</v>
      </c>
      <c r="BE11" s="25" t="s">
        <v>352</v>
      </c>
      <c r="BH11" s="6" t="s">
        <v>962</v>
      </c>
      <c r="BI11" s="24">
        <v>2017</v>
      </c>
      <c r="BJ11" s="20">
        <v>1</v>
      </c>
      <c r="BK11" s="20">
        <v>1</v>
      </c>
      <c r="BL11" s="20">
        <v>1</v>
      </c>
      <c r="BM11" s="20">
        <v>1</v>
      </c>
      <c r="BN11" s="20">
        <v>1</v>
      </c>
      <c r="BO11" s="20">
        <v>1</v>
      </c>
      <c r="BP11" s="20">
        <v>0</v>
      </c>
      <c r="BQ11" s="20">
        <v>0</v>
      </c>
      <c r="BR11" s="20">
        <v>0</v>
      </c>
      <c r="BS11" s="20">
        <v>0</v>
      </c>
      <c r="BT11" s="20">
        <v>0</v>
      </c>
      <c r="BU11" s="6">
        <v>0</v>
      </c>
      <c r="CQ11" s="39"/>
      <c r="CR11" s="39"/>
      <c r="DM11" s="6" t="s">
        <v>961</v>
      </c>
      <c r="DN11" s="20">
        <v>1</v>
      </c>
      <c r="DO11" s="20">
        <v>1</v>
      </c>
      <c r="DP11" s="20">
        <v>1</v>
      </c>
      <c r="DQ11" s="20">
        <v>1</v>
      </c>
      <c r="DR11" s="20">
        <f t="shared" si="1"/>
        <v>4</v>
      </c>
    </row>
    <row r="12" spans="1:122" x14ac:dyDescent="0.25">
      <c r="B12" s="22">
        <f>SUM(B3:B11)</f>
        <v>15</v>
      </c>
      <c r="C12" s="32">
        <f t="shared" si="0"/>
        <v>100</v>
      </c>
      <c r="D12" s="28"/>
      <c r="P12" s="20" t="s">
        <v>143</v>
      </c>
      <c r="Q12" s="24">
        <v>2005</v>
      </c>
      <c r="R12" s="20">
        <v>11</v>
      </c>
      <c r="S12" s="24">
        <v>5</v>
      </c>
      <c r="T12" s="24">
        <v>1</v>
      </c>
      <c r="AC12" s="20" t="s">
        <v>69</v>
      </c>
      <c r="AD12" s="20">
        <v>6</v>
      </c>
      <c r="AE12" s="28">
        <v>40</v>
      </c>
      <c r="AM12" s="20">
        <v>9</v>
      </c>
      <c r="AN12" s="20" t="s">
        <v>389</v>
      </c>
      <c r="AO12" s="20">
        <v>1</v>
      </c>
      <c r="BH12" s="6" t="s">
        <v>963</v>
      </c>
      <c r="BI12" s="24">
        <v>2005</v>
      </c>
      <c r="BJ12" s="20">
        <v>1</v>
      </c>
      <c r="BK12" s="20">
        <v>1</v>
      </c>
      <c r="BL12" s="20">
        <v>0</v>
      </c>
      <c r="BM12" s="20">
        <v>1</v>
      </c>
      <c r="BN12" s="20">
        <v>0</v>
      </c>
      <c r="BO12" s="20">
        <v>0</v>
      </c>
      <c r="BP12" s="20">
        <v>0</v>
      </c>
      <c r="BQ12" s="20">
        <v>0</v>
      </c>
      <c r="BR12" s="20">
        <v>0</v>
      </c>
      <c r="BS12" s="20">
        <v>0</v>
      </c>
      <c r="BT12" s="20">
        <v>0</v>
      </c>
      <c r="BU12" s="6">
        <v>0</v>
      </c>
      <c r="CQ12" s="39"/>
      <c r="CR12" s="39"/>
      <c r="DM12" s="6" t="s">
        <v>962</v>
      </c>
      <c r="DN12" s="20">
        <v>1</v>
      </c>
      <c r="DO12" s="20">
        <v>1</v>
      </c>
      <c r="DP12" s="20">
        <v>1</v>
      </c>
      <c r="DQ12" s="20">
        <v>1</v>
      </c>
      <c r="DR12" s="20">
        <f t="shared" si="1"/>
        <v>4</v>
      </c>
    </row>
    <row r="13" spans="1:122" ht="28.5" x14ac:dyDescent="0.45">
      <c r="A13" s="172" t="s">
        <v>331</v>
      </c>
      <c r="B13" s="172"/>
      <c r="C13" s="172"/>
      <c r="P13" s="24" t="s">
        <v>171</v>
      </c>
      <c r="Q13" s="24">
        <v>2011</v>
      </c>
      <c r="R13" s="20">
        <v>12</v>
      </c>
      <c r="S13" s="24">
        <v>3</v>
      </c>
      <c r="T13" s="24">
        <v>1</v>
      </c>
      <c r="AC13" s="20" t="s">
        <v>360</v>
      </c>
      <c r="AD13" s="20">
        <v>1</v>
      </c>
      <c r="AE13" s="28">
        <v>6.666666666666667</v>
      </c>
      <c r="AM13" s="20">
        <v>10</v>
      </c>
      <c r="AN13" s="20" t="s">
        <v>390</v>
      </c>
      <c r="AO13" s="20">
        <v>1</v>
      </c>
      <c r="BB13" s="147" t="s">
        <v>309</v>
      </c>
      <c r="BC13" s="145" t="s">
        <v>1164</v>
      </c>
      <c r="BD13" s="146" t="s">
        <v>1163</v>
      </c>
      <c r="BG13" s="24"/>
      <c r="BH13" s="6" t="s">
        <v>964</v>
      </c>
      <c r="BI13" s="24">
        <v>2011</v>
      </c>
      <c r="BJ13" s="20">
        <v>1</v>
      </c>
      <c r="BK13" s="20">
        <v>0</v>
      </c>
      <c r="BL13" s="20">
        <v>1</v>
      </c>
      <c r="BM13" s="20">
        <v>0</v>
      </c>
      <c r="BN13" s="20">
        <v>0</v>
      </c>
      <c r="BO13" s="20">
        <v>1</v>
      </c>
      <c r="BP13" s="20">
        <v>0</v>
      </c>
      <c r="BQ13" s="20">
        <v>0</v>
      </c>
      <c r="BR13" s="20">
        <v>0</v>
      </c>
      <c r="BS13" s="20">
        <v>0</v>
      </c>
      <c r="BT13" s="20">
        <v>0</v>
      </c>
      <c r="BU13" s="6">
        <v>1</v>
      </c>
      <c r="BW13" s="155" t="s">
        <v>323</v>
      </c>
      <c r="BX13" s="155"/>
      <c r="BY13" s="155"/>
      <c r="CG13" s="155" t="s">
        <v>322</v>
      </c>
      <c r="CH13" s="155"/>
      <c r="CI13" s="155"/>
      <c r="CQ13" s="155" t="s">
        <v>490</v>
      </c>
      <c r="CR13" s="155"/>
      <c r="DA13" s="155" t="s">
        <v>328</v>
      </c>
      <c r="DB13" s="155"/>
      <c r="DM13" s="6" t="s">
        <v>963</v>
      </c>
      <c r="DN13" s="20">
        <v>1</v>
      </c>
      <c r="DO13" s="20">
        <v>1</v>
      </c>
      <c r="DP13" s="20">
        <v>1</v>
      </c>
      <c r="DQ13" s="20">
        <v>0.5</v>
      </c>
      <c r="DR13" s="20">
        <f t="shared" si="1"/>
        <v>3.5</v>
      </c>
    </row>
    <row r="14" spans="1:122" x14ac:dyDescent="0.25">
      <c r="P14" s="20" t="s">
        <v>186</v>
      </c>
      <c r="Q14" s="24">
        <v>2016</v>
      </c>
      <c r="R14" s="24">
        <v>13</v>
      </c>
      <c r="S14" s="24">
        <v>4</v>
      </c>
      <c r="T14" s="24">
        <v>32</v>
      </c>
      <c r="AB14" s="24"/>
      <c r="AC14" s="20" t="s">
        <v>361</v>
      </c>
      <c r="AD14" s="20">
        <v>1</v>
      </c>
      <c r="AE14" s="28">
        <v>6.666666666666667</v>
      </c>
      <c r="AM14" s="20">
        <v>11</v>
      </c>
      <c r="AN14" s="20" t="s">
        <v>395</v>
      </c>
      <c r="AO14" s="20">
        <v>1</v>
      </c>
      <c r="BB14" s="25">
        <v>1</v>
      </c>
      <c r="BC14" s="20">
        <v>111</v>
      </c>
      <c r="BD14" s="20">
        <v>3</v>
      </c>
      <c r="BH14" s="6" t="s">
        <v>965</v>
      </c>
      <c r="BI14" s="24">
        <v>2016</v>
      </c>
      <c r="BJ14" s="20">
        <v>1</v>
      </c>
      <c r="BK14" s="20">
        <v>1</v>
      </c>
      <c r="BL14" s="20">
        <v>1</v>
      </c>
      <c r="BM14" s="20">
        <v>1</v>
      </c>
      <c r="BN14" s="20">
        <v>1</v>
      </c>
      <c r="BO14" s="20">
        <v>1</v>
      </c>
      <c r="BP14" s="20">
        <v>0</v>
      </c>
      <c r="BQ14" s="20">
        <v>0</v>
      </c>
      <c r="BR14" s="20">
        <v>0</v>
      </c>
      <c r="BS14" s="20">
        <v>0</v>
      </c>
      <c r="BT14" s="20">
        <v>0</v>
      </c>
      <c r="BU14" s="6">
        <v>0</v>
      </c>
      <c r="BW14" s="21" t="s">
        <v>309</v>
      </c>
      <c r="BX14" s="21" t="s">
        <v>0</v>
      </c>
      <c r="BY14" s="21" t="s">
        <v>477</v>
      </c>
      <c r="BZ14" s="21" t="s">
        <v>478</v>
      </c>
      <c r="CA14" s="21" t="s">
        <v>479</v>
      </c>
      <c r="CB14" s="21" t="s">
        <v>480</v>
      </c>
      <c r="CC14" s="21" t="s">
        <v>481</v>
      </c>
      <c r="CD14" s="21" t="s">
        <v>359</v>
      </c>
      <c r="CE14" s="21"/>
      <c r="CG14" s="21" t="s">
        <v>309</v>
      </c>
      <c r="CH14" s="21" t="s">
        <v>0</v>
      </c>
      <c r="CI14" s="21" t="s">
        <v>477</v>
      </c>
      <c r="CJ14" s="21" t="s">
        <v>478</v>
      </c>
      <c r="CK14" s="21" t="s">
        <v>479</v>
      </c>
      <c r="CL14" s="21" t="s">
        <v>480</v>
      </c>
      <c r="CM14" s="21" t="s">
        <v>481</v>
      </c>
      <c r="CN14" s="21" t="s">
        <v>359</v>
      </c>
      <c r="CQ14" s="21" t="s">
        <v>309</v>
      </c>
      <c r="CR14" s="21" t="s">
        <v>0</v>
      </c>
      <c r="CS14" s="21" t="s">
        <v>477</v>
      </c>
      <c r="CT14" s="21" t="s">
        <v>478</v>
      </c>
      <c r="CU14" s="21" t="s">
        <v>479</v>
      </c>
      <c r="CV14" s="21" t="s">
        <v>480</v>
      </c>
      <c r="CW14" s="21" t="s">
        <v>481</v>
      </c>
      <c r="CX14" s="21" t="s">
        <v>359</v>
      </c>
      <c r="CY14" s="21" t="s">
        <v>484</v>
      </c>
      <c r="CZ14" s="21"/>
      <c r="DA14" s="21" t="s">
        <v>309</v>
      </c>
      <c r="DB14" s="21" t="s">
        <v>0</v>
      </c>
      <c r="DC14" s="21" t="s">
        <v>477</v>
      </c>
      <c r="DD14" s="21" t="s">
        <v>478</v>
      </c>
      <c r="DE14" s="21" t="s">
        <v>479</v>
      </c>
      <c r="DF14" s="21" t="s">
        <v>480</v>
      </c>
      <c r="DG14" s="21" t="s">
        <v>481</v>
      </c>
      <c r="DH14" s="21" t="s">
        <v>359</v>
      </c>
      <c r="DL14" s="24"/>
      <c r="DM14" s="6" t="s">
        <v>964</v>
      </c>
      <c r="DN14" s="20">
        <v>1</v>
      </c>
      <c r="DO14" s="20">
        <v>1</v>
      </c>
      <c r="DP14" s="20">
        <v>1</v>
      </c>
      <c r="DQ14" s="20">
        <v>1</v>
      </c>
      <c r="DR14" s="20">
        <f t="shared" si="1"/>
        <v>4</v>
      </c>
    </row>
    <row r="15" spans="1:122" x14ac:dyDescent="0.25">
      <c r="P15" s="20" t="s">
        <v>188</v>
      </c>
      <c r="Q15" s="24">
        <v>2016</v>
      </c>
      <c r="R15" s="20">
        <v>14</v>
      </c>
      <c r="S15" s="24">
        <v>1</v>
      </c>
      <c r="T15" s="24">
        <v>1</v>
      </c>
      <c r="AC15" s="20" t="s">
        <v>362</v>
      </c>
      <c r="AD15" s="20">
        <v>1</v>
      </c>
      <c r="AE15" s="28">
        <v>6.666666666666667</v>
      </c>
      <c r="AM15" s="20">
        <v>12</v>
      </c>
      <c r="AN15" s="20" t="s">
        <v>391</v>
      </c>
      <c r="AO15" s="20">
        <v>1</v>
      </c>
      <c r="BB15" s="25">
        <v>2</v>
      </c>
      <c r="BC15" s="20">
        <v>2</v>
      </c>
      <c r="BD15" s="20">
        <v>3</v>
      </c>
      <c r="BH15" s="6" t="s">
        <v>966</v>
      </c>
      <c r="BI15" s="24">
        <v>2016</v>
      </c>
      <c r="BJ15" s="20">
        <v>0</v>
      </c>
      <c r="BK15" s="20">
        <v>0</v>
      </c>
      <c r="BL15" s="20">
        <v>0</v>
      </c>
      <c r="BM15" s="20">
        <v>0</v>
      </c>
      <c r="BN15" s="20">
        <v>0</v>
      </c>
      <c r="BO15" s="20">
        <v>0</v>
      </c>
      <c r="BP15" s="20">
        <v>0</v>
      </c>
      <c r="BQ15" s="20">
        <v>0</v>
      </c>
      <c r="BR15" s="20">
        <v>0</v>
      </c>
      <c r="BS15" s="20">
        <v>1</v>
      </c>
      <c r="BT15" s="20">
        <v>0</v>
      </c>
      <c r="BU15" s="6">
        <v>0</v>
      </c>
      <c r="BW15" s="33">
        <v>1</v>
      </c>
      <c r="BX15" s="20" t="s">
        <v>511</v>
      </c>
      <c r="BY15" s="20" t="s">
        <v>334</v>
      </c>
      <c r="BZ15" s="20">
        <v>95.45</v>
      </c>
      <c r="CA15" s="20">
        <v>99.41</v>
      </c>
      <c r="CB15" s="20">
        <f>(2*(BZ15*CA15))/(BZ15+CA15)</f>
        <v>97.389761880324329</v>
      </c>
      <c r="CD15" s="20">
        <v>96.86</v>
      </c>
      <c r="CE15" s="6" t="s">
        <v>83</v>
      </c>
      <c r="CG15" s="20">
        <v>1</v>
      </c>
      <c r="CH15" s="20" t="s">
        <v>511</v>
      </c>
      <c r="CI15" s="20" t="s">
        <v>482</v>
      </c>
      <c r="CJ15" s="20">
        <v>100</v>
      </c>
      <c r="CK15" s="20">
        <v>100</v>
      </c>
      <c r="CL15" s="20">
        <f>(2*(CJ15*CK15))/(CJ15+CK15)</f>
        <v>100</v>
      </c>
      <c r="CN15" s="20">
        <v>97.38</v>
      </c>
      <c r="CO15" s="6" t="s">
        <v>83</v>
      </c>
      <c r="CQ15" s="20">
        <v>1</v>
      </c>
      <c r="CR15" s="20" t="s">
        <v>511</v>
      </c>
      <c r="CS15" s="20" t="s">
        <v>338</v>
      </c>
      <c r="CT15" s="20">
        <v>85.71</v>
      </c>
      <c r="CU15" s="20">
        <v>86.67</v>
      </c>
      <c r="CV15" s="20">
        <f>(2*(CT15*CU15))/(CT15+CU15)</f>
        <v>86.187326836059867</v>
      </c>
      <c r="CX15" s="20">
        <v>92.59</v>
      </c>
      <c r="CY15" s="6" t="s">
        <v>83</v>
      </c>
      <c r="DA15" s="20">
        <v>1</v>
      </c>
      <c r="DB15" s="20" t="s">
        <v>511</v>
      </c>
      <c r="DC15" s="20" t="s">
        <v>482</v>
      </c>
      <c r="DD15" s="20">
        <v>100</v>
      </c>
      <c r="DE15" s="20">
        <v>100</v>
      </c>
      <c r="DF15" s="20">
        <f>(2*(DD15*DE15))/(DD15+DE15)</f>
        <v>100</v>
      </c>
      <c r="DH15" s="20">
        <v>62.96</v>
      </c>
      <c r="DI15" s="6" t="s">
        <v>83</v>
      </c>
      <c r="DM15" s="6" t="s">
        <v>965</v>
      </c>
      <c r="DN15" s="20">
        <v>1</v>
      </c>
      <c r="DO15" s="20">
        <v>1</v>
      </c>
      <c r="DP15" s="20">
        <v>1</v>
      </c>
      <c r="DQ15" s="20">
        <v>0.5</v>
      </c>
      <c r="DR15" s="20">
        <f t="shared" si="1"/>
        <v>3.5</v>
      </c>
    </row>
    <row r="16" spans="1:122" x14ac:dyDescent="0.25">
      <c r="P16" s="20" t="s">
        <v>257</v>
      </c>
      <c r="Q16" s="24">
        <v>2015</v>
      </c>
      <c r="R16" s="20">
        <v>15</v>
      </c>
      <c r="S16" s="24">
        <v>1</v>
      </c>
      <c r="T16" s="24">
        <v>1</v>
      </c>
      <c r="AC16" s="20" t="s">
        <v>29</v>
      </c>
      <c r="AD16" s="20">
        <v>1</v>
      </c>
      <c r="AE16" s="28">
        <v>6.666666666666667</v>
      </c>
      <c r="AM16" s="20">
        <v>13</v>
      </c>
      <c r="AN16" s="20" t="s">
        <v>392</v>
      </c>
      <c r="AO16" s="20">
        <v>1</v>
      </c>
      <c r="BB16" s="25">
        <v>3</v>
      </c>
      <c r="BC16" s="20">
        <v>3</v>
      </c>
      <c r="BD16" s="20">
        <v>2</v>
      </c>
      <c r="BH16" s="6" t="s">
        <v>967</v>
      </c>
      <c r="BI16" s="24">
        <v>2015</v>
      </c>
      <c r="BJ16" s="20">
        <v>0</v>
      </c>
      <c r="BK16" s="20">
        <v>0</v>
      </c>
      <c r="BL16" s="20">
        <v>0</v>
      </c>
      <c r="BM16" s="20">
        <v>0</v>
      </c>
      <c r="BN16" s="20">
        <v>0</v>
      </c>
      <c r="BO16" s="20">
        <v>0</v>
      </c>
      <c r="BP16" s="20">
        <v>0</v>
      </c>
      <c r="BQ16" s="20">
        <v>0</v>
      </c>
      <c r="BR16" s="20">
        <v>0</v>
      </c>
      <c r="BS16" s="20">
        <v>1</v>
      </c>
      <c r="BT16" s="20">
        <v>0</v>
      </c>
      <c r="BU16" s="6">
        <v>0</v>
      </c>
      <c r="BW16" s="33">
        <v>2</v>
      </c>
      <c r="BX16" s="20" t="s">
        <v>515</v>
      </c>
      <c r="BY16" s="20" t="s">
        <v>491</v>
      </c>
      <c r="BZ16" s="20">
        <v>0.97899999999999998</v>
      </c>
      <c r="CA16" s="20">
        <v>0.97499999999999998</v>
      </c>
      <c r="CB16" s="20">
        <v>0.97699999999999998</v>
      </c>
      <c r="CG16" s="43">
        <v>3</v>
      </c>
      <c r="CH16" s="20" t="s">
        <v>515</v>
      </c>
      <c r="CI16" s="20" t="s">
        <v>491</v>
      </c>
      <c r="CJ16" s="20">
        <v>0.95600000000000007</v>
      </c>
      <c r="CK16" s="20">
        <v>0.93700000000000006</v>
      </c>
      <c r="CL16" s="20">
        <v>0.94700000000000006</v>
      </c>
      <c r="CS16" s="20" t="s">
        <v>488</v>
      </c>
      <c r="CT16" s="20">
        <v>85.71</v>
      </c>
      <c r="CU16" s="20">
        <v>86.67</v>
      </c>
      <c r="CV16" s="20">
        <f>(2*(CT16*CU16))/(CT16+CU16)</f>
        <v>86.187326836059867</v>
      </c>
      <c r="CX16" s="20">
        <v>92.59</v>
      </c>
      <c r="CY16" s="6" t="s">
        <v>83</v>
      </c>
      <c r="DM16" s="6" t="s">
        <v>966</v>
      </c>
      <c r="DN16" s="20">
        <v>1</v>
      </c>
      <c r="DO16" s="20">
        <v>1</v>
      </c>
      <c r="DP16" s="20">
        <v>1</v>
      </c>
      <c r="DQ16" s="20">
        <v>1</v>
      </c>
      <c r="DR16" s="20">
        <f t="shared" si="1"/>
        <v>4</v>
      </c>
    </row>
    <row r="17" spans="15:122" x14ac:dyDescent="0.25">
      <c r="AC17" s="20" t="s">
        <v>363</v>
      </c>
      <c r="AD17" s="20">
        <v>1</v>
      </c>
      <c r="AE17" s="28">
        <v>6.666666666666667</v>
      </c>
      <c r="AM17" s="20">
        <v>14</v>
      </c>
      <c r="AN17" s="20" t="s">
        <v>393</v>
      </c>
      <c r="AO17" s="20">
        <v>1</v>
      </c>
      <c r="BB17" s="25">
        <v>4</v>
      </c>
      <c r="BC17" s="144">
        <v>2</v>
      </c>
      <c r="BD17" s="6">
        <v>1</v>
      </c>
      <c r="BJ17" s="20">
        <f t="shared" ref="BJ17:BU17" si="4">SUM(BJ2:BJ16)</f>
        <v>13</v>
      </c>
      <c r="BK17" s="20">
        <f t="shared" si="4"/>
        <v>10</v>
      </c>
      <c r="BL17" s="20">
        <f t="shared" si="4"/>
        <v>10</v>
      </c>
      <c r="BM17" s="20">
        <f t="shared" si="4"/>
        <v>9</v>
      </c>
      <c r="BN17" s="20">
        <f t="shared" si="4"/>
        <v>8</v>
      </c>
      <c r="BO17" s="20">
        <f t="shared" si="4"/>
        <v>11</v>
      </c>
      <c r="BP17" s="20">
        <f t="shared" si="4"/>
        <v>1</v>
      </c>
      <c r="BQ17" s="20">
        <f t="shared" si="4"/>
        <v>1</v>
      </c>
      <c r="BR17" s="20">
        <f t="shared" si="4"/>
        <v>1</v>
      </c>
      <c r="BS17" s="20">
        <f t="shared" si="4"/>
        <v>2</v>
      </c>
      <c r="BT17" s="20">
        <f t="shared" si="4"/>
        <v>4</v>
      </c>
      <c r="BU17" s="20">
        <f t="shared" si="4"/>
        <v>4</v>
      </c>
      <c r="CS17" s="20" t="s">
        <v>489</v>
      </c>
      <c r="CT17" s="20">
        <v>85.71</v>
      </c>
      <c r="CU17" s="20">
        <v>86.67</v>
      </c>
      <c r="CV17" s="20">
        <f>(2*(CT17*CU17))/(CT17+CU17)</f>
        <v>86.187326836059867</v>
      </c>
      <c r="CX17" s="20">
        <v>92.59</v>
      </c>
      <c r="CY17" s="6" t="s">
        <v>83</v>
      </c>
      <c r="DM17" s="6" t="s">
        <v>967</v>
      </c>
      <c r="DN17" s="20">
        <v>1</v>
      </c>
      <c r="DO17" s="20">
        <v>1</v>
      </c>
      <c r="DP17" s="20">
        <v>1</v>
      </c>
      <c r="DQ17" s="20">
        <v>0.5</v>
      </c>
      <c r="DR17" s="20">
        <f t="shared" si="1"/>
        <v>3.5</v>
      </c>
    </row>
    <row r="18" spans="15:122" ht="26.25" x14ac:dyDescent="0.4">
      <c r="O18" s="171" t="s">
        <v>332</v>
      </c>
      <c r="P18" s="171"/>
      <c r="Q18" s="171"/>
      <c r="R18" s="171"/>
      <c r="S18" s="171"/>
      <c r="AC18" s="20" t="s">
        <v>364</v>
      </c>
      <c r="AD18" s="20">
        <v>1</v>
      </c>
      <c r="AE18" s="28">
        <v>6.666666666666667</v>
      </c>
      <c r="AM18" s="20">
        <v>15</v>
      </c>
      <c r="AN18" s="20" t="s">
        <v>394</v>
      </c>
      <c r="AO18" s="20">
        <v>4</v>
      </c>
      <c r="BB18" s="25">
        <v>5</v>
      </c>
      <c r="BC18" s="6">
        <v>4</v>
      </c>
      <c r="BD18" s="6">
        <v>1</v>
      </c>
      <c r="BJ18" s="20">
        <f>(BJ17*100)/15</f>
        <v>86.666666666666671</v>
      </c>
      <c r="BK18" s="20">
        <f t="shared" ref="BK18:BU18" si="5">(BK17*100)/15</f>
        <v>66.666666666666671</v>
      </c>
      <c r="BL18" s="20">
        <f t="shared" si="5"/>
        <v>66.666666666666671</v>
      </c>
      <c r="BM18" s="20">
        <f t="shared" si="5"/>
        <v>60</v>
      </c>
      <c r="BN18" s="20">
        <f t="shared" si="5"/>
        <v>53.333333333333336</v>
      </c>
      <c r="BO18" s="20">
        <f t="shared" si="5"/>
        <v>73.333333333333329</v>
      </c>
      <c r="BP18" s="20">
        <f t="shared" si="5"/>
        <v>6.666666666666667</v>
      </c>
      <c r="BQ18" s="20">
        <f t="shared" si="5"/>
        <v>6.666666666666667</v>
      </c>
      <c r="BR18" s="20">
        <f t="shared" si="5"/>
        <v>6.666666666666667</v>
      </c>
      <c r="BS18" s="20">
        <f t="shared" si="5"/>
        <v>13.333333333333334</v>
      </c>
      <c r="BT18" s="20">
        <f t="shared" si="5"/>
        <v>26.666666666666668</v>
      </c>
      <c r="BU18" s="20">
        <f t="shared" si="5"/>
        <v>26.666666666666668</v>
      </c>
      <c r="CQ18" s="33">
        <v>3</v>
      </c>
      <c r="CR18" s="20" t="s">
        <v>515</v>
      </c>
      <c r="CS18" s="20" t="s">
        <v>491</v>
      </c>
      <c r="CT18" s="20">
        <v>0.77300000000000002</v>
      </c>
      <c r="CU18" s="20">
        <v>0.56299999999999994</v>
      </c>
      <c r="CV18" s="20">
        <v>0.65300000000000002</v>
      </c>
      <c r="CY18" s="6" t="s">
        <v>83</v>
      </c>
    </row>
    <row r="19" spans="15:122" ht="15.75" x14ac:dyDescent="0.25">
      <c r="AC19" s="20" t="s">
        <v>79</v>
      </c>
      <c r="AD19" s="20">
        <v>1</v>
      </c>
      <c r="AE19" s="28">
        <v>6.666666666666667</v>
      </c>
      <c r="AM19" s="20">
        <v>16</v>
      </c>
      <c r="AN19" s="20" t="s">
        <v>399</v>
      </c>
      <c r="AO19" s="20">
        <v>1</v>
      </c>
      <c r="BB19" s="25">
        <v>6</v>
      </c>
      <c r="BC19" s="6">
        <v>8</v>
      </c>
      <c r="BD19" s="6">
        <v>1</v>
      </c>
      <c r="BW19" s="155" t="s">
        <v>329</v>
      </c>
      <c r="BX19" s="155"/>
      <c r="BY19" s="155"/>
      <c r="CG19" s="155" t="s">
        <v>505</v>
      </c>
      <c r="CH19" s="155"/>
      <c r="CI19" s="155"/>
      <c r="CQ19" s="27" t="s">
        <v>492</v>
      </c>
      <c r="CR19" s="27"/>
      <c r="DA19" s="155" t="s">
        <v>321</v>
      </c>
      <c r="DB19" s="155"/>
    </row>
    <row r="20" spans="15:122" x14ac:dyDescent="0.25">
      <c r="O20" s="23" t="s">
        <v>309</v>
      </c>
      <c r="P20" s="23" t="s">
        <v>428</v>
      </c>
      <c r="Q20" s="23" t="s">
        <v>253</v>
      </c>
      <c r="R20" s="23" t="s">
        <v>255</v>
      </c>
      <c r="AC20" s="20" t="s">
        <v>302</v>
      </c>
      <c r="AD20" s="20">
        <v>15</v>
      </c>
      <c r="AE20" s="20">
        <v>100</v>
      </c>
      <c r="AM20" s="20">
        <v>17</v>
      </c>
      <c r="AN20" s="20" t="s">
        <v>396</v>
      </c>
      <c r="AO20" s="20">
        <v>1</v>
      </c>
      <c r="BB20" s="25">
        <v>7</v>
      </c>
      <c r="BC20" s="6">
        <v>4</v>
      </c>
      <c r="BD20" s="6">
        <v>1</v>
      </c>
      <c r="BW20" s="21" t="s">
        <v>309</v>
      </c>
      <c r="BX20" s="21" t="s">
        <v>0</v>
      </c>
      <c r="BY20" s="21" t="s">
        <v>477</v>
      </c>
      <c r="BZ20" s="11" t="s">
        <v>478</v>
      </c>
      <c r="CA20" s="21" t="s">
        <v>479</v>
      </c>
      <c r="CB20" s="21" t="s">
        <v>480</v>
      </c>
      <c r="CC20" s="21" t="s">
        <v>481</v>
      </c>
      <c r="CD20" s="21" t="s">
        <v>359</v>
      </c>
      <c r="CE20" s="21"/>
      <c r="CG20" s="21" t="s">
        <v>309</v>
      </c>
      <c r="CH20" s="21" t="s">
        <v>0</v>
      </c>
      <c r="CI20" s="21" t="s">
        <v>477</v>
      </c>
      <c r="CJ20" s="21" t="s">
        <v>478</v>
      </c>
      <c r="CK20" s="21" t="s">
        <v>479</v>
      </c>
      <c r="CL20" s="21" t="s">
        <v>480</v>
      </c>
      <c r="CM20" s="21" t="s">
        <v>481</v>
      </c>
      <c r="CN20" s="21" t="s">
        <v>359</v>
      </c>
      <c r="CQ20" s="21" t="s">
        <v>309</v>
      </c>
      <c r="CR20" s="21" t="s">
        <v>0</v>
      </c>
      <c r="CS20" s="21" t="s">
        <v>477</v>
      </c>
      <c r="CT20" s="21" t="s">
        <v>478</v>
      </c>
      <c r="CU20" s="21" t="s">
        <v>479</v>
      </c>
      <c r="CV20" s="21" t="s">
        <v>480</v>
      </c>
      <c r="CW20" s="21" t="s">
        <v>481</v>
      </c>
      <c r="CX20" s="21" t="s">
        <v>359</v>
      </c>
      <c r="CY20" s="21" t="s">
        <v>484</v>
      </c>
      <c r="CZ20" s="21"/>
      <c r="DA20" s="21" t="s">
        <v>309</v>
      </c>
      <c r="DB20" s="21" t="s">
        <v>0</v>
      </c>
      <c r="DC20" s="21" t="s">
        <v>477</v>
      </c>
      <c r="DD20" s="21" t="s">
        <v>478</v>
      </c>
      <c r="DE20" s="21" t="s">
        <v>479</v>
      </c>
      <c r="DF20" s="21" t="s">
        <v>480</v>
      </c>
      <c r="DG20" s="21" t="s">
        <v>481</v>
      </c>
      <c r="DH20" s="21" t="s">
        <v>359</v>
      </c>
    </row>
    <row r="21" spans="15:122" x14ac:dyDescent="0.25">
      <c r="O21" s="25">
        <v>1</v>
      </c>
      <c r="P21" s="25" t="s">
        <v>333</v>
      </c>
      <c r="Q21" s="25">
        <v>6</v>
      </c>
      <c r="R21" s="34">
        <f t="shared" ref="R21:R30" si="6">(Q21*100)/15</f>
        <v>40</v>
      </c>
      <c r="AM21" s="20">
        <v>18</v>
      </c>
      <c r="AN21" s="20" t="s">
        <v>397</v>
      </c>
      <c r="AO21" s="20">
        <v>1</v>
      </c>
      <c r="BB21" s="25">
        <v>8</v>
      </c>
      <c r="BC21" s="6">
        <v>2</v>
      </c>
      <c r="BD21" s="6">
        <v>1</v>
      </c>
      <c r="BW21" s="20">
        <v>1</v>
      </c>
      <c r="BX21" s="20" t="s">
        <v>511</v>
      </c>
      <c r="BY21" s="20" t="s">
        <v>482</v>
      </c>
      <c r="BZ21" s="20">
        <v>94.44</v>
      </c>
      <c r="CA21" s="20">
        <v>99.42</v>
      </c>
      <c r="CB21" s="20">
        <f>(2*(BZ21*CA21))/(BZ21+CA21)</f>
        <v>96.866035283194051</v>
      </c>
      <c r="CD21" s="20">
        <v>98.43</v>
      </c>
      <c r="CE21" s="6" t="s">
        <v>83</v>
      </c>
      <c r="CG21" s="20">
        <v>1</v>
      </c>
      <c r="CH21" s="20" t="s">
        <v>515</v>
      </c>
      <c r="CI21" s="20" t="s">
        <v>491</v>
      </c>
      <c r="CJ21" s="20">
        <v>0.78</v>
      </c>
      <c r="CK21" s="20">
        <v>0.63300000000000001</v>
      </c>
      <c r="CL21" s="20">
        <v>0.69800000000000006</v>
      </c>
      <c r="CQ21" s="20">
        <v>1</v>
      </c>
      <c r="CR21" s="20" t="s">
        <v>515</v>
      </c>
      <c r="CS21" s="20" t="s">
        <v>491</v>
      </c>
      <c r="CT21" s="20">
        <v>0.83700000000000008</v>
      </c>
      <c r="CU21" s="20">
        <v>0.64100000000000001</v>
      </c>
      <c r="CV21" s="20">
        <v>0.72499999999999998</v>
      </c>
      <c r="CY21" s="6" t="s">
        <v>83</v>
      </c>
      <c r="DB21" s="20" t="s">
        <v>515</v>
      </c>
      <c r="DC21" s="20" t="s">
        <v>491</v>
      </c>
      <c r="DD21" s="20">
        <v>0.875</v>
      </c>
      <c r="DE21" s="20">
        <v>0.85699999999999998</v>
      </c>
      <c r="DF21" s="20">
        <v>0.86599999999999999</v>
      </c>
      <c r="DI21" s="6" t="s">
        <v>83</v>
      </c>
    </row>
    <row r="22" spans="15:122" x14ac:dyDescent="0.25">
      <c r="O22" s="25">
        <v>2</v>
      </c>
      <c r="P22" s="25" t="s">
        <v>90</v>
      </c>
      <c r="Q22" s="25">
        <v>6</v>
      </c>
      <c r="R22" s="34">
        <f t="shared" si="6"/>
        <v>40</v>
      </c>
      <c r="AC22" s="21" t="s">
        <v>372</v>
      </c>
      <c r="AD22" s="21" t="s">
        <v>253</v>
      </c>
      <c r="AE22" s="21" t="s">
        <v>348</v>
      </c>
      <c r="AM22" s="20">
        <v>19</v>
      </c>
      <c r="AN22" s="20" t="s">
        <v>398</v>
      </c>
      <c r="AO22" s="20">
        <v>1</v>
      </c>
      <c r="BB22" s="25">
        <v>9</v>
      </c>
      <c r="BC22" s="6">
        <v>2</v>
      </c>
      <c r="BD22" s="6">
        <v>1</v>
      </c>
    </row>
    <row r="23" spans="15:122" ht="15.75" x14ac:dyDescent="0.25">
      <c r="O23" s="25">
        <v>3</v>
      </c>
      <c r="P23" s="25" t="s">
        <v>334</v>
      </c>
      <c r="Q23" s="25">
        <v>4</v>
      </c>
      <c r="R23" s="34">
        <f t="shared" si="6"/>
        <v>26.666666666666668</v>
      </c>
      <c r="AC23" s="20" t="s">
        <v>370</v>
      </c>
      <c r="AD23" s="20">
        <v>12</v>
      </c>
      <c r="AE23" s="28">
        <v>80</v>
      </c>
      <c r="AM23" s="20">
        <v>20</v>
      </c>
      <c r="AN23" s="20" t="s">
        <v>400</v>
      </c>
      <c r="AO23" s="20">
        <v>1</v>
      </c>
      <c r="BB23" s="25">
        <v>10</v>
      </c>
      <c r="BC23" s="6">
        <v>7</v>
      </c>
      <c r="BD23" s="6">
        <v>1</v>
      </c>
      <c r="BW23" s="155" t="s">
        <v>320</v>
      </c>
      <c r="BX23" s="155"/>
      <c r="BY23" s="155"/>
      <c r="CG23" s="155" t="s">
        <v>493</v>
      </c>
      <c r="CH23" s="155"/>
      <c r="CI23" s="155"/>
      <c r="CQ23" s="27" t="s">
        <v>326</v>
      </c>
      <c r="CR23" s="27"/>
      <c r="DA23" s="155" t="s">
        <v>316</v>
      </c>
      <c r="DB23" s="155"/>
      <c r="DC23" s="155"/>
    </row>
    <row r="24" spans="15:122" x14ac:dyDescent="0.25">
      <c r="O24" s="25">
        <v>4</v>
      </c>
      <c r="P24" s="25" t="s">
        <v>335</v>
      </c>
      <c r="Q24" s="25">
        <v>5</v>
      </c>
      <c r="R24" s="34">
        <f t="shared" si="6"/>
        <v>33.333333333333336</v>
      </c>
      <c r="AC24" s="20" t="s">
        <v>371</v>
      </c>
      <c r="AD24" s="20">
        <v>1</v>
      </c>
      <c r="AE24" s="28">
        <v>6.666666666666667</v>
      </c>
      <c r="AM24" s="20">
        <v>21</v>
      </c>
      <c r="AN24" s="20" t="s">
        <v>79</v>
      </c>
      <c r="AO24" s="20">
        <v>3</v>
      </c>
      <c r="BW24" s="21" t="s">
        <v>309</v>
      </c>
      <c r="BX24" s="21" t="s">
        <v>0</v>
      </c>
      <c r="BY24" s="21" t="s">
        <v>477</v>
      </c>
      <c r="BZ24" s="21" t="s">
        <v>478</v>
      </c>
      <c r="CA24" s="21" t="s">
        <v>479</v>
      </c>
      <c r="CB24" s="21" t="s">
        <v>480</v>
      </c>
      <c r="CC24" s="21" t="s">
        <v>481</v>
      </c>
      <c r="CD24" s="21" t="s">
        <v>359</v>
      </c>
      <c r="CE24" s="21"/>
      <c r="CG24" s="21" t="s">
        <v>309</v>
      </c>
      <c r="CH24" s="21" t="s">
        <v>0</v>
      </c>
      <c r="CI24" s="21" t="s">
        <v>477</v>
      </c>
      <c r="CJ24" s="21" t="s">
        <v>478</v>
      </c>
      <c r="CK24" s="21" t="s">
        <v>479</v>
      </c>
      <c r="CL24" s="21" t="s">
        <v>480</v>
      </c>
      <c r="CM24" s="21" t="s">
        <v>481</v>
      </c>
      <c r="CN24" s="21" t="s">
        <v>359</v>
      </c>
      <c r="CQ24" s="21" t="s">
        <v>309</v>
      </c>
      <c r="CR24" s="21" t="s">
        <v>0</v>
      </c>
      <c r="CS24" s="21" t="s">
        <v>477</v>
      </c>
      <c r="CT24" s="21" t="s">
        <v>478</v>
      </c>
      <c r="CU24" s="21" t="s">
        <v>479</v>
      </c>
      <c r="CV24" s="21" t="s">
        <v>480</v>
      </c>
      <c r="CW24" s="21" t="s">
        <v>481</v>
      </c>
      <c r="CX24" s="21" t="s">
        <v>359</v>
      </c>
      <c r="CY24" s="21" t="s">
        <v>484</v>
      </c>
      <c r="CZ24" s="21"/>
      <c r="DA24" s="21" t="s">
        <v>309</v>
      </c>
      <c r="DB24" s="21" t="s">
        <v>0</v>
      </c>
      <c r="DC24" s="21" t="s">
        <v>477</v>
      </c>
      <c r="DD24" s="21" t="s">
        <v>478</v>
      </c>
      <c r="DE24" s="21" t="s">
        <v>479</v>
      </c>
      <c r="DF24" s="21" t="s">
        <v>480</v>
      </c>
      <c r="DG24" s="21" t="s">
        <v>481</v>
      </c>
      <c r="DH24" s="21" t="s">
        <v>359</v>
      </c>
    </row>
    <row r="25" spans="15:122" x14ac:dyDescent="0.25">
      <c r="O25" s="25">
        <v>5</v>
      </c>
      <c r="P25" s="25" t="s">
        <v>137</v>
      </c>
      <c r="Q25" s="25">
        <v>4</v>
      </c>
      <c r="R25" s="34">
        <f t="shared" si="6"/>
        <v>26.666666666666668</v>
      </c>
      <c r="AC25" s="20" t="s">
        <v>352</v>
      </c>
      <c r="AD25" s="20">
        <v>2</v>
      </c>
      <c r="AE25" s="28">
        <v>13.333333333333334</v>
      </c>
      <c r="BW25" s="20">
        <v>1</v>
      </c>
      <c r="BX25" s="20" t="s">
        <v>515</v>
      </c>
      <c r="BY25" s="20" t="s">
        <v>491</v>
      </c>
      <c r="BZ25" s="20">
        <v>0.875</v>
      </c>
      <c r="CA25" s="20">
        <v>0.84399999999999997</v>
      </c>
      <c r="CB25" s="20">
        <v>0.86</v>
      </c>
      <c r="CE25" s="6" t="s">
        <v>83</v>
      </c>
      <c r="CG25" s="20">
        <v>1</v>
      </c>
      <c r="CH25" s="20" t="s">
        <v>515</v>
      </c>
      <c r="CI25" s="20" t="s">
        <v>491</v>
      </c>
      <c r="CJ25" s="20">
        <v>0.86799999999999999</v>
      </c>
      <c r="CK25" s="20">
        <v>0.84199999999999997</v>
      </c>
      <c r="CL25" s="20">
        <v>0.85499999999999998</v>
      </c>
      <c r="CO25" s="6" t="s">
        <v>83</v>
      </c>
      <c r="CQ25" s="20">
        <v>1</v>
      </c>
      <c r="CR25" s="20" t="s">
        <v>515</v>
      </c>
      <c r="CS25" s="20" t="s">
        <v>491</v>
      </c>
      <c r="CT25" s="20">
        <v>0.66300000000000003</v>
      </c>
      <c r="CU25" s="20">
        <v>0.51200000000000001</v>
      </c>
      <c r="CV25" s="20">
        <v>0.56800000000000006</v>
      </c>
      <c r="CY25" s="6" t="s">
        <v>83</v>
      </c>
      <c r="DA25" s="20">
        <v>1</v>
      </c>
      <c r="DB25" s="20" t="s">
        <v>515</v>
      </c>
      <c r="DC25" s="20" t="s">
        <v>491</v>
      </c>
      <c r="DD25" s="20">
        <v>0.75</v>
      </c>
      <c r="DE25" s="20">
        <v>0.77800000000000002</v>
      </c>
      <c r="DF25" s="20">
        <v>0.76100000000000001</v>
      </c>
      <c r="DI25" s="6" t="s">
        <v>83</v>
      </c>
    </row>
    <row r="26" spans="15:122" x14ac:dyDescent="0.25">
      <c r="O26" s="25">
        <v>6</v>
      </c>
      <c r="P26" s="25" t="s">
        <v>429</v>
      </c>
      <c r="Q26" s="25">
        <v>3</v>
      </c>
      <c r="R26" s="34">
        <f t="shared" si="6"/>
        <v>20</v>
      </c>
      <c r="AC26" s="20" t="s">
        <v>302</v>
      </c>
      <c r="AD26" s="20">
        <v>15</v>
      </c>
      <c r="AE26" s="20">
        <v>100</v>
      </c>
      <c r="BB26" s="147" t="s">
        <v>309</v>
      </c>
      <c r="BC26" s="145" t="s">
        <v>1164</v>
      </c>
      <c r="BD26" s="146" t="s">
        <v>1163</v>
      </c>
      <c r="DA26" s="20">
        <v>2</v>
      </c>
      <c r="DB26" s="20" t="s">
        <v>512</v>
      </c>
      <c r="DC26" s="20" t="s">
        <v>503</v>
      </c>
      <c r="DD26" s="20">
        <v>80.25</v>
      </c>
      <c r="DE26" s="20">
        <v>79.45</v>
      </c>
      <c r="DF26" s="20">
        <f>(2*(DD26*DE26))/(DD26+DE26)</f>
        <v>79.847996242955546</v>
      </c>
      <c r="DI26" s="6" t="s">
        <v>83</v>
      </c>
    </row>
    <row r="27" spans="15:122" ht="15.75" x14ac:dyDescent="0.25">
      <c r="O27" s="25">
        <v>7</v>
      </c>
      <c r="P27" s="25" t="s">
        <v>341</v>
      </c>
      <c r="Q27" s="25">
        <v>3</v>
      </c>
      <c r="R27" s="34">
        <f t="shared" si="6"/>
        <v>20</v>
      </c>
      <c r="AM27" s="21" t="s">
        <v>252</v>
      </c>
      <c r="AN27" s="21" t="s">
        <v>374</v>
      </c>
      <c r="AO27" s="21" t="s">
        <v>375</v>
      </c>
      <c r="AP27" s="21" t="s">
        <v>376</v>
      </c>
      <c r="AQ27" s="21" t="s">
        <v>377</v>
      </c>
      <c r="AR27" s="21" t="s">
        <v>378</v>
      </c>
      <c r="AS27" s="21" t="s">
        <v>379</v>
      </c>
      <c r="AT27" s="21"/>
      <c r="AU27" s="21"/>
      <c r="BB27" s="20">
        <v>1</v>
      </c>
      <c r="BC27" s="20">
        <v>1</v>
      </c>
      <c r="BD27" s="20">
        <v>12</v>
      </c>
      <c r="BW27" s="155" t="s">
        <v>317</v>
      </c>
      <c r="BX27" s="155"/>
      <c r="BY27" s="155"/>
      <c r="CG27" s="155" t="s">
        <v>314</v>
      </c>
      <c r="CH27" s="155"/>
      <c r="CI27" s="155"/>
      <c r="CQ27" s="27" t="s">
        <v>315</v>
      </c>
      <c r="CR27" s="27"/>
      <c r="DC27" s="6" t="s">
        <v>503</v>
      </c>
      <c r="DD27" s="20">
        <v>73</v>
      </c>
      <c r="DE27" s="20">
        <v>69.33</v>
      </c>
      <c r="DF27" s="20">
        <f>(2*(DD27*DE27))/(DD27+DE27)</f>
        <v>71.117684254900595</v>
      </c>
      <c r="DI27" s="6" t="s">
        <v>350</v>
      </c>
    </row>
    <row r="28" spans="15:122" x14ac:dyDescent="0.25">
      <c r="O28" s="25">
        <v>8</v>
      </c>
      <c r="P28" s="143" t="s">
        <v>1153</v>
      </c>
      <c r="Q28" s="25">
        <v>2</v>
      </c>
      <c r="R28" s="34">
        <f>(Q28*100)/15</f>
        <v>13.333333333333334</v>
      </c>
      <c r="AM28" s="24">
        <v>2005</v>
      </c>
      <c r="AN28" s="20">
        <v>1</v>
      </c>
      <c r="AO28" s="20">
        <v>0</v>
      </c>
      <c r="AP28" s="20">
        <v>0</v>
      </c>
      <c r="AQ28" s="20">
        <v>0</v>
      </c>
      <c r="AR28" s="20">
        <v>0</v>
      </c>
      <c r="AS28" s="20">
        <v>0</v>
      </c>
      <c r="BB28" s="20">
        <v>2</v>
      </c>
      <c r="BC28" s="20">
        <v>2</v>
      </c>
      <c r="BD28" s="20">
        <v>0</v>
      </c>
      <c r="BW28" s="21" t="s">
        <v>309</v>
      </c>
      <c r="BX28" s="21" t="s">
        <v>0</v>
      </c>
      <c r="BY28" s="21" t="s">
        <v>477</v>
      </c>
      <c r="BZ28" s="21" t="s">
        <v>478</v>
      </c>
      <c r="CA28" s="21" t="s">
        <v>479</v>
      </c>
      <c r="CB28" s="21" t="s">
        <v>480</v>
      </c>
      <c r="CC28" s="21" t="s">
        <v>481</v>
      </c>
      <c r="CD28" s="21" t="s">
        <v>359</v>
      </c>
      <c r="CE28" s="21"/>
      <c r="CG28" s="21" t="s">
        <v>309</v>
      </c>
      <c r="CH28" s="21" t="s">
        <v>0</v>
      </c>
      <c r="CI28" s="21" t="s">
        <v>477</v>
      </c>
      <c r="CJ28" s="21" t="s">
        <v>478</v>
      </c>
      <c r="CK28" s="21" t="s">
        <v>479</v>
      </c>
      <c r="CL28" s="21" t="s">
        <v>480</v>
      </c>
      <c r="CM28" s="21" t="s">
        <v>481</v>
      </c>
      <c r="CN28" s="21" t="s">
        <v>359</v>
      </c>
      <c r="CO28" s="21" t="s">
        <v>484</v>
      </c>
      <c r="CP28" s="21"/>
      <c r="CQ28" s="21" t="s">
        <v>309</v>
      </c>
      <c r="CR28" s="21" t="s">
        <v>0</v>
      </c>
      <c r="CS28" s="21" t="s">
        <v>477</v>
      </c>
      <c r="CT28" s="21" t="s">
        <v>478</v>
      </c>
      <c r="CU28" s="21" t="s">
        <v>479</v>
      </c>
      <c r="CV28" s="21" t="s">
        <v>480</v>
      </c>
      <c r="CW28" s="21" t="s">
        <v>481</v>
      </c>
      <c r="CX28" s="21" t="s">
        <v>359</v>
      </c>
      <c r="CY28" s="21" t="s">
        <v>484</v>
      </c>
      <c r="CZ28" s="21"/>
    </row>
    <row r="29" spans="15:122" ht="30" customHeight="1" x14ac:dyDescent="0.25">
      <c r="O29" s="25">
        <v>9</v>
      </c>
      <c r="P29" s="25" t="s">
        <v>337</v>
      </c>
      <c r="Q29" s="25">
        <v>1</v>
      </c>
      <c r="R29" s="34">
        <f t="shared" si="6"/>
        <v>6.666666666666667</v>
      </c>
      <c r="AC29" s="21" t="s">
        <v>373</v>
      </c>
      <c r="AD29" s="21" t="s">
        <v>253</v>
      </c>
      <c r="AE29" s="21" t="s">
        <v>348</v>
      </c>
      <c r="AM29" s="20">
        <v>2009</v>
      </c>
      <c r="AN29" s="20">
        <v>2</v>
      </c>
      <c r="AO29" s="20">
        <v>0</v>
      </c>
      <c r="AP29" s="20">
        <v>0</v>
      </c>
      <c r="AQ29" s="20">
        <v>0</v>
      </c>
      <c r="AR29" s="20">
        <v>0</v>
      </c>
      <c r="AS29" s="20">
        <v>0</v>
      </c>
      <c r="BB29" s="20">
        <v>3</v>
      </c>
      <c r="BC29" s="20">
        <v>3</v>
      </c>
      <c r="BD29" s="20">
        <v>0</v>
      </c>
      <c r="BW29" s="20">
        <v>1</v>
      </c>
      <c r="BX29" s="20" t="s">
        <v>513</v>
      </c>
      <c r="BY29" s="20" t="s">
        <v>500</v>
      </c>
      <c r="BZ29" s="20">
        <v>93.3</v>
      </c>
      <c r="CA29" s="20">
        <v>44.6</v>
      </c>
      <c r="CB29" s="20">
        <f>(2*(BZ29*CA29))/(BZ29+CA29)</f>
        <v>60.350688905003629</v>
      </c>
      <c r="CE29" s="24" t="s">
        <v>501</v>
      </c>
      <c r="CG29" s="20">
        <v>1</v>
      </c>
      <c r="CH29" s="20" t="s">
        <v>512</v>
      </c>
      <c r="CI29" s="20" t="s">
        <v>503</v>
      </c>
      <c r="CJ29" s="20">
        <v>69.87</v>
      </c>
      <c r="CK29" s="20">
        <v>70.59</v>
      </c>
      <c r="CL29" s="20">
        <f>(2*(CJ29*CK29))/(CJ29+CK29)</f>
        <v>70.228154634771471</v>
      </c>
      <c r="CO29" s="6" t="s">
        <v>501</v>
      </c>
      <c r="CQ29" s="20">
        <v>1</v>
      </c>
      <c r="CR29" s="20" t="s">
        <v>512</v>
      </c>
      <c r="CS29" s="20" t="s">
        <v>503</v>
      </c>
      <c r="CT29" s="20">
        <v>86.33</v>
      </c>
      <c r="CU29" s="20">
        <v>82</v>
      </c>
      <c r="CV29" s="20">
        <f>(2*(CT29*CU29))/(CT29+CU29)</f>
        <v>84.109309095229605</v>
      </c>
      <c r="CY29" s="6" t="s">
        <v>83</v>
      </c>
    </row>
    <row r="30" spans="15:122" ht="30" customHeight="1" x14ac:dyDescent="0.25">
      <c r="O30" s="25">
        <v>10</v>
      </c>
      <c r="P30" s="25" t="s">
        <v>338</v>
      </c>
      <c r="Q30" s="25">
        <v>1</v>
      </c>
      <c r="R30" s="34">
        <f t="shared" si="6"/>
        <v>6.666666666666667</v>
      </c>
      <c r="AC30" s="20" t="s">
        <v>374</v>
      </c>
      <c r="AD30" s="20">
        <v>6</v>
      </c>
      <c r="AE30" s="28">
        <v>40</v>
      </c>
      <c r="AM30" s="20">
        <v>2010</v>
      </c>
      <c r="AN30" s="20">
        <v>1</v>
      </c>
      <c r="AO30" s="20">
        <v>0</v>
      </c>
      <c r="AP30" s="20">
        <v>0</v>
      </c>
      <c r="AQ30" s="20">
        <v>0</v>
      </c>
      <c r="AR30" s="20">
        <v>0</v>
      </c>
      <c r="AS30" s="20">
        <v>0</v>
      </c>
      <c r="BB30" s="6">
        <v>4</v>
      </c>
      <c r="BC30" s="6">
        <v>4</v>
      </c>
      <c r="BD30" s="6">
        <v>3</v>
      </c>
      <c r="BY30" s="20" t="s">
        <v>500</v>
      </c>
      <c r="BZ30" s="20">
        <v>91.5</v>
      </c>
      <c r="CA30" s="20">
        <v>55.4</v>
      </c>
      <c r="CB30" s="20">
        <f>(2*(BZ30*CA30))/(BZ30+CA30)</f>
        <v>69.014295439074189</v>
      </c>
      <c r="CE30" s="24" t="s">
        <v>502</v>
      </c>
      <c r="CI30" s="20" t="s">
        <v>503</v>
      </c>
      <c r="CJ30" s="20">
        <v>51.66</v>
      </c>
      <c r="CK30" s="20">
        <v>53.33</v>
      </c>
      <c r="CL30" s="20">
        <f>(2*(CJ30*CK30))/(CJ30+CK30)</f>
        <v>52.481718258881799</v>
      </c>
      <c r="CO30" s="6" t="s">
        <v>487</v>
      </c>
      <c r="CS30" s="6" t="s">
        <v>503</v>
      </c>
      <c r="CT30" s="20">
        <v>80.66</v>
      </c>
      <c r="CU30" s="20">
        <v>91.66</v>
      </c>
      <c r="CV30" s="20">
        <f>(2*(CT30*CU30))/(CT30+CU30)</f>
        <v>85.808909006499533</v>
      </c>
      <c r="CY30" s="6" t="s">
        <v>985</v>
      </c>
    </row>
    <row r="31" spans="15:122" x14ac:dyDescent="0.25">
      <c r="O31" s="25">
        <v>11</v>
      </c>
      <c r="P31" s="25" t="s">
        <v>336</v>
      </c>
      <c r="Q31" s="25">
        <v>1</v>
      </c>
      <c r="R31" s="34">
        <f t="shared" ref="R31:R37" si="7">(Q31*100)/15</f>
        <v>6.666666666666667</v>
      </c>
      <c r="AC31" s="20" t="s">
        <v>375</v>
      </c>
      <c r="AD31" s="20">
        <v>2</v>
      </c>
      <c r="AE31" s="28">
        <v>13.333333333333334</v>
      </c>
      <c r="AM31" s="24">
        <v>2011</v>
      </c>
      <c r="AN31" s="20">
        <v>1</v>
      </c>
      <c r="AO31" s="20">
        <v>0</v>
      </c>
      <c r="AP31" s="20">
        <v>0</v>
      </c>
      <c r="AQ31" s="20">
        <v>1</v>
      </c>
      <c r="AR31" s="20">
        <v>0</v>
      </c>
      <c r="AS31" s="20">
        <v>0</v>
      </c>
      <c r="BX31" s="174" t="s">
        <v>984</v>
      </c>
      <c r="BY31" s="175"/>
      <c r="BZ31" s="175"/>
      <c r="CA31" s="175"/>
    </row>
    <row r="32" spans="15:122" x14ac:dyDescent="0.25">
      <c r="O32" s="25">
        <v>12</v>
      </c>
      <c r="P32" s="25" t="s">
        <v>339</v>
      </c>
      <c r="Q32" s="25">
        <v>1</v>
      </c>
      <c r="R32" s="34">
        <f t="shared" si="7"/>
        <v>6.666666666666667</v>
      </c>
      <c r="AC32" s="20" t="s">
        <v>376</v>
      </c>
      <c r="AD32" s="20">
        <v>2</v>
      </c>
      <c r="AE32" s="28">
        <v>13.333333333333334</v>
      </c>
      <c r="AM32" s="24">
        <v>2012</v>
      </c>
      <c r="AN32" s="20">
        <v>1</v>
      </c>
      <c r="AO32" s="20">
        <v>2</v>
      </c>
      <c r="AP32" s="20">
        <v>0</v>
      </c>
      <c r="AQ32" s="20">
        <v>0</v>
      </c>
      <c r="AR32" s="20">
        <v>0</v>
      </c>
      <c r="AS32" s="20">
        <v>0</v>
      </c>
      <c r="BX32" s="11" t="s">
        <v>981</v>
      </c>
      <c r="BY32" s="11" t="s">
        <v>478</v>
      </c>
      <c r="BZ32" s="21" t="s">
        <v>479</v>
      </c>
      <c r="CA32" s="21" t="s">
        <v>480</v>
      </c>
      <c r="CG32" s="33"/>
      <c r="CQ32" s="33"/>
    </row>
    <row r="33" spans="1:80" x14ac:dyDescent="0.25">
      <c r="O33" s="25">
        <v>13</v>
      </c>
      <c r="P33" s="25" t="s">
        <v>430</v>
      </c>
      <c r="Q33" s="25">
        <v>1</v>
      </c>
      <c r="R33" s="34">
        <f t="shared" si="7"/>
        <v>6.666666666666667</v>
      </c>
      <c r="AC33" s="20" t="s">
        <v>377</v>
      </c>
      <c r="AD33" s="20">
        <v>2</v>
      </c>
      <c r="AE33" s="28">
        <v>13.333333333333334</v>
      </c>
      <c r="AM33" s="24">
        <v>2013</v>
      </c>
      <c r="AN33" s="20">
        <v>0</v>
      </c>
      <c r="AO33" s="20">
        <v>0</v>
      </c>
      <c r="AP33" s="20">
        <v>0</v>
      </c>
      <c r="AQ33" s="20">
        <v>0</v>
      </c>
      <c r="AR33" s="20">
        <v>0</v>
      </c>
      <c r="AS33" s="20">
        <v>1</v>
      </c>
      <c r="BB33" s="6">
        <v>1</v>
      </c>
      <c r="BC33" s="6" t="s">
        <v>1168</v>
      </c>
      <c r="BD33" s="20">
        <v>12</v>
      </c>
      <c r="BX33" s="68" t="s">
        <v>505</v>
      </c>
      <c r="BY33" s="20">
        <v>0.78</v>
      </c>
      <c r="BZ33" s="20">
        <v>0.63300000000000001</v>
      </c>
      <c r="CA33" s="20">
        <v>0.69800000000000006</v>
      </c>
      <c r="CB33" s="20">
        <f>CA33*100</f>
        <v>69.800000000000011</v>
      </c>
    </row>
    <row r="34" spans="1:80" x14ac:dyDescent="0.25">
      <c r="A34" s="23" t="s">
        <v>309</v>
      </c>
      <c r="B34" s="23" t="s">
        <v>310</v>
      </c>
      <c r="C34" s="23" t="s">
        <v>253</v>
      </c>
      <c r="D34" s="35" t="s">
        <v>255</v>
      </c>
      <c r="O34" s="25">
        <v>14</v>
      </c>
      <c r="P34" s="25" t="s">
        <v>340</v>
      </c>
      <c r="Q34" s="25">
        <v>1</v>
      </c>
      <c r="R34" s="34">
        <f t="shared" si="7"/>
        <v>6.666666666666667</v>
      </c>
      <c r="AC34" s="20" t="s">
        <v>378</v>
      </c>
      <c r="AD34" s="20">
        <v>1</v>
      </c>
      <c r="AE34" s="28">
        <v>6.666666666666667</v>
      </c>
      <c r="AM34" s="24">
        <v>2015</v>
      </c>
      <c r="AN34" s="20">
        <v>0</v>
      </c>
      <c r="AO34" s="20">
        <v>0</v>
      </c>
      <c r="AP34" s="20">
        <v>2</v>
      </c>
      <c r="AQ34" s="20">
        <v>0</v>
      </c>
      <c r="AR34" s="20">
        <v>0</v>
      </c>
      <c r="AS34" s="20">
        <v>0</v>
      </c>
      <c r="BB34" s="6">
        <v>2</v>
      </c>
      <c r="BC34" s="6" t="s">
        <v>1165</v>
      </c>
      <c r="BD34" s="20">
        <v>0</v>
      </c>
      <c r="BX34" s="68" t="s">
        <v>971</v>
      </c>
      <c r="BY34" s="20">
        <v>0.68399999999999994</v>
      </c>
      <c r="BZ34" s="20">
        <v>0.435</v>
      </c>
      <c r="CA34" s="20">
        <v>0.52700000000000002</v>
      </c>
      <c r="CB34" s="20">
        <f t="shared" ref="CB34:CB44" si="8">CA34*100</f>
        <v>52.7</v>
      </c>
    </row>
    <row r="35" spans="1:80" x14ac:dyDescent="0.25">
      <c r="A35" s="25">
        <v>1</v>
      </c>
      <c r="B35" s="25" t="s">
        <v>36</v>
      </c>
      <c r="C35" s="25">
        <v>11</v>
      </c>
      <c r="D35" s="36">
        <f t="shared" ref="D35:D54" si="9">(C35*100)/15</f>
        <v>73.333333333333329</v>
      </c>
      <c r="O35" s="25">
        <v>15</v>
      </c>
      <c r="P35" s="25" t="s">
        <v>192</v>
      </c>
      <c r="Q35" s="25">
        <v>1</v>
      </c>
      <c r="R35" s="34">
        <f t="shared" si="7"/>
        <v>6.666666666666667</v>
      </c>
      <c r="AC35" s="20" t="s">
        <v>379</v>
      </c>
      <c r="AD35" s="20">
        <v>2</v>
      </c>
      <c r="AE35" s="28">
        <v>13.333333333333334</v>
      </c>
      <c r="AM35" s="24">
        <v>2016</v>
      </c>
      <c r="AN35" s="20">
        <v>0</v>
      </c>
      <c r="AO35" s="20">
        <v>0</v>
      </c>
      <c r="AP35" s="20">
        <v>0</v>
      </c>
      <c r="AQ35" s="20">
        <v>1</v>
      </c>
      <c r="AR35" s="20">
        <v>1</v>
      </c>
      <c r="AS35" s="20">
        <v>0</v>
      </c>
      <c r="BB35" s="6">
        <v>3</v>
      </c>
      <c r="BC35" s="6" t="s">
        <v>1166</v>
      </c>
      <c r="BD35" s="20">
        <v>0</v>
      </c>
      <c r="BX35" s="68" t="s">
        <v>492</v>
      </c>
      <c r="BY35" s="20">
        <v>0.83700000000000008</v>
      </c>
      <c r="BZ35" s="20">
        <v>0.64100000000000001</v>
      </c>
      <c r="CA35" s="20">
        <v>0.72499999999999998</v>
      </c>
      <c r="CB35" s="20">
        <f t="shared" si="8"/>
        <v>72.5</v>
      </c>
    </row>
    <row r="36" spans="1:80" x14ac:dyDescent="0.25">
      <c r="A36" s="25">
        <v>2</v>
      </c>
      <c r="B36" s="25" t="s">
        <v>312</v>
      </c>
      <c r="C36" s="25">
        <v>5</v>
      </c>
      <c r="D36" s="36">
        <f t="shared" si="9"/>
        <v>33.333333333333336</v>
      </c>
      <c r="O36" s="25">
        <v>16</v>
      </c>
      <c r="P36" s="25" t="s">
        <v>431</v>
      </c>
      <c r="Q36" s="25">
        <v>1</v>
      </c>
      <c r="R36" s="34">
        <f t="shared" si="7"/>
        <v>6.666666666666667</v>
      </c>
      <c r="AC36" s="20" t="s">
        <v>302</v>
      </c>
      <c r="AD36" s="20">
        <v>15</v>
      </c>
      <c r="AE36" s="20">
        <v>100</v>
      </c>
      <c r="AM36" s="24">
        <v>2017</v>
      </c>
      <c r="AN36" s="20">
        <v>0</v>
      </c>
      <c r="AO36" s="20">
        <v>0</v>
      </c>
      <c r="AP36" s="20">
        <v>0</v>
      </c>
      <c r="AQ36" s="20">
        <v>0</v>
      </c>
      <c r="AR36" s="20">
        <v>0</v>
      </c>
      <c r="AS36" s="20">
        <v>1</v>
      </c>
      <c r="BB36" s="6">
        <v>4</v>
      </c>
      <c r="BC36" s="6" t="s">
        <v>1167</v>
      </c>
      <c r="BD36" s="6">
        <v>3</v>
      </c>
      <c r="BX36" s="68" t="s">
        <v>972</v>
      </c>
      <c r="BY36" s="20">
        <v>0.875</v>
      </c>
      <c r="BZ36" s="20">
        <v>0.85699999999999998</v>
      </c>
      <c r="CA36" s="20">
        <v>0.86599999999999999</v>
      </c>
      <c r="CB36" s="20">
        <f t="shared" si="8"/>
        <v>86.6</v>
      </c>
    </row>
    <row r="37" spans="1:80" x14ac:dyDescent="0.25">
      <c r="A37" s="25">
        <v>3</v>
      </c>
      <c r="B37" s="25" t="s">
        <v>314</v>
      </c>
      <c r="C37" s="25">
        <v>5</v>
      </c>
      <c r="D37" s="36">
        <f t="shared" si="9"/>
        <v>33.333333333333336</v>
      </c>
      <c r="O37" s="25">
        <v>17</v>
      </c>
      <c r="P37" s="25" t="s">
        <v>342</v>
      </c>
      <c r="Q37" s="25">
        <v>1</v>
      </c>
      <c r="R37" s="34">
        <f t="shared" si="7"/>
        <v>6.666666666666667</v>
      </c>
      <c r="AM37" s="37" t="s">
        <v>302</v>
      </c>
      <c r="AN37" s="37">
        <f t="shared" ref="AN37:AS37" si="10">SUM(AN28:AN36)</f>
        <v>6</v>
      </c>
      <c r="AO37" s="37">
        <f t="shared" si="10"/>
        <v>2</v>
      </c>
      <c r="AP37" s="37">
        <f t="shared" si="10"/>
        <v>2</v>
      </c>
      <c r="AQ37" s="37">
        <f t="shared" si="10"/>
        <v>2</v>
      </c>
      <c r="AR37" s="37">
        <f t="shared" si="10"/>
        <v>1</v>
      </c>
      <c r="AS37" s="37">
        <f t="shared" si="10"/>
        <v>2</v>
      </c>
      <c r="BX37" s="68" t="s">
        <v>973</v>
      </c>
      <c r="BY37" s="20">
        <v>0.875</v>
      </c>
      <c r="BZ37" s="20">
        <v>0.84399999999999997</v>
      </c>
      <c r="CA37" s="20">
        <v>0.86</v>
      </c>
      <c r="CB37" s="20">
        <f t="shared" si="8"/>
        <v>86</v>
      </c>
    </row>
    <row r="38" spans="1:80" x14ac:dyDescent="0.25">
      <c r="A38" s="25">
        <v>4</v>
      </c>
      <c r="B38" s="25" t="s">
        <v>315</v>
      </c>
      <c r="C38" s="25">
        <v>5</v>
      </c>
      <c r="D38" s="36">
        <f t="shared" si="9"/>
        <v>33.333333333333336</v>
      </c>
      <c r="BX38" s="68" t="s">
        <v>974</v>
      </c>
      <c r="BY38" s="20">
        <v>0.95600000000000007</v>
      </c>
      <c r="BZ38" s="20">
        <v>0.93700000000000006</v>
      </c>
      <c r="CA38" s="20">
        <v>0.94700000000000006</v>
      </c>
      <c r="CB38" s="20">
        <f t="shared" si="8"/>
        <v>94.7</v>
      </c>
    </row>
    <row r="39" spans="1:80" x14ac:dyDescent="0.25">
      <c r="A39" s="25">
        <v>5</v>
      </c>
      <c r="B39" s="25" t="s">
        <v>313</v>
      </c>
      <c r="C39" s="25">
        <v>4</v>
      </c>
      <c r="D39" s="36">
        <f t="shared" si="9"/>
        <v>26.666666666666668</v>
      </c>
      <c r="BX39" s="68" t="s">
        <v>975</v>
      </c>
      <c r="BY39" s="20">
        <v>0.84799999999999998</v>
      </c>
      <c r="BZ39" s="20">
        <v>0.87</v>
      </c>
      <c r="CA39" s="20">
        <v>0.85899999999999999</v>
      </c>
      <c r="CB39" s="20">
        <f t="shared" si="8"/>
        <v>85.9</v>
      </c>
    </row>
    <row r="40" spans="1:80" x14ac:dyDescent="0.25">
      <c r="A40" s="25">
        <v>6</v>
      </c>
      <c r="B40" s="25" t="s">
        <v>311</v>
      </c>
      <c r="C40" s="25">
        <v>3</v>
      </c>
      <c r="D40" s="36">
        <f t="shared" si="9"/>
        <v>20</v>
      </c>
      <c r="BX40" s="68" t="s">
        <v>976</v>
      </c>
      <c r="BY40" s="20">
        <v>0.97899999999999998</v>
      </c>
      <c r="BZ40" s="20">
        <v>0.97499999999999998</v>
      </c>
      <c r="CA40" s="20">
        <v>0.97699999999999998</v>
      </c>
      <c r="CB40" s="20">
        <f t="shared" si="8"/>
        <v>97.7</v>
      </c>
    </row>
    <row r="41" spans="1:80" x14ac:dyDescent="0.25">
      <c r="A41" s="25">
        <v>7</v>
      </c>
      <c r="B41" s="25" t="s">
        <v>316</v>
      </c>
      <c r="C41" s="25">
        <v>3</v>
      </c>
      <c r="D41" s="36">
        <f t="shared" si="9"/>
        <v>20</v>
      </c>
      <c r="BX41" s="68" t="s">
        <v>977</v>
      </c>
      <c r="BY41" s="20">
        <v>0.77300000000000002</v>
      </c>
      <c r="BZ41" s="20">
        <v>0.56299999999999994</v>
      </c>
      <c r="CA41" s="20">
        <v>0.65300000000000002</v>
      </c>
      <c r="CB41" s="20">
        <f t="shared" si="8"/>
        <v>65.3</v>
      </c>
    </row>
    <row r="42" spans="1:80" x14ac:dyDescent="0.25">
      <c r="A42" s="25">
        <v>8</v>
      </c>
      <c r="B42" s="25" t="s">
        <v>317</v>
      </c>
      <c r="C42" s="25">
        <v>3</v>
      </c>
      <c r="D42" s="36">
        <f t="shared" si="9"/>
        <v>20</v>
      </c>
      <c r="BG42" s="21"/>
      <c r="BH42" s="21"/>
      <c r="BI42" s="21"/>
      <c r="BJ42" s="21"/>
      <c r="BK42" s="21"/>
      <c r="BL42" s="21"/>
      <c r="BM42" s="21"/>
      <c r="BN42" s="21"/>
      <c r="BO42" s="21"/>
      <c r="BP42" s="21"/>
      <c r="BQ42" s="21"/>
      <c r="BR42" s="11"/>
      <c r="BX42" s="68" t="s">
        <v>978</v>
      </c>
      <c r="BY42" s="20">
        <v>0.86799999999999999</v>
      </c>
      <c r="BZ42" s="20">
        <v>0.84199999999999997</v>
      </c>
      <c r="CA42" s="20">
        <v>0.85499999999999998</v>
      </c>
      <c r="CB42" s="20">
        <f t="shared" si="8"/>
        <v>85.5</v>
      </c>
    </row>
    <row r="43" spans="1:80" x14ac:dyDescent="0.25">
      <c r="A43" s="25">
        <v>9</v>
      </c>
      <c r="B43" s="25" t="s">
        <v>322</v>
      </c>
      <c r="C43" s="25">
        <v>2</v>
      </c>
      <c r="D43" s="36">
        <f t="shared" si="9"/>
        <v>13.333333333333334</v>
      </c>
      <c r="BX43" s="68" t="s">
        <v>979</v>
      </c>
      <c r="BY43" s="20">
        <v>0.66300000000000003</v>
      </c>
      <c r="BZ43" s="20">
        <v>0.51200000000000001</v>
      </c>
      <c r="CA43" s="20">
        <v>0.56800000000000006</v>
      </c>
      <c r="CB43" s="20">
        <f t="shared" si="8"/>
        <v>56.800000000000004</v>
      </c>
    </row>
    <row r="44" spans="1:80" x14ac:dyDescent="0.25">
      <c r="A44" s="25">
        <v>10</v>
      </c>
      <c r="B44" s="25" t="s">
        <v>323</v>
      </c>
      <c r="C44" s="25">
        <v>2</v>
      </c>
      <c r="D44" s="36">
        <f t="shared" si="9"/>
        <v>13.333333333333334</v>
      </c>
      <c r="BG44" s="6" t="s">
        <v>619</v>
      </c>
      <c r="BH44" s="6" t="s">
        <v>253</v>
      </c>
      <c r="BX44" s="68" t="s">
        <v>980</v>
      </c>
      <c r="BY44" s="20">
        <v>0.75</v>
      </c>
      <c r="BZ44" s="20">
        <v>0.77800000000000002</v>
      </c>
      <c r="CA44" s="20">
        <v>0.76100000000000001</v>
      </c>
      <c r="CB44" s="20">
        <f t="shared" si="8"/>
        <v>76.099999999999994</v>
      </c>
    </row>
    <row r="45" spans="1:80" x14ac:dyDescent="0.25">
      <c r="A45" s="25">
        <v>11</v>
      </c>
      <c r="B45" s="25" t="s">
        <v>324</v>
      </c>
      <c r="C45" s="25">
        <v>2</v>
      </c>
      <c r="D45" s="36">
        <f t="shared" si="9"/>
        <v>13.333333333333334</v>
      </c>
      <c r="BG45" s="21" t="s">
        <v>401</v>
      </c>
      <c r="BH45" s="20">
        <v>13</v>
      </c>
      <c r="BI45" s="20">
        <f>(BH45*100)/15</f>
        <v>86.666666666666671</v>
      </c>
    </row>
    <row r="46" spans="1:80" x14ac:dyDescent="0.25">
      <c r="A46" s="25">
        <v>12</v>
      </c>
      <c r="B46" s="25" t="s">
        <v>318</v>
      </c>
      <c r="C46" s="25">
        <v>1</v>
      </c>
      <c r="D46" s="36">
        <f t="shared" si="9"/>
        <v>6.666666666666667</v>
      </c>
      <c r="BG46" s="21" t="s">
        <v>469</v>
      </c>
      <c r="BH46" s="20">
        <v>11</v>
      </c>
      <c r="BI46" s="20">
        <f t="shared" ref="BI46:BI56" si="11">(BH46*100)/15</f>
        <v>73.333333333333329</v>
      </c>
      <c r="BX46" s="154" t="s">
        <v>982</v>
      </c>
      <c r="BY46" s="154"/>
      <c r="BZ46" s="154"/>
      <c r="CA46" s="154"/>
    </row>
    <row r="47" spans="1:80" x14ac:dyDescent="0.25">
      <c r="A47" s="25">
        <v>13</v>
      </c>
      <c r="B47" s="25" t="s">
        <v>319</v>
      </c>
      <c r="C47" s="25">
        <v>1</v>
      </c>
      <c r="D47" s="36">
        <f t="shared" si="9"/>
        <v>6.666666666666667</v>
      </c>
      <c r="BG47" s="21" t="s">
        <v>403</v>
      </c>
      <c r="BH47" s="20">
        <v>10</v>
      </c>
      <c r="BI47" s="20">
        <f t="shared" si="11"/>
        <v>66.666666666666671</v>
      </c>
      <c r="BX47" s="11" t="s">
        <v>981</v>
      </c>
      <c r="BY47" s="11" t="s">
        <v>478</v>
      </c>
      <c r="BZ47" s="11" t="s">
        <v>479</v>
      </c>
      <c r="CA47" s="11" t="s">
        <v>480</v>
      </c>
    </row>
    <row r="48" spans="1:80" x14ac:dyDescent="0.25">
      <c r="A48" s="25">
        <v>14</v>
      </c>
      <c r="B48" s="25" t="s">
        <v>321</v>
      </c>
      <c r="C48" s="25">
        <v>1</v>
      </c>
      <c r="D48" s="36">
        <f t="shared" si="9"/>
        <v>6.666666666666667</v>
      </c>
      <c r="BG48" s="21" t="s">
        <v>402</v>
      </c>
      <c r="BH48" s="20">
        <v>10</v>
      </c>
      <c r="BI48" s="20">
        <f t="shared" si="11"/>
        <v>66.666666666666671</v>
      </c>
      <c r="BX48" s="68" t="s">
        <v>505</v>
      </c>
      <c r="BY48" s="20">
        <v>0</v>
      </c>
      <c r="BZ48" s="20">
        <v>0</v>
      </c>
      <c r="CA48" s="20">
        <v>0</v>
      </c>
      <c r="CB48" s="20">
        <f>CA48*100</f>
        <v>0</v>
      </c>
    </row>
    <row r="49" spans="1:95" x14ac:dyDescent="0.25">
      <c r="A49" s="25">
        <v>15</v>
      </c>
      <c r="B49" s="25" t="s">
        <v>325</v>
      </c>
      <c r="C49" s="25">
        <v>1</v>
      </c>
      <c r="D49" s="36">
        <f t="shared" si="9"/>
        <v>6.666666666666667</v>
      </c>
      <c r="BG49" s="21" t="s">
        <v>475</v>
      </c>
      <c r="BH49" s="20">
        <v>9</v>
      </c>
      <c r="BI49" s="20">
        <f t="shared" si="11"/>
        <v>60</v>
      </c>
      <c r="BX49" s="68" t="s">
        <v>971</v>
      </c>
      <c r="BY49" s="20">
        <v>0.83</v>
      </c>
      <c r="BZ49" s="20">
        <v>8.4000000000000005E-2</v>
      </c>
      <c r="CA49" s="20">
        <v>0.153</v>
      </c>
      <c r="CB49" s="20">
        <f t="shared" ref="CB49:CB59" si="12">CA49*100</f>
        <v>15.299999999999999</v>
      </c>
    </row>
    <row r="50" spans="1:95" x14ac:dyDescent="0.25">
      <c r="A50" s="25">
        <v>16</v>
      </c>
      <c r="B50" s="25" t="s">
        <v>326</v>
      </c>
      <c r="C50" s="25">
        <v>1</v>
      </c>
      <c r="D50" s="36">
        <f t="shared" si="9"/>
        <v>6.666666666666667</v>
      </c>
      <c r="BG50" s="21" t="s">
        <v>404</v>
      </c>
      <c r="BH50" s="20">
        <v>8</v>
      </c>
      <c r="BI50" s="20">
        <f t="shared" si="11"/>
        <v>53.333333333333336</v>
      </c>
      <c r="BX50" s="68" t="s">
        <v>492</v>
      </c>
      <c r="BY50" s="20">
        <v>0.73599999999999999</v>
      </c>
      <c r="BZ50" s="20">
        <v>0.247</v>
      </c>
      <c r="CA50" s="20">
        <v>0.37</v>
      </c>
      <c r="CB50" s="20">
        <f t="shared" si="12"/>
        <v>37</v>
      </c>
    </row>
    <row r="51" spans="1:95" x14ac:dyDescent="0.25">
      <c r="A51" s="25">
        <v>17</v>
      </c>
      <c r="B51" s="25" t="s">
        <v>327</v>
      </c>
      <c r="C51" s="25">
        <v>1</v>
      </c>
      <c r="D51" s="36">
        <f t="shared" si="9"/>
        <v>6.666666666666667</v>
      </c>
      <c r="BG51" s="21" t="s">
        <v>474</v>
      </c>
      <c r="BH51" s="20">
        <v>4</v>
      </c>
      <c r="BI51" s="20">
        <f t="shared" si="11"/>
        <v>26.666666666666668</v>
      </c>
      <c r="BX51" s="68" t="s">
        <v>972</v>
      </c>
      <c r="BY51" s="20">
        <v>0.88400000000000001</v>
      </c>
      <c r="BZ51" s="20">
        <v>0.56899999999999995</v>
      </c>
      <c r="CA51" s="20">
        <v>0.69199999999999995</v>
      </c>
      <c r="CB51" s="20">
        <f t="shared" si="12"/>
        <v>69.199999999999989</v>
      </c>
    </row>
    <row r="52" spans="1:95" x14ac:dyDescent="0.25">
      <c r="A52" s="25">
        <v>18</v>
      </c>
      <c r="B52" s="25" t="s">
        <v>328</v>
      </c>
      <c r="C52" s="25">
        <v>1</v>
      </c>
      <c r="D52" s="36">
        <f t="shared" si="9"/>
        <v>6.666666666666667</v>
      </c>
      <c r="BG52" s="11" t="s">
        <v>1152</v>
      </c>
      <c r="BH52" s="20">
        <v>4</v>
      </c>
      <c r="BI52" s="20">
        <f t="shared" si="11"/>
        <v>26.666666666666668</v>
      </c>
      <c r="BX52" s="68" t="s">
        <v>973</v>
      </c>
      <c r="BY52" s="20">
        <v>0.80400000000000005</v>
      </c>
      <c r="BZ52" s="20">
        <v>0.27</v>
      </c>
      <c r="CA52" s="20">
        <v>0.40400000000000003</v>
      </c>
      <c r="CB52" s="20">
        <f t="shared" si="12"/>
        <v>40.400000000000006</v>
      </c>
    </row>
    <row r="53" spans="1:95" x14ac:dyDescent="0.25">
      <c r="A53" s="25">
        <v>19</v>
      </c>
      <c r="B53" s="25" t="s">
        <v>329</v>
      </c>
      <c r="C53" s="25">
        <v>1</v>
      </c>
      <c r="D53" s="36">
        <f t="shared" si="9"/>
        <v>6.666666666666667</v>
      </c>
      <c r="BG53" s="11" t="s">
        <v>1154</v>
      </c>
      <c r="BH53" s="20">
        <v>2</v>
      </c>
      <c r="BI53" s="20">
        <f t="shared" si="11"/>
        <v>13.333333333333334</v>
      </c>
      <c r="BX53" s="68" t="s">
        <v>974</v>
      </c>
      <c r="BY53" s="20">
        <v>0.78300000000000003</v>
      </c>
      <c r="BZ53" s="20">
        <v>0.64400000000000002</v>
      </c>
      <c r="CA53" s="20">
        <v>0.70699999999999996</v>
      </c>
      <c r="CB53" s="20">
        <f t="shared" si="12"/>
        <v>70.7</v>
      </c>
    </row>
    <row r="54" spans="1:95" x14ac:dyDescent="0.25">
      <c r="A54" s="66">
        <v>20</v>
      </c>
      <c r="B54" s="66" t="s">
        <v>320</v>
      </c>
      <c r="C54" s="66">
        <v>1</v>
      </c>
      <c r="D54" s="67">
        <f t="shared" si="9"/>
        <v>6.666666666666667</v>
      </c>
      <c r="BG54" s="21" t="s">
        <v>470</v>
      </c>
      <c r="BH54" s="20">
        <v>1</v>
      </c>
      <c r="BI54" s="20">
        <f t="shared" si="11"/>
        <v>6.666666666666667</v>
      </c>
      <c r="BX54" s="68" t="s">
        <v>975</v>
      </c>
      <c r="BY54" s="20">
        <v>0.79100000000000004</v>
      </c>
      <c r="BZ54" s="20">
        <v>0.63900000000000001</v>
      </c>
      <c r="CA54" s="20">
        <v>0.70699999999999996</v>
      </c>
      <c r="CB54" s="20">
        <f t="shared" si="12"/>
        <v>70.7</v>
      </c>
    </row>
    <row r="55" spans="1:95" x14ac:dyDescent="0.25">
      <c r="AC55" s="23" t="s">
        <v>344</v>
      </c>
      <c r="AD55" s="23" t="s">
        <v>416</v>
      </c>
      <c r="AE55" s="23" t="s">
        <v>348</v>
      </c>
      <c r="BG55" s="11" t="s">
        <v>920</v>
      </c>
      <c r="BH55" s="20">
        <v>1</v>
      </c>
      <c r="BI55" s="20">
        <f t="shared" si="11"/>
        <v>6.666666666666667</v>
      </c>
      <c r="BX55" s="68" t="s">
        <v>976</v>
      </c>
      <c r="BY55" s="20">
        <v>0.85899999999999999</v>
      </c>
      <c r="BZ55" s="20">
        <v>0.59699999999999998</v>
      </c>
      <c r="CA55" s="20">
        <v>0.70399999999999996</v>
      </c>
      <c r="CB55" s="20">
        <f t="shared" si="12"/>
        <v>70.399999999999991</v>
      </c>
    </row>
    <row r="56" spans="1:95" x14ac:dyDescent="0.25">
      <c r="H56" s="21" t="s">
        <v>413</v>
      </c>
      <c r="I56" s="21" t="s">
        <v>410</v>
      </c>
      <c r="J56" s="21" t="s">
        <v>253</v>
      </c>
      <c r="K56" s="21" t="s">
        <v>348</v>
      </c>
      <c r="AC56" s="25" t="s">
        <v>359</v>
      </c>
      <c r="AD56" s="25" t="s">
        <v>432</v>
      </c>
      <c r="AE56" s="34">
        <v>13.333333333333334</v>
      </c>
      <c r="BG56" s="21" t="s">
        <v>472</v>
      </c>
      <c r="BH56" s="20">
        <v>1</v>
      </c>
      <c r="BI56" s="20">
        <f t="shared" si="11"/>
        <v>6.666666666666667</v>
      </c>
      <c r="BX56" s="68" t="s">
        <v>977</v>
      </c>
      <c r="BY56" s="20">
        <v>0.79200000000000004</v>
      </c>
      <c r="BZ56" s="20">
        <v>0.56000000000000005</v>
      </c>
      <c r="CA56" s="20">
        <v>0.65600000000000003</v>
      </c>
      <c r="CB56" s="20">
        <f t="shared" si="12"/>
        <v>65.600000000000009</v>
      </c>
    </row>
    <row r="57" spans="1:95" ht="45" x14ac:dyDescent="0.25">
      <c r="H57" s="20">
        <v>1</v>
      </c>
      <c r="I57" s="20" t="s">
        <v>411</v>
      </c>
      <c r="J57" s="20">
        <v>10</v>
      </c>
      <c r="K57" s="20">
        <f>(J57*100)/15</f>
        <v>66.666666666666671</v>
      </c>
      <c r="AC57" s="25" t="s">
        <v>69</v>
      </c>
      <c r="AD57" s="26" t="s">
        <v>437</v>
      </c>
      <c r="AE57" s="34">
        <v>40</v>
      </c>
      <c r="BX57" s="68" t="s">
        <v>978</v>
      </c>
      <c r="BY57" s="20">
        <v>0.73</v>
      </c>
      <c r="BZ57" s="20">
        <v>0.30099999999999999</v>
      </c>
      <c r="CA57" s="20">
        <v>0.42599999999999999</v>
      </c>
      <c r="CB57" s="20">
        <f t="shared" si="12"/>
        <v>42.6</v>
      </c>
    </row>
    <row r="58" spans="1:95" x14ac:dyDescent="0.25">
      <c r="H58" s="20">
        <v>2</v>
      </c>
      <c r="I58" s="20" t="s">
        <v>412</v>
      </c>
      <c r="J58" s="20">
        <v>5</v>
      </c>
      <c r="K58" s="20">
        <f>(J58*100)/15</f>
        <v>33.333333333333336</v>
      </c>
      <c r="AC58" s="25" t="s">
        <v>360</v>
      </c>
      <c r="AD58" s="25" t="s">
        <v>433</v>
      </c>
      <c r="AE58" s="34">
        <v>6.666666666666667</v>
      </c>
      <c r="AG58" s="21" t="s">
        <v>344</v>
      </c>
      <c r="AH58" s="21" t="s">
        <v>253</v>
      </c>
      <c r="BX58" s="68" t="s">
        <v>979</v>
      </c>
      <c r="BY58" s="20">
        <v>0</v>
      </c>
      <c r="BZ58" s="20">
        <v>0</v>
      </c>
      <c r="CA58" s="20">
        <v>0</v>
      </c>
      <c r="CB58" s="20">
        <f t="shared" si="12"/>
        <v>0</v>
      </c>
    </row>
    <row r="59" spans="1:95" x14ac:dyDescent="0.25">
      <c r="AC59" s="25" t="s">
        <v>438</v>
      </c>
      <c r="AD59" s="25" t="s">
        <v>434</v>
      </c>
      <c r="AE59" s="34">
        <v>6.666666666666667</v>
      </c>
      <c r="AG59" s="20" t="s">
        <v>359</v>
      </c>
      <c r="AH59" s="20">
        <v>3</v>
      </c>
      <c r="BX59" s="68" t="s">
        <v>980</v>
      </c>
      <c r="BY59" s="20">
        <v>0.6</v>
      </c>
      <c r="BZ59" s="20">
        <v>5.6000000000000001E-2</v>
      </c>
      <c r="CA59" s="20">
        <v>0.10199999999999999</v>
      </c>
      <c r="CB59" s="20">
        <f t="shared" si="12"/>
        <v>10.199999999999999</v>
      </c>
    </row>
    <row r="60" spans="1:95" x14ac:dyDescent="0.25">
      <c r="AC60" s="25" t="s">
        <v>362</v>
      </c>
      <c r="AD60" s="25" t="s">
        <v>422</v>
      </c>
      <c r="AE60" s="34">
        <v>6.666666666666667</v>
      </c>
      <c r="AG60" s="6" t="s">
        <v>478</v>
      </c>
      <c r="AH60" s="20">
        <v>11</v>
      </c>
    </row>
    <row r="61" spans="1:95" x14ac:dyDescent="0.25">
      <c r="AC61" s="25" t="s">
        <v>29</v>
      </c>
      <c r="AD61" s="25" t="s">
        <v>435</v>
      </c>
      <c r="AE61" s="34">
        <v>6.666666666666667</v>
      </c>
      <c r="AG61" s="6" t="s">
        <v>479</v>
      </c>
      <c r="AH61" s="20">
        <v>10</v>
      </c>
      <c r="BX61" s="154" t="s">
        <v>983</v>
      </c>
      <c r="BY61" s="154"/>
      <c r="BZ61" s="154"/>
      <c r="CA61" s="154"/>
    </row>
    <row r="62" spans="1:95" x14ac:dyDescent="0.25">
      <c r="H62" s="21" t="s">
        <v>252</v>
      </c>
      <c r="I62" s="21" t="s">
        <v>412</v>
      </c>
      <c r="J62" s="21" t="s">
        <v>414</v>
      </c>
      <c r="AC62" s="25" t="s">
        <v>363</v>
      </c>
      <c r="AD62" s="25" t="s">
        <v>421</v>
      </c>
      <c r="AE62" s="34">
        <v>6.666666666666667</v>
      </c>
      <c r="AG62" s="6" t="s">
        <v>480</v>
      </c>
      <c r="AH62" s="6">
        <v>3</v>
      </c>
      <c r="BX62" s="11" t="s">
        <v>981</v>
      </c>
      <c r="BY62" s="11" t="s">
        <v>478</v>
      </c>
      <c r="BZ62" s="11" t="s">
        <v>479</v>
      </c>
      <c r="CA62" s="11" t="s">
        <v>480</v>
      </c>
    </row>
    <row r="63" spans="1:95" x14ac:dyDescent="0.25">
      <c r="H63" s="24">
        <v>2005</v>
      </c>
      <c r="I63" s="20">
        <v>1</v>
      </c>
      <c r="J63" s="20">
        <v>0</v>
      </c>
      <c r="AC63" s="25" t="s">
        <v>364</v>
      </c>
      <c r="AD63" s="25" t="s">
        <v>424</v>
      </c>
      <c r="AE63" s="34">
        <v>6.666666666666667</v>
      </c>
      <c r="AG63" s="6" t="s">
        <v>1156</v>
      </c>
      <c r="AH63" s="20">
        <v>3</v>
      </c>
      <c r="BX63" s="68" t="s">
        <v>505</v>
      </c>
      <c r="BY63" s="20">
        <v>0.24</v>
      </c>
      <c r="BZ63" s="20">
        <v>0.26600000000000001</v>
      </c>
      <c r="CA63" s="20">
        <v>0.252</v>
      </c>
      <c r="CB63" s="20">
        <f>CA63*100</f>
        <v>25.2</v>
      </c>
    </row>
    <row r="64" spans="1:95" x14ac:dyDescent="0.25">
      <c r="H64" s="20">
        <v>2009</v>
      </c>
      <c r="I64" s="20">
        <v>0</v>
      </c>
      <c r="J64" s="20">
        <v>2</v>
      </c>
      <c r="AC64" s="25" t="s">
        <v>79</v>
      </c>
      <c r="AD64" s="25" t="s">
        <v>436</v>
      </c>
      <c r="AE64" s="34">
        <v>6.666666666666667</v>
      </c>
      <c r="AG64" s="6" t="s">
        <v>1155</v>
      </c>
      <c r="AH64" s="20">
        <v>1</v>
      </c>
      <c r="BX64" s="68" t="s">
        <v>971</v>
      </c>
      <c r="BY64" s="20">
        <v>0.46300000000000002</v>
      </c>
      <c r="BZ64" s="20">
        <v>0.34599999999999997</v>
      </c>
      <c r="CA64" s="20">
        <v>0.39600000000000002</v>
      </c>
      <c r="CB64" s="20">
        <f t="shared" ref="CB64:CB74" si="13">CA64*100</f>
        <v>39.6</v>
      </c>
      <c r="CG64" s="33"/>
      <c r="CQ64" s="33"/>
    </row>
    <row r="65" spans="8:80" x14ac:dyDescent="0.25">
      <c r="H65" s="20">
        <v>2010</v>
      </c>
      <c r="I65" s="20">
        <v>0</v>
      </c>
      <c r="J65" s="20">
        <v>1</v>
      </c>
      <c r="AC65" s="25"/>
      <c r="AD65" s="25"/>
      <c r="AE65" s="25"/>
      <c r="AG65" s="6" t="s">
        <v>1159</v>
      </c>
      <c r="AH65" s="6">
        <v>1</v>
      </c>
      <c r="BX65" s="68" t="s">
        <v>492</v>
      </c>
      <c r="BY65" s="20">
        <v>0.33800000000000002</v>
      </c>
      <c r="BZ65" s="20">
        <v>0.23100000000000001</v>
      </c>
      <c r="CA65" s="20">
        <v>0.27400000000000002</v>
      </c>
      <c r="CB65" s="20">
        <f t="shared" si="13"/>
        <v>27.400000000000002</v>
      </c>
    </row>
    <row r="66" spans="8:80" x14ac:dyDescent="0.25">
      <c r="H66" s="24">
        <v>2011</v>
      </c>
      <c r="I66" s="20">
        <v>1</v>
      </c>
      <c r="J66" s="20">
        <v>1</v>
      </c>
      <c r="P66" s="21" t="s">
        <v>358</v>
      </c>
      <c r="Q66" s="21" t="s">
        <v>253</v>
      </c>
      <c r="R66" s="21" t="s">
        <v>348</v>
      </c>
      <c r="AG66" s="4" t="s">
        <v>1157</v>
      </c>
      <c r="AH66" s="6">
        <v>1</v>
      </c>
      <c r="BX66" s="68" t="s">
        <v>972</v>
      </c>
      <c r="BY66" s="20">
        <v>0.64900000000000002</v>
      </c>
      <c r="BZ66" s="20">
        <v>0.71799999999999997</v>
      </c>
      <c r="CA66" s="20">
        <v>0.68200000000000005</v>
      </c>
      <c r="CB66" s="20">
        <f t="shared" si="13"/>
        <v>68.2</v>
      </c>
    </row>
    <row r="67" spans="8:80" x14ac:dyDescent="0.25">
      <c r="H67" s="24">
        <v>2012</v>
      </c>
      <c r="I67" s="20">
        <v>0</v>
      </c>
      <c r="J67" s="20">
        <v>3</v>
      </c>
      <c r="P67" s="20" t="s">
        <v>346</v>
      </c>
      <c r="Q67" s="20">
        <v>6</v>
      </c>
      <c r="R67" s="40">
        <v>0.4</v>
      </c>
      <c r="AG67" s="6" t="s">
        <v>1158</v>
      </c>
      <c r="AH67" s="20">
        <v>1</v>
      </c>
      <c r="BX67" s="68" t="s">
        <v>973</v>
      </c>
      <c r="BY67" s="20">
        <v>0.23499999999999999</v>
      </c>
      <c r="BZ67" s="20">
        <v>0.48399999999999999</v>
      </c>
      <c r="CA67" s="20">
        <v>0.316</v>
      </c>
      <c r="CB67" s="20">
        <f t="shared" si="13"/>
        <v>31.6</v>
      </c>
    </row>
    <row r="68" spans="8:80" x14ac:dyDescent="0.25">
      <c r="H68" s="24">
        <v>2013</v>
      </c>
      <c r="I68" s="20">
        <v>0</v>
      </c>
      <c r="J68" s="20">
        <v>1</v>
      </c>
      <c r="P68" s="20" t="s">
        <v>105</v>
      </c>
      <c r="Q68" s="20">
        <v>6</v>
      </c>
      <c r="R68" s="40">
        <v>0.4</v>
      </c>
      <c r="AG68" s="20" t="s">
        <v>79</v>
      </c>
      <c r="AH68" s="6">
        <v>1</v>
      </c>
      <c r="BX68" s="68" t="s">
        <v>974</v>
      </c>
      <c r="BY68" s="20">
        <v>0.28499999999999998</v>
      </c>
      <c r="BZ68" s="20">
        <v>0.93799999999999994</v>
      </c>
      <c r="CA68" s="20">
        <v>0.437</v>
      </c>
      <c r="CB68" s="20">
        <f t="shared" si="13"/>
        <v>43.7</v>
      </c>
    </row>
    <row r="69" spans="8:80" x14ac:dyDescent="0.25">
      <c r="H69" s="24">
        <v>2015</v>
      </c>
      <c r="I69" s="20">
        <v>1</v>
      </c>
      <c r="J69" s="20">
        <v>1</v>
      </c>
      <c r="P69" s="20" t="s">
        <v>347</v>
      </c>
      <c r="Q69" s="20">
        <v>3</v>
      </c>
      <c r="R69" s="40">
        <v>0.2</v>
      </c>
      <c r="BX69" s="68" t="s">
        <v>975</v>
      </c>
      <c r="BY69" s="20">
        <v>0.626</v>
      </c>
      <c r="BZ69" s="20">
        <v>0.43099999999999999</v>
      </c>
      <c r="CA69" s="20">
        <v>0.51100000000000001</v>
      </c>
      <c r="CB69" s="20">
        <f t="shared" si="13"/>
        <v>51.1</v>
      </c>
    </row>
    <row r="70" spans="8:80" x14ac:dyDescent="0.25">
      <c r="H70" s="24">
        <v>2016</v>
      </c>
      <c r="I70" s="20">
        <v>1</v>
      </c>
      <c r="J70" s="20">
        <v>1</v>
      </c>
      <c r="P70" s="20" t="s">
        <v>302</v>
      </c>
      <c r="Q70" s="20">
        <v>15</v>
      </c>
      <c r="R70" s="20">
        <v>100</v>
      </c>
      <c r="BX70" s="68" t="s">
        <v>976</v>
      </c>
      <c r="BY70" s="20">
        <v>0.49299999999999999</v>
      </c>
      <c r="BZ70" s="20">
        <v>0.32700000000000001</v>
      </c>
      <c r="CA70" s="20">
        <v>0.39300000000000002</v>
      </c>
      <c r="CB70" s="20">
        <f t="shared" si="13"/>
        <v>39.300000000000004</v>
      </c>
    </row>
    <row r="71" spans="8:80" x14ac:dyDescent="0.25">
      <c r="H71" s="24">
        <v>2017</v>
      </c>
      <c r="I71" s="20">
        <v>1</v>
      </c>
      <c r="J71" s="20">
        <v>0</v>
      </c>
      <c r="BX71" s="68" t="s">
        <v>977</v>
      </c>
      <c r="BY71" s="20">
        <v>0.51</v>
      </c>
      <c r="BZ71" s="20">
        <v>0.38200000000000001</v>
      </c>
      <c r="CA71" s="20">
        <v>0.437</v>
      </c>
      <c r="CB71" s="20">
        <f t="shared" si="13"/>
        <v>43.7</v>
      </c>
    </row>
    <row r="72" spans="8:80" x14ac:dyDescent="0.25">
      <c r="P72" s="21" t="s">
        <v>357</v>
      </c>
      <c r="Q72" s="21" t="s">
        <v>253</v>
      </c>
      <c r="R72" s="21" t="s">
        <v>348</v>
      </c>
      <c r="S72" s="21" t="s">
        <v>348</v>
      </c>
      <c r="BX72" s="68" t="s">
        <v>978</v>
      </c>
      <c r="BY72" s="20">
        <v>0.215</v>
      </c>
      <c r="BZ72" s="20">
        <v>0.94</v>
      </c>
      <c r="CA72" s="20">
        <v>0.35</v>
      </c>
      <c r="CB72" s="20">
        <f t="shared" si="13"/>
        <v>35</v>
      </c>
    </row>
    <row r="73" spans="8:80" x14ac:dyDescent="0.25">
      <c r="P73" s="20" t="s">
        <v>349</v>
      </c>
      <c r="Q73" s="20">
        <v>2</v>
      </c>
      <c r="R73" s="41">
        <f>(Q73*100)/15</f>
        <v>13.333333333333334</v>
      </c>
      <c r="S73" s="42">
        <v>0.1333</v>
      </c>
      <c r="BX73" s="68" t="s">
        <v>979</v>
      </c>
      <c r="BY73" s="20">
        <v>2.5000000000000001E-2</v>
      </c>
      <c r="BZ73" s="20">
        <v>0.89</v>
      </c>
      <c r="CA73" s="20">
        <v>4.9000000000000002E-2</v>
      </c>
      <c r="CB73" s="20">
        <f t="shared" si="13"/>
        <v>4.9000000000000004</v>
      </c>
    </row>
    <row r="74" spans="8:80" x14ac:dyDescent="0.25">
      <c r="P74" s="20" t="s">
        <v>350</v>
      </c>
      <c r="Q74" s="20">
        <v>5</v>
      </c>
      <c r="R74" s="41">
        <f t="shared" ref="R74:R77" si="14">(Q74*100)/15</f>
        <v>33.333333333333336</v>
      </c>
      <c r="S74" s="42">
        <v>0.33329999999999999</v>
      </c>
      <c r="BX74" s="68" t="s">
        <v>980</v>
      </c>
      <c r="BY74" s="20">
        <v>5.8999999999999997E-2</v>
      </c>
      <c r="BZ74" s="20">
        <v>0.38900000000000001</v>
      </c>
      <c r="CA74" s="20">
        <v>0.10199999999999999</v>
      </c>
      <c r="CB74" s="20">
        <f t="shared" si="13"/>
        <v>10.199999999999999</v>
      </c>
    </row>
    <row r="75" spans="8:80" x14ac:dyDescent="0.25">
      <c r="P75" s="20" t="s">
        <v>351</v>
      </c>
      <c r="Q75" s="20">
        <v>7</v>
      </c>
      <c r="R75" s="41">
        <f t="shared" si="14"/>
        <v>46.666666666666664</v>
      </c>
      <c r="S75" s="42">
        <v>0.4667</v>
      </c>
    </row>
    <row r="76" spans="8:80" x14ac:dyDescent="0.25">
      <c r="P76" s="20" t="s">
        <v>352</v>
      </c>
      <c r="Q76" s="20">
        <v>1</v>
      </c>
      <c r="R76" s="41">
        <f t="shared" si="14"/>
        <v>6.666666666666667</v>
      </c>
      <c r="S76" s="42">
        <v>6.6699999999999995E-2</v>
      </c>
    </row>
    <row r="77" spans="8:80" x14ac:dyDescent="0.25">
      <c r="P77" s="20" t="s">
        <v>302</v>
      </c>
      <c r="Q77" s="20">
        <v>15</v>
      </c>
      <c r="R77" s="41">
        <f t="shared" si="14"/>
        <v>100</v>
      </c>
    </row>
    <row r="87" spans="1:3" x14ac:dyDescent="0.25">
      <c r="A87" s="23" t="s">
        <v>309</v>
      </c>
      <c r="B87" s="23" t="s">
        <v>415</v>
      </c>
      <c r="C87" s="23" t="s">
        <v>416</v>
      </c>
    </row>
    <row r="88" spans="1:3" ht="30" x14ac:dyDescent="0.25">
      <c r="A88" s="25">
        <v>1</v>
      </c>
      <c r="B88" s="26" t="s">
        <v>22</v>
      </c>
      <c r="C88" s="25" t="s">
        <v>441</v>
      </c>
    </row>
    <row r="89" spans="1:3" x14ac:dyDescent="0.25">
      <c r="A89" s="25">
        <v>2</v>
      </c>
      <c r="B89" s="26" t="s">
        <v>317</v>
      </c>
      <c r="C89" s="25" t="s">
        <v>426</v>
      </c>
    </row>
    <row r="90" spans="1:3" x14ac:dyDescent="0.25">
      <c r="A90" s="25">
        <v>3</v>
      </c>
      <c r="B90" s="25" t="s">
        <v>417</v>
      </c>
      <c r="C90" s="26" t="s">
        <v>427</v>
      </c>
    </row>
    <row r="91" spans="1:3" ht="45" x14ac:dyDescent="0.25">
      <c r="A91" s="25">
        <v>4</v>
      </c>
      <c r="B91" s="26" t="s">
        <v>289</v>
      </c>
      <c r="C91" s="25" t="s">
        <v>418</v>
      </c>
    </row>
    <row r="92" spans="1:3" ht="45" x14ac:dyDescent="0.25">
      <c r="A92" s="25">
        <v>5</v>
      </c>
      <c r="B92" s="26" t="s">
        <v>419</v>
      </c>
      <c r="C92" s="25" t="s">
        <v>420</v>
      </c>
    </row>
    <row r="93" spans="1:3" ht="60" x14ac:dyDescent="0.25">
      <c r="A93" s="25">
        <v>6</v>
      </c>
      <c r="B93" s="26" t="s">
        <v>77</v>
      </c>
      <c r="C93" s="25" t="s">
        <v>421</v>
      </c>
    </row>
    <row r="94" spans="1:3" ht="165" x14ac:dyDescent="0.25">
      <c r="A94" s="25">
        <v>7</v>
      </c>
      <c r="B94" s="26" t="s">
        <v>292</v>
      </c>
      <c r="C94" s="25" t="s">
        <v>422</v>
      </c>
    </row>
    <row r="95" spans="1:3" ht="45" x14ac:dyDescent="0.25">
      <c r="A95" s="25">
        <v>8</v>
      </c>
      <c r="B95" s="26" t="s">
        <v>425</v>
      </c>
      <c r="C95" s="25" t="s">
        <v>423</v>
      </c>
    </row>
    <row r="96" spans="1:3" x14ac:dyDescent="0.25">
      <c r="A96" s="25"/>
      <c r="B96" s="26"/>
      <c r="C96" s="25"/>
    </row>
    <row r="97" spans="2:2" x14ac:dyDescent="0.25">
      <c r="B97" s="24"/>
    </row>
  </sheetData>
  <sortState ref="BG45:BH56">
    <sortCondition descending="1" ref="BH44"/>
  </sortState>
  <mergeCells count="28">
    <mergeCell ref="BX61:CA61"/>
    <mergeCell ref="CH7:CH8"/>
    <mergeCell ref="CG7:CG8"/>
    <mergeCell ref="CG27:CI27"/>
    <mergeCell ref="BW27:BY27"/>
    <mergeCell ref="BX31:CA31"/>
    <mergeCell ref="BX46:CA46"/>
    <mergeCell ref="BW19:BY19"/>
    <mergeCell ref="BW23:BY23"/>
    <mergeCell ref="AC1:AF1"/>
    <mergeCell ref="A1:B1"/>
    <mergeCell ref="A13:C13"/>
    <mergeCell ref="O18:S18"/>
    <mergeCell ref="BV1:CA1"/>
    <mergeCell ref="BW2:BX2"/>
    <mergeCell ref="BW13:BY13"/>
    <mergeCell ref="DA2:DB2"/>
    <mergeCell ref="CQ13:CR13"/>
    <mergeCell ref="CH4:CH5"/>
    <mergeCell ref="CG4:CG5"/>
    <mergeCell ref="CG2:CI2"/>
    <mergeCell ref="CQ2:CR2"/>
    <mergeCell ref="DA13:DB13"/>
    <mergeCell ref="DA19:DB19"/>
    <mergeCell ref="CG23:CI23"/>
    <mergeCell ref="CG13:CI13"/>
    <mergeCell ref="CG19:CI19"/>
    <mergeCell ref="DA23:DC2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B18BA-401F-4900-9683-12C6DB3E7E29}">
  <dimension ref="A1:L2"/>
  <sheetViews>
    <sheetView topLeftCell="D1" workbookViewId="0">
      <selection activeCell="F2" sqref="F2"/>
    </sheetView>
  </sheetViews>
  <sheetFormatPr defaultRowHeight="15" x14ac:dyDescent="0.25"/>
  <cols>
    <col min="1" max="1" width="9.5703125" style="46" customWidth="1"/>
    <col min="2" max="4" width="58.42578125" style="46" customWidth="1"/>
    <col min="5" max="5" width="58.42578125" style="47" customWidth="1"/>
    <col min="6" max="6" width="45.7109375" style="46" customWidth="1"/>
    <col min="7" max="7" width="67" style="46" customWidth="1"/>
    <col min="8" max="8" width="57.7109375" style="46" customWidth="1"/>
    <col min="9" max="9" width="57" style="46" customWidth="1"/>
    <col min="10" max="10" width="54.42578125" style="46" customWidth="1"/>
    <col min="11" max="11" width="66.5703125" style="46" customWidth="1"/>
    <col min="12" max="12" width="57.140625" style="46" customWidth="1"/>
    <col min="13" max="16384" width="9.140625" style="46"/>
  </cols>
  <sheetData>
    <row r="1" spans="1:12" s="44" customFormat="1" x14ac:dyDescent="0.25">
      <c r="A1" s="44" t="s">
        <v>523</v>
      </c>
      <c r="B1" s="44" t="s">
        <v>524</v>
      </c>
      <c r="C1" s="44" t="s">
        <v>535</v>
      </c>
      <c r="D1" s="44" t="s">
        <v>530</v>
      </c>
      <c r="E1" s="45" t="s">
        <v>528</v>
      </c>
      <c r="F1" s="44" t="s">
        <v>525</v>
      </c>
      <c r="G1" s="44" t="s">
        <v>17</v>
      </c>
      <c r="H1" s="45" t="s">
        <v>9</v>
      </c>
      <c r="I1" s="45" t="s">
        <v>10</v>
      </c>
      <c r="J1" s="45" t="s">
        <v>11</v>
      </c>
      <c r="K1" s="45" t="s">
        <v>527</v>
      </c>
      <c r="L1" s="45" t="s">
        <v>526</v>
      </c>
    </row>
    <row r="2" spans="1:12" ht="150" x14ac:dyDescent="0.25">
      <c r="A2" s="46" t="s">
        <v>570</v>
      </c>
      <c r="B2" s="47" t="s">
        <v>531</v>
      </c>
      <c r="C2" s="47" t="s">
        <v>539</v>
      </c>
      <c r="D2" s="47" t="s">
        <v>532</v>
      </c>
      <c r="E2" s="47" t="s">
        <v>540</v>
      </c>
      <c r="F2" s="47" t="s">
        <v>534</v>
      </c>
      <c r="G2" s="47" t="s">
        <v>529</v>
      </c>
      <c r="H2" s="47" t="s">
        <v>536</v>
      </c>
      <c r="I2" s="47" t="s">
        <v>537</v>
      </c>
      <c r="J2" s="47" t="s">
        <v>262</v>
      </c>
      <c r="K2" s="47" t="s">
        <v>541</v>
      </c>
      <c r="L2" s="47" t="s">
        <v>538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6B178-6E7B-4BA1-9B0B-58038FE1E297}">
  <dimension ref="A1:Q56"/>
  <sheetViews>
    <sheetView workbookViewId="0">
      <pane ySplit="1" topLeftCell="A2" activePane="bottomLeft" state="frozen"/>
      <selection activeCell="F1" sqref="F1"/>
      <selection pane="bottomLeft" activeCell="D3" sqref="D3"/>
    </sheetView>
  </sheetViews>
  <sheetFormatPr defaultRowHeight="15" x14ac:dyDescent="0.25"/>
  <cols>
    <col min="2" max="2" width="11.7109375" customWidth="1"/>
    <col min="3" max="3" width="62.42578125" customWidth="1"/>
    <col min="4" max="4" width="33" customWidth="1"/>
    <col min="5" max="5" width="26.28515625" customWidth="1"/>
    <col min="6" max="7" width="40.42578125" customWidth="1"/>
    <col min="8" max="8" width="18.42578125" customWidth="1"/>
    <col min="9" max="9" width="18.140625" customWidth="1"/>
    <col min="10" max="10" width="33" customWidth="1"/>
    <col min="11" max="11" width="33.42578125" customWidth="1"/>
    <col min="12" max="12" width="38.42578125" customWidth="1"/>
    <col min="13" max="13" width="43.5703125" customWidth="1"/>
    <col min="14" max="14" width="9" customWidth="1"/>
  </cols>
  <sheetData>
    <row r="1" spans="1:17" s="2" customFormat="1" ht="30" customHeight="1" x14ac:dyDescent="0.25">
      <c r="A1" s="22" t="s">
        <v>0</v>
      </c>
      <c r="B1" s="1" t="s">
        <v>3</v>
      </c>
      <c r="C1" s="1" t="s">
        <v>1</v>
      </c>
      <c r="D1" s="1" t="s">
        <v>544</v>
      </c>
      <c r="E1" s="1" t="s">
        <v>542</v>
      </c>
      <c r="F1" s="1" t="s">
        <v>6</v>
      </c>
      <c r="G1" s="1" t="s">
        <v>543</v>
      </c>
      <c r="H1" s="1" t="s">
        <v>17</v>
      </c>
      <c r="I1" s="1" t="s">
        <v>9</v>
      </c>
      <c r="J1" s="1" t="s">
        <v>10</v>
      </c>
      <c r="K1" s="1" t="s">
        <v>11</v>
      </c>
      <c r="L1" s="1" t="s">
        <v>18</v>
      </c>
      <c r="M1" s="1" t="s">
        <v>12</v>
      </c>
      <c r="N1" s="1"/>
      <c r="O1" s="1"/>
      <c r="P1" s="1"/>
      <c r="Q1" s="1"/>
    </row>
    <row r="2" spans="1:17" s="3" customFormat="1" ht="60" x14ac:dyDescent="0.25">
      <c r="A2" s="20" t="s">
        <v>507</v>
      </c>
      <c r="B2" s="3">
        <v>2013</v>
      </c>
      <c r="C2" s="3" t="s">
        <v>19</v>
      </c>
      <c r="D2" s="3" t="s">
        <v>22</v>
      </c>
      <c r="E2" s="3" t="s">
        <v>23</v>
      </c>
      <c r="F2" s="3" t="s">
        <v>24</v>
      </c>
      <c r="G2" s="3" t="s">
        <v>546</v>
      </c>
      <c r="H2" s="3" t="s">
        <v>559</v>
      </c>
      <c r="I2" s="3" t="s">
        <v>560</v>
      </c>
      <c r="J2" s="3" t="s">
        <v>136</v>
      </c>
      <c r="K2" s="4" t="s">
        <v>29</v>
      </c>
      <c r="L2" s="4" t="s">
        <v>30</v>
      </c>
      <c r="M2" s="3" t="s">
        <v>569</v>
      </c>
    </row>
    <row r="3" spans="1:17" ht="105" x14ac:dyDescent="0.25">
      <c r="A3" s="20" t="s">
        <v>508</v>
      </c>
      <c r="B3">
        <v>2009</v>
      </c>
      <c r="C3" s="3" t="s">
        <v>33</v>
      </c>
      <c r="D3" s="3" t="s">
        <v>36</v>
      </c>
      <c r="E3" s="3" t="s">
        <v>23</v>
      </c>
      <c r="F3" s="3" t="s">
        <v>137</v>
      </c>
      <c r="G3" s="3" t="s">
        <v>571</v>
      </c>
      <c r="H3" s="3" t="s">
        <v>105</v>
      </c>
      <c r="I3" s="3" t="s">
        <v>561</v>
      </c>
      <c r="J3" s="3" t="s">
        <v>136</v>
      </c>
      <c r="K3" s="3" t="s">
        <v>138</v>
      </c>
      <c r="L3" s="3" t="s">
        <v>568</v>
      </c>
      <c r="M3" s="3" t="s">
        <v>37</v>
      </c>
    </row>
    <row r="4" spans="1:17" ht="30" x14ac:dyDescent="0.25">
      <c r="A4" s="20" t="s">
        <v>509</v>
      </c>
      <c r="B4">
        <v>2009</v>
      </c>
      <c r="C4" t="s">
        <v>45</v>
      </c>
      <c r="D4" t="s">
        <v>36</v>
      </c>
      <c r="E4" t="s">
        <v>23</v>
      </c>
      <c r="F4" t="s">
        <v>49</v>
      </c>
      <c r="G4" s="3" t="s">
        <v>571</v>
      </c>
      <c r="H4" t="s">
        <v>105</v>
      </c>
      <c r="I4" s="3" t="s">
        <v>562</v>
      </c>
      <c r="J4" s="3" t="s">
        <v>563</v>
      </c>
      <c r="K4" s="3" t="s">
        <v>56</v>
      </c>
      <c r="L4" s="3" t="s">
        <v>55</v>
      </c>
      <c r="M4" s="4" t="s">
        <v>54</v>
      </c>
    </row>
    <row r="5" spans="1:17" ht="30" x14ac:dyDescent="0.25">
      <c r="A5" s="20" t="s">
        <v>510</v>
      </c>
      <c r="B5">
        <v>2010</v>
      </c>
      <c r="C5" s="3" t="s">
        <v>61</v>
      </c>
      <c r="D5" s="3" t="s">
        <v>65</v>
      </c>
      <c r="E5" t="s">
        <v>23</v>
      </c>
      <c r="F5" s="3" t="s">
        <v>67</v>
      </c>
      <c r="G5" s="3" t="s">
        <v>548</v>
      </c>
      <c r="H5" s="3" t="s">
        <v>105</v>
      </c>
      <c r="I5" s="3" t="s">
        <v>562</v>
      </c>
      <c r="J5" s="3" t="s">
        <v>563</v>
      </c>
      <c r="K5" s="3" t="s">
        <v>69</v>
      </c>
      <c r="L5" s="3" t="s">
        <v>64</v>
      </c>
      <c r="M5" s="4" t="s">
        <v>54</v>
      </c>
    </row>
    <row r="6" spans="1:17" ht="150" x14ac:dyDescent="0.25">
      <c r="A6" s="20" t="s">
        <v>511</v>
      </c>
      <c r="B6" s="7">
        <v>2011</v>
      </c>
      <c r="C6" s="7" t="s">
        <v>73</v>
      </c>
      <c r="D6" s="4" t="s">
        <v>77</v>
      </c>
      <c r="E6" s="4" t="s">
        <v>79</v>
      </c>
      <c r="F6" s="4" t="s">
        <v>545</v>
      </c>
      <c r="G6" s="3" t="s">
        <v>549</v>
      </c>
      <c r="H6" s="3" t="s">
        <v>346</v>
      </c>
      <c r="I6" s="3" t="s">
        <v>83</v>
      </c>
      <c r="J6" s="3" t="s">
        <v>564</v>
      </c>
      <c r="K6" s="3" t="s">
        <v>272</v>
      </c>
      <c r="L6" s="3" t="s">
        <v>85</v>
      </c>
      <c r="M6" s="4" t="s">
        <v>86</v>
      </c>
    </row>
    <row r="7" spans="1:17" ht="45" x14ac:dyDescent="0.25">
      <c r="A7" s="20" t="s">
        <v>512</v>
      </c>
      <c r="B7" s="7">
        <v>2012</v>
      </c>
      <c r="C7" s="4" t="s">
        <v>87</v>
      </c>
      <c r="D7" s="4" t="s">
        <v>552</v>
      </c>
      <c r="E7" s="4" t="s">
        <v>23</v>
      </c>
      <c r="F7" s="4" t="s">
        <v>90</v>
      </c>
      <c r="G7" s="3" t="s">
        <v>548</v>
      </c>
      <c r="H7" s="3" t="s">
        <v>346</v>
      </c>
      <c r="I7" s="3" t="s">
        <v>562</v>
      </c>
      <c r="J7" s="3" t="s">
        <v>136</v>
      </c>
      <c r="K7" s="3" t="s">
        <v>69</v>
      </c>
      <c r="L7" s="4" t="s">
        <v>93</v>
      </c>
      <c r="M7" s="4" t="s">
        <v>443</v>
      </c>
    </row>
    <row r="8" spans="1:17" ht="30" x14ac:dyDescent="0.25">
      <c r="A8" s="20" t="s">
        <v>513</v>
      </c>
      <c r="B8">
        <v>2012</v>
      </c>
      <c r="C8" s="4" t="s">
        <v>98</v>
      </c>
      <c r="D8" s="4" t="s">
        <v>187</v>
      </c>
      <c r="E8" s="4" t="s">
        <v>102</v>
      </c>
      <c r="F8" s="4" t="s">
        <v>103</v>
      </c>
      <c r="G8" s="4" t="s">
        <v>550</v>
      </c>
      <c r="H8" s="3" t="s">
        <v>105</v>
      </c>
      <c r="I8" s="3" t="s">
        <v>562</v>
      </c>
      <c r="J8" s="3" t="s">
        <v>565</v>
      </c>
      <c r="K8" s="3" t="s">
        <v>69</v>
      </c>
      <c r="L8" s="4" t="s">
        <v>79</v>
      </c>
      <c r="M8" s="4" t="s">
        <v>106</v>
      </c>
    </row>
    <row r="9" spans="1:17" ht="45" x14ac:dyDescent="0.25">
      <c r="A9" s="20" t="s">
        <v>514</v>
      </c>
      <c r="B9" s="7">
        <v>2012</v>
      </c>
      <c r="C9" s="7" t="s">
        <v>112</v>
      </c>
      <c r="D9" s="4" t="s">
        <v>553</v>
      </c>
      <c r="E9" s="4" t="s">
        <v>23</v>
      </c>
      <c r="F9" s="7" t="s">
        <v>90</v>
      </c>
      <c r="G9" s="3" t="s">
        <v>548</v>
      </c>
      <c r="H9" s="3" t="s">
        <v>346</v>
      </c>
      <c r="I9" s="3" t="s">
        <v>562</v>
      </c>
      <c r="J9" s="3" t="s">
        <v>119</v>
      </c>
      <c r="K9" s="3" t="s">
        <v>69</v>
      </c>
      <c r="L9" s="4" t="s">
        <v>115</v>
      </c>
      <c r="M9" s="4" t="s">
        <v>443</v>
      </c>
    </row>
    <row r="10" spans="1:17" ht="120" x14ac:dyDescent="0.25">
      <c r="A10" s="20" t="s">
        <v>515</v>
      </c>
      <c r="B10" s="4">
        <v>2015</v>
      </c>
      <c r="C10" s="4" t="s">
        <v>129</v>
      </c>
      <c r="D10" s="3" t="s">
        <v>572</v>
      </c>
      <c r="E10" s="4" t="s">
        <v>23</v>
      </c>
      <c r="F10" s="4" t="s">
        <v>125</v>
      </c>
      <c r="G10" s="3" t="s">
        <v>548</v>
      </c>
      <c r="H10" s="3" t="s">
        <v>346</v>
      </c>
      <c r="I10" s="3" t="s">
        <v>83</v>
      </c>
      <c r="J10" s="3" t="s">
        <v>121</v>
      </c>
      <c r="K10" s="3" t="s">
        <v>122</v>
      </c>
      <c r="L10" s="4" t="s">
        <v>127</v>
      </c>
      <c r="M10" s="4" t="s">
        <v>124</v>
      </c>
    </row>
    <row r="11" spans="1:17" ht="210" x14ac:dyDescent="0.25">
      <c r="A11" s="20" t="s">
        <v>516</v>
      </c>
      <c r="B11" s="4">
        <v>2017</v>
      </c>
      <c r="C11" s="4" t="s">
        <v>151</v>
      </c>
      <c r="D11" s="3" t="s">
        <v>22</v>
      </c>
      <c r="E11" s="4" t="s">
        <v>23</v>
      </c>
      <c r="F11" s="4" t="s">
        <v>558</v>
      </c>
      <c r="G11" s="3" t="s">
        <v>546</v>
      </c>
      <c r="H11" s="3" t="s">
        <v>347</v>
      </c>
      <c r="I11" s="3" t="s">
        <v>83</v>
      </c>
      <c r="J11" s="3" t="s">
        <v>136</v>
      </c>
      <c r="K11" s="3" t="s">
        <v>274</v>
      </c>
      <c r="L11" s="4" t="s">
        <v>154</v>
      </c>
      <c r="M11" s="3" t="s">
        <v>569</v>
      </c>
    </row>
    <row r="12" spans="1:17" ht="45" x14ac:dyDescent="0.25">
      <c r="A12" s="20" t="s">
        <v>517</v>
      </c>
      <c r="B12" s="4">
        <v>2005</v>
      </c>
      <c r="C12" s="4" t="s">
        <v>144</v>
      </c>
      <c r="D12" s="3" t="s">
        <v>554</v>
      </c>
      <c r="E12" s="4" t="s">
        <v>23</v>
      </c>
      <c r="F12" s="4" t="s">
        <v>159</v>
      </c>
      <c r="G12" s="4" t="s">
        <v>551</v>
      </c>
      <c r="H12" s="3" t="s">
        <v>92</v>
      </c>
      <c r="I12" s="3" t="s">
        <v>79</v>
      </c>
      <c r="J12" s="3" t="s">
        <v>566</v>
      </c>
      <c r="K12" s="3" t="s">
        <v>149</v>
      </c>
      <c r="L12" s="4" t="s">
        <v>79</v>
      </c>
      <c r="M12" s="3" t="s">
        <v>150</v>
      </c>
    </row>
    <row r="13" spans="1:17" s="2" customFormat="1" ht="45" x14ac:dyDescent="0.25">
      <c r="A13" s="20" t="s">
        <v>518</v>
      </c>
      <c r="B13" s="7">
        <v>2011</v>
      </c>
      <c r="C13" s="3" t="s">
        <v>165</v>
      </c>
      <c r="D13" s="4" t="s">
        <v>555</v>
      </c>
      <c r="E13" s="4" t="s">
        <v>23</v>
      </c>
      <c r="F13" s="4" t="s">
        <v>168</v>
      </c>
      <c r="G13" s="3" t="s">
        <v>547</v>
      </c>
      <c r="H13" s="4" t="s">
        <v>105</v>
      </c>
      <c r="I13" s="3" t="s">
        <v>562</v>
      </c>
      <c r="J13" s="3" t="s">
        <v>563</v>
      </c>
      <c r="K13" s="6" t="s">
        <v>275</v>
      </c>
      <c r="L13" s="4" t="s">
        <v>172</v>
      </c>
      <c r="M13" s="7" t="s">
        <v>169</v>
      </c>
    </row>
    <row r="14" spans="1:17" ht="180" x14ac:dyDescent="0.25">
      <c r="A14" s="20" t="s">
        <v>506</v>
      </c>
      <c r="B14" s="4">
        <v>2016</v>
      </c>
      <c r="C14" s="4" t="s">
        <v>176</v>
      </c>
      <c r="D14" s="4" t="s">
        <v>556</v>
      </c>
      <c r="E14" s="4" t="s">
        <v>23</v>
      </c>
      <c r="F14" s="3" t="s">
        <v>557</v>
      </c>
      <c r="G14" s="3" t="s">
        <v>546</v>
      </c>
      <c r="H14" s="3" t="s">
        <v>559</v>
      </c>
      <c r="I14" s="3" t="s">
        <v>83</v>
      </c>
      <c r="J14" s="3" t="s">
        <v>136</v>
      </c>
      <c r="K14" s="4" t="s">
        <v>183</v>
      </c>
      <c r="L14" s="4" t="s">
        <v>568</v>
      </c>
      <c r="M14" s="3" t="s">
        <v>569</v>
      </c>
    </row>
    <row r="15" spans="1:17" ht="45" x14ac:dyDescent="0.25">
      <c r="A15" s="20" t="s">
        <v>519</v>
      </c>
      <c r="B15" s="4">
        <v>2016</v>
      </c>
      <c r="C15" s="4" t="s">
        <v>189</v>
      </c>
      <c r="D15" s="4" t="s">
        <v>187</v>
      </c>
      <c r="E15" s="4" t="s">
        <v>23</v>
      </c>
      <c r="F15" s="3" t="s">
        <v>192</v>
      </c>
      <c r="G15" s="3" t="s">
        <v>473</v>
      </c>
      <c r="H15" s="3" t="s">
        <v>346</v>
      </c>
      <c r="I15" s="3" t="s">
        <v>83</v>
      </c>
      <c r="J15" s="3" t="s">
        <v>352</v>
      </c>
      <c r="K15" s="4" t="s">
        <v>198</v>
      </c>
      <c r="L15" s="3" t="s">
        <v>199</v>
      </c>
      <c r="M15" s="8" t="s">
        <v>195</v>
      </c>
    </row>
    <row r="16" spans="1:17" ht="30" x14ac:dyDescent="0.25">
      <c r="A16" s="20" t="s">
        <v>520</v>
      </c>
      <c r="B16" s="4">
        <v>2015</v>
      </c>
      <c r="C16" s="4" t="s">
        <v>256</v>
      </c>
      <c r="D16" s="4" t="s">
        <v>187</v>
      </c>
      <c r="E16" s="4" t="s">
        <v>260</v>
      </c>
      <c r="F16" s="3" t="s">
        <v>266</v>
      </c>
      <c r="G16" s="3" t="s">
        <v>473</v>
      </c>
      <c r="H16" s="3" t="s">
        <v>265</v>
      </c>
      <c r="I16" s="3" t="s">
        <v>562</v>
      </c>
      <c r="J16" s="3" t="s">
        <v>567</v>
      </c>
      <c r="K16" s="4" t="s">
        <v>262</v>
      </c>
      <c r="L16" s="3" t="s">
        <v>365</v>
      </c>
      <c r="M16" s="3" t="s">
        <v>446</v>
      </c>
    </row>
    <row r="21" spans="1:7" x14ac:dyDescent="0.25">
      <c r="A21" s="11" t="s">
        <v>413</v>
      </c>
      <c r="B21" s="1" t="s">
        <v>416</v>
      </c>
      <c r="C21" s="1" t="s">
        <v>428</v>
      </c>
      <c r="D21" s="1" t="s">
        <v>17</v>
      </c>
      <c r="E21" s="1" t="s">
        <v>9</v>
      </c>
      <c r="F21" s="1" t="s">
        <v>10</v>
      </c>
      <c r="G21" s="1" t="s">
        <v>544</v>
      </c>
    </row>
    <row r="22" spans="1:7" ht="45" x14ac:dyDescent="0.25">
      <c r="A22" s="20">
        <v>1</v>
      </c>
      <c r="B22" s="20" t="s">
        <v>507</v>
      </c>
      <c r="C22" s="3" t="s">
        <v>24</v>
      </c>
      <c r="D22" s="3" t="s">
        <v>559</v>
      </c>
      <c r="E22" s="3" t="s">
        <v>560</v>
      </c>
      <c r="F22" s="3" t="s">
        <v>136</v>
      </c>
      <c r="G22" s="3" t="s">
        <v>22</v>
      </c>
    </row>
    <row r="23" spans="1:7" x14ac:dyDescent="0.25">
      <c r="A23" s="6">
        <v>2</v>
      </c>
      <c r="B23" s="20" t="s">
        <v>508</v>
      </c>
      <c r="C23" s="3" t="s">
        <v>137</v>
      </c>
      <c r="D23" s="3" t="s">
        <v>105</v>
      </c>
      <c r="E23" s="3" t="s">
        <v>561</v>
      </c>
      <c r="F23" s="3" t="s">
        <v>136</v>
      </c>
      <c r="G23" s="3" t="s">
        <v>36</v>
      </c>
    </row>
    <row r="24" spans="1:7" x14ac:dyDescent="0.25">
      <c r="A24" s="6">
        <v>3</v>
      </c>
      <c r="B24" s="20" t="s">
        <v>509</v>
      </c>
      <c r="C24" t="s">
        <v>49</v>
      </c>
      <c r="D24" t="s">
        <v>105</v>
      </c>
      <c r="E24" s="3" t="s">
        <v>562</v>
      </c>
      <c r="F24" s="3" t="s">
        <v>563</v>
      </c>
      <c r="G24" t="s">
        <v>36</v>
      </c>
    </row>
    <row r="25" spans="1:7" ht="30" x14ac:dyDescent="0.25">
      <c r="A25" s="20">
        <v>4</v>
      </c>
      <c r="B25" s="20" t="s">
        <v>510</v>
      </c>
      <c r="C25" s="3" t="s">
        <v>67</v>
      </c>
      <c r="D25" s="3" t="s">
        <v>105</v>
      </c>
      <c r="E25" s="3" t="s">
        <v>562</v>
      </c>
      <c r="F25" s="3" t="s">
        <v>563</v>
      </c>
      <c r="G25" s="3" t="s">
        <v>65</v>
      </c>
    </row>
    <row r="26" spans="1:7" ht="45" x14ac:dyDescent="0.25">
      <c r="A26" s="6">
        <v>5</v>
      </c>
      <c r="B26" s="20" t="s">
        <v>511</v>
      </c>
      <c r="C26" s="4" t="s">
        <v>545</v>
      </c>
      <c r="D26" s="3" t="s">
        <v>346</v>
      </c>
      <c r="E26" s="3" t="s">
        <v>83</v>
      </c>
      <c r="F26" s="3" t="s">
        <v>564</v>
      </c>
      <c r="G26" s="4" t="s">
        <v>77</v>
      </c>
    </row>
    <row r="27" spans="1:7" ht="30" x14ac:dyDescent="0.25">
      <c r="A27" s="6">
        <v>6</v>
      </c>
      <c r="B27" s="20" t="s">
        <v>512</v>
      </c>
      <c r="C27" s="4" t="s">
        <v>90</v>
      </c>
      <c r="D27" s="3" t="s">
        <v>346</v>
      </c>
      <c r="E27" s="3" t="s">
        <v>562</v>
      </c>
      <c r="F27" s="3" t="s">
        <v>136</v>
      </c>
      <c r="G27" s="4" t="s">
        <v>552</v>
      </c>
    </row>
    <row r="28" spans="1:7" x14ac:dyDescent="0.25">
      <c r="A28" s="20">
        <v>7</v>
      </c>
      <c r="B28" s="20" t="s">
        <v>513</v>
      </c>
      <c r="C28" s="4" t="s">
        <v>103</v>
      </c>
      <c r="D28" s="3" t="s">
        <v>105</v>
      </c>
      <c r="E28" s="3" t="s">
        <v>562</v>
      </c>
      <c r="F28" s="3" t="s">
        <v>565</v>
      </c>
      <c r="G28" s="4" t="s">
        <v>187</v>
      </c>
    </row>
    <row r="29" spans="1:7" ht="30" x14ac:dyDescent="0.25">
      <c r="A29" s="6">
        <v>8</v>
      </c>
      <c r="B29" s="20" t="s">
        <v>514</v>
      </c>
      <c r="C29" s="7" t="s">
        <v>90</v>
      </c>
      <c r="D29" s="3" t="s">
        <v>346</v>
      </c>
      <c r="E29" s="3" t="s">
        <v>562</v>
      </c>
      <c r="F29" s="3" t="s">
        <v>119</v>
      </c>
      <c r="G29" s="4" t="s">
        <v>553</v>
      </c>
    </row>
    <row r="30" spans="1:7" ht="90" x14ac:dyDescent="0.25">
      <c r="A30" s="6">
        <v>9</v>
      </c>
      <c r="B30" s="20" t="s">
        <v>515</v>
      </c>
      <c r="C30" s="4" t="s">
        <v>125</v>
      </c>
      <c r="D30" s="3" t="s">
        <v>346</v>
      </c>
      <c r="E30" s="3" t="s">
        <v>79</v>
      </c>
      <c r="F30" s="3" t="s">
        <v>121</v>
      </c>
      <c r="G30" s="3" t="s">
        <v>572</v>
      </c>
    </row>
    <row r="31" spans="1:7" ht="135" x14ac:dyDescent="0.25">
      <c r="A31" s="20">
        <v>10</v>
      </c>
      <c r="B31" s="20" t="s">
        <v>516</v>
      </c>
      <c r="C31" s="4" t="s">
        <v>558</v>
      </c>
      <c r="D31" s="3" t="s">
        <v>347</v>
      </c>
      <c r="E31" s="3" t="s">
        <v>83</v>
      </c>
      <c r="F31" s="3" t="s">
        <v>136</v>
      </c>
      <c r="G31" s="3" t="s">
        <v>22</v>
      </c>
    </row>
    <row r="32" spans="1:7" ht="30" x14ac:dyDescent="0.25">
      <c r="A32" s="6">
        <v>11</v>
      </c>
      <c r="B32" s="20" t="s">
        <v>517</v>
      </c>
      <c r="C32" s="4" t="s">
        <v>159</v>
      </c>
      <c r="D32" s="3" t="s">
        <v>92</v>
      </c>
      <c r="E32" s="3" t="s">
        <v>79</v>
      </c>
      <c r="F32" s="3" t="s">
        <v>566</v>
      </c>
      <c r="G32" s="3" t="s">
        <v>554</v>
      </c>
    </row>
    <row r="33" spans="1:7" ht="30" x14ac:dyDescent="0.25">
      <c r="A33" s="6">
        <v>12</v>
      </c>
      <c r="B33" s="20" t="s">
        <v>518</v>
      </c>
      <c r="C33" s="4" t="s">
        <v>168</v>
      </c>
      <c r="D33" s="4" t="s">
        <v>105</v>
      </c>
      <c r="E33" s="3" t="s">
        <v>562</v>
      </c>
      <c r="F33" s="3" t="s">
        <v>563</v>
      </c>
      <c r="G33" s="4" t="s">
        <v>555</v>
      </c>
    </row>
    <row r="34" spans="1:7" ht="105" x14ac:dyDescent="0.25">
      <c r="A34" s="20">
        <v>13</v>
      </c>
      <c r="B34" s="20" t="s">
        <v>506</v>
      </c>
      <c r="C34" s="3" t="s">
        <v>557</v>
      </c>
      <c r="D34" s="3" t="s">
        <v>559</v>
      </c>
      <c r="E34" s="3" t="s">
        <v>83</v>
      </c>
      <c r="F34" s="3" t="s">
        <v>136</v>
      </c>
      <c r="G34" s="4" t="s">
        <v>556</v>
      </c>
    </row>
    <row r="35" spans="1:7" x14ac:dyDescent="0.25">
      <c r="A35" s="6">
        <v>14</v>
      </c>
      <c r="B35" s="20" t="s">
        <v>519</v>
      </c>
      <c r="C35" s="3" t="s">
        <v>192</v>
      </c>
      <c r="D35" s="3" t="s">
        <v>346</v>
      </c>
      <c r="E35" s="3" t="s">
        <v>83</v>
      </c>
      <c r="F35" s="3" t="s">
        <v>352</v>
      </c>
      <c r="G35" s="4" t="s">
        <v>187</v>
      </c>
    </row>
    <row r="36" spans="1:7" ht="30" x14ac:dyDescent="0.25">
      <c r="A36" s="6">
        <v>15</v>
      </c>
      <c r="B36" s="20" t="s">
        <v>520</v>
      </c>
      <c r="C36" s="3" t="s">
        <v>266</v>
      </c>
      <c r="D36" s="3" t="s">
        <v>265</v>
      </c>
      <c r="E36" s="3" t="s">
        <v>562</v>
      </c>
      <c r="F36" s="3" t="s">
        <v>567</v>
      </c>
      <c r="G36" s="4" t="s">
        <v>187</v>
      </c>
    </row>
    <row r="41" spans="1:7" x14ac:dyDescent="0.25">
      <c r="A41" s="11"/>
      <c r="B41" s="1"/>
      <c r="C41" s="1"/>
      <c r="D41" s="1"/>
      <c r="E41" s="1"/>
      <c r="F41" s="1"/>
    </row>
    <row r="42" spans="1:7" x14ac:dyDescent="0.25">
      <c r="A42" s="20"/>
      <c r="B42" s="20"/>
      <c r="C42" s="3"/>
      <c r="D42" s="3"/>
      <c r="E42" s="3"/>
      <c r="F42" s="3"/>
    </row>
    <row r="43" spans="1:7" x14ac:dyDescent="0.25">
      <c r="A43" s="6"/>
      <c r="B43" s="20"/>
      <c r="C43" s="3"/>
      <c r="D43" s="3"/>
      <c r="E43" s="3"/>
      <c r="F43" s="3"/>
    </row>
    <row r="44" spans="1:7" x14ac:dyDescent="0.25">
      <c r="A44" s="6"/>
      <c r="B44" s="20"/>
      <c r="E44" s="3"/>
      <c r="F44" s="3"/>
    </row>
    <row r="45" spans="1:7" x14ac:dyDescent="0.25">
      <c r="A45" s="20"/>
      <c r="B45" s="20"/>
      <c r="C45" s="3"/>
      <c r="D45" s="3"/>
      <c r="E45" s="3"/>
      <c r="F45" s="3"/>
    </row>
    <row r="46" spans="1:7" x14ac:dyDescent="0.25">
      <c r="A46" s="6"/>
      <c r="B46" s="20"/>
      <c r="C46" s="4"/>
      <c r="D46" s="4"/>
      <c r="E46" s="3"/>
      <c r="F46" s="3"/>
    </row>
    <row r="47" spans="1:7" x14ac:dyDescent="0.25">
      <c r="A47" s="6"/>
      <c r="B47" s="20"/>
      <c r="C47" s="4"/>
      <c r="D47" s="4"/>
      <c r="E47" s="3"/>
      <c r="F47" s="3"/>
    </row>
    <row r="48" spans="1:7" x14ac:dyDescent="0.25">
      <c r="A48" s="20"/>
      <c r="B48" s="20"/>
      <c r="C48" s="4"/>
      <c r="D48" s="4"/>
      <c r="E48" s="3"/>
      <c r="F48" s="3"/>
    </row>
    <row r="49" spans="1:6" x14ac:dyDescent="0.25">
      <c r="A49" s="6"/>
      <c r="B49" s="20"/>
      <c r="C49" s="7"/>
      <c r="D49" s="4"/>
      <c r="E49" s="3"/>
      <c r="F49" s="3"/>
    </row>
    <row r="50" spans="1:6" x14ac:dyDescent="0.25">
      <c r="A50" s="6"/>
      <c r="B50" s="20"/>
      <c r="C50" s="4"/>
      <c r="D50" s="3"/>
      <c r="E50" s="3"/>
      <c r="F50" s="3"/>
    </row>
    <row r="51" spans="1:6" x14ac:dyDescent="0.25">
      <c r="A51" s="20"/>
      <c r="B51" s="20"/>
      <c r="C51" s="4"/>
      <c r="D51" s="3"/>
      <c r="E51" s="3"/>
      <c r="F51" s="3"/>
    </row>
    <row r="52" spans="1:6" x14ac:dyDescent="0.25">
      <c r="A52" s="6"/>
      <c r="B52" s="20"/>
      <c r="C52" s="4"/>
      <c r="D52" s="3"/>
      <c r="E52" s="3"/>
      <c r="F52" s="3"/>
    </row>
    <row r="53" spans="1:6" x14ac:dyDescent="0.25">
      <c r="A53" s="6"/>
      <c r="B53" s="20"/>
      <c r="C53" s="4"/>
      <c r="D53" s="4"/>
      <c r="E53" s="3"/>
      <c r="F53" s="3"/>
    </row>
    <row r="54" spans="1:6" x14ac:dyDescent="0.25">
      <c r="A54" s="20"/>
      <c r="B54" s="20"/>
      <c r="C54" s="3"/>
      <c r="D54" s="4"/>
      <c r="E54" s="3"/>
      <c r="F54" s="3"/>
    </row>
    <row r="55" spans="1:6" x14ac:dyDescent="0.25">
      <c r="A55" s="6"/>
      <c r="B55" s="20"/>
      <c r="C55" s="3"/>
      <c r="D55" s="4"/>
      <c r="E55" s="3"/>
      <c r="F55" s="3"/>
    </row>
    <row r="56" spans="1:6" x14ac:dyDescent="0.25">
      <c r="A56" s="6"/>
      <c r="B56" s="20"/>
      <c r="C56" s="3"/>
      <c r="D56" s="4"/>
      <c r="E56" s="3"/>
      <c r="F56" s="3"/>
    </row>
  </sheetData>
  <sortState ref="A2:M16">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Independent variables Analysis</vt:lpstr>
      <vt:lpstr>Independent variables Analysis1</vt:lpstr>
      <vt:lpstr>Final Selection</vt:lpstr>
      <vt:lpstr>Performance Evaluation</vt:lpstr>
      <vt:lpstr>Manual search</vt:lpstr>
      <vt:lpstr>Analysis</vt:lpstr>
      <vt:lpstr>Metrics Categories</vt:lpstr>
      <vt:lpstr>Charts and tables</vt:lpstr>
      <vt:lpstr>Discussion Section data</vt:lpstr>
      <vt:lpstr>New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IlyasAzeem</dc:creator>
  <cp:lastModifiedBy>IlyasAzeem</cp:lastModifiedBy>
  <dcterms:created xsi:type="dcterms:W3CDTF">2017-06-05T17:49:18Z</dcterms:created>
  <dcterms:modified xsi:type="dcterms:W3CDTF">2018-11-06T09:14:23Z</dcterms:modified>
</cp:coreProperties>
</file>