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ANE\LIST JOB\APP\Dorm\CANTEEN IMPORT\"/>
    </mc:Choice>
  </mc:AlternateContent>
  <bookViews>
    <workbookView xWindow="120" yWindow="15" windowWidth="15240" windowHeight="7620" firstSheet="1" activeTab="1"/>
  </bookViews>
  <sheets>
    <sheet name="匯總表" sheetId="17" state="hidden" r:id="rId1"/>
    <sheet name="B11" sheetId="24" r:id="rId2"/>
    <sheet name="Sheet2 (2)" sheetId="26" r:id="rId3"/>
    <sheet name="B09" sheetId="23" r:id="rId4"/>
    <sheet name="QW-B09 " sheetId="11" r:id="rId5"/>
    <sheet name="Sheet4" sheetId="27" r:id="rId6"/>
    <sheet name="QW- C " sheetId="12" r:id="rId7"/>
  </sheets>
  <definedNames>
    <definedName name="_xlnm.Print_Area" localSheetId="0">匯總表!$A$1:$O$49</definedName>
  </definedNames>
  <calcPr calcId="162913"/>
</workbook>
</file>

<file path=xl/calcChain.xml><?xml version="1.0" encoding="utf-8"?>
<calcChain xmlns="http://schemas.openxmlformats.org/spreadsheetml/2006/main">
  <c r="X66" i="26" l="1"/>
  <c r="AG60" i="26"/>
  <c r="AD60" i="26"/>
  <c r="AE60" i="26" s="1"/>
  <c r="AF60" i="26" s="1"/>
  <c r="AE59" i="26"/>
  <c r="AF59" i="26" s="1"/>
  <c r="AE58" i="26"/>
  <c r="AF58" i="26" s="1"/>
  <c r="AE57" i="26"/>
  <c r="AF57" i="26" s="1"/>
  <c r="AF56" i="26"/>
  <c r="AE56" i="26"/>
  <c r="AE55" i="26"/>
  <c r="AF55" i="26" s="1"/>
  <c r="AE54" i="26"/>
  <c r="AF54" i="26" s="1"/>
  <c r="AE53" i="26"/>
  <c r="AF53" i="26" s="1"/>
  <c r="AE52" i="26"/>
  <c r="AF52" i="26" s="1"/>
  <c r="AE51" i="26"/>
  <c r="AF51" i="26" s="1"/>
  <c r="AF50" i="26"/>
  <c r="AE50" i="26"/>
  <c r="AE49" i="26"/>
  <c r="AF49" i="26" s="1"/>
  <c r="AE48" i="26"/>
  <c r="AF48" i="26" s="1"/>
  <c r="AE47" i="26"/>
  <c r="AF47" i="26" s="1"/>
  <c r="AE46" i="26"/>
  <c r="AF46" i="26" s="1"/>
  <c r="AE45" i="26"/>
  <c r="AF45" i="26" s="1"/>
  <c r="AF44" i="26"/>
  <c r="AE44" i="26"/>
  <c r="AE43" i="26"/>
  <c r="AF43" i="26" s="1"/>
  <c r="AE42" i="26"/>
  <c r="AF42" i="26" s="1"/>
  <c r="AE41" i="26"/>
  <c r="AF41" i="26" s="1"/>
  <c r="AE40" i="26"/>
  <c r="AF40" i="26" s="1"/>
  <c r="AE39" i="26"/>
  <c r="AF39" i="26" s="1"/>
  <c r="AF38" i="26"/>
  <c r="AE38" i="26"/>
  <c r="AE37" i="26"/>
  <c r="AF37" i="26" s="1"/>
  <c r="AE36" i="26"/>
  <c r="AF36" i="26" s="1"/>
  <c r="AE35" i="26"/>
  <c r="AF35" i="26" s="1"/>
  <c r="AE34" i="26"/>
  <c r="AF34" i="26" s="1"/>
  <c r="AE33" i="26"/>
  <c r="AF33" i="26" s="1"/>
  <c r="AF32" i="26"/>
  <c r="AE32" i="26"/>
  <c r="AE31" i="26"/>
  <c r="AF31" i="26" s="1"/>
  <c r="AE30" i="26"/>
  <c r="AF30" i="26" s="1"/>
  <c r="AE29" i="26"/>
  <c r="AF29" i="26" s="1"/>
  <c r="AE28" i="26"/>
  <c r="AF28" i="26" s="1"/>
  <c r="AE27" i="26"/>
  <c r="AF27" i="26" s="1"/>
  <c r="AF26" i="26"/>
  <c r="AE26" i="26"/>
  <c r="AE25" i="26"/>
  <c r="AF25" i="26" s="1"/>
  <c r="AE24" i="26"/>
  <c r="AF24" i="26" s="1"/>
  <c r="AE23" i="26"/>
  <c r="AF23" i="26" s="1"/>
  <c r="AE22" i="26"/>
  <c r="AF22" i="26" s="1"/>
  <c r="AE21" i="26"/>
  <c r="AF21" i="26" s="1"/>
  <c r="AF20" i="26"/>
  <c r="AE20" i="26"/>
  <c r="AE19" i="26"/>
  <c r="AF19" i="26" s="1"/>
  <c r="AE18" i="26"/>
  <c r="AF18" i="26" s="1"/>
  <c r="AE17" i="26"/>
  <c r="AF17" i="26" s="1"/>
  <c r="AE16" i="26"/>
  <c r="AF16" i="26" s="1"/>
  <c r="AE15" i="26"/>
  <c r="AF15" i="26" s="1"/>
  <c r="AF14" i="26"/>
  <c r="AE14" i="26"/>
  <c r="AE13" i="26"/>
  <c r="AF13" i="26" s="1"/>
  <c r="AE12" i="26"/>
  <c r="AF12" i="26" s="1"/>
  <c r="AE11" i="26"/>
  <c r="AF11" i="26" s="1"/>
  <c r="AE10" i="26"/>
  <c r="AF10" i="26" s="1"/>
  <c r="AE9" i="26"/>
  <c r="AF9" i="26" s="1"/>
  <c r="AF8" i="26"/>
  <c r="AE8" i="26"/>
  <c r="AE7" i="26"/>
  <c r="AF7" i="26" s="1"/>
  <c r="AE6" i="26"/>
  <c r="AF6" i="26" s="1"/>
  <c r="AE5" i="26"/>
  <c r="AF5" i="26" s="1"/>
  <c r="AE4" i="26"/>
  <c r="AF4" i="26" s="1"/>
  <c r="AV90" i="24" l="1"/>
  <c r="BE84" i="24"/>
  <c r="BB84" i="24"/>
  <c r="BC84" i="24" s="1"/>
  <c r="BD84" i="24" s="1"/>
  <c r="BC83" i="24"/>
  <c r="BD83" i="24" s="1"/>
  <c r="BC82" i="24"/>
  <c r="BD82" i="24" s="1"/>
  <c r="BC81" i="24"/>
  <c r="BD81" i="24" s="1"/>
  <c r="BC80" i="24"/>
  <c r="BD80" i="24" s="1"/>
  <c r="BC79" i="24"/>
  <c r="BD79" i="24" s="1"/>
  <c r="BC78" i="24"/>
  <c r="BD78" i="24" s="1"/>
  <c r="BC77" i="24"/>
  <c r="BD77" i="24" s="1"/>
  <c r="BC76" i="24"/>
  <c r="BD76" i="24" s="1"/>
  <c r="BC75" i="24"/>
  <c r="BD75" i="24" s="1"/>
  <c r="BC65" i="24"/>
  <c r="BD65" i="24" s="1"/>
  <c r="BC64" i="24"/>
  <c r="BD64" i="24" s="1"/>
  <c r="BC63" i="24"/>
  <c r="BD63" i="24" s="1"/>
  <c r="BC62" i="24"/>
  <c r="BD62" i="24" s="1"/>
  <c r="BC61" i="24"/>
  <c r="BD61" i="24" s="1"/>
  <c r="BC60" i="24"/>
  <c r="BD60" i="24" s="1"/>
  <c r="BC59" i="24"/>
  <c r="BD59" i="24" s="1"/>
  <c r="BC57" i="24"/>
  <c r="BD57" i="24" s="1"/>
  <c r="BC56" i="24"/>
  <c r="BD56" i="24" s="1"/>
  <c r="BC54" i="24"/>
  <c r="BD54" i="24" s="1"/>
  <c r="BC53" i="24"/>
  <c r="BD53" i="24" s="1"/>
  <c r="BC51" i="24"/>
  <c r="BD51" i="24" s="1"/>
  <c r="BC50" i="24"/>
  <c r="BD50" i="24" s="1"/>
  <c r="BC48" i="24"/>
  <c r="BD48" i="24" s="1"/>
  <c r="BC47" i="24"/>
  <c r="BD47" i="24" s="1"/>
  <c r="BC45" i="24"/>
  <c r="BD45" i="24" s="1"/>
  <c r="BC44" i="24"/>
  <c r="BD44" i="24" s="1"/>
  <c r="BC42" i="24"/>
  <c r="BD42" i="24" s="1"/>
  <c r="BC40" i="24"/>
  <c r="BD40" i="24" s="1"/>
  <c r="BC38" i="24"/>
  <c r="BD38" i="24" s="1"/>
  <c r="BC37" i="24"/>
  <c r="BD37" i="24" s="1"/>
  <c r="BC35" i="24"/>
  <c r="BD35" i="24" s="1"/>
  <c r="BC34" i="24"/>
  <c r="BD34" i="24" s="1"/>
  <c r="BC32" i="24"/>
  <c r="BD32" i="24" s="1"/>
  <c r="BC31" i="24"/>
  <c r="BD31" i="24" s="1"/>
  <c r="BC29" i="24"/>
  <c r="BD29" i="24" s="1"/>
  <c r="BC28" i="24"/>
  <c r="BD28" i="24" s="1"/>
  <c r="BC26" i="24"/>
  <c r="BD26" i="24" s="1"/>
  <c r="BC25" i="24"/>
  <c r="BD25" i="24" s="1"/>
  <c r="BC23" i="24"/>
  <c r="BD23" i="24" s="1"/>
  <c r="BC22" i="24"/>
  <c r="BD22" i="24" s="1"/>
  <c r="BC20" i="24"/>
  <c r="BD20" i="24" s="1"/>
  <c r="BC19" i="24"/>
  <c r="BD19" i="24" s="1"/>
  <c r="BC17" i="24"/>
  <c r="BD17" i="24" s="1"/>
  <c r="BC16" i="24"/>
  <c r="BD16" i="24" s="1"/>
  <c r="BC15" i="24"/>
  <c r="BD15" i="24" s="1"/>
  <c r="BC14" i="24"/>
  <c r="BD14" i="24" s="1"/>
  <c r="BC13" i="24"/>
  <c r="BD13" i="24" s="1"/>
  <c r="BC12" i="24"/>
  <c r="BD12" i="24" s="1"/>
  <c r="BC11" i="24"/>
  <c r="BD11" i="24" s="1"/>
  <c r="BC10" i="24"/>
  <c r="BD10" i="24" s="1"/>
  <c r="BC9" i="24"/>
  <c r="BD9" i="24" s="1"/>
  <c r="BC8" i="24"/>
  <c r="BD8" i="24" s="1"/>
  <c r="BC7" i="24"/>
  <c r="BD7" i="24" s="1"/>
  <c r="BC6" i="24"/>
  <c r="BD6" i="24" s="1"/>
  <c r="BC5" i="24"/>
  <c r="BD5" i="24" s="1"/>
  <c r="BC4" i="24"/>
  <c r="BD4" i="24" s="1"/>
  <c r="M62" i="11" l="1"/>
  <c r="L37" i="12"/>
  <c r="L13" i="17" l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5" i="17"/>
  <c r="L5" i="17" s="1"/>
  <c r="J7" i="17"/>
  <c r="J9" i="17"/>
  <c r="J10" i="17"/>
  <c r="I6" i="17"/>
  <c r="J6" i="17" s="1"/>
  <c r="I7" i="17"/>
  <c r="I8" i="17"/>
  <c r="J8" i="17" s="1"/>
  <c r="I9" i="17"/>
  <c r="I10" i="17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5" i="17"/>
  <c r="J5" i="17" s="1"/>
  <c r="G12" i="17"/>
  <c r="G13" i="17"/>
  <c r="O48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F13" i="17"/>
  <c r="F14" i="17"/>
  <c r="G14" i="17" s="1"/>
  <c r="F15" i="17"/>
  <c r="G15" i="17" s="1"/>
  <c r="F16" i="17"/>
  <c r="G16" i="17" s="1"/>
  <c r="F17" i="17"/>
  <c r="G17" i="17" s="1"/>
  <c r="F5" i="17"/>
  <c r="G5" i="17" s="1"/>
  <c r="E18" i="17"/>
  <c r="F18" i="17" s="1"/>
  <c r="G18" i="17" s="1"/>
  <c r="H18" i="17"/>
  <c r="Y10" i="12"/>
  <c r="X8" i="12"/>
  <c r="X9" i="12"/>
  <c r="W8" i="12"/>
  <c r="W9" i="12"/>
  <c r="W7" i="12"/>
  <c r="X7" i="12" s="1"/>
  <c r="V10" i="12"/>
  <c r="W10" i="12" s="1"/>
  <c r="X10" i="12" s="1"/>
  <c r="W11" i="11"/>
  <c r="U10" i="11"/>
  <c r="V10" i="11" s="1"/>
  <c r="U9" i="11"/>
  <c r="V9" i="11" s="1"/>
  <c r="T11" i="11"/>
  <c r="U11" i="11" s="1"/>
  <c r="V11" i="11" s="1"/>
  <c r="H44" i="17" l="1"/>
  <c r="F30" i="17"/>
  <c r="G30" i="17" s="1"/>
  <c r="F31" i="17"/>
  <c r="G31" i="17" s="1"/>
  <c r="F32" i="17"/>
  <c r="G32" i="17" s="1"/>
  <c r="F33" i="17"/>
  <c r="G33" i="17" s="1"/>
  <c r="F34" i="17"/>
  <c r="G34" i="17" s="1"/>
  <c r="F35" i="17"/>
  <c r="G35" i="17" s="1"/>
  <c r="F36" i="17"/>
  <c r="G36" i="17" s="1"/>
  <c r="F37" i="17"/>
  <c r="G37" i="17" s="1"/>
  <c r="F38" i="17"/>
  <c r="G38" i="17" s="1"/>
  <c r="F39" i="17"/>
  <c r="G39" i="17" s="1"/>
  <c r="F40" i="17"/>
  <c r="G40" i="17" s="1"/>
  <c r="F41" i="17"/>
  <c r="G41" i="17" s="1"/>
  <c r="F42" i="17"/>
  <c r="G42" i="17" s="1"/>
  <c r="F43" i="17"/>
  <c r="G43" i="17" s="1"/>
  <c r="F29" i="17"/>
  <c r="G29" i="17" s="1"/>
  <c r="E44" i="17"/>
  <c r="F44" i="17" s="1"/>
  <c r="G44" i="17" s="1"/>
  <c r="H28" i="17"/>
  <c r="K28" i="17" s="1"/>
  <c r="L28" i="17" s="1"/>
  <c r="I22" i="17"/>
  <c r="J22" i="17" s="1"/>
  <c r="E28" i="17"/>
  <c r="F28" i="17" s="1"/>
  <c r="G28" i="17" s="1"/>
  <c r="I27" i="17"/>
  <c r="J27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29" i="17"/>
  <c r="J29" i="17" s="1"/>
  <c r="F20" i="17"/>
  <c r="G20" i="17" s="1"/>
  <c r="F21" i="17"/>
  <c r="G21" i="17" s="1"/>
  <c r="F22" i="17"/>
  <c r="G22" i="17" s="1"/>
  <c r="F23" i="17"/>
  <c r="G23" i="17" s="1"/>
  <c r="F25" i="17"/>
  <c r="G25" i="17" s="1"/>
  <c r="F26" i="17"/>
  <c r="G26" i="17" s="1"/>
  <c r="F27" i="17"/>
  <c r="G27" i="17" s="1"/>
  <c r="F19" i="17"/>
  <c r="G19" i="17" s="1"/>
  <c r="I44" i="17" l="1"/>
  <c r="J44" i="17" s="1"/>
  <c r="K44" i="17"/>
  <c r="L44" i="17" s="1"/>
  <c r="I25" i="17"/>
  <c r="J25" i="17" s="1"/>
  <c r="I26" i="17"/>
  <c r="J26" i="17" s="1"/>
  <c r="I24" i="17" l="1"/>
  <c r="J24" i="17" s="1"/>
  <c r="I23" i="17"/>
  <c r="J23" i="17" s="1"/>
  <c r="I21" i="17"/>
  <c r="J21" i="17" s="1"/>
  <c r="I20" i="17"/>
  <c r="J20" i="17" s="1"/>
  <c r="I19" i="17"/>
  <c r="J19" i="17" s="1"/>
  <c r="I28" i="17" l="1"/>
  <c r="J28" i="17" s="1"/>
  <c r="I18" i="17" l="1"/>
  <c r="J18" i="17" s="1"/>
</calcChain>
</file>

<file path=xl/sharedStrings.xml><?xml version="1.0" encoding="utf-8"?>
<sst xmlns="http://schemas.openxmlformats.org/spreadsheetml/2006/main" count="2532" uniqueCount="2322">
  <si>
    <t>1. 桂武C區餐廳就餐分區圖
SƠ ĐỒ PHÂN KHU DÙNG CƠM NHÀ ĂN KHU C QUẾ VÕ</t>
  </si>
  <si>
    <t>Lối vào/進</t>
  </si>
  <si>
    <t>Lối ra/出</t>
  </si>
  <si>
    <t>分菜區
Khu chia đồ</t>
  </si>
  <si>
    <t>餐廳防疫通知 THÔNG BÁO PHÒNG DỊCH NHÀ ĂN</t>
  </si>
  <si>
    <t>1. 桂武B09餐廳就餐分區圖
SƠ ĐỒ PHÂN KHU DÙNG CƠM NHÀ ĂN B09 QUẾ VÕ</t>
  </si>
  <si>
    <t>造成不便敬請諒解、謝謝! CHÂN THÀNH CẢM ƠN!</t>
  </si>
  <si>
    <t>分菜區 Khu chia đồ</t>
  </si>
  <si>
    <t>1. 桂武B11餐廳就餐分區圖
SƠ ĐỒ PHÂN KHU DÙNG CƠM NHÀ ĂN B11 QUẾ VÕ</t>
  </si>
  <si>
    <t>餐廳防疫通知  THÔNG BÁO PHÒNG DỊCH NHÀ ĂN</t>
  </si>
  <si>
    <t>周邊</t>
  </si>
  <si>
    <t>TOTAL</t>
  </si>
  <si>
    <t>總座位</t>
  </si>
  <si>
    <t>舞台區域：
42座位</t>
  </si>
  <si>
    <t>顏色</t>
  </si>
  <si>
    <t>棟</t>
  </si>
  <si>
    <t>就餐分4時段總容量</t>
  </si>
  <si>
    <t>排號</t>
    <phoneticPr fontId="14" type="noConversion"/>
  </si>
  <si>
    <t>座位數</t>
    <phoneticPr fontId="14" type="noConversion"/>
  </si>
  <si>
    <t>3位置/卓</t>
  </si>
  <si>
    <t>FIT</t>
  </si>
  <si>
    <t>BU</t>
  </si>
  <si>
    <t>Fii</t>
  </si>
  <si>
    <t>FIH</t>
  </si>
  <si>
    <t>在籍
人數</t>
  </si>
  <si>
    <t>C03</t>
  </si>
  <si>
    <t>C02</t>
  </si>
  <si>
    <t>BN3#</t>
  </si>
  <si>
    <t>B09</t>
  </si>
  <si>
    <t>B11</t>
  </si>
  <si>
    <t>分配
餐廳</t>
  </si>
  <si>
    <t>C區</t>
  </si>
  <si>
    <t>比例</t>
  </si>
  <si>
    <t>比例分配
餐桌</t>
  </si>
  <si>
    <t>事業群</t>
  </si>
  <si>
    <t>B03</t>
  </si>
  <si>
    <t>B04</t>
  </si>
  <si>
    <t>B05</t>
  </si>
  <si>
    <t>B06</t>
  </si>
  <si>
    <t>B12</t>
  </si>
  <si>
    <t>B01</t>
  </si>
  <si>
    <t>B02</t>
  </si>
  <si>
    <t>BN3</t>
  </si>
  <si>
    <t>A02</t>
  </si>
  <si>
    <t>比例
分配
餐桌</t>
  </si>
  <si>
    <t>廠區</t>
  </si>
  <si>
    <t>桂武</t>
  </si>
  <si>
    <t>黄田</t>
  </si>
  <si>
    <t>1F</t>
  </si>
  <si>
    <t>2F</t>
  </si>
  <si>
    <t>跨廠員工(光州廠上班)</t>
  </si>
  <si>
    <t>桂武（TOTAL)</t>
  </si>
  <si>
    <t>黄田（TOTAL)</t>
  </si>
  <si>
    <t>A03</t>
  </si>
  <si>
    <t>A01</t>
  </si>
  <si>
    <t>B03/A03</t>
  </si>
  <si>
    <t>F02</t>
  </si>
  <si>
    <t>F12</t>
  </si>
  <si>
    <t>F13</t>
  </si>
  <si>
    <t>F16</t>
  </si>
  <si>
    <t>F17</t>
  </si>
  <si>
    <t>F18</t>
  </si>
  <si>
    <t>M11</t>
  </si>
  <si>
    <t>P01</t>
  </si>
  <si>
    <t>P02</t>
  </si>
  <si>
    <t>P03</t>
  </si>
  <si>
    <t>P06</t>
  </si>
  <si>
    <t>P05</t>
  </si>
  <si>
    <t>P05A</t>
  </si>
  <si>
    <t>光州</t>
  </si>
  <si>
    <t>P</t>
  </si>
  <si>
    <t>F</t>
  </si>
  <si>
    <t>光州（TOTAL)</t>
  </si>
  <si>
    <t>實際
分配
餐桌</t>
  </si>
  <si>
    <t>天金倉庫</t>
  </si>
  <si>
    <t>6位置/卓</t>
  </si>
  <si>
    <t>D01</t>
  </si>
  <si>
    <t>各廠餐廳防疫座位分配圖</t>
  </si>
  <si>
    <r>
      <t>備註：1、分配原則說明：餐廳分區域依據各事業群、各棟在籍人數比例分配      2、桂武餐廳因需求分開桂武B及桂武BN3，所依據實際總人力分配有差異
3、黃田餐廳分開FII(一樓餐廳）及FIT（二樓餐廳）所分配比實際在籍人數差異
4、</t>
    </r>
    <r>
      <rPr>
        <b/>
        <sz val="11"/>
        <color rgb="FFFF0000"/>
        <rFont val="Calibri"/>
        <family val="2"/>
        <scheme val="minor"/>
      </rPr>
      <t>各餐廳重新打印條碼建議用6人/桌</t>
    </r>
    <r>
      <rPr>
        <sz val="11"/>
        <color theme="1"/>
        <rFont val="Calibri"/>
        <family val="2"/>
        <scheme val="minor"/>
      </rPr>
      <t xml:space="preserve">
</t>
    </r>
  </si>
  <si>
    <t>A</t>
  </si>
  <si>
    <t>B</t>
  </si>
  <si>
    <t>C</t>
  </si>
  <si>
    <t>D</t>
  </si>
  <si>
    <t>E</t>
  </si>
  <si>
    <t>H</t>
  </si>
  <si>
    <t>實際分配</t>
  </si>
  <si>
    <t>CPD</t>
  </si>
  <si>
    <t>JBD</t>
  </si>
  <si>
    <t>運籌企劃處</t>
  </si>
  <si>
    <t>NSD</t>
  </si>
  <si>
    <t>SMT技委會</t>
  </si>
  <si>
    <t>SPD</t>
  </si>
  <si>
    <t>CPEG</t>
  </si>
  <si>
    <t>COST</t>
  </si>
  <si>
    <t>EHS</t>
  </si>
  <si>
    <t>FAC</t>
  </si>
  <si>
    <t>HR</t>
  </si>
  <si>
    <t>IT</t>
  </si>
  <si>
    <t>GA</t>
  </si>
  <si>
    <t>保安</t>
  </si>
  <si>
    <t>採購</t>
  </si>
  <si>
    <t>BTS</t>
  </si>
  <si>
    <t>CBD</t>
  </si>
  <si>
    <t>DCN</t>
  </si>
  <si>
    <t>MBD</t>
  </si>
  <si>
    <t>NWEVI</t>
  </si>
  <si>
    <t>制造周邊</t>
  </si>
  <si>
    <t>工業互聯網</t>
  </si>
  <si>
    <t>備註</t>
  </si>
  <si>
    <t>實際分配
餐桌</t>
  </si>
  <si>
    <t>區域
代碼</t>
  </si>
  <si>
    <t>中央周邊</t>
  </si>
  <si>
    <t>中央安全</t>
  </si>
  <si>
    <t>節能</t>
  </si>
  <si>
    <t>CNCS-VN</t>
  </si>
  <si>
    <t>B13</t>
  </si>
  <si>
    <t>工務</t>
  </si>
  <si>
    <t>人資</t>
  </si>
  <si>
    <t>JUSDA</t>
  </si>
  <si>
    <t>1/BN3人數比例剛好分配
B09餐廳位置數量（黃色）
2/B11各BU分配差異因桂武廠及桂武C區分開區域（橘色）</t>
  </si>
  <si>
    <t>棟代碼</t>
  </si>
  <si>
    <t>排號</t>
    <phoneticPr fontId="14" type="noConversion"/>
  </si>
  <si>
    <t>座位數</t>
    <phoneticPr fontId="14" type="noConversion"/>
  </si>
  <si>
    <t>總座位：</t>
  </si>
  <si>
    <t>排號</t>
  </si>
  <si>
    <t>座位數</t>
  </si>
  <si>
    <t>法务</t>
  </si>
  <si>
    <t>中央總務</t>
  </si>
  <si>
    <t>XNK</t>
  </si>
  <si>
    <t>GIS</t>
  </si>
  <si>
    <t>工會</t>
  </si>
  <si>
    <t>會計</t>
  </si>
  <si>
    <t>經管</t>
  </si>
  <si>
    <t>財務</t>
  </si>
  <si>
    <t>GMP</t>
  </si>
  <si>
    <t>商務</t>
  </si>
  <si>
    <t>NA-QW-B11-1F-01-01</t>
  </si>
  <si>
    <t>NA-QW-B11-1F-01-02</t>
  </si>
  <si>
    <t>NA-QW-B11-1F-01-03</t>
  </si>
  <si>
    <t>NA-QW-B11-1F-01-04</t>
  </si>
  <si>
    <t>NA-QW-B11-1F-01-05</t>
  </si>
  <si>
    <t>NA-QW-B11-1F-01-06</t>
  </si>
  <si>
    <t>NA-QW-B11-1F-01-07</t>
  </si>
  <si>
    <t>NA-QW-B11-1F-01-08</t>
  </si>
  <si>
    <t>NA-QW-B11-1F-01-09</t>
  </si>
  <si>
    <t>NA-QW-B11-1F-01-10</t>
  </si>
  <si>
    <t>NA-QW-B11-1F-01-11</t>
  </si>
  <si>
    <t>NA-QW-B11-1F-01-12</t>
  </si>
  <si>
    <t>NA-QW-B11-1F-01-13</t>
  </si>
  <si>
    <t>NA-QW-B11-1F-01-14</t>
  </si>
  <si>
    <t>NA-QW-B11-1F-01-15</t>
  </si>
  <si>
    <t>NA-QW-B11-1F-01-16</t>
  </si>
  <si>
    <t>NA-QW-B11-1F-01-17</t>
  </si>
  <si>
    <t>NA-QW-B11-1F-01-18</t>
  </si>
  <si>
    <t>NA-QW-B11-1F-02-01</t>
  </si>
  <si>
    <t>NA-QW-B11-1F-02-02</t>
  </si>
  <si>
    <t>NA-QW-B11-1F-02-03</t>
  </si>
  <si>
    <t>NA-QW-B11-1F-02-04</t>
  </si>
  <si>
    <t>NA-QW-B11-1F-02-05</t>
  </si>
  <si>
    <t>NA-QW-B11-1F-02-06</t>
  </si>
  <si>
    <t>NA-QW-B11-1F-02-07</t>
  </si>
  <si>
    <t>NA-QW-B11-1F-02-08</t>
  </si>
  <si>
    <t>NA-QW-B11-1F-02-09</t>
  </si>
  <si>
    <t>NA-QW-B11-1F-02-10</t>
  </si>
  <si>
    <t>NA-QW-B11-1F-02-11</t>
  </si>
  <si>
    <t>NA-QW-B11-1F-02-12</t>
  </si>
  <si>
    <t>NA-QW-B11-1F-02-13</t>
  </si>
  <si>
    <t>NA-QW-B11-1F-02-14</t>
  </si>
  <si>
    <t>NA-QW-B11-1F-02-15</t>
  </si>
  <si>
    <t>NA-QW-B11-1F-02-16</t>
  </si>
  <si>
    <t>NA-QW-B11-1F-02-17</t>
  </si>
  <si>
    <t>NA-QW-B11-1F-02-18</t>
  </si>
  <si>
    <t>NA-QW-B11-1F-03-01</t>
  </si>
  <si>
    <t>排號</t>
    <phoneticPr fontId="14" type="noConversion"/>
  </si>
  <si>
    <t>座位數</t>
    <phoneticPr fontId="14" type="noConversion"/>
  </si>
  <si>
    <t>KETTING/CFT</t>
  </si>
  <si>
    <t>SMT/CFT</t>
  </si>
  <si>
    <t>PTH/SI/CPD</t>
  </si>
  <si>
    <t>CUSTOM</t>
  </si>
  <si>
    <t>EHS/IT</t>
  </si>
  <si>
    <t>GA/HR</t>
  </si>
  <si>
    <t>NA-QW-B11-1F-03-02</t>
  </si>
  <si>
    <t>NA-QW-B11-1F-03-03</t>
  </si>
  <si>
    <t>NA-QW-B11-1F-03-04</t>
  </si>
  <si>
    <t>NA-QW-B11-1F-03-05</t>
  </si>
  <si>
    <t>NA-QW-B11-1F-03-06</t>
  </si>
  <si>
    <t>NA-QW-B11-1F-03-07</t>
  </si>
  <si>
    <t>NA-QW-B11-1F-03-08</t>
  </si>
  <si>
    <t>NA-QW-B11-1F-03-09</t>
  </si>
  <si>
    <t>NA-QW-B11-1F-03-10</t>
  </si>
  <si>
    <t>NA-QW-B11-1F-03-11</t>
  </si>
  <si>
    <t>NA-QW-B11-1F-03-12</t>
  </si>
  <si>
    <t>NA-QW-B11-1F-03-13</t>
  </si>
  <si>
    <t>NA-QW-B11-1F-03-14</t>
  </si>
  <si>
    <t>NA-QW-B11-1F-03-15</t>
  </si>
  <si>
    <t>NA-QW-B11-1F-03-16</t>
  </si>
  <si>
    <t>NA-QW-B11-1F-03-17</t>
  </si>
  <si>
    <t>NA-QW-B11-1F-03-18</t>
  </si>
  <si>
    <t>NA-QW-B11-1F-04-01</t>
  </si>
  <si>
    <t>NA-QW-B11-1F-04-02</t>
  </si>
  <si>
    <t>NA-QW-B11-1F-04-03</t>
  </si>
  <si>
    <t>NA-QW-B11-1F-04-04</t>
  </si>
  <si>
    <t>NA-QW-B11-1F-04-05</t>
  </si>
  <si>
    <t>NA-QW-B11-1F-04-06</t>
  </si>
  <si>
    <t>NA-QW-B11-1F-04-07</t>
  </si>
  <si>
    <t>NA-QW-B11-1F-04-08</t>
  </si>
  <si>
    <t>NA-QW-B11-1F-04-09</t>
  </si>
  <si>
    <t>NA-QW-B11-1F-04-10</t>
  </si>
  <si>
    <t>NA-QW-B11-1F-04-11</t>
  </si>
  <si>
    <t>NA-QW-B11-1F-04-12</t>
  </si>
  <si>
    <t>NA-QW-B11-1F-04-13</t>
  </si>
  <si>
    <t>NA-QW-B11-1F-04-14</t>
  </si>
  <si>
    <t>NA-QW-B11-1F-04-15</t>
  </si>
  <si>
    <t>NA-QW-B11-1F-04-16</t>
  </si>
  <si>
    <t>NA-QW-B11-1F-04-17</t>
  </si>
  <si>
    <t>NA-QW-B11-1F-04-18</t>
  </si>
  <si>
    <t>NA-QW-B11-1F-05-01</t>
  </si>
  <si>
    <t>NA-QW-B11-1F-05-02</t>
  </si>
  <si>
    <t>NA-QW-B11-1F-05-03</t>
  </si>
  <si>
    <t>NA-QW-B11-1F-05-04</t>
  </si>
  <si>
    <t>NA-QW-B11-1F-05-05</t>
  </si>
  <si>
    <t>NA-QW-B11-1F-05-06</t>
  </si>
  <si>
    <t>NA-QW-B11-1F-05-07</t>
  </si>
  <si>
    <t>NA-QW-B11-1F-05-08</t>
  </si>
  <si>
    <t>NA-QW-B11-1F-05-09</t>
  </si>
  <si>
    <t>NA-QW-B11-1F-05-10</t>
  </si>
  <si>
    <t>NA-QW-B11-1F-05-11</t>
  </si>
  <si>
    <t>NA-QW-B11-1F-05-12</t>
  </si>
  <si>
    <t>NA-QW-B11-1F-05-13</t>
  </si>
  <si>
    <t>NA-QW-B11-1F-05-14</t>
  </si>
  <si>
    <t>NA-QW-B11-1F-05-15</t>
  </si>
  <si>
    <t>NA-QW-B11-1F-05-16</t>
  </si>
  <si>
    <t>NA-QW-B11-1F-05-17</t>
  </si>
  <si>
    <t>NA-QW-B11-1F-05-18</t>
  </si>
  <si>
    <t>NA-QW-B11-1F-06-01</t>
  </si>
  <si>
    <t>NA-QW-B11-1F-06-02</t>
  </si>
  <si>
    <t>NA-QW-B11-1F-06-03</t>
  </si>
  <si>
    <t>NA-QW-B11-1F-06-04</t>
  </si>
  <si>
    <t>NA-QW-B11-1F-06-05</t>
  </si>
  <si>
    <t>NA-QW-B11-1F-06-06</t>
  </si>
  <si>
    <t>NA-QW-B11-1F-06-07</t>
  </si>
  <si>
    <t>NA-QW-B11-1F-06-08</t>
  </si>
  <si>
    <t>NA-QW-B11-1F-06-09</t>
  </si>
  <si>
    <t>NA-QW-B11-1F-06-10</t>
  </si>
  <si>
    <t>NA-QW-B11-1F-06-11</t>
  </si>
  <si>
    <t>NA-QW-B11-1F-06-12</t>
  </si>
  <si>
    <t>NA-QW-B11-1F-06-13</t>
  </si>
  <si>
    <t>NA-QW-B11-1F-06-14</t>
  </si>
  <si>
    <t>NA-QW-B11-1F-06-15</t>
  </si>
  <si>
    <t>NA-QW-B11-1F-06-16</t>
  </si>
  <si>
    <t>NA-QW-B11-1F-06-17</t>
  </si>
  <si>
    <t>NA-QW-B11-1F-06-18</t>
  </si>
  <si>
    <t>NA-QW-B11-1F-06-19</t>
  </si>
  <si>
    <t>NA-QW-B11-1F-06-20</t>
  </si>
  <si>
    <t>NA-QW-B11-1F-06-21</t>
  </si>
  <si>
    <t>NA-QW-B11-1F-06-22</t>
  </si>
  <si>
    <t>NA-QW-B11-1F-06-23</t>
  </si>
  <si>
    <t>NA-QW-B11-1F-06-24</t>
  </si>
  <si>
    <t>NA-QW-B11-1F-07-01</t>
  </si>
  <si>
    <t>NA-QW-B11-1F-07-04</t>
  </si>
  <si>
    <t>NA-QW-B11-1F-07-02</t>
  </si>
  <si>
    <t>NA-QW-B11-1F-07-05</t>
  </si>
  <si>
    <t>NA-QW-B11-1F-07-03</t>
  </si>
  <si>
    <t>NA-QW-B11-1F-07-06</t>
  </si>
  <si>
    <t>NA-QW-B11-1F-07-07</t>
  </si>
  <si>
    <t>NA-QW-B11-1F-07-10</t>
  </si>
  <si>
    <t>NA-QW-B11-1F-07-08</t>
  </si>
  <si>
    <t>NA-QW-B11-1F-07-11</t>
  </si>
  <si>
    <t>NA-QW-B11-1F-07-09</t>
  </si>
  <si>
    <t>NA-QW-B11-1F-07-12</t>
  </si>
  <si>
    <t>NA-QW-B11-1F-07-13</t>
  </si>
  <si>
    <t>NA-QW-B11-1F-07-16</t>
  </si>
  <si>
    <t>NA-QW-B11-1F-07-14</t>
  </si>
  <si>
    <t>NA-QW-B11-1F-07-17</t>
  </si>
  <si>
    <t>NA-QW-B11-1F-07-15</t>
  </si>
  <si>
    <t>NA-QW-B11-1F-07-18</t>
  </si>
  <si>
    <t>NA-QW-B11-1F-07-19</t>
  </si>
  <si>
    <t>NA-QW-B11-1F-07-22</t>
  </si>
  <si>
    <t>NA-QW-B11-1F-07-20</t>
  </si>
  <si>
    <t>NA-QW-B11-1F-07-23</t>
  </si>
  <si>
    <t>NA-QW-B11-1F-07-21</t>
  </si>
  <si>
    <t>NA-QW-B11-1F-07-24</t>
  </si>
  <si>
    <t>NA-QW-B11-1F-08-01</t>
  </si>
  <si>
    <t>NA-QW-B11-1F-08-04</t>
  </si>
  <si>
    <t>NA-QW-B11-1F-08-02</t>
  </si>
  <si>
    <t>NA-QW-B11-1F-08-03</t>
  </si>
  <si>
    <t>NA-QW-B11-1F-08-05</t>
  </si>
  <si>
    <t>NA-QW-B11-1F-08-06</t>
  </si>
  <si>
    <t>NA-QW-B11-1F-08-07</t>
  </si>
  <si>
    <t>NA-QW-B11-1F-08-10</t>
  </si>
  <si>
    <t>NA-QW-B11-1F-08-08</t>
  </si>
  <si>
    <t>NA-QW-B11-1F-08-11</t>
  </si>
  <si>
    <t>NA-QW-B11-1F-08-09</t>
  </si>
  <si>
    <t>NA-QW-B11-1F-08-12</t>
  </si>
  <si>
    <t>NA-QW-B11-1F-08-13</t>
  </si>
  <si>
    <t>NA-QW-B11-1F-08-16</t>
  </si>
  <si>
    <t>NA-QW-B11-1F-08-14</t>
  </si>
  <si>
    <t>NA-QW-B11-1F-08-17</t>
  </si>
  <si>
    <t>NA-QW-B11-1F-08-15</t>
  </si>
  <si>
    <t>NA-QW-B11-1F-08-18</t>
  </si>
  <si>
    <t>NA-QW-B11-1F-09-01</t>
  </si>
  <si>
    <t>NA-QW-B11-1F-09-04</t>
  </si>
  <si>
    <t>NA-QW-B11-1F-09-02</t>
  </si>
  <si>
    <t>NA-QW-B11-1F-09-05</t>
  </si>
  <si>
    <t>NA-QW-B11-1F-09-03</t>
  </si>
  <si>
    <t>NA-QW-B11-1F-09-06</t>
  </si>
  <si>
    <t>NA-QW-B11-1F-09-07</t>
  </si>
  <si>
    <t>NA-QW-B11-1F-09-10</t>
  </si>
  <si>
    <t>NA-QW-B11-1F-09-08</t>
  </si>
  <si>
    <t>NA-QW-B11-1F-09-09</t>
  </si>
  <si>
    <t>NA-QW-B11-1F-09-11</t>
  </si>
  <si>
    <t>NA-QW-B11-1F-09-12</t>
  </si>
  <si>
    <t>NA-QW-B11-1F-09-13</t>
  </si>
  <si>
    <t>NA-QW-B11-1F-09-14</t>
  </si>
  <si>
    <t>NA-QW-B11-1F-09-15</t>
  </si>
  <si>
    <t>NA-QW-B11-1F-09-16</t>
  </si>
  <si>
    <t>NA-QW-B11-1F-09-17</t>
  </si>
  <si>
    <t>NA-QW-B11-1F-09-18</t>
  </si>
  <si>
    <t>NA-QW-B11-1F-09-19</t>
  </si>
  <si>
    <t>NA-QW-B11-1F-09-20</t>
  </si>
  <si>
    <t>NA-QW-B11-1F-09-21</t>
  </si>
  <si>
    <t>NA-QW-B11-1F-09-22</t>
  </si>
  <si>
    <t>NA-QW-B11-1F-09-23</t>
  </si>
  <si>
    <t>NA-QW-B11-1F-09-24</t>
  </si>
  <si>
    <t>NA-QW-B11-1F-10-01</t>
  </si>
  <si>
    <t>NA-QW-B11-1F-10-02</t>
  </si>
  <si>
    <t>NA-QW-B11-1F-10-03</t>
  </si>
  <si>
    <t>NA-QW-B11-1F-10-04</t>
  </si>
  <si>
    <t>NA-QW-B11-1F-10-05</t>
  </si>
  <si>
    <t>NA-QW-B11-1F-10-06</t>
  </si>
  <si>
    <t>NA-QW-B11-1F-10-07</t>
  </si>
  <si>
    <t>NA-QW-B11-1F-10-08</t>
  </si>
  <si>
    <t>NA-QW-B11-1F-10-09</t>
  </si>
  <si>
    <t>NA-QW-B11-1F-10-10</t>
  </si>
  <si>
    <t>NA-QW-B11-1F-10-11</t>
  </si>
  <si>
    <t>NA-QW-B11-1F-10-12</t>
  </si>
  <si>
    <t>NA-QW-B11-1F-10-13</t>
  </si>
  <si>
    <t>NA-QW-B11-1F-10-14</t>
  </si>
  <si>
    <t>NA-QW-B11-1F-10-15</t>
  </si>
  <si>
    <t>NA-QW-B11-1F-10-16</t>
  </si>
  <si>
    <t>NA-QW-B11-1F-10-17</t>
  </si>
  <si>
    <t>NA-QW-B11-1F-10-18</t>
  </si>
  <si>
    <t>NA-QW-B11-1F-10-19</t>
  </si>
  <si>
    <t>NA-QW-B11-1F-10-20</t>
  </si>
  <si>
    <t>NA-QW-B11-1F-10-21</t>
  </si>
  <si>
    <t>NA-QW-B11-1F-10-22</t>
  </si>
  <si>
    <t>NA-QW-B11-1F-10-23</t>
  </si>
  <si>
    <t>NA-QW-B11-1F-10-24</t>
  </si>
  <si>
    <t>NA-QW-B11-1F-11-01</t>
  </si>
  <si>
    <t>NA-QW-B11-1F-11-02</t>
  </si>
  <si>
    <t>NA-QW-B11-1F-11-03</t>
  </si>
  <si>
    <t>NA-QW-B11-1F-11-04</t>
  </si>
  <si>
    <t>NA-QW-B11-1F-11-05</t>
  </si>
  <si>
    <t>NA-QW-B11-1F-11-06</t>
  </si>
  <si>
    <t>NA-QW-B11-1F-11-07</t>
  </si>
  <si>
    <t>NA-QW-B11-1F-11-08</t>
  </si>
  <si>
    <t>NA-QW-B11-1F-11-09</t>
  </si>
  <si>
    <t>NA-QW-B11-1F-11-10</t>
  </si>
  <si>
    <t>NA-QW-B11-1F-11-11</t>
  </si>
  <si>
    <t>NA-QW-B11-1F-11-12</t>
  </si>
  <si>
    <t>NA-QW-B11-1F-11-13</t>
  </si>
  <si>
    <t>NA-QW-B11-1F-11-14</t>
  </si>
  <si>
    <t>NA-QW-B11-1F-11-15</t>
  </si>
  <si>
    <t>NA-QW-B11-1F-11-16</t>
  </si>
  <si>
    <t>NA-QW-B11-1F-11-17</t>
  </si>
  <si>
    <t>NA-QW-B11-1F-11-18</t>
  </si>
  <si>
    <t>NA-QW-B11-1F-11-19</t>
  </si>
  <si>
    <t>NA-QW-B11-1F-11-20</t>
  </si>
  <si>
    <t>NA-QW-B11-1F-11-21</t>
  </si>
  <si>
    <t>NA-QW-B11-1F-11-22</t>
  </si>
  <si>
    <t>NA-QW-B11-1F-11-23</t>
  </si>
  <si>
    <t>NA-QW-B11-1F-11-24</t>
  </si>
  <si>
    <t>NA-QW-B11-1F-12-01</t>
  </si>
  <si>
    <t>NA-QW-B11-1F-12-02</t>
  </si>
  <si>
    <t>NA-QW-B11-1F-12-03</t>
  </si>
  <si>
    <t>NA-QW-B11-1F-12-04</t>
  </si>
  <si>
    <t>NA-QW-B11-1F-12-05</t>
  </si>
  <si>
    <t>NA-QW-B11-1F-12-06</t>
  </si>
  <si>
    <t>NA-QW-B11-1F-12-07</t>
  </si>
  <si>
    <t>NA-QW-B11-1F-12-08</t>
  </si>
  <si>
    <t>NA-QW-B11-1F-12-09</t>
  </si>
  <si>
    <t>NA-QW-B11-1F-12-10</t>
  </si>
  <si>
    <t>NA-QW-B11-1F-12-11</t>
  </si>
  <si>
    <t>NA-QW-B11-1F-12-12</t>
  </si>
  <si>
    <t>NA-QW-B11-1F-12-13</t>
  </si>
  <si>
    <t>NA-QW-B11-1F-12-14</t>
  </si>
  <si>
    <t>NA-QW-B11-1F-12-15</t>
  </si>
  <si>
    <t>NA-QW-B11-1F-12-16</t>
  </si>
  <si>
    <t>NA-QW-B11-1F-12-17</t>
  </si>
  <si>
    <t>NA-QW-B11-1F-12-18</t>
  </si>
  <si>
    <t>NA-QW-B11-1F-12-19</t>
  </si>
  <si>
    <t>NA-QW-B11-1F-12-20</t>
  </si>
  <si>
    <t>NA-QW-B11-1F-12-21</t>
  </si>
  <si>
    <t>NA-QW-B11-1F-12-22</t>
  </si>
  <si>
    <t>NA-QW-B11-1F-12-23</t>
  </si>
  <si>
    <t>NA-QW-B11-1F-12-24</t>
  </si>
  <si>
    <t>NA-QW-B11-1F-13-01</t>
  </si>
  <si>
    <t>NA-QW-B11-1F-13-02</t>
  </si>
  <si>
    <t>NA-QW-B11-1F-13-03</t>
  </si>
  <si>
    <t>NA-QW-B11-1F-13-04</t>
  </si>
  <si>
    <t>NA-QW-B11-1F-13-05</t>
  </si>
  <si>
    <t>NA-QW-B11-1F-13-06</t>
  </si>
  <si>
    <t>NA-QW-B11-1F-13-07</t>
  </si>
  <si>
    <t>NA-QW-B11-1F-13-08</t>
  </si>
  <si>
    <t>NA-QW-B11-1F-13-09</t>
  </si>
  <si>
    <t>NA-QW-B11-1F-13-10</t>
  </si>
  <si>
    <t>NA-QW-B11-1F-13-11</t>
  </si>
  <si>
    <t>NA-QW-B11-1F-13-12</t>
  </si>
  <si>
    <t>NA-QW-B11-1F-13-13</t>
  </si>
  <si>
    <t>NA-QW-B11-1F-13-14</t>
  </si>
  <si>
    <t>NA-QW-B11-1F-13-15</t>
  </si>
  <si>
    <t>NA-QW-B11-1F-13-16</t>
  </si>
  <si>
    <t>NA-QW-B11-1F-13-17</t>
  </si>
  <si>
    <t>NA-QW-B11-1F-13-18</t>
  </si>
  <si>
    <t>NA-QW-B11-1F-13-19</t>
  </si>
  <si>
    <t>NA-QW-B11-1F-13-20</t>
  </si>
  <si>
    <t>NA-QW-B11-1F-13-21</t>
  </si>
  <si>
    <t>NA-QW-B11-1F-13-22</t>
  </si>
  <si>
    <t>NA-QW-B11-1F-13-23</t>
  </si>
  <si>
    <t>NA-QW-B11-1F-13-24</t>
  </si>
  <si>
    <t>NA-QW-B11-1F-14-01</t>
  </si>
  <si>
    <t>NA-QW-B11-1F-14-02</t>
  </si>
  <si>
    <t>NA-QW-B11-1F-14-03</t>
  </si>
  <si>
    <t>NA-QW-B11-1F-14-04</t>
  </si>
  <si>
    <t>NA-QW-B11-1F-14-05</t>
  </si>
  <si>
    <t>NA-QW-B11-1F-14-06</t>
  </si>
  <si>
    <t>NA-QW-B11-1F-14-07</t>
  </si>
  <si>
    <t>NA-QW-B11-1F-14-08</t>
  </si>
  <si>
    <t>NA-QW-B11-1F-14-09</t>
  </si>
  <si>
    <t>NA-QW-B11-1F-14-10</t>
  </si>
  <si>
    <t>NA-QW-B11-1F-14-11</t>
  </si>
  <si>
    <t>NA-QW-B11-1F-14-12</t>
  </si>
  <si>
    <t>NA-QW-B11-1F-14-13</t>
  </si>
  <si>
    <t>NA-QW-B11-1F-14-14</t>
  </si>
  <si>
    <t>NA-QW-B11-1F-14-15</t>
  </si>
  <si>
    <t>NA-QW-B11-1F-14-16</t>
  </si>
  <si>
    <t>NA-QW-B11-1F-14-17</t>
  </si>
  <si>
    <t>NA-QW-B11-1F-14-18</t>
  </si>
  <si>
    <t>NA-QW-B11-1F-14-19</t>
  </si>
  <si>
    <t>NA-QW-B11-1F-14-20</t>
  </si>
  <si>
    <t>NA-QW-B11-1F-14-21</t>
  </si>
  <si>
    <t>NA-QW-B11-1F-14-22</t>
  </si>
  <si>
    <t>NA-QW-B11-1F-14-23</t>
  </si>
  <si>
    <t>NA-QW-B11-1F-14-24</t>
  </si>
  <si>
    <t>NA-QW-B11-1F-01-19</t>
  </si>
  <si>
    <t>NA-QW-B11-1F-01-20</t>
  </si>
  <si>
    <t>NA-QW-B11-1F-01-21</t>
  </si>
  <si>
    <t>NA-QW-B11-1F-01-22</t>
  </si>
  <si>
    <t>NA-QW-B11-1F-01-23</t>
  </si>
  <si>
    <t>NA-QW-B11-1F-01-24</t>
  </si>
  <si>
    <t>NA-QW-B11-1F-01-25</t>
  </si>
  <si>
    <t>NA-QW-B11-1F-01-26</t>
  </si>
  <si>
    <t>NA-QW-B11-1F-01-27</t>
  </si>
  <si>
    <t>NA-QW-B11-1F-01-28</t>
  </si>
  <si>
    <t>NA-QW-B11-1F-01-29</t>
  </si>
  <si>
    <t>NA-QW-B11-1F-01-30</t>
  </si>
  <si>
    <t>NA-QW-B11-1F-01-31</t>
  </si>
  <si>
    <t>NA-QW-B11-1F-01-32</t>
  </si>
  <si>
    <t>NA-QW-B11-1F-01-33</t>
  </si>
  <si>
    <t>NA-QW-B11-1F-01-34</t>
  </si>
  <si>
    <t>NA-QW-B11-1F-01-35</t>
  </si>
  <si>
    <t>NA-QW-B11-1F-01-36</t>
  </si>
  <si>
    <t>NA-QW-B11-1F-01-37</t>
  </si>
  <si>
    <t>NA-QW-B11-1F-01-38</t>
  </si>
  <si>
    <t>NA-QW-B11-1F-01-39</t>
  </si>
  <si>
    <t>NA-QW-B11-1F-01-40</t>
  </si>
  <si>
    <t>NA-QW-B11-1F-01-41</t>
  </si>
  <si>
    <t>NA-QW-B11-1F-01-42</t>
  </si>
  <si>
    <t>NA-QW-B11-1F-02-19</t>
  </si>
  <si>
    <t>NA-QW-B11-1F-02-20</t>
  </si>
  <si>
    <t>NA-QW-B11-1F-02-21</t>
  </si>
  <si>
    <t>NA-QW-B11-1F-02-22</t>
  </si>
  <si>
    <t>NA-QW-B11-1F-02-23</t>
  </si>
  <si>
    <t>NA-QW-B11-1F-02-24</t>
  </si>
  <si>
    <t>NA-QW-B11-1F-02-25</t>
  </si>
  <si>
    <t>NA-QW-B11-1F-02-26</t>
  </si>
  <si>
    <t>NA-QW-B11-1F-02-27</t>
  </si>
  <si>
    <t>NA-QW-B11-1F-02-29</t>
  </si>
  <si>
    <t>NA-QW-B11-1F-02-30</t>
  </si>
  <si>
    <t>NA-QW-B11-1F-02-31</t>
  </si>
  <si>
    <t>NA-QW-B11-1F-02-28</t>
  </si>
  <si>
    <t>NA-QW-B11-1F-02-32</t>
  </si>
  <si>
    <t>NA-QW-B11-1F-02-33</t>
  </si>
  <si>
    <t>NA-QW-B11-1F-02-34</t>
  </si>
  <si>
    <t>NA-QW-B11-1F-02-35</t>
  </si>
  <si>
    <t>NA-QW-B11-1F-02-36</t>
  </si>
  <si>
    <t>NA-QW-B11-1F-02-37</t>
  </si>
  <si>
    <t>NA-QW-B11-1F-02-38</t>
  </si>
  <si>
    <t>NA-QW-B11-1F-02-39</t>
  </si>
  <si>
    <t>NA-QW-B11-1F-02-40</t>
  </si>
  <si>
    <t>NA-QW-B11-1F-02-41</t>
  </si>
  <si>
    <t>NA-QW-B11-1F-02-42</t>
  </si>
  <si>
    <t>NA-QW-B11-1F-03-19</t>
  </si>
  <si>
    <t>NA-QW-B11-1F-03-20</t>
  </si>
  <si>
    <t>NA-QW-B11-1F-03-21</t>
  </si>
  <si>
    <t>NA-QW-B11-1F-03-22</t>
  </si>
  <si>
    <t>NA-QW-B11-1F-03-23</t>
  </si>
  <si>
    <t>NA-QW-B11-1F-03-24</t>
  </si>
  <si>
    <t>NA-QW-B11-1F-03-25</t>
  </si>
  <si>
    <t>NA-QW-B11-1F-03-26</t>
  </si>
  <si>
    <t>NA-QW-B11-1F-03-27</t>
  </si>
  <si>
    <t>NA-QW-B11-1F-03-28</t>
  </si>
  <si>
    <t>NA-QW-B11-1F-03-29</t>
  </si>
  <si>
    <t>NA-QW-B11-1F-03-30</t>
  </si>
  <si>
    <t>NA-QW-B11-1F-03-31</t>
  </si>
  <si>
    <t>NA-QW-B11-1F-03-32</t>
  </si>
  <si>
    <t>NA-QW-B11-1F-03-33</t>
  </si>
  <si>
    <t>NA-QW-B11-1F-03-34</t>
  </si>
  <si>
    <t>NA-QW-B11-1F-03-35</t>
  </si>
  <si>
    <t>NA-QW-B11-1F-03-36</t>
  </si>
  <si>
    <t>NA-QW-B11-1F-03-37</t>
  </si>
  <si>
    <t>NA-QW-B11-1F-03-38</t>
  </si>
  <si>
    <t>NA-QW-B11-1F-03-39</t>
  </si>
  <si>
    <t>NA-QW-B11-1F-03-40</t>
  </si>
  <si>
    <t>NA-QW-B11-1F-03-41</t>
  </si>
  <si>
    <t>NA-QW-B11-1F-03-42</t>
  </si>
  <si>
    <t>NA-QW-B11-1F-04-19</t>
  </si>
  <si>
    <t>NA-QW-B11-1F-04-20</t>
  </si>
  <si>
    <t>NA-QW-B11-1F-04-21</t>
  </si>
  <si>
    <t>NA-QW-B11-1F-04-22</t>
  </si>
  <si>
    <t>NA-QW-B11-1F-04-23</t>
  </si>
  <si>
    <t>NA-QW-B11-1F-04-24</t>
  </si>
  <si>
    <t>NA-QW-B11-1F-04-25</t>
  </si>
  <si>
    <t>NA-QW-B11-1F-04-26</t>
  </si>
  <si>
    <t>NA-QW-B11-1F-04-27</t>
  </si>
  <si>
    <t>NA-QW-B11-1F-04-28</t>
  </si>
  <si>
    <t>NA-QW-B11-1F-04-29</t>
  </si>
  <si>
    <t>NA-QW-B11-1F-04-30</t>
  </si>
  <si>
    <t>NA-QW-B11-1F-04-31</t>
  </si>
  <si>
    <t>NA-QW-B11-1F-04-32</t>
  </si>
  <si>
    <t>NA-QW-B11-1F-04-33</t>
  </si>
  <si>
    <t>NA-QW-B11-1F-04-34</t>
  </si>
  <si>
    <t>NA-QW-B11-1F-04-35</t>
  </si>
  <si>
    <t>NA-QW-B11-1F-04-36</t>
  </si>
  <si>
    <t>NA-QW-B11-1F-04-37</t>
  </si>
  <si>
    <t>NA-QW-B11-1F-04-38</t>
  </si>
  <si>
    <t>NA-QW-B11-1F-04-39</t>
  </si>
  <si>
    <t>NA-QW-B11-1F-04-40</t>
  </si>
  <si>
    <t>NA-QW-B11-1F-04-41</t>
  </si>
  <si>
    <t>NA-QW-B11-1F-04-42</t>
  </si>
  <si>
    <t>NA-QW-B11-1F-05-19</t>
  </si>
  <si>
    <t>NA-QW-B11-1F-05-20</t>
  </si>
  <si>
    <t>NA-QW-B11-1F-05-21</t>
  </si>
  <si>
    <t>NA-QW-B11-1F-05-22</t>
  </si>
  <si>
    <t>NA-QW-B11-1F-05-23</t>
  </si>
  <si>
    <t>NA-QW-B11-1F-05-24</t>
  </si>
  <si>
    <t>NA-QW-B11-1F-05-25</t>
  </si>
  <si>
    <t>NA-QW-B11-1F-05-26</t>
  </si>
  <si>
    <t>NA-QW-B11-1F-05-27</t>
  </si>
  <si>
    <t>NA-QW-B11-1F-05-28</t>
  </si>
  <si>
    <t>NA-QW-B11-1F-05-29</t>
  </si>
  <si>
    <t>NA-QW-B11-1F-05-30</t>
  </si>
  <si>
    <t>NA-QW-B11-1F-05-31</t>
  </si>
  <si>
    <t>NA-QW-B11-1F-05-32</t>
  </si>
  <si>
    <t>NA-QW-B11-1F-05-33</t>
  </si>
  <si>
    <t>NA-QW-B11-1F-05-34</t>
  </si>
  <si>
    <t>NA-QW-B11-1F-05-35</t>
  </si>
  <si>
    <t>NA-QW-B11-1F-05-36</t>
  </si>
  <si>
    <t>NA-QW-B11-1F-05-37</t>
  </si>
  <si>
    <t>NA-QW-B11-1F-05-38</t>
  </si>
  <si>
    <t>NA-QW-B11-1F-05-39</t>
  </si>
  <si>
    <t>NA-QW-B11-1F-05-40</t>
  </si>
  <si>
    <t>NA-QW-B11-1F-05-41</t>
  </si>
  <si>
    <t>NA-QW-B11-1F-05-42</t>
  </si>
  <si>
    <t>NA-QW-B11-1F-06-25</t>
  </si>
  <si>
    <t>NA-QW-B11-1F-06-26</t>
  </si>
  <si>
    <t>NA-QW-B11-1F-06-27</t>
  </si>
  <si>
    <t>NA-QW-B11-1F-06-28</t>
  </si>
  <si>
    <t>NA-QW-B11-1F-06-29</t>
  </si>
  <si>
    <t>NA-QW-B11-1F-06-30</t>
  </si>
  <si>
    <t>NA-QW-B11-1F-06-31</t>
  </si>
  <si>
    <t>NA-QW-B11-1F-06-32</t>
  </si>
  <si>
    <t>NA-QW-B11-1F-06-33</t>
  </si>
  <si>
    <t>NA-QW-B11-1F-06-34</t>
  </si>
  <si>
    <t>NA-QW-B11-1F-06-35</t>
  </si>
  <si>
    <t>NA-QW-B11-1F-06-36</t>
  </si>
  <si>
    <t>NA-QW-B11-1F-06-37</t>
  </si>
  <si>
    <t>NA-QW-B11-1F-06-38</t>
  </si>
  <si>
    <t>NA-QW-B11-1F-06-39</t>
  </si>
  <si>
    <t>NA-QW-B11-1F-06-40</t>
  </si>
  <si>
    <t>NA-QW-B11-1F-06-41</t>
  </si>
  <si>
    <t>NA-QW-B11-1F-06-42</t>
  </si>
  <si>
    <t>NA-QW-B11-1F-07-25</t>
  </si>
  <si>
    <t>NA-QW-B11-1F-07-26</t>
  </si>
  <si>
    <t>NA-QW-B11-1F-07-27</t>
  </si>
  <si>
    <t>NA-QW-B11-1F-07-28</t>
  </si>
  <si>
    <t>NA-QW-B11-1F-07-29</t>
  </si>
  <si>
    <t>NA-QW-B11-1F-07-30</t>
  </si>
  <si>
    <t>NA-QW-B11-1F-07-31</t>
  </si>
  <si>
    <t>NA-QW-B11-1F-07-32</t>
  </si>
  <si>
    <t>NA-QW-B11-1F-07-33</t>
  </si>
  <si>
    <t>NA-QW-B11-1F-07-34</t>
  </si>
  <si>
    <t>NA-QW-B11-1F-07-35</t>
  </si>
  <si>
    <t>NA-QW-B11-1F-07-36</t>
  </si>
  <si>
    <t>NA-QW-B11-1F-07-37</t>
  </si>
  <si>
    <t>NA-QW-B11-1F-07-38</t>
  </si>
  <si>
    <t>NA-QW-B11-1F-07-39</t>
  </si>
  <si>
    <t>NA-QW-B11-1F-07-40</t>
  </si>
  <si>
    <t>NA-QW-B11-1F-07-41</t>
  </si>
  <si>
    <t>NA-QW-B11-1F-07-42</t>
  </si>
  <si>
    <t>NA-QW-B11-1F-08-19</t>
  </si>
  <si>
    <t>NA-QW-B11-1F-08-20</t>
  </si>
  <si>
    <t>NA-QW-B11-1F-08-21</t>
  </si>
  <si>
    <t>NA-QW-B11-1F-08-22</t>
  </si>
  <si>
    <t>NA-QW-B11-1F-08-23</t>
  </si>
  <si>
    <t>NA-QW-B11-1F-08-24</t>
  </si>
  <si>
    <t>NA-QW-B11-1F-08-25</t>
  </si>
  <si>
    <t>NA-QW-B11-1F-08-26</t>
  </si>
  <si>
    <t>NA-QW-B11-1F-08-27</t>
  </si>
  <si>
    <t>NA-QW-B11-1F-08-28</t>
  </si>
  <si>
    <t>NA-QW-B11-1F-08-29</t>
  </si>
  <si>
    <t>NA-QW-B11-1F-08-30</t>
  </si>
  <si>
    <t>NA-QW-B11-1F-08-31</t>
  </si>
  <si>
    <t>NA-QW-B11-1F-08-32</t>
  </si>
  <si>
    <t>NA-QW-B11-1F-08-33</t>
  </si>
  <si>
    <t>NA-QW-B11-1F-08-34</t>
  </si>
  <si>
    <t>NA-QW-B11-1F-08-35</t>
  </si>
  <si>
    <t>NA-QW-B11-1F-08-36</t>
  </si>
  <si>
    <t>NA-QW-B11-1F-08-37</t>
  </si>
  <si>
    <t>NA-QW-B11-1F-08-38</t>
  </si>
  <si>
    <t>NA-QW-B11-1F-08-39</t>
  </si>
  <si>
    <t>NA-QW-B11-1F-08-40</t>
  </si>
  <si>
    <t>NA-QW-B11-1F-08-41</t>
  </si>
  <si>
    <t>NA-QW-B11-1F-08-42</t>
  </si>
  <si>
    <t>NA-QW-B11-1F-09-25</t>
  </si>
  <si>
    <t>NA-QW-B11-1F-09-26</t>
  </si>
  <si>
    <t>NA-QW-B11-1F-09-27</t>
  </si>
  <si>
    <t>NA-QW-B11-1F-09-28</t>
  </si>
  <si>
    <t>NA-QW-B11-1F-09-29</t>
  </si>
  <si>
    <t>NA-QW-B11-1F-09-30</t>
  </si>
  <si>
    <t>NA-QW-B11-1F-09-31</t>
  </si>
  <si>
    <t>NA-QW-B11-1F-09-32</t>
  </si>
  <si>
    <t>NA-QW-B11-1F-09-33</t>
  </si>
  <si>
    <t>NA-QW-B11-1F-09-34</t>
  </si>
  <si>
    <t>NA-QW-B11-1F-09-35</t>
  </si>
  <si>
    <t>NA-QW-B11-1F-09-36</t>
  </si>
  <si>
    <t>NA-QW-B11-1F-09-37</t>
  </si>
  <si>
    <t>NA-QW-B11-1F-09-38</t>
  </si>
  <si>
    <t>NA-QW-B11-1F-09-39</t>
  </si>
  <si>
    <t>NA-QW-B11-1F-09-40</t>
  </si>
  <si>
    <t>NA-QW-B11-1F-09-41</t>
  </si>
  <si>
    <t>NA-QW-B11-1F-09-42</t>
  </si>
  <si>
    <t>NA-QW-B11-1F-10-25</t>
  </si>
  <si>
    <t>NA-QW-B11-1F-10-26</t>
  </si>
  <si>
    <t>NA-QW-B11-1F-10-27</t>
  </si>
  <si>
    <t>NA-QW-B11-1F-10-28</t>
  </si>
  <si>
    <t>NA-QW-B11-1F-10-29</t>
  </si>
  <si>
    <t>NA-QW-B11-1F-10-30</t>
  </si>
  <si>
    <t>NA-QW-B11-1F-10-31</t>
  </si>
  <si>
    <t>NA-QW-B11-1F-10-32</t>
  </si>
  <si>
    <t>NA-QW-B11-1F-10-33</t>
  </si>
  <si>
    <t>NA-QW-B11-1F-10-34</t>
  </si>
  <si>
    <t>NA-QW-B11-1F-10-35</t>
  </si>
  <si>
    <t>NA-QW-B11-1F-10-36</t>
  </si>
  <si>
    <t>NA-QW-B11-1F-10-37</t>
  </si>
  <si>
    <t>NA-QW-B11-1F-10-38</t>
  </si>
  <si>
    <t>NA-QW-B11-1F-10-39</t>
  </si>
  <si>
    <t>NA-QW-B11-1F-10-40</t>
  </si>
  <si>
    <t>NA-QW-B11-1F-10-41</t>
  </si>
  <si>
    <t>NA-QW-B11-1F-10-42</t>
  </si>
  <si>
    <t>NA-QW-B11-1F-11-25</t>
  </si>
  <si>
    <t>NA-QW-B11-1F-11-26</t>
  </si>
  <si>
    <t>NA-QW-B11-1F-11-27</t>
  </si>
  <si>
    <t>NA-QW-B11-1F-11-28</t>
  </si>
  <si>
    <t>NA-QW-B11-1F-11-29</t>
  </si>
  <si>
    <t>NA-QW-B11-1F-11-30</t>
  </si>
  <si>
    <t>NA-QW-B11-1F-11-31</t>
  </si>
  <si>
    <t>NA-QW-B11-1F-11-32</t>
  </si>
  <si>
    <t>NA-QW-B11-1F-11-33</t>
  </si>
  <si>
    <t>NA-QW-B11-1F-11-34</t>
  </si>
  <si>
    <t>NA-QW-B11-1F-11-35</t>
  </si>
  <si>
    <t>NA-QW-B11-1F-11-36</t>
  </si>
  <si>
    <t>NA-QW-B11-1F-11-37</t>
  </si>
  <si>
    <t>NA-QW-B11-1F-11-38</t>
  </si>
  <si>
    <t>NA-QW-B11-1F-11-39</t>
  </si>
  <si>
    <t>NA-QW-B11-1F-11-40</t>
  </si>
  <si>
    <t>NA-QW-B11-1F-11-41</t>
  </si>
  <si>
    <t>NA-QW-B11-1F-11-42</t>
  </si>
  <si>
    <t>NA-QW-B11-1F-12-25</t>
  </si>
  <si>
    <t>NA-QW-B11-1F-12-26</t>
  </si>
  <si>
    <t>NA-QW-B11-1F-12-27</t>
  </si>
  <si>
    <t>NA-QW-B11-1F-12-28</t>
  </si>
  <si>
    <t>NA-QW-B11-1F-12-29</t>
  </si>
  <si>
    <t>NA-QW-B11-1F-12-30</t>
  </si>
  <si>
    <t>NA-QW-B11-1F-12-31</t>
  </si>
  <si>
    <t>NA-QW-B11-1F-12-32</t>
  </si>
  <si>
    <t>NA-QW-B11-1F-12-33</t>
  </si>
  <si>
    <t>NA-QW-B11-1F-12-34</t>
  </si>
  <si>
    <t>NA-QW-B11-1F-12-35</t>
  </si>
  <si>
    <t>NA-QW-B11-1F-12-36</t>
  </si>
  <si>
    <t>NA-QW-B11-1F-12-37</t>
  </si>
  <si>
    <t>NA-QW-B11-1F-12-38</t>
  </si>
  <si>
    <t>NA-QW-B11-1F-12-39</t>
  </si>
  <si>
    <t>NA-QW-B11-1F-12-40</t>
  </si>
  <si>
    <t>NA-QW-B11-1F-12-41</t>
  </si>
  <si>
    <t>NA-QW-B11-1F-12-42</t>
  </si>
  <si>
    <t>NA-QW-B11-1F-13-25</t>
  </si>
  <si>
    <t>NA-QW-B11-1F-13-26</t>
  </si>
  <si>
    <t>NA-QW-B11-1F-13-27</t>
  </si>
  <si>
    <t>NA-QW-B11-1F-13-28</t>
  </si>
  <si>
    <t>NA-QW-B11-1F-13-29</t>
  </si>
  <si>
    <t>NA-QW-B11-1F-13-30</t>
  </si>
  <si>
    <t>NA-QW-B11-1F-13-31</t>
  </si>
  <si>
    <t>NA-QW-B11-1F-13-32</t>
  </si>
  <si>
    <t>NA-QW-B11-1F-13-33</t>
  </si>
  <si>
    <t>NA-QW-B11-1F-13-34</t>
  </si>
  <si>
    <t>NA-QW-B11-1F-13-35</t>
  </si>
  <si>
    <t>NA-QW-B11-1F-13-36</t>
  </si>
  <si>
    <t>NA-QW-B11-1F-13-37</t>
  </si>
  <si>
    <t>NA-QW-B11-1F-13-38</t>
  </si>
  <si>
    <t>NA-QW-B11-1F-13-39</t>
  </si>
  <si>
    <t>NA-QW-B11-1F-13-40</t>
  </si>
  <si>
    <t>NA-QW-B11-1F-13-41</t>
  </si>
  <si>
    <t>NA-QW-B11-1F-13-42</t>
  </si>
  <si>
    <t>NA-QW-B11-1F-13-43</t>
  </si>
  <si>
    <t>NA-QW-B11-1F-13-44</t>
  </si>
  <si>
    <t>NA-QW-B11-1F-13-45</t>
  </si>
  <si>
    <t>NA-QW-B11-1F-13-46</t>
  </si>
  <si>
    <t>NA-QW-B11-1F-13-47</t>
  </si>
  <si>
    <t>NA-QW-B11-1F-13-48</t>
  </si>
  <si>
    <t>NA-QW-B11-1F-14-25</t>
  </si>
  <si>
    <t>NA-QW-B11-1F-14-26</t>
  </si>
  <si>
    <t>NA-QW-B11-1F-14-27</t>
  </si>
  <si>
    <t>NA-QW-B11-1F-14-28</t>
  </si>
  <si>
    <t>NA-QW-B11-1F-14-29</t>
  </si>
  <si>
    <t>NA-QW-B11-1F-14-30</t>
  </si>
  <si>
    <t>NA-QW-B11-1F-14-31</t>
  </si>
  <si>
    <t>NA-QW-B11-1F-14-32</t>
  </si>
  <si>
    <t>NA-QW-B11-1F-14-33</t>
  </si>
  <si>
    <t>NA-QW-B11-1F-14-34</t>
  </si>
  <si>
    <t>NA-QW-B11-1F-14-35</t>
  </si>
  <si>
    <t>NA-QW-B11-1F-14-36</t>
  </si>
  <si>
    <t>NA-QW-B11-1F-14-37</t>
  </si>
  <si>
    <t>NA-QW-B11-1F-14-38</t>
  </si>
  <si>
    <t>NA-QW-B11-1F-14-39</t>
  </si>
  <si>
    <t>NA-QW-B11-1F-14-40</t>
  </si>
  <si>
    <t>NA-QW-B11-1F-14-41</t>
  </si>
  <si>
    <t>NA-QW-B11-1F-14-42</t>
  </si>
  <si>
    <t>NA-QW-B11-1F-14-43</t>
  </si>
  <si>
    <t>NA-QW-B11-1F-14-44</t>
  </si>
  <si>
    <t>NA-QW-B11-1F-14-45</t>
  </si>
  <si>
    <t>NA-QW-B11-1F-14-46</t>
  </si>
  <si>
    <t>NA-QW-B11-1F-14-47</t>
  </si>
  <si>
    <t>NA-QW-B11-1F-14-48</t>
  </si>
  <si>
    <t>NA-QW-B11-1F-12-43</t>
  </si>
  <si>
    <t>NA-QW-B11-1F-12-44</t>
  </si>
  <si>
    <t>NA-QW-B11-1F-12-45</t>
  </si>
  <si>
    <t>NA-QW-B11-1F-12-46</t>
  </si>
  <si>
    <t>NA-QW-B11-1F-12-47</t>
  </si>
  <si>
    <t>NA-QW-B11-1F-12-48</t>
  </si>
  <si>
    <t>NA-QW-B11-1F-11-43</t>
  </si>
  <si>
    <t>NA-QW-B11-1F-11-44</t>
  </si>
  <si>
    <t>NA-QW-B11-1F-11-45</t>
  </si>
  <si>
    <t>NA-QW-B11-1F-11-46</t>
  </si>
  <si>
    <t>NA-QW-B11-1F-11-47</t>
  </si>
  <si>
    <t>NA-QW-B11-1F-11-48</t>
  </si>
  <si>
    <t>NA-QW-B11-1F-10-43</t>
  </si>
  <si>
    <t>NA-QW-B11-1F-10-44</t>
  </si>
  <si>
    <t>NA-QW-B11-1F-10-45</t>
  </si>
  <si>
    <t>NA-QW-B11-1F-10-46</t>
  </si>
  <si>
    <t>NA-QW-B11-1F-10-47</t>
  </si>
  <si>
    <t>NA-QW-B11-1F-10-48</t>
  </si>
  <si>
    <t>NA-QW-B11-1F-09-43</t>
  </si>
  <si>
    <t>NA-QW-B11-1F-09-44</t>
  </si>
  <si>
    <t>NA-QW-B11-1F-09-45</t>
  </si>
  <si>
    <t>NA-QW-B11-1F-09-46</t>
  </si>
  <si>
    <t>NA-QW-B11-1F-09-47</t>
  </si>
  <si>
    <t>NA-QW-B11-1F-07-43</t>
  </si>
  <si>
    <t>NA-QW-B11-1F-07-44</t>
  </si>
  <si>
    <t>NA-QW-B11-1F-07-45</t>
  </si>
  <si>
    <t>NA-QW-B11-1F-07-46</t>
  </si>
  <si>
    <t>NA-QW-B11-1F-07-47</t>
  </si>
  <si>
    <t>NA-QW-B11-1F-07-48</t>
  </si>
  <si>
    <t>NA-QW-B11-1F-06-43</t>
  </si>
  <si>
    <t>NA-QW-B11-1F-06-44</t>
  </si>
  <si>
    <t>NA-QW-B11-1F-06-45</t>
  </si>
  <si>
    <t>NA-QW-B11-1F-06-46</t>
  </si>
  <si>
    <t>NA-QW-B11-1F-06-47</t>
  </si>
  <si>
    <t>NA-QW-B11-1F-06-48</t>
  </si>
  <si>
    <t>NA-QW-B11-1F-01-43</t>
  </si>
  <si>
    <t>NA-QW-B11-1F-01-44</t>
  </si>
  <si>
    <t>NA-QW-B11-1F-01-45</t>
  </si>
  <si>
    <t>NA-QW-B11-1F-01-47</t>
  </si>
  <si>
    <t>NA-QW-B11-1F-01-48</t>
  </si>
  <si>
    <t>NA-QW-B11-1F-01-49</t>
  </si>
  <si>
    <t>NA-QW-B11-1F-01-50</t>
  </si>
  <si>
    <t>NA-QW-B11-1F-01-51</t>
  </si>
  <si>
    <t>NA-QW-B11-1F-01-52</t>
  </si>
  <si>
    <t>NA-QW-B11-1F-01-53</t>
  </si>
  <si>
    <t>NA-QW-B11-1F-01-54</t>
  </si>
  <si>
    <t>NA-QW-B11-1F-01-55</t>
  </si>
  <si>
    <t>NA-QW-B11-1F-01-56</t>
  </si>
  <si>
    <t>NA-QW-B11-1F-01-57</t>
  </si>
  <si>
    <t>NA-QW-B11-1F-01-58</t>
  </si>
  <si>
    <t>NA-QW-B11-1F-01-59</t>
  </si>
  <si>
    <t>NA-QW-B11-1F-01-46</t>
  </si>
  <si>
    <t>NA-QW-B11-1F-01-60</t>
  </si>
  <si>
    <t>NA-QW-B11-1F-02-43</t>
  </si>
  <si>
    <t>NA-QW-B11-1F-02-44</t>
  </si>
  <si>
    <t>NA-QW-B11-1F-02-45</t>
  </si>
  <si>
    <t>NA-QW-B11-1F-02-46</t>
  </si>
  <si>
    <t>NA-QW-B11-1F-02-47</t>
  </si>
  <si>
    <t>NA-QW-B11-1F-02-48</t>
  </si>
  <si>
    <t>NA-QW-B11-1F-02-49</t>
  </si>
  <si>
    <t>NA-QW-B11-1F-02-50</t>
  </si>
  <si>
    <t>NA-QW-B11-1F-02-51</t>
  </si>
  <si>
    <t>NA-QW-B11-1F-02-52</t>
  </si>
  <si>
    <t>NA-QW-B11-1F-02-53</t>
  </si>
  <si>
    <t>NA-QW-B11-1F-02-54</t>
  </si>
  <si>
    <t>NA-QW-B11-1F-02-55</t>
  </si>
  <si>
    <t>NA-QW-B11-1F-02-56</t>
  </si>
  <si>
    <t>NA-QW-B11-1F-02-57</t>
  </si>
  <si>
    <t>NA-QW-B11-1F-02-58</t>
  </si>
  <si>
    <t>NA-QW-B11-1F-02-59</t>
  </si>
  <si>
    <t>NA-QW-B11-1F-02-60</t>
  </si>
  <si>
    <t>NA-QW-B11-1F-03-43</t>
  </si>
  <si>
    <t>NA-QW-B11-1F-03-44</t>
  </si>
  <si>
    <t>NA-QW-B11-1F-03-45</t>
  </si>
  <si>
    <t>NA-QW-B11-1F-03-46</t>
  </si>
  <si>
    <t>NA-QW-B11-1F-03-47</t>
  </si>
  <si>
    <t>NA-QW-B11-1F-03-48</t>
  </si>
  <si>
    <t>NA-QW-B11-1F-03-49</t>
  </si>
  <si>
    <t>NA-QW-B11-1F-03-50</t>
  </si>
  <si>
    <t>NA-QW-B11-1F-03-51</t>
  </si>
  <si>
    <t>NA-QW-B11-1F-03-52</t>
  </si>
  <si>
    <t>NA-QW-B11-1F-03-53</t>
  </si>
  <si>
    <t>NA-QW-B11-1F-03-54</t>
  </si>
  <si>
    <t>NA-QW-B11-1F-03-55</t>
  </si>
  <si>
    <t>NA-QW-B11-1F-03-56</t>
  </si>
  <si>
    <t>NA-QW-B11-1F-03-57</t>
  </si>
  <si>
    <t>NA-QW-B11-1F-03-58</t>
  </si>
  <si>
    <t>NA-QW-B11-1F-03-59</t>
  </si>
  <si>
    <t>NA-QW-B11-1F-03-60</t>
  </si>
  <si>
    <t>NA-QW-B11-1F-04-43</t>
  </si>
  <si>
    <t>NA-QW-B11-1F-04-44</t>
  </si>
  <si>
    <t>NA-QW-B11-1F-04-45</t>
  </si>
  <si>
    <t>NA-QW-B11-1F-04-46</t>
  </si>
  <si>
    <t>NA-QW-B11-1F-04-47</t>
  </si>
  <si>
    <t>NA-QW-B11-1F-04-48</t>
  </si>
  <si>
    <t>NA-QW-B11-1F-04-49</t>
  </si>
  <si>
    <t>NA-QW-B11-1F-04-50</t>
  </si>
  <si>
    <t>NA-QW-B11-1F-04-51</t>
  </si>
  <si>
    <t>NA-QW-B11-1F-04-52</t>
  </si>
  <si>
    <t>NA-QW-B11-1F-04-53</t>
  </si>
  <si>
    <t>NA-QW-B11-1F-04-54</t>
  </si>
  <si>
    <t>NA-QW-B11-1F-04-55</t>
  </si>
  <si>
    <t>NA-QW-B11-1F-04-56</t>
  </si>
  <si>
    <t>NA-QW-B11-1F-04-57</t>
  </si>
  <si>
    <t>NA-QW-B11-1F-04-58</t>
  </si>
  <si>
    <t>NA-QW-B11-1F-04-59</t>
  </si>
  <si>
    <t>NA-QW-B11-1F-04-60</t>
  </si>
  <si>
    <t>NA-QW-B11-1F-04-61</t>
  </si>
  <si>
    <t>NA-QW-B11-1F-04-62</t>
  </si>
  <si>
    <t>NA-QW-B11-1F-04-63</t>
  </si>
  <si>
    <t>NA-QW-B11-1F-04-64</t>
  </si>
  <si>
    <t>NA-QW-B11-1F-04-65</t>
  </si>
  <si>
    <t>NA-QW-B11-1F-04-66</t>
  </si>
  <si>
    <t>NA-QW-B11-1F-05-43</t>
  </si>
  <si>
    <t>NA-QW-B11-1F-05-44</t>
  </si>
  <si>
    <t>NA-QW-B11-1F-05-45</t>
  </si>
  <si>
    <t>NA-QW-B11-1F-05-46</t>
  </si>
  <si>
    <t>NA-QW-B11-1F-05-47</t>
  </si>
  <si>
    <t>NA-QW-B11-1F-05-48</t>
  </si>
  <si>
    <t>NA-QW-B11-1F-05-49</t>
  </si>
  <si>
    <t>NA-QW-B11-1F-05-50</t>
  </si>
  <si>
    <t>NA-QW-B11-1F-05-51</t>
  </si>
  <si>
    <t>NA-QW-B11-1F-05-52</t>
  </si>
  <si>
    <t>NA-QW-B11-1F-05-53</t>
  </si>
  <si>
    <t>NA-QW-B11-1F-05-54</t>
  </si>
  <si>
    <t>NA-QW-B11-1F-05-55</t>
  </si>
  <si>
    <t>NA-QW-B11-1F-05-56</t>
  </si>
  <si>
    <t>NA-QW-B11-1F-05-57</t>
  </si>
  <si>
    <t>NA-QW-B11-1F-05-58</t>
  </si>
  <si>
    <t>NA-QW-B11-1F-05-59</t>
  </si>
  <si>
    <t>NA-QW-B11-1F-05-60</t>
  </si>
  <si>
    <t>NA-QW-B11-1F-05-61</t>
  </si>
  <si>
    <t>NA-QW-B11-1F-05-62</t>
  </si>
  <si>
    <t>NA-QW-B11-1F-05-63</t>
  </si>
  <si>
    <t>NA-QW-B11-1F-05-64</t>
  </si>
  <si>
    <t>NA-QW-B11-1F-05-65</t>
  </si>
  <si>
    <t>NA-QW-B11-1F-05-66</t>
  </si>
  <si>
    <t>NA-QW-B11-1F-06-49</t>
  </si>
  <si>
    <t>NA-QW-B11-1F-06-50</t>
  </si>
  <si>
    <t>NA-QW-B11-1F-06-51</t>
  </si>
  <si>
    <t>NA-QW-B11-1F-06-52</t>
  </si>
  <si>
    <t>NA-QW-B11-1F-06-53</t>
  </si>
  <si>
    <t>NA-QW-B11-1F-06-54</t>
  </si>
  <si>
    <t>NA-QW-B11-1F-06-55</t>
  </si>
  <si>
    <t>NA-QW-B11-1F-06-56</t>
  </si>
  <si>
    <t>NA-QW-B11-1F-06-57</t>
  </si>
  <si>
    <t>NA-QW-B11-1F-06-58</t>
  </si>
  <si>
    <t>NA-QW-B11-1F-06-59</t>
  </si>
  <si>
    <t>NA-QW-B11-1F-06-60</t>
  </si>
  <si>
    <t>NA-QW-B11-1F-06-61</t>
  </si>
  <si>
    <t>NA-QW-B11-1F-06-62</t>
  </si>
  <si>
    <t>NA-QW-B11-1F-06-63</t>
  </si>
  <si>
    <t>NA-QW-B11-1F-06-64</t>
  </si>
  <si>
    <t>NA-QW-B11-1F-06-65</t>
  </si>
  <si>
    <t>NA-QW-B11-1F-06-66</t>
  </si>
  <si>
    <t>NA-QW-B11-1F-06-67</t>
  </si>
  <si>
    <t>NA-QW-B11-1F-06-68</t>
  </si>
  <si>
    <t>NA-QW-B11-1F-06-69</t>
  </si>
  <si>
    <t>NA-QW-B11-1F-06-70</t>
  </si>
  <si>
    <t>NA-QW-B11-1F-06-71</t>
  </si>
  <si>
    <t>NA-QW-B11-1F-06-72</t>
  </si>
  <si>
    <t>NA-QW-B11-1F-07-49</t>
  </si>
  <si>
    <t>NA-QW-B11-1F-07-50</t>
  </si>
  <si>
    <t>NA-QW-B11-1F-07-51</t>
  </si>
  <si>
    <t>NA-QW-B11-1F-07-52</t>
  </si>
  <si>
    <t>NA-QW-B11-1F-07-53</t>
  </si>
  <si>
    <t>NA-QW-B11-1F-07-54</t>
  </si>
  <si>
    <t>NA-QW-B11-1F-07-55</t>
  </si>
  <si>
    <t>NA-QW-B11-1F-07-56</t>
  </si>
  <si>
    <t>NA-QW-B11-1F-07-57</t>
  </si>
  <si>
    <t>NA-QW-B11-1F-07-58</t>
  </si>
  <si>
    <t>NA-QW-B11-1F-07-59</t>
  </si>
  <si>
    <t>NA-QW-B11-1F-07-60</t>
  </si>
  <si>
    <t>NA-QW-B11-1F-07-61</t>
  </si>
  <si>
    <t>NA-QW-B11-1F-07-62</t>
  </si>
  <si>
    <t>NA-QW-B11-1F-07-63</t>
  </si>
  <si>
    <t>NA-QW-B11-1F-07-64</t>
  </si>
  <si>
    <t>NA-QW-B11-1F-07-65</t>
  </si>
  <si>
    <t>NA-QW-B11-1F-07-66</t>
  </si>
  <si>
    <t>NA-QW-B11-1F-07-67</t>
  </si>
  <si>
    <t>NA-QW-B11-1F-07-68</t>
  </si>
  <si>
    <t>NA-QW-B11-1F-07-69</t>
  </si>
  <si>
    <t>NA-QW-B11-1F-07-70</t>
  </si>
  <si>
    <t>NA-QW-B11-1F-07-71</t>
  </si>
  <si>
    <t>NA-QW-B11-1F-07-72</t>
  </si>
  <si>
    <t>NA-QW-B11-1F-08-43</t>
  </si>
  <si>
    <t>NA-QW-B11-1F-08-44</t>
  </si>
  <si>
    <t>NA-QW-B11-1F-08-45</t>
  </si>
  <si>
    <t>NA-QW-B11-1F-08-46</t>
  </si>
  <si>
    <t>NA-QW-B11-1F-08-47</t>
  </si>
  <si>
    <t>NA-QW-B11-1F-08-48</t>
  </si>
  <si>
    <t>NA-QW-B11-1F-08-49</t>
  </si>
  <si>
    <t>NA-QW-B11-1F-08-50</t>
  </si>
  <si>
    <t>NA-QW-B11-1F-08-51</t>
  </si>
  <si>
    <t>NA-QW-B11-1F-08-52</t>
  </si>
  <si>
    <t>NA-QW-B11-1F-08-53</t>
  </si>
  <si>
    <t>NA-QW-B11-1F-08-54</t>
  </si>
  <si>
    <t>NA-QW-B11-1F-08-55</t>
  </si>
  <si>
    <t>NA-QW-B11-1F-08-56</t>
  </si>
  <si>
    <t>NA-QW-B11-1F-08-57</t>
  </si>
  <si>
    <t>NA-QW-B11-1F-08-58</t>
  </si>
  <si>
    <t>NA-QW-B11-1F-08-59</t>
  </si>
  <si>
    <t>NA-QW-B11-1F-08-60</t>
  </si>
  <si>
    <t>NA-QW-B11-1F-08-61</t>
  </si>
  <si>
    <t>NA-QW-B11-1F-08-62</t>
  </si>
  <si>
    <t>NA-QW-B11-1F-08-63</t>
  </si>
  <si>
    <t>NA-QW-B11-1F-08-64</t>
  </si>
  <si>
    <t>NA-QW-B11-1F-08-65</t>
  </si>
  <si>
    <t>NA-QW-B11-1F-08-66</t>
  </si>
  <si>
    <t>NA-QW-B11-1F-09-48</t>
  </si>
  <si>
    <t>NA-QW-B11-1F-09-49</t>
  </si>
  <si>
    <t>NA-QW-B11-1F-09-50</t>
  </si>
  <si>
    <t>NA-QW-B11-1F-09-51</t>
  </si>
  <si>
    <t>NA-QW-B11-1F-09-52</t>
  </si>
  <si>
    <t>NA-QW-B11-1F-09-53</t>
  </si>
  <si>
    <t>NA-QW-B11-1F-09-54</t>
  </si>
  <si>
    <t>NA-QW-B11-1F-09-55</t>
  </si>
  <si>
    <t>NA-QW-B11-1F-09-56</t>
  </si>
  <si>
    <t>NA-QW-B11-1F-09-57</t>
  </si>
  <si>
    <t>NA-QW-B11-1F-09-58</t>
  </si>
  <si>
    <t>NA-QW-B11-1F-09-59</t>
  </si>
  <si>
    <t>NA-QW-B11-1F-09-60</t>
  </si>
  <si>
    <t>NA-QW-B11-1F-09-61</t>
  </si>
  <si>
    <t>NA-QW-B11-1F-09-62</t>
  </si>
  <si>
    <t>NA-QW-B11-1F-09-63</t>
  </si>
  <si>
    <t>NA-QW-B11-1F-09-64</t>
  </si>
  <si>
    <t>NA-QW-B11-1F-09-65</t>
  </si>
  <si>
    <t>NA-QW-B11-1F-09-66</t>
  </si>
  <si>
    <t>NA-QW-B11-1F-09-67</t>
  </si>
  <si>
    <t>NA-QW-B11-1F-09-68</t>
  </si>
  <si>
    <t>NA-QW-B11-1F-09-69</t>
  </si>
  <si>
    <t>NA-QW-B11-1F-09-70</t>
  </si>
  <si>
    <t>NA-QW-B11-1F-09-71</t>
  </si>
  <si>
    <t>NA-QW-B11-1F-09-72</t>
  </si>
  <si>
    <t>NA-QW-B11-1F-10-49</t>
  </si>
  <si>
    <t>NA-QW-B11-1F-10-50</t>
  </si>
  <si>
    <t>NA-QW-B11-1F-10-51</t>
  </si>
  <si>
    <t>NA-QW-B11-1F-10-52</t>
  </si>
  <si>
    <t>NA-QW-B11-1F-10-53</t>
  </si>
  <si>
    <t>NA-QW-B11-1F-10-54</t>
  </si>
  <si>
    <t>NA-QW-B11-1F-10-55</t>
  </si>
  <si>
    <t>NA-QW-B11-1F-10-56</t>
  </si>
  <si>
    <t>NA-QW-B11-1F-10-57</t>
  </si>
  <si>
    <t>NA-QW-B11-1F-10-58</t>
  </si>
  <si>
    <t>NA-QW-B11-1F-10-59</t>
  </si>
  <si>
    <t>NA-QW-B11-1F-10-60</t>
  </si>
  <si>
    <t>NA-QW-B11-1F-10-61</t>
  </si>
  <si>
    <t>NA-QW-B11-1F-10-62</t>
  </si>
  <si>
    <t>NA-QW-B11-1F-10-63</t>
  </si>
  <si>
    <t>NA-QW-B11-1F-10-64</t>
  </si>
  <si>
    <t>NA-QW-B11-1F-10-65</t>
  </si>
  <si>
    <t>NA-QW-B11-1F-10-66</t>
  </si>
  <si>
    <t>NA-QW-B11-1F-10-67</t>
  </si>
  <si>
    <t>NA-QW-B11-1F-10-68</t>
  </si>
  <si>
    <t>NA-QW-B11-1F-10-69</t>
  </si>
  <si>
    <t>NA-QW-B11-1F-10-70</t>
  </si>
  <si>
    <t>NA-QW-B11-1F-10-71</t>
  </si>
  <si>
    <t>NA-QW-B11-1F-10-72</t>
  </si>
  <si>
    <t>NA-QW-B11-1F-11-49</t>
  </si>
  <si>
    <t>NA-QW-B11-1F-11-50</t>
  </si>
  <si>
    <t>NA-QW-B11-1F-11-51</t>
  </si>
  <si>
    <t>NA-QW-B11-1F-11-52</t>
  </si>
  <si>
    <t>NA-QW-B11-1F-11-53</t>
  </si>
  <si>
    <t>NA-QW-B11-1F-11-54</t>
  </si>
  <si>
    <t>NA-QW-B11-1F-11-55</t>
  </si>
  <si>
    <t>NA-QW-B11-1F-11-56</t>
  </si>
  <si>
    <t>NA-QW-B11-1F-11-57</t>
  </si>
  <si>
    <t>NA-QW-B11-1F-11-58</t>
  </si>
  <si>
    <t>NA-QW-B11-1F-11-59</t>
  </si>
  <si>
    <t>NA-QW-B11-1F-11-60</t>
  </si>
  <si>
    <t>NA-QW-B11-1F-11-61</t>
  </si>
  <si>
    <t>NA-QW-B11-1F-11-62</t>
  </si>
  <si>
    <t>NA-QW-B11-1F-11-63</t>
  </si>
  <si>
    <t>NA-QW-B11-1F-11-64</t>
  </si>
  <si>
    <t>NA-QW-B11-1F-11-65</t>
  </si>
  <si>
    <t>NA-QW-B11-1F-11-66</t>
  </si>
  <si>
    <t>NA-QW-B11-1F-11-67</t>
  </si>
  <si>
    <t>NA-QW-B11-1F-11-68</t>
  </si>
  <si>
    <t>NA-QW-B11-1F-11-69</t>
  </si>
  <si>
    <t>NA-QW-B11-1F-11-70</t>
  </si>
  <si>
    <t>NA-QW-B11-1F-11-71</t>
  </si>
  <si>
    <t>NA-QW-B11-1F-11-72</t>
  </si>
  <si>
    <t>NA-QW-B11-1F-11-73</t>
  </si>
  <si>
    <t>NA-QW-B11-1F-11-74</t>
  </si>
  <si>
    <t>NA-QW-B11-1F-11-75</t>
  </si>
  <si>
    <t>NA-QW-B11-1F-11-76</t>
  </si>
  <si>
    <t>NA-QW-B11-1F-11-77</t>
  </si>
  <si>
    <t>NA-QW-B11-1F-11-78</t>
  </si>
  <si>
    <t>NA-QW-B11-1F-12-49</t>
  </si>
  <si>
    <t>NA-QW-B11-1F-12-50</t>
  </si>
  <si>
    <t>NA-QW-B11-1F-12-51</t>
  </si>
  <si>
    <t>NA-QW-B11-1F-12-52</t>
  </si>
  <si>
    <t>NA-QW-B11-1F-12-53</t>
  </si>
  <si>
    <t>NA-QW-B11-1F-12-54</t>
  </si>
  <si>
    <t>NA-QW-B11-1F-12-55</t>
  </si>
  <si>
    <t>NA-QW-B11-1F-12-56</t>
  </si>
  <si>
    <t>NA-QW-B11-1F-12-57</t>
  </si>
  <si>
    <t>NA-QW-B11-1F-12-58</t>
  </si>
  <si>
    <t>NA-QW-B11-1F-12-59</t>
  </si>
  <si>
    <t>NA-QW-B11-1F-12-60</t>
  </si>
  <si>
    <t>NA-QW-B11-1F-12-61</t>
  </si>
  <si>
    <t>NA-QW-B11-1F-12-62</t>
  </si>
  <si>
    <t>NA-QW-B11-1F-12-63</t>
  </si>
  <si>
    <t>NA-QW-B11-1F-12-64</t>
  </si>
  <si>
    <t>NA-QW-B11-1F-12-65</t>
  </si>
  <si>
    <t>NA-QW-B11-1F-12-66</t>
  </si>
  <si>
    <t>NA-QW-B11-1F-12-67</t>
  </si>
  <si>
    <t>NA-QW-B11-1F-12-68</t>
  </si>
  <si>
    <t>NA-QW-B11-1F-12-69</t>
  </si>
  <si>
    <t>NA-QW-B11-1F-12-70</t>
  </si>
  <si>
    <t>NA-QW-B11-1F-12-71</t>
  </si>
  <si>
    <t>NA-QW-B11-1F-12-72</t>
  </si>
  <si>
    <t>NA-QW-B11-1F-12-73</t>
  </si>
  <si>
    <t>NA-QW-B11-1F-12-74</t>
  </si>
  <si>
    <t>NA-QW-B11-1F-12-75</t>
  </si>
  <si>
    <t>NA-QW-B11-1F-12-76</t>
  </si>
  <si>
    <t>NA-QW-B11-1F-12-77</t>
  </si>
  <si>
    <t>NA-QW-B11-1F-12-78</t>
  </si>
  <si>
    <t>NA-QW-B11-1F-13-49</t>
  </si>
  <si>
    <t>NA-QW-B11-1F-13-50</t>
  </si>
  <si>
    <t>NA-QW-B11-1F-13-51</t>
  </si>
  <si>
    <t>NA-QW-B11-1F-13-52</t>
  </si>
  <si>
    <t>NA-QW-B11-1F-13-53</t>
  </si>
  <si>
    <t>NA-QW-B11-1F-13-54</t>
  </si>
  <si>
    <t>NA-QW-B11-1F-13-55</t>
  </si>
  <si>
    <t>NA-QW-B11-1F-13-56</t>
  </si>
  <si>
    <t>NA-QW-B11-1F-13-57</t>
  </si>
  <si>
    <t>NA-QW-B11-1F-13-58</t>
  </si>
  <si>
    <t>NA-QW-B11-1F-13-59</t>
  </si>
  <si>
    <t>NA-QW-B11-1F-13-60</t>
  </si>
  <si>
    <t>NA-QW-B11-1F-13-61</t>
  </si>
  <si>
    <t>NA-QW-B11-1F-13-62</t>
  </si>
  <si>
    <t>NA-QW-B11-1F-13-63</t>
  </si>
  <si>
    <t>NA-QW-B11-1F-13-64</t>
  </si>
  <si>
    <t>NA-QW-B11-1F-13-65</t>
  </si>
  <si>
    <t>NA-QW-B11-1F-13-66</t>
  </si>
  <si>
    <t>NA-QW-B11-1F-13-67</t>
  </si>
  <si>
    <t>NA-QW-B11-1F-13-68</t>
  </si>
  <si>
    <t>NA-QW-B11-1F-13-69</t>
  </si>
  <si>
    <t>NA-QW-B11-1F-13-70</t>
  </si>
  <si>
    <t>NA-QW-B11-1F-13-71</t>
  </si>
  <si>
    <t>NA-QW-B11-1F-13-72</t>
  </si>
  <si>
    <t>NA-QW-B11-1F-13-73</t>
  </si>
  <si>
    <t>NA-QW-B11-1F-13-74</t>
  </si>
  <si>
    <t>NA-QW-B11-1F-13-75</t>
  </si>
  <si>
    <t>NA-QW-B11-1F-13-76</t>
  </si>
  <si>
    <t>NA-QW-B11-1F-13-77</t>
  </si>
  <si>
    <t>NA-QW-B11-1F-13-78</t>
  </si>
  <si>
    <t>NA-QW-B11-1F-14-49</t>
  </si>
  <si>
    <t>NA-QW-B11-1F-14-50</t>
  </si>
  <si>
    <t>NA-QW-B11-1F-14-51</t>
  </si>
  <si>
    <t>NA-QW-B11-1F-14-52</t>
  </si>
  <si>
    <t>NA-QW-B11-1F-14-53</t>
  </si>
  <si>
    <t>NA-QW-B11-1F-14-54</t>
  </si>
  <si>
    <t>NA-QW-B11-1F-14-55</t>
  </si>
  <si>
    <t>NA-QW-B11-1F-14-56</t>
  </si>
  <si>
    <t>NA-QW-B11-1F-14-57</t>
  </si>
  <si>
    <t>NA-QW-B11-1F-14-58</t>
  </si>
  <si>
    <t>NA-QW-B11-1F-14-59</t>
  </si>
  <si>
    <t>NA-QW-B11-1F-14-60</t>
  </si>
  <si>
    <t>NA-QW-B11-1F-14-61</t>
  </si>
  <si>
    <t>NA-QW-B11-1F-14-62</t>
  </si>
  <si>
    <t>NA-QW-B11-1F-14-63</t>
  </si>
  <si>
    <t>NA-QW-B11-1F-14-64</t>
  </si>
  <si>
    <t>NA-QW-B11-1F-14-65</t>
  </si>
  <si>
    <t>NA-QW-B11-1F-14-66</t>
  </si>
  <si>
    <t>NA-QW-B11-1F-14-67</t>
  </si>
  <si>
    <t>NA-QW-B11-1F-14-68</t>
  </si>
  <si>
    <t>NA-QW-B11-1F-14-69</t>
  </si>
  <si>
    <t>NA-QW-B11-1F-14-70</t>
  </si>
  <si>
    <t>NA-QW-B11-1F-14-71</t>
  </si>
  <si>
    <t>NA-QW-B11-1F-14-72</t>
  </si>
  <si>
    <t>NA-QW-B11-1F-14-73</t>
  </si>
  <si>
    <t>NA-QW-B11-1F-14-74</t>
  </si>
  <si>
    <t>NA-QW-B11-1F-14-75</t>
  </si>
  <si>
    <t>NA-QW-B11-1F-14-76</t>
  </si>
  <si>
    <t>NA-QW-B11-1F-14-77</t>
  </si>
  <si>
    <t>NA-QW-B11-1F-14-78</t>
  </si>
  <si>
    <t>NA-QW-B11-1F-15-01</t>
  </si>
  <si>
    <t>NA-QW-B11-1F-15-02</t>
  </si>
  <si>
    <t>NA-QW-B11-1F-15-03</t>
  </si>
  <si>
    <t>NA-QW-B11-1F-15-04</t>
  </si>
  <si>
    <t>NA-QW-B11-1F-15-05</t>
  </si>
  <si>
    <t>NA-QW-B11-1F-15-06</t>
  </si>
  <si>
    <t>NA-QW-B11-1F-15-07</t>
  </si>
  <si>
    <t>NA-QW-B11-1F-15-08</t>
  </si>
  <si>
    <t>NA-QW-B11-1F-15-09</t>
  </si>
  <si>
    <t>NA-QW-B11-1F-15-10</t>
  </si>
  <si>
    <t>NA-QW-B11-1F-15-11</t>
  </si>
  <si>
    <t>NA-QW-B11-1F-15-12</t>
  </si>
  <si>
    <t>NA-QW-B11-1F-15-13</t>
  </si>
  <si>
    <t>NA-QW-B11-1F-15-14</t>
  </si>
  <si>
    <t>NA-QW-B11-1F-15-15</t>
  </si>
  <si>
    <t>NA-QW-B11-1F-15-16</t>
  </si>
  <si>
    <t>NA-QW-B11-1F-15-17</t>
  </si>
  <si>
    <t>NA-QW-B11-1F-15-18</t>
  </si>
  <si>
    <t>NA-QW-B11-1F-15-19</t>
  </si>
  <si>
    <t>NA-QW-B11-1F-15-20</t>
  </si>
  <si>
    <t>NA-QW-B11-1F-15-21</t>
  </si>
  <si>
    <t>NA-QW-B11-1F-15-22</t>
  </si>
  <si>
    <t>NA-QW-B11-1F-15-23</t>
  </si>
  <si>
    <t>NA-QW-B11-1F-15-24</t>
  </si>
  <si>
    <t>NA-QW-B11-1F-16-01</t>
  </si>
  <si>
    <t>NA-QW-B11-1F-16-02</t>
  </si>
  <si>
    <t>NA-QW-B11-1F-16-03</t>
  </si>
  <si>
    <t>NA-QW-B11-1F-16-04</t>
  </si>
  <si>
    <t>NA-QW-B11-1F-16-05</t>
  </si>
  <si>
    <t>NA-QW-B11-1F-16-06</t>
  </si>
  <si>
    <t>NA-QW-B11-1F-16-07</t>
  </si>
  <si>
    <t>NA-QW-B11-1F-16-08</t>
  </si>
  <si>
    <t>NA-QW-B11-1F-16-09</t>
  </si>
  <si>
    <t>NA-QW-B11-1F-16-10</t>
  </si>
  <si>
    <t>NA-QW-B11-1F-16-11</t>
  </si>
  <si>
    <t>NA-QW-B11-1F-16-12</t>
  </si>
  <si>
    <t>NA-QW-B11-1F-17-01</t>
  </si>
  <si>
    <t>NA-QW-B11-1F-17-02</t>
  </si>
  <si>
    <t>NA-QW-B11-1F-17-03</t>
  </si>
  <si>
    <t>NA-QW-B11-1F-17-04</t>
  </si>
  <si>
    <t>NA-QW-B11-1F-17-05</t>
  </si>
  <si>
    <t>NA-QW-B11-1F-17-06</t>
  </si>
  <si>
    <t>NA-QW-B11-1F-17-07</t>
  </si>
  <si>
    <t>NA-QW-B11-1F-17-08</t>
  </si>
  <si>
    <t>NA-QW-B11-1F-17-09</t>
  </si>
  <si>
    <t>NA-QW-B11-1F-17-10</t>
  </si>
  <si>
    <t>NA-QW-B11-1F-17-11</t>
  </si>
  <si>
    <t>NA-QW-B11-1F-17-12</t>
  </si>
  <si>
    <t>NA-QW-B11-1F-17-13</t>
  </si>
  <si>
    <t>NA-QW-B11-1F-17-14</t>
  </si>
  <si>
    <t>NA-QW-B11-1F-17-15</t>
  </si>
  <si>
    <t>NA-QW-B11-1F-17-16</t>
  </si>
  <si>
    <t>NA-QW-B11-1F-17-17</t>
  </si>
  <si>
    <t>NA-QW-B11-1F-17-18</t>
  </si>
  <si>
    <t>NA-QW-B11-1F-17-19</t>
  </si>
  <si>
    <t>NA-QW-B11-1F-17-20</t>
  </si>
  <si>
    <t>NA-QW-B11-1F-17-21</t>
  </si>
  <si>
    <t>NA-QW-B11-1F-17-22</t>
  </si>
  <si>
    <t>NA-QW-B11-1F-17-23</t>
  </si>
  <si>
    <t>NA-QW-B11-1F-17-24</t>
  </si>
  <si>
    <t>NA-QW-B11-1F-18-01</t>
  </si>
  <si>
    <t>NA-QW-B11-1F-18-02</t>
  </si>
  <si>
    <t>NA-QW-B11-1F-18-03</t>
  </si>
  <si>
    <t>NA-QW-B11-1F-18-04</t>
  </si>
  <si>
    <t>NA-QW-B11-1F-18-05</t>
  </si>
  <si>
    <t>NA-QW-B11-1F-18-06</t>
  </si>
  <si>
    <t>NA-QW-B11-1F-18-07</t>
  </si>
  <si>
    <t>NA-QW-B11-1F-18-08</t>
  </si>
  <si>
    <t>NA-QW-B11-1F-18-09</t>
  </si>
  <si>
    <t>NA-QW-B11-1F-18-10</t>
  </si>
  <si>
    <t>NA-QW-B11-1F-18-11</t>
  </si>
  <si>
    <t>NA-QW-B11-1F-18-12</t>
  </si>
  <si>
    <t>NA-QW-B11-1F-18-13</t>
  </si>
  <si>
    <t>NA-QW-B11-1F-18-14</t>
  </si>
  <si>
    <t>NA-QW-B11-1F-18-15</t>
  </si>
  <si>
    <t>NA-QW-B11-1F-18-16</t>
  </si>
  <si>
    <t>NA-QW-B11-1F-18-17</t>
  </si>
  <si>
    <t>NA-QW-B11-1F-18-18</t>
  </si>
  <si>
    <t>NA-QW-B11-1F-18-19</t>
  </si>
  <si>
    <t>NA-QW-B11-1F-18-20</t>
  </si>
  <si>
    <t>NA-QW-B11-1F-18-21</t>
  </si>
  <si>
    <t>NA-QW-B11-1F-18-22</t>
  </si>
  <si>
    <t>NA-QW-B11-1F-18-23</t>
  </si>
  <si>
    <t>NA-QW-B11-1F-18-24</t>
  </si>
  <si>
    <t>NA-QW-B11-1F-19-01</t>
  </si>
  <si>
    <t>NA-QW-B11-1F-19-02</t>
  </si>
  <si>
    <t>NA-QW-B11-1F-19-03</t>
  </si>
  <si>
    <t>NA-QW-B11-1F-19-07</t>
  </si>
  <si>
    <t>NA-QW-B11-1F-19-08</t>
  </si>
  <si>
    <t>NA-QW-B11-1F-19-09</t>
  </si>
  <si>
    <t>NA-QW-B11-1F-19-13</t>
  </si>
  <si>
    <t>NA-QW-B11-1F-19-14</t>
  </si>
  <si>
    <t>NA-QW-B11-1F-19-15</t>
  </si>
  <si>
    <t>NA-QW-B11-1F-19-19</t>
  </si>
  <si>
    <t>NA-QW-B11-1F-19-20</t>
  </si>
  <si>
    <t>NA-QW-B11-1F-19-21</t>
  </si>
  <si>
    <t>NA-QW-B11-1F-19-04</t>
  </si>
  <si>
    <t>NA-QW-B11-1F-19-05</t>
  </si>
  <si>
    <t>NA-QW-B11-1F-19-06</t>
  </si>
  <si>
    <t>NA-QW-B11-1F-19-10</t>
  </si>
  <si>
    <t>NA-QW-B11-1F-19-11</t>
  </si>
  <si>
    <t>NA-QW-B11-1F-19-12</t>
  </si>
  <si>
    <t>NA-QW-B11-1F-19-16</t>
  </si>
  <si>
    <t>NA-QW-B11-1F-19-17</t>
  </si>
  <si>
    <t>NA-QW-B11-1F-19-18</t>
  </si>
  <si>
    <t>NA-QW-B11-1F-19-22</t>
  </si>
  <si>
    <t>NA-QW-B11-1F-19-23</t>
  </si>
  <si>
    <t>NA-QW-B11-1F-19-24</t>
  </si>
  <si>
    <t>NA-QW-B11-1F-20-01</t>
  </si>
  <si>
    <t>NA-QW-B11-1F-20-02</t>
  </si>
  <si>
    <t>NA-QW-B11-1F-20-03</t>
  </si>
  <si>
    <t>NA-QW-B11-1F-20-07</t>
  </si>
  <si>
    <t>NA-QW-B11-1F-20-08</t>
  </si>
  <si>
    <t>NA-QW-B11-1F-20-09</t>
  </si>
  <si>
    <t>NA-QW-B11-1F-20-13</t>
  </si>
  <si>
    <t>NA-QW-B11-1F-20-14</t>
  </si>
  <si>
    <t>NA-QW-B11-1F-20-15</t>
  </si>
  <si>
    <t>NA-QW-B11-1F-20-19</t>
  </si>
  <si>
    <t>NA-QW-B11-1F-20-20</t>
  </si>
  <si>
    <t>NA-QW-B11-1F-20-21</t>
  </si>
  <si>
    <t>NA-QW-B11-1F-20-04</t>
  </si>
  <si>
    <t>NA-QW-B11-1F-20-05</t>
  </si>
  <si>
    <t>NA-QW-B11-1F-20-06</t>
  </si>
  <si>
    <t>NA-QW-B11-1F-20-10</t>
  </si>
  <si>
    <t>NA-QW-B11-1F-20-11</t>
  </si>
  <si>
    <t>NA-QW-B11-1F-20-12</t>
  </si>
  <si>
    <t>NA-QW-B11-1F-20-16</t>
  </si>
  <si>
    <t>NA-QW-B11-1F-20-17</t>
  </si>
  <si>
    <t>NA-QW-B11-1F-20-18</t>
  </si>
  <si>
    <t>NA-QW-B11-1F-20-22</t>
  </si>
  <si>
    <t>NA-QW-B11-1F-20-23</t>
  </si>
  <si>
    <t>NA-QW-B11-1F-20-24</t>
  </si>
  <si>
    <t>NA-QW-B11-1F-21-01</t>
  </si>
  <si>
    <t>NA-QW-B11-1F-21-02</t>
  </si>
  <si>
    <t>NA-QW-B11-1F-21-03</t>
  </si>
  <si>
    <t>NA-QW-B11-1F-21-07</t>
  </si>
  <si>
    <t>NA-QW-B11-1F-21-08</t>
  </si>
  <si>
    <t>NA-QW-B11-1F-21-09</t>
  </si>
  <si>
    <t>NA-QW-B11-1F-21-13</t>
  </si>
  <si>
    <t>NA-QW-B11-1F-21-21</t>
  </si>
  <si>
    <t>NA-QW-B11-1F-21-04</t>
  </si>
  <si>
    <t>NA-QW-B11-1F-21-05</t>
  </si>
  <si>
    <t>NA-QW-B11-1F-21-06</t>
  </si>
  <si>
    <t>NA-QW-B11-1F-21-10</t>
  </si>
  <si>
    <t>NA-QW-B11-1F-21-11</t>
  </si>
  <si>
    <t>NA-QW-B11-1F-21-12</t>
  </si>
  <si>
    <t>NA-QW-B11-1F-21-14</t>
  </si>
  <si>
    <t>NA-QW-B11-1F-21-15</t>
  </si>
  <si>
    <t>NA-QW-B11-1F-21-16</t>
  </si>
  <si>
    <t>NA-QW-B11-1F-21-17</t>
  </si>
  <si>
    <t>NA-QW-B11-1F-21-18</t>
  </si>
  <si>
    <t>NA-QW-B11-1F-21-19</t>
  </si>
  <si>
    <t>NA-QW-B11-1F-21-20</t>
  </si>
  <si>
    <t>NA-QW-B11-1F-21-22</t>
  </si>
  <si>
    <t>NA-QW-B11-1F-21-23</t>
  </si>
  <si>
    <t>NA-QW-B11-1F-21-24</t>
  </si>
  <si>
    <t>NA-QW-B11-1F-22-01</t>
  </si>
  <si>
    <t>NA-QW-B11-1F-22-02</t>
  </si>
  <si>
    <t>NA-QW-B11-1F-22-03</t>
  </si>
  <si>
    <t>NA-QW-B11-1F-22-07</t>
  </si>
  <si>
    <t>NA-QW-B11-1F-22-08</t>
  </si>
  <si>
    <t>NA-QW-B11-1F-22-09</t>
  </si>
  <si>
    <t>NA-QW-B11-1F-22-13</t>
  </si>
  <si>
    <t>NA-QW-B11-1F-22-21</t>
  </si>
  <si>
    <t>NA-QW-B11-1F-22-04</t>
  </si>
  <si>
    <t>NA-QW-B11-1F-22-05</t>
  </si>
  <si>
    <t>NA-QW-B11-1F-22-06</t>
  </si>
  <si>
    <t>NA-QW-B11-1F-22-10</t>
  </si>
  <si>
    <t>NA-QW-B11-1F-22-11</t>
  </si>
  <si>
    <t>NA-QW-B11-1F-22-12</t>
  </si>
  <si>
    <t>NA-QW-B11-1F-22-14</t>
  </si>
  <si>
    <t>NA-QW-B11-1F-22-15</t>
  </si>
  <si>
    <t>NA-QW-B11-1F-22-16</t>
  </si>
  <si>
    <t>NA-QW-B11-1F-22-17</t>
  </si>
  <si>
    <t>NA-QW-B11-1F-22-18</t>
  </si>
  <si>
    <t>NA-QW-B11-1F-22-19</t>
  </si>
  <si>
    <t>NA-QW-B11-1F-22-20</t>
  </si>
  <si>
    <t>NA-QW-B11-1F-22-22</t>
  </si>
  <si>
    <t>NA-QW-B11-1F-22-23</t>
  </si>
  <si>
    <t>NA-QW-B11-1F-22-24</t>
  </si>
  <si>
    <t>NA-QW-B11-1F-23-01</t>
  </si>
  <si>
    <t>NA-QW-B11-1F-23-02</t>
  </si>
  <si>
    <t>NA-QW-B11-1F-23-03</t>
  </si>
  <si>
    <t>NA-QW-B11-1F-23-07</t>
  </si>
  <si>
    <t>NA-QW-B11-1F-23-08</t>
  </si>
  <si>
    <t>NA-QW-B11-1F-23-09</t>
  </si>
  <si>
    <t>NA-QW-B11-1F-23-13</t>
  </si>
  <si>
    <t>NA-QW-B11-1F-23-04</t>
  </si>
  <si>
    <t>NA-QW-B11-1F-23-05</t>
  </si>
  <si>
    <t>NA-QW-B11-1F-23-06</t>
  </si>
  <si>
    <t>NA-QW-B11-1F-23-10</t>
  </si>
  <si>
    <t>NA-QW-B11-1F-23-11</t>
  </si>
  <si>
    <t>NA-QW-B11-1F-23-12</t>
  </si>
  <si>
    <t>NA-QW-B11-1F-23-14</t>
  </si>
  <si>
    <t>NA-QW-B11-1F-23-15</t>
  </si>
  <si>
    <t>NA-QW-B11-1F-23-16</t>
  </si>
  <si>
    <t>NA-QW-B11-1F-23-17</t>
  </si>
  <si>
    <t>NA-QW-B11-1F-23-18</t>
  </si>
  <si>
    <t>NA-QW-B11-1F-24-01</t>
  </si>
  <si>
    <t>NA-QW-B11-1F-24-02</t>
  </si>
  <si>
    <t>NA-QW-B11-1F-24-03</t>
  </si>
  <si>
    <t>NA-QW-B11-1F-24-04</t>
  </si>
  <si>
    <t>NA-QW-B11-1F-24-05</t>
  </si>
  <si>
    <t>NA-QW-B11-1F-24-06</t>
  </si>
  <si>
    <t>NA-QW-B11-1F-24-07</t>
  </si>
  <si>
    <t>NA-QW-B11-1F-24-08</t>
  </si>
  <si>
    <t>NA-QW-B11-1F-24-09</t>
  </si>
  <si>
    <t>NA-QW-B11-1F-24-13</t>
  </si>
  <si>
    <t>NA-QW-B11-1F-24-21</t>
  </si>
  <si>
    <t>NA-QW-B11-1F-24-10</t>
  </si>
  <si>
    <t>NA-QW-B11-1F-24-11</t>
  </si>
  <si>
    <t>NA-QW-B11-1F-24-12</t>
  </si>
  <si>
    <t>NA-QW-B11-1F-24-14</t>
  </si>
  <si>
    <t>NA-QW-B11-1F-24-15</t>
  </si>
  <si>
    <t>NA-QW-B11-1F-24-16</t>
  </si>
  <si>
    <t>NA-QW-B11-1F-24-17</t>
  </si>
  <si>
    <t>NA-QW-B11-1F-24-18</t>
  </si>
  <si>
    <t>NA-QW-B11-1F-24-19</t>
  </si>
  <si>
    <t>NA-QW-B11-1F-24-20</t>
  </si>
  <si>
    <t>NA-QW-B11-1F-24-22</t>
  </si>
  <si>
    <t>NA-QW-B11-1F-24-23</t>
  </si>
  <si>
    <t>NA-QW-B11-1F-24-24</t>
  </si>
  <si>
    <t>NA-QW-B11-1F-25-01</t>
  </si>
  <si>
    <t>NA-QW-B11-1F-25-02</t>
  </si>
  <si>
    <t>NA-QW-B11-1F-25-03</t>
  </si>
  <si>
    <t>NA-QW-B11-1F-25-07</t>
  </si>
  <si>
    <t>NA-QW-B11-1F-25-08</t>
  </si>
  <si>
    <t>NA-QW-B11-1F-25-09</t>
  </si>
  <si>
    <t>NA-QW-B11-1F-25-13</t>
  </si>
  <si>
    <t>NA-QW-B11-1F-25-21</t>
  </si>
  <si>
    <t>NA-QW-B11-1F-25-04</t>
  </si>
  <si>
    <t>NA-QW-B11-1F-25-05</t>
  </si>
  <si>
    <t>NA-QW-B11-1F-25-06</t>
  </si>
  <si>
    <t>NA-QW-B11-1F-25-10</t>
  </si>
  <si>
    <t>NA-QW-B11-1F-25-11</t>
  </si>
  <si>
    <t>NA-QW-B11-1F-25-12</t>
  </si>
  <si>
    <t>NA-QW-B11-1F-25-14</t>
  </si>
  <si>
    <t>NA-QW-B11-1F-25-15</t>
  </si>
  <si>
    <t>NA-QW-B11-1F-25-16</t>
  </si>
  <si>
    <t>NA-QW-B11-1F-25-17</t>
  </si>
  <si>
    <t>NA-QW-B11-1F-25-18</t>
  </si>
  <si>
    <t>NA-QW-B11-1F-25-19</t>
  </si>
  <si>
    <t>NA-QW-B11-1F-25-20</t>
  </si>
  <si>
    <t>NA-QW-B11-1F-25-22</t>
  </si>
  <si>
    <t>NA-QW-B11-1F-25-23</t>
  </si>
  <si>
    <t>NA-QW-B11-1F-25-24</t>
  </si>
  <si>
    <t>NA-QW-B11-1F-26-01</t>
  </si>
  <si>
    <t>NA-QW-B11-1F-26-02</t>
  </si>
  <si>
    <t>NA-QW-B11-1F-26-03</t>
  </si>
  <si>
    <t>NA-QW-B11-1F-26-07</t>
  </si>
  <si>
    <t>NA-QW-B11-1F-26-08</t>
  </si>
  <si>
    <t>NA-QW-B11-1F-26-09</t>
  </si>
  <si>
    <t>NA-QW-B11-1F-26-13</t>
  </si>
  <si>
    <t>NA-QW-B11-1F-26-14</t>
  </si>
  <si>
    <t>NA-QW-B11-1F-26-15</t>
  </si>
  <si>
    <t>NA-QW-B11-1F-26-19</t>
  </si>
  <si>
    <t>NA-QW-B11-1F-26-20</t>
  </si>
  <si>
    <t>NA-QW-B11-1F-26-21</t>
  </si>
  <si>
    <t>NA-QW-B11-1F-26-04</t>
  </si>
  <si>
    <t>NA-QW-B11-1F-26-05</t>
  </si>
  <si>
    <t>NA-QW-B11-1F-26-06</t>
  </si>
  <si>
    <t>NA-QW-B11-1F-26-10</t>
  </si>
  <si>
    <t>NA-QW-B11-1F-26-11</t>
  </si>
  <si>
    <t>NA-QW-B11-1F-26-12</t>
  </si>
  <si>
    <t>NA-QW-B11-1F-26-16</t>
  </si>
  <si>
    <t>NA-QW-B11-1F-26-17</t>
  </si>
  <si>
    <t>NA-QW-B11-1F-26-18</t>
  </si>
  <si>
    <t>NA-QW-B11-1F-26-22</t>
  </si>
  <si>
    <t>NA-QW-B11-1F-26-23</t>
  </si>
  <si>
    <t>NA-QW-B11-1F-26-24</t>
  </si>
  <si>
    <t>NA-QW-B11-1F-27-01</t>
  </si>
  <si>
    <t>NA-QW-B11-1F-27-02</t>
  </si>
  <si>
    <t>NA-QW-B11-1F-27-03</t>
  </si>
  <si>
    <t>NA-QW-B11-1F-27-04</t>
  </si>
  <si>
    <t>NA-QW-B11-1F-27-05</t>
  </si>
  <si>
    <t>NA-QW-B11-1F-27-06</t>
  </si>
  <si>
    <t>NA-QW-B11-1F-27-07</t>
  </si>
  <si>
    <t>NA-QW-B11-1F-27-08</t>
  </si>
  <si>
    <t>NA-QW-B11-1F-27-09</t>
  </si>
  <si>
    <t>NA-QW-B11-1F-27-10</t>
  </si>
  <si>
    <t>NA-QW-B11-1F-27-11</t>
  </si>
  <si>
    <t>NA-QW-B11-1F-27-12</t>
  </si>
  <si>
    <t>NA-QW-B11-1F-28-01</t>
  </si>
  <si>
    <t>NA-QW-B11-1F-28-02</t>
  </si>
  <si>
    <t>NA-QW-B11-1F-28-03</t>
  </si>
  <si>
    <t>NA-QW-B11-1F-28-04</t>
  </si>
  <si>
    <t>NA-QW-B11-1F-28-05</t>
  </si>
  <si>
    <t>NA-QW-B11-1F-28-06</t>
  </si>
  <si>
    <t>NA-QW-B11-1F-28-07</t>
  </si>
  <si>
    <t>NA-QW-B11-1F-28-08</t>
  </si>
  <si>
    <t>NA-QW-B11-1F-28-09</t>
  </si>
  <si>
    <t>NA-QW-B11-1F-28-10</t>
  </si>
  <si>
    <t>NA-QW-B11-1F-28-11</t>
  </si>
  <si>
    <t>NA-QW-B11-1F-28-12</t>
  </si>
  <si>
    <t>NA-QW-B11-1F-29-01</t>
  </si>
  <si>
    <t>NA-QW-B11-1F-29-02</t>
  </si>
  <si>
    <t>NA-QW-B11-1F-29-03</t>
  </si>
  <si>
    <t>NA-QW-B11-1F-29-04</t>
  </si>
  <si>
    <t>NA-QW-B11-1F-29-05</t>
  </si>
  <si>
    <t>NA-QW-B11-1F-29-06</t>
  </si>
  <si>
    <t>NA-QW-B11-1F-29-07</t>
  </si>
  <si>
    <t>NA-QW-B11-1F-29-08</t>
  </si>
  <si>
    <t>NA-QW-B11-1F-29-09</t>
  </si>
  <si>
    <t>NA-QW-B11-1F-29-10</t>
  </si>
  <si>
    <t>NA-QW-B11-1F-29-11</t>
  </si>
  <si>
    <t>NA-QW-B11-1F-29-12</t>
  </si>
  <si>
    <t>NA-QW-B11-1F-30-01</t>
  </si>
  <si>
    <t>NA-QW-B11-1F-30-02</t>
  </si>
  <si>
    <t>NA-QW-B11-1F-30-03</t>
  </si>
  <si>
    <t>NA-QW-B11-1F-30-04</t>
  </si>
  <si>
    <t>NA-QW-B11-1F-30-05</t>
  </si>
  <si>
    <t>NA-QW-B11-1F-30-06</t>
  </si>
  <si>
    <t>NA-QW-B11-1F-30-07</t>
  </si>
  <si>
    <t>NA-QW-B11-1F-30-08</t>
  </si>
  <si>
    <t>NA-QW-B11-1F-30-09</t>
  </si>
  <si>
    <t>NA-QW-B11-1F-30-10</t>
  </si>
  <si>
    <t>NA-QW-B11-1F-30-11</t>
  </si>
  <si>
    <t>NA-QW-B11-1F-30-12</t>
  </si>
  <si>
    <t>NA-QW-B11-1F-31-01</t>
  </si>
  <si>
    <t>NA-QW-B11-1F-31-02</t>
  </si>
  <si>
    <t>NA-QW-B11-1F-31-03</t>
  </si>
  <si>
    <t>NA-QW-B11-1F-31-04</t>
  </si>
  <si>
    <t>NA-QW-B11-1F-31-05</t>
  </si>
  <si>
    <t>NA-QW-B11-1F-31-06</t>
  </si>
  <si>
    <t>NA-QW-B11-1F-31-07</t>
  </si>
  <si>
    <t>NA-QW-B11-1F-31-08</t>
  </si>
  <si>
    <t>NA-QW-B11-1F-31-09</t>
  </si>
  <si>
    <t>NA-QW-B11-1F-31-10</t>
  </si>
  <si>
    <t>NA-QW-B11-1F-31-11</t>
  </si>
  <si>
    <t>NA-QW-B11-1F-31-12</t>
  </si>
  <si>
    <t>NA-QW-B11-1F-32-01</t>
  </si>
  <si>
    <t>NA-QW-B11-1F-32-02</t>
  </si>
  <si>
    <t>NA-QW-B11-1F-32-03</t>
  </si>
  <si>
    <t>NA-QW-B11-1F-32-04</t>
  </si>
  <si>
    <t>NA-QW-B11-1F-32-05</t>
  </si>
  <si>
    <t>NA-QW-B11-1F-32-06</t>
  </si>
  <si>
    <t>NA-QW-B11-1F-32-07</t>
  </si>
  <si>
    <t>NA-QW-B11-1F-32-08</t>
  </si>
  <si>
    <t>NA-QW-B11-1F-32-09</t>
  </si>
  <si>
    <t>NA-QW-B11-1F-32-10</t>
  </si>
  <si>
    <t>NA-QW-B11-1F-32-11</t>
  </si>
  <si>
    <t>NA-QW-B11-1F-32-12</t>
  </si>
  <si>
    <t>NA-QW-B11-1F-33-01</t>
  </si>
  <si>
    <t>NA-QW-B11-1F-33-02</t>
  </si>
  <si>
    <t>NA-QW-B11-1F-33-03</t>
  </si>
  <si>
    <t>NA-QW-B11-1F-33-04</t>
  </si>
  <si>
    <t>NA-QW-B11-1F-33-05</t>
  </si>
  <si>
    <t>NA-QW-B11-1F-33-06</t>
  </si>
  <si>
    <t>NA-QW-B11-1F-33-07</t>
  </si>
  <si>
    <t>NA-QW-B11-1F-33-08</t>
  </si>
  <si>
    <t>NA-QW-B11-1F-33-09</t>
  </si>
  <si>
    <t>NA-QW-B11-1F-33-10</t>
  </si>
  <si>
    <t>NA-QW-B11-1F-33-11</t>
  </si>
  <si>
    <t>NA-QW-B11-1F-33-12</t>
  </si>
  <si>
    <t>NA-QW-B09-1F-01-01</t>
  </si>
  <si>
    <t>NA-QW-B09-1F-01-02</t>
  </si>
  <si>
    <t>NA-QW-B09-1F-01-03</t>
  </si>
  <si>
    <t>NA-QW-B09-1F-01-04</t>
  </si>
  <si>
    <t>NA-QW-B09-1F-01-05</t>
  </si>
  <si>
    <t>NA-QW-B09-1F-01-06</t>
  </si>
  <si>
    <t>NA-QW-B09-1F-01-07</t>
  </si>
  <si>
    <t>NA-QW-B09-1F-01-08</t>
  </si>
  <si>
    <t>NA-QW-B09-1F-01-09</t>
  </si>
  <si>
    <t>NA-QW-B09-1F-01-10</t>
  </si>
  <si>
    <t>NA-QW-B09-1F-01-11</t>
  </si>
  <si>
    <t>NA-QW-B09-1F-01-12</t>
  </si>
  <si>
    <t>NA-QW-B09-1F-02-01</t>
  </si>
  <si>
    <t>NA-QW-B09-1F-02-02</t>
  </si>
  <si>
    <t>NA-QW-B09-1F-02-03</t>
  </si>
  <si>
    <t>NA-QW-B09-1F-02-04</t>
  </si>
  <si>
    <t>NA-QW-B09-1F-02-05</t>
  </si>
  <si>
    <t>NA-QW-B09-1F-02-06</t>
  </si>
  <si>
    <t>NA-QW-B09-1F-02-07</t>
  </si>
  <si>
    <t>NA-QW-B09-1F-02-08</t>
  </si>
  <si>
    <t>NA-QW-B09-1F-02-09</t>
  </si>
  <si>
    <t>NA-QW-B09-1F-02-10</t>
  </si>
  <si>
    <t>NA-QW-B09-1F-02-11</t>
  </si>
  <si>
    <t>NA-QW-B09-1F-02-12</t>
  </si>
  <si>
    <t>NA-QW-B09-1F-02-13</t>
  </si>
  <si>
    <t>NA-QW-B09-1F-02-14</t>
  </si>
  <si>
    <t>NA-QW-B09-1F-02-15</t>
  </si>
  <si>
    <t>NA-QW-B09-1F-02-16</t>
  </si>
  <si>
    <t>NA-QW-B09-1F-02-17</t>
  </si>
  <si>
    <t>NA-QW-B09-1F-02-18</t>
  </si>
  <si>
    <t>NA-QW-B09-1F-02-19</t>
  </si>
  <si>
    <t>NA-QW-B09-1F-02-20</t>
  </si>
  <si>
    <t>NA-QW-B09-1F-02-21</t>
  </si>
  <si>
    <t>NA-QW-B09-1F-02-22</t>
  </si>
  <si>
    <t>NA-QW-B09-1F-02-23</t>
  </si>
  <si>
    <t>NA-QW-B09-1F-02-24</t>
  </si>
  <si>
    <t>NA-QW-B09-1F-03-01</t>
  </si>
  <si>
    <t>NA-QW-B09-1F-03-02</t>
  </si>
  <si>
    <t>NA-QW-B09-1F-03-03</t>
  </si>
  <si>
    <t>NA-QW-B09-1F-03-04</t>
  </si>
  <si>
    <t>NA-QW-B09-1F-03-05</t>
  </si>
  <si>
    <t>NA-QW-B09-1F-03-06</t>
  </si>
  <si>
    <t>NA-QW-B09-1F-03-07</t>
  </si>
  <si>
    <t>NA-QW-B09-1F-03-08</t>
  </si>
  <si>
    <t>NA-QW-B09-1F-03-09</t>
  </si>
  <si>
    <t>NA-QW-B09-1F-03-10</t>
  </si>
  <si>
    <t>NA-QW-B09-1F-03-11</t>
  </si>
  <si>
    <t>NA-QW-B09-1F-03-12</t>
  </si>
  <si>
    <t>NA-QW-B09-1F-03-13</t>
  </si>
  <si>
    <t>NA-QW-B09-1F-03-14</t>
  </si>
  <si>
    <t>NA-QW-B09-1F-03-15</t>
  </si>
  <si>
    <t>NA-QW-B09-1F-03-19</t>
  </si>
  <si>
    <t>NA-QW-B09-1F-03-20</t>
  </si>
  <si>
    <t>NA-QW-B09-1F-03-21</t>
  </si>
  <si>
    <t>NA-QW-B09-1F-03-16</t>
  </si>
  <si>
    <t>NA-QW-B09-1F-03-17</t>
  </si>
  <si>
    <t>NA-QW-B09-1F-03-18</t>
  </si>
  <si>
    <t>NA-QW-B09-1F-03-22</t>
  </si>
  <si>
    <t>NA-QW-B09-1F-03-23</t>
  </si>
  <si>
    <t>NA-QW-B09-1F-03-24</t>
  </si>
  <si>
    <t>NA-QW-B09-1F-04-01</t>
  </si>
  <si>
    <t>NA-QW-B09-1F-04-02</t>
  </si>
  <si>
    <t>NA-QW-B09-1F-04-03</t>
  </si>
  <si>
    <t>NA-QW-B09-1F-04-04</t>
  </si>
  <si>
    <t>NA-QW-B09-1F-04-05</t>
  </si>
  <si>
    <t>NA-QW-B09-1F-04-06</t>
  </si>
  <si>
    <t>NA-QW-B09-1F-04-07</t>
  </si>
  <si>
    <t>NA-QW-B09-1F-04-08</t>
  </si>
  <si>
    <t>NA-QW-B09-1F-04-09</t>
  </si>
  <si>
    <t>NA-QW-B09-1F-04-10</t>
  </si>
  <si>
    <t>NA-QW-B09-1F-04-11</t>
  </si>
  <si>
    <t>NA-QW-B09-1F-04-12</t>
  </si>
  <si>
    <t>NA-QW-B09-1F-04-13</t>
  </si>
  <si>
    <t>NA-QW-B09-1F-04-14</t>
  </si>
  <si>
    <t>NA-QW-B09-1F-04-15</t>
  </si>
  <si>
    <t>NA-QW-B09-1F-04-16</t>
  </si>
  <si>
    <t>NA-QW-B09-1F-04-17</t>
  </si>
  <si>
    <t>NA-QW-B09-1F-04-18</t>
  </si>
  <si>
    <t>NA-QW-B09-1F-04-19</t>
  </si>
  <si>
    <t>NA-QW-B09-1F-04-20</t>
  </si>
  <si>
    <t>NA-QW-B09-1F-04-21</t>
  </si>
  <si>
    <t>NA-QW-B09-1F-04-22</t>
  </si>
  <si>
    <t>NA-QW-B09-1F-04-23</t>
  </si>
  <si>
    <t>NA-QW-B09-1F-04-24</t>
  </si>
  <si>
    <t>NA-QW-B09-1F-05-01</t>
  </si>
  <si>
    <t>NA-QW-B09-1F-05-02</t>
  </si>
  <si>
    <t>NA-QW-B09-1F-05-03</t>
  </si>
  <si>
    <t>NA-QW-B09-1F-05-04</t>
  </si>
  <si>
    <t>NA-QW-B09-1F-05-05</t>
  </si>
  <si>
    <t>NA-QW-B09-1F-05-06</t>
  </si>
  <si>
    <t>NA-QW-B09-1F-05-07</t>
  </si>
  <si>
    <t>NA-QW-B09-1F-05-08</t>
  </si>
  <si>
    <t>NA-QW-B09-1F-05-09</t>
  </si>
  <si>
    <t>NA-QW-B09-1F-05-10</t>
  </si>
  <si>
    <t>NA-QW-B09-1F-05-11</t>
  </si>
  <si>
    <t>NA-QW-B09-1F-05-12</t>
  </si>
  <si>
    <t>NA-QW-B09-1F-05-13</t>
  </si>
  <si>
    <t>NA-QW-B09-1F-05-14</t>
  </si>
  <si>
    <t>NA-QW-B09-1F-05-15</t>
  </si>
  <si>
    <t>NA-QW-B09-1F-05-16</t>
  </si>
  <si>
    <t>NA-QW-B09-1F-05-17</t>
  </si>
  <si>
    <t>NA-QW-B09-1F-05-18</t>
  </si>
  <si>
    <t>NA-QW-B09-1F-05-19</t>
  </si>
  <si>
    <t>NA-QW-B09-1F-05-20</t>
  </si>
  <si>
    <t>NA-QW-B09-1F-05-21</t>
  </si>
  <si>
    <t>NA-QW-B09-1F-05-22</t>
  </si>
  <si>
    <t>NA-QW-B09-1F-05-23</t>
  </si>
  <si>
    <t>NA-QW-B09-1F-05-24</t>
  </si>
  <si>
    <t>NA-QW-B09-1F-06-01</t>
  </si>
  <si>
    <t>NA-QW-B09-1F-06-02</t>
  </si>
  <si>
    <t>NA-QW-B09-1F-06-03</t>
  </si>
  <si>
    <t>NA-QW-B09-1F-06-04</t>
  </si>
  <si>
    <t>NA-QW-B09-1F-06-05</t>
  </si>
  <si>
    <t>NA-QW-B09-1F-06-06</t>
  </si>
  <si>
    <t>NA-QW-B09-1F-06-07</t>
  </si>
  <si>
    <t>NA-QW-B09-1F-06-08</t>
  </si>
  <si>
    <t>NA-QW-B09-1F-06-09</t>
  </si>
  <si>
    <t>NA-QW-B09-1F-06-10</t>
  </si>
  <si>
    <t>NA-QW-B09-1F-06-11</t>
  </si>
  <si>
    <t>NA-QW-B09-1F-06-12</t>
  </si>
  <si>
    <t>NA-QW-B09-1F-06-13</t>
  </si>
  <si>
    <t>NA-QW-B09-1F-06-14</t>
  </si>
  <si>
    <t>NA-QW-B09-1F-06-15</t>
  </si>
  <si>
    <t>NA-QW-B09-1F-06-16</t>
  </si>
  <si>
    <t>NA-QW-B09-1F-06-17</t>
  </si>
  <si>
    <t>NA-QW-B09-1F-06-18</t>
  </si>
  <si>
    <t>NA-QW-B09-1F-06-19</t>
  </si>
  <si>
    <t>NA-QW-B09-1F-06-20</t>
  </si>
  <si>
    <t>NA-QW-B09-1F-06-21</t>
  </si>
  <si>
    <t>NA-QW-B09-1F-06-22</t>
  </si>
  <si>
    <t>NA-QW-B09-1F-06-23</t>
  </si>
  <si>
    <t>NA-QW-B09-1F-06-24</t>
  </si>
  <si>
    <t>NA-QW-B09-1F-06-25</t>
  </si>
  <si>
    <t>NA-QW-B09-1F-06-26</t>
  </si>
  <si>
    <t>NA-QW-B09-1F-06-27</t>
  </si>
  <si>
    <t>NA-QW-B09-1F-06-28</t>
  </si>
  <si>
    <t>NA-QW-B09-1F-06-29</t>
  </si>
  <si>
    <t>NA-QW-B09-1F-06-30</t>
  </si>
  <si>
    <t>NA-QW-B09-1F-06-31</t>
  </si>
  <si>
    <t>NA-QW-B09-1F-06-32</t>
  </si>
  <si>
    <t>NA-QW-B09-1F-06-33</t>
  </si>
  <si>
    <t>NA-QW-B09-1F-06-34</t>
  </si>
  <si>
    <t>NA-QW-B09-1F-06-35</t>
  </si>
  <si>
    <t>NA-QW-B09-1F-06-36</t>
  </si>
  <si>
    <t>NA-QW-B09-1F-07-01</t>
  </si>
  <si>
    <t>NA-QW-B09-1F-07-02</t>
  </si>
  <si>
    <t>NA-QW-B09-1F-07-03</t>
  </si>
  <si>
    <t>NA-QW-B09-1F-07-04</t>
  </si>
  <si>
    <t>NA-QW-B09-1F-07-05</t>
  </si>
  <si>
    <t>NA-QW-B09-1F-07-06</t>
  </si>
  <si>
    <t>NA-QW-B09-1F-07-07</t>
  </si>
  <si>
    <t>NA-QW-B09-1F-07-08</t>
  </si>
  <si>
    <t>NA-QW-B09-1F-07-09</t>
  </si>
  <si>
    <t>NA-QW-B09-1F-07-10</t>
  </si>
  <si>
    <t>NA-QW-B09-1F-07-11</t>
  </si>
  <si>
    <t>NA-QW-B09-1F-07-12</t>
  </si>
  <si>
    <t>NA-QW-B09-1F-07-13</t>
  </si>
  <si>
    <t>NA-QW-B09-1F-07-14</t>
  </si>
  <si>
    <t>NA-QW-B09-1F-07-15</t>
  </si>
  <si>
    <t>NA-QW-B09-1F-07-16</t>
  </si>
  <si>
    <t>NA-QW-B09-1F-07-17</t>
  </si>
  <si>
    <t>NA-QW-B09-1F-07-18</t>
  </si>
  <si>
    <t>NA-QW-B09-1F-07-19</t>
  </si>
  <si>
    <t>NA-QW-B09-1F-07-20</t>
  </si>
  <si>
    <t>NA-QW-B09-1F-07-21</t>
  </si>
  <si>
    <t>NA-QW-B09-1F-07-22</t>
  </si>
  <si>
    <t>NA-QW-B09-1F-07-23</t>
  </si>
  <si>
    <t>NA-QW-B09-1F-07-24</t>
  </si>
  <si>
    <t>NA-QW-B09-1F-07-25</t>
  </si>
  <si>
    <t>NA-QW-B09-1F-07-26</t>
  </si>
  <si>
    <t>NA-QW-B09-1F-07-27</t>
  </si>
  <si>
    <t>NA-QW-B09-1F-07-28</t>
  </si>
  <si>
    <t>NA-QW-B09-1F-07-29</t>
  </si>
  <si>
    <t>NA-QW-B09-1F-07-30</t>
  </si>
  <si>
    <t>NA-QW-B09-1F-07-31</t>
  </si>
  <si>
    <t>NA-QW-B09-1F-07-32</t>
  </si>
  <si>
    <t>NA-QW-B09-1F-07-33</t>
  </si>
  <si>
    <t>NA-QW-B09-1F-07-34</t>
  </si>
  <si>
    <t>NA-QW-B09-1F-07-35</t>
  </si>
  <si>
    <t>NA-QW-B09-1F-07-36</t>
  </si>
  <si>
    <t>NA-QW-B09-1F-08-01</t>
  </si>
  <si>
    <t>NA-QW-B09-1F-08-02</t>
  </si>
  <si>
    <t>NA-QW-B09-1F-08-03</t>
  </si>
  <si>
    <t>NA-QW-B09-1F-08-04</t>
  </si>
  <si>
    <t>NA-QW-B09-1F-08-05</t>
  </si>
  <si>
    <t>NA-QW-B09-1F-08-06</t>
  </si>
  <si>
    <t>NA-QW-B09-1F-08-07</t>
  </si>
  <si>
    <t>NA-QW-B09-1F-08-08</t>
  </si>
  <si>
    <t>NA-QW-B09-1F-08-09</t>
  </si>
  <si>
    <t>NA-QW-B09-1F-08-10</t>
  </si>
  <si>
    <t>NA-QW-B09-1F-08-11</t>
  </si>
  <si>
    <t>NA-QW-B09-1F-08-12</t>
  </si>
  <si>
    <t>NA-QW-B09-1F-08-13</t>
  </si>
  <si>
    <t>NA-QW-B09-1F-08-14</t>
  </si>
  <si>
    <t>NA-QW-B09-1F-08-15</t>
  </si>
  <si>
    <t>NA-QW-B09-1F-08-16</t>
  </si>
  <si>
    <t>NA-QW-B09-1F-08-17</t>
  </si>
  <si>
    <t>NA-QW-B09-1F-08-18</t>
  </si>
  <si>
    <t>NA-QW-B09-1F-08-19</t>
  </si>
  <si>
    <t>NA-QW-B09-1F-08-20</t>
  </si>
  <si>
    <t>NA-QW-B09-1F-08-21</t>
  </si>
  <si>
    <t>NA-QW-B09-1F-08-22</t>
  </si>
  <si>
    <t>NA-QW-B09-1F-08-23</t>
  </si>
  <si>
    <t>NA-QW-B09-1F-08-24</t>
  </si>
  <si>
    <t>NA-QW-B09-1F-08-25</t>
  </si>
  <si>
    <t>NA-QW-B09-1F-08-26</t>
  </si>
  <si>
    <t>NA-QW-B09-1F-08-27</t>
  </si>
  <si>
    <t>NA-QW-B09-1F-08-28</t>
  </si>
  <si>
    <t>NA-QW-B09-1F-08-29</t>
  </si>
  <si>
    <t>NA-QW-B09-1F-08-30</t>
  </si>
  <si>
    <t>NA-QW-B09-1F-08-31</t>
  </si>
  <si>
    <t>NA-QW-B09-1F-08-32</t>
  </si>
  <si>
    <t>NA-QW-B09-1F-08-33</t>
  </si>
  <si>
    <t>NA-QW-B09-1F-08-34</t>
  </si>
  <si>
    <t>NA-QW-B09-1F-08-35</t>
  </si>
  <si>
    <t>NA-QW-B09-1F-08-36</t>
  </si>
  <si>
    <t>NA-QW-B09-1F-09-01</t>
  </si>
  <si>
    <t>NA-QW-B09-1F-09-02</t>
  </si>
  <si>
    <t>NA-QW-B09-1F-09-03</t>
  </si>
  <si>
    <t>NA-QW-B09-1F-09-04</t>
  </si>
  <si>
    <t>NA-QW-B09-1F-09-05</t>
  </si>
  <si>
    <t>NA-QW-B09-1F-09-06</t>
  </si>
  <si>
    <t>NA-QW-B09-1F-09-07</t>
  </si>
  <si>
    <t>NA-QW-B09-1F-09-08</t>
  </si>
  <si>
    <t>NA-QW-B09-1F-09-09</t>
  </si>
  <si>
    <t>NA-QW-B09-1F-09-10</t>
  </si>
  <si>
    <t>NA-QW-B09-1F-09-11</t>
  </si>
  <si>
    <t>NA-QW-B09-1F-09-12</t>
  </si>
  <si>
    <t>NA-QW-B09-1F-09-13</t>
  </si>
  <si>
    <t>NA-QW-B09-1F-09-14</t>
  </si>
  <si>
    <t>NA-QW-B09-1F-09-15</t>
  </si>
  <si>
    <t>NA-QW-B09-1F-09-16</t>
  </si>
  <si>
    <t>NA-QW-B09-1F-09-17</t>
  </si>
  <si>
    <t>NA-QW-B09-1F-09-18</t>
  </si>
  <si>
    <t>NA-QW-B09-1F-09-19</t>
  </si>
  <si>
    <t>NA-QW-B09-1F-09-20</t>
  </si>
  <si>
    <t>NA-QW-B09-1F-09-21</t>
  </si>
  <si>
    <t>NA-QW-B09-1F-09-22</t>
  </si>
  <si>
    <t>NA-QW-B09-1F-09-23</t>
  </si>
  <si>
    <t>NA-QW-B09-1F-09-24</t>
  </si>
  <si>
    <t>NA-QW-B09-1F-09-25</t>
  </si>
  <si>
    <t>NA-QW-B09-1F-09-26</t>
  </si>
  <si>
    <t>NA-QW-B09-1F-09-27</t>
  </si>
  <si>
    <t>NA-QW-B09-1F-09-28</t>
  </si>
  <si>
    <t>NA-QW-B09-1F-09-29</t>
  </si>
  <si>
    <t>NA-QW-B09-1F-09-30</t>
  </si>
  <si>
    <t>NA-QW-B09-1F-09-31</t>
  </si>
  <si>
    <t>NA-QW-B09-1F-09-32</t>
  </si>
  <si>
    <t>NA-QW-B09-1F-09-33</t>
  </si>
  <si>
    <t>NA-QW-B09-1F-09-34</t>
  </si>
  <si>
    <t>NA-QW-B09-1F-09-35</t>
  </si>
  <si>
    <t>NA-QW-B09-1F-09-36</t>
  </si>
  <si>
    <t>NA-QW-B09-1F-10-01</t>
  </si>
  <si>
    <t>NA-QW-B09-1F-10-02</t>
  </si>
  <si>
    <t>NA-QW-B09-1F-10-03</t>
  </si>
  <si>
    <t>NA-QW-B09-1F-10-04</t>
  </si>
  <si>
    <t>NA-QW-B09-1F-10-05</t>
  </si>
  <si>
    <t>NA-QW-B09-1F-10-06</t>
  </si>
  <si>
    <t>NA-QW-B09-1F-10-07</t>
  </si>
  <si>
    <t>NA-QW-B09-1F-10-08</t>
  </si>
  <si>
    <t>NA-QW-B09-1F-10-09</t>
  </si>
  <si>
    <t>NA-QW-B09-1F-10-10</t>
  </si>
  <si>
    <t>NA-QW-B09-1F-10-11</t>
  </si>
  <si>
    <t>NA-QW-B09-1F-10-12</t>
  </si>
  <si>
    <t>NA-QW-B09-1F-10-13</t>
  </si>
  <si>
    <t>NA-QW-B09-1F-10-14</t>
  </si>
  <si>
    <t>NA-QW-B09-1F-10-15</t>
  </si>
  <si>
    <t>NA-QW-B09-1F-10-16</t>
  </si>
  <si>
    <t>NA-QW-B09-1F-10-17</t>
  </si>
  <si>
    <t>NA-QW-B09-1F-10-18</t>
  </si>
  <si>
    <t>NA-QW-B09-1F-10-19</t>
  </si>
  <si>
    <t>NA-QW-B09-1F-10-20</t>
  </si>
  <si>
    <t>NA-QW-B09-1F-10-21</t>
  </si>
  <si>
    <t>NA-QW-B09-1F-10-22</t>
  </si>
  <si>
    <t>NA-QW-B09-1F-10-23</t>
  </si>
  <si>
    <t>NA-QW-B09-1F-10-24</t>
  </si>
  <si>
    <t>NA-QW-B09-1F-10-25</t>
  </si>
  <si>
    <t>NA-QW-B09-1F-10-26</t>
  </si>
  <si>
    <t>NA-QW-B09-1F-10-27</t>
  </si>
  <si>
    <t>NA-QW-B09-1F-10-28</t>
  </si>
  <si>
    <t>NA-QW-B09-1F-10-29</t>
  </si>
  <si>
    <t>NA-QW-B09-1F-10-30</t>
  </si>
  <si>
    <t>NA-QW-B09-1F-10-31</t>
  </si>
  <si>
    <t>NA-QW-B09-1F-10-32</t>
  </si>
  <si>
    <t>NA-QW-B09-1F-10-33</t>
  </si>
  <si>
    <t>NA-QW-B09-1F-10-34</t>
  </si>
  <si>
    <t>NA-QW-B09-1F-10-35</t>
  </si>
  <si>
    <t>NA-QW-B09-1F-10-36</t>
  </si>
  <si>
    <t>NA-QW-B09-1F-11-01</t>
  </si>
  <si>
    <t>NA-QW-B09-1F-11-02</t>
  </si>
  <si>
    <t>NA-QW-B09-1F-11-03</t>
  </si>
  <si>
    <t>NA-QW-B09-1F-11-04</t>
  </si>
  <si>
    <t>NA-QW-B09-1F-11-05</t>
  </si>
  <si>
    <t>NA-QW-B09-1F-11-06</t>
  </si>
  <si>
    <t>NA-QW-B09-1F-11-07</t>
  </si>
  <si>
    <t>NA-QW-B09-1F-11-08</t>
  </si>
  <si>
    <t>NA-QW-B09-1F-11-09</t>
  </si>
  <si>
    <t>NA-QW-B09-1F-11-10</t>
  </si>
  <si>
    <t>NA-QW-B09-1F-11-11</t>
  </si>
  <si>
    <t>NA-QW-B09-1F-11-12</t>
  </si>
  <si>
    <t>NA-QW-B09-1F-11-13</t>
  </si>
  <si>
    <t>NA-QW-B09-1F-11-14</t>
  </si>
  <si>
    <t>NA-QW-B09-1F-11-15</t>
  </si>
  <si>
    <t>NA-QW-B09-1F-11-16</t>
  </si>
  <si>
    <t>NA-QW-B09-1F-11-17</t>
  </si>
  <si>
    <t>NA-QW-B09-1F-11-18</t>
  </si>
  <si>
    <t>NA-QW-B09-1F-11-19</t>
  </si>
  <si>
    <t>NA-QW-B09-1F-11-20</t>
  </si>
  <si>
    <t>NA-QW-B09-1F-11-21</t>
  </si>
  <si>
    <t>NA-QW-B09-1F-11-22</t>
  </si>
  <si>
    <t>NA-QW-B09-1F-11-23</t>
  </si>
  <si>
    <t>NA-QW-B09-1F-11-24</t>
  </si>
  <si>
    <t>NA-QW-B09-1F-11-25</t>
  </si>
  <si>
    <t>NA-QW-B09-1F-11-26</t>
  </si>
  <si>
    <t>NA-QW-B09-1F-11-27</t>
  </si>
  <si>
    <t>NA-QW-B09-1F-11-28</t>
  </si>
  <si>
    <t>NA-QW-B09-1F-11-29</t>
  </si>
  <si>
    <t>NA-QW-B09-1F-11-30</t>
  </si>
  <si>
    <t>NA-QW-B09-1F-11-31</t>
  </si>
  <si>
    <t>NA-QW-B09-1F-11-32</t>
  </si>
  <si>
    <t>NA-QW-B09-1F-11-33</t>
  </si>
  <si>
    <t>NA-QW-B09-1F-11-34</t>
  </si>
  <si>
    <t>NA-QW-B09-1F-11-35</t>
  </si>
  <si>
    <t>NA-QW-B09-1F-11-36</t>
  </si>
  <si>
    <t>NA-QW-B09-1F-12-01</t>
  </si>
  <si>
    <t>NA-QW-B09-1F-12-02</t>
  </si>
  <si>
    <t>NA-QW-B09-1F-12-03</t>
  </si>
  <si>
    <t>NA-QW-B09-1F-12-04</t>
  </si>
  <si>
    <t>NA-QW-B09-1F-12-05</t>
  </si>
  <si>
    <t>NA-QW-B09-1F-12-06</t>
  </si>
  <si>
    <t>NA-QW-B09-1F-12-07</t>
  </si>
  <si>
    <t>NA-QW-B09-1F-12-08</t>
  </si>
  <si>
    <t>NA-QW-B09-1F-12-09</t>
  </si>
  <si>
    <t>NA-QW-B09-1F-12-10</t>
  </si>
  <si>
    <t>NA-QW-B09-1F-12-11</t>
  </si>
  <si>
    <t>NA-QW-B09-1F-12-12</t>
  </si>
  <si>
    <t>NA-QW-B09-1F-12-13</t>
  </si>
  <si>
    <t>NA-QW-B09-1F-12-14</t>
  </si>
  <si>
    <t>NA-QW-B09-1F-12-15</t>
  </si>
  <si>
    <t>NA-QW-B09-1F-12-16</t>
  </si>
  <si>
    <t>NA-QW-B09-1F-12-17</t>
  </si>
  <si>
    <t>NA-QW-B09-1F-12-18</t>
  </si>
  <si>
    <t>NA-QW-B09-1F-12-19</t>
  </si>
  <si>
    <t>NA-QW-B09-1F-12-20</t>
  </si>
  <si>
    <t>NA-QW-B09-1F-12-21</t>
  </si>
  <si>
    <t>NA-QW-B09-1F-12-22</t>
  </si>
  <si>
    <t>NA-QW-B09-1F-12-23</t>
  </si>
  <si>
    <t>NA-QW-B09-1F-12-24</t>
  </si>
  <si>
    <t>NA-QW-B09-1F-12-25</t>
  </si>
  <si>
    <t>NA-QW-B09-1F-12-26</t>
  </si>
  <si>
    <t>NA-QW-B09-1F-12-27</t>
  </si>
  <si>
    <t>NA-QW-B09-1F-12-28</t>
  </si>
  <si>
    <t>NA-QW-B09-1F-12-29</t>
  </si>
  <si>
    <t>NA-QW-B09-1F-12-30</t>
  </si>
  <si>
    <t>NA-QW-B09-1F-12-31</t>
  </si>
  <si>
    <t>NA-QW-B09-1F-12-32</t>
  </si>
  <si>
    <t>NA-QW-B09-1F-12-33</t>
  </si>
  <si>
    <t>NA-QW-B09-1F-12-34</t>
  </si>
  <si>
    <t>NA-QW-B09-1F-12-35</t>
  </si>
  <si>
    <t>NA-QW-B09-1F-12-36</t>
  </si>
  <si>
    <t>NA-QW-B09-1F-13-01</t>
  </si>
  <si>
    <t>NA-QW-B09-1F-13-02</t>
  </si>
  <si>
    <t>NA-QW-B09-1F-13-03</t>
  </si>
  <si>
    <t>NA-QW-B09-1F-13-04</t>
  </si>
  <si>
    <t>NA-QW-B09-1F-13-05</t>
  </si>
  <si>
    <t>NA-QW-B09-1F-13-06</t>
  </si>
  <si>
    <t>NA-QW-B09-1F-13-07</t>
  </si>
  <si>
    <t>NA-QW-B09-1F-13-08</t>
  </si>
  <si>
    <t>NA-QW-B09-1F-13-09</t>
  </si>
  <si>
    <t>NA-QW-B09-1F-13-10</t>
  </si>
  <si>
    <t>NA-QW-B09-1F-13-11</t>
  </si>
  <si>
    <t>NA-QW-B09-1F-13-12</t>
  </si>
  <si>
    <t>NA-QW-B09-1F-13-13</t>
  </si>
  <si>
    <t>NA-QW-B09-1F-13-14</t>
  </si>
  <si>
    <t>NA-QW-B09-1F-13-15</t>
  </si>
  <si>
    <t>NA-QW-B09-1F-13-16</t>
  </si>
  <si>
    <t>NA-QW-B09-1F-13-17</t>
  </si>
  <si>
    <t>NA-QW-B09-1F-13-18</t>
  </si>
  <si>
    <t>NA-QW-B09-1F-13-19</t>
  </si>
  <si>
    <t>NA-QW-B09-1F-13-20</t>
  </si>
  <si>
    <t>NA-QW-B09-1F-13-21</t>
  </si>
  <si>
    <t>NA-QW-B09-1F-13-22</t>
  </si>
  <si>
    <t>NA-QW-B09-1F-13-23</t>
  </si>
  <si>
    <t>NA-QW-B09-1F-13-24</t>
  </si>
  <si>
    <t>NA-QW-B09-1F-13-25</t>
  </si>
  <si>
    <t>NA-QW-B09-1F-13-26</t>
  </si>
  <si>
    <t>NA-QW-B09-1F-13-27</t>
  </si>
  <si>
    <t>NA-QW-B09-1F-13-28</t>
  </si>
  <si>
    <t>NA-QW-B09-1F-13-29</t>
  </si>
  <si>
    <t>NA-QW-B09-1F-13-30</t>
  </si>
  <si>
    <t>NA-QW-B09-1F-13-31</t>
  </si>
  <si>
    <t>NA-QW-B09-1F-13-32</t>
  </si>
  <si>
    <t>NA-QW-B09-1F-13-33</t>
  </si>
  <si>
    <t>NA-QW-B09-1F-13-34</t>
  </si>
  <si>
    <t>NA-QW-B09-1F-13-35</t>
  </si>
  <si>
    <t>NA-QW-B09-1F-13-36</t>
  </si>
  <si>
    <t>NA-QW-B09-1F-14-01</t>
  </si>
  <si>
    <t>NA-QW-B09-1F-14-02</t>
  </si>
  <si>
    <t>NA-QW-B09-1F-14-03</t>
  </si>
  <si>
    <t>NA-QW-B09-1F-14-04</t>
  </si>
  <si>
    <t>NA-QW-B09-1F-14-05</t>
  </si>
  <si>
    <t>NA-QW-B09-1F-14-06</t>
  </si>
  <si>
    <t>NA-QW-B09-1F-14-07</t>
  </si>
  <si>
    <t>NA-QW-B09-1F-14-08</t>
  </si>
  <si>
    <t>NA-QW-B09-1F-14-09</t>
  </si>
  <si>
    <t>NA-QW-B09-1F-14-10</t>
  </si>
  <si>
    <t>NA-QW-B09-1F-14-11</t>
  </si>
  <si>
    <t>NA-QW-B09-1F-14-12</t>
  </si>
  <si>
    <t>NA-QW-B09-1F-14-13</t>
  </si>
  <si>
    <t>NA-QW-B09-1F-14-14</t>
  </si>
  <si>
    <t>NA-QW-B09-1F-14-15</t>
  </si>
  <si>
    <t>NA-QW-B09-1F-14-16</t>
  </si>
  <si>
    <t>NA-QW-B09-1F-14-17</t>
  </si>
  <si>
    <t>NA-QW-B09-1F-14-18</t>
  </si>
  <si>
    <t>NA-QW-B09-1F-14-19</t>
  </si>
  <si>
    <t>NA-QW-B09-1F-14-20</t>
  </si>
  <si>
    <t>NA-QW-B09-1F-14-21</t>
  </si>
  <si>
    <t>NA-QW-B09-1F-14-22</t>
  </si>
  <si>
    <t>NA-QW-B09-1F-14-23</t>
  </si>
  <si>
    <t>NA-QW-B09-1F-14-24</t>
  </si>
  <si>
    <t>NA-QW-B09-1F-14-25</t>
  </si>
  <si>
    <t>NA-QW-B09-1F-14-26</t>
  </si>
  <si>
    <t>NA-QW-B09-1F-14-27</t>
  </si>
  <si>
    <t>NA-QW-B09-1F-14-28</t>
  </si>
  <si>
    <t>NA-QW-B09-1F-14-29</t>
  </si>
  <si>
    <t>NA-QW-B09-1F-14-30</t>
  </si>
  <si>
    <t>NA-QW-B09-1F-14-31</t>
  </si>
  <si>
    <t>NA-QW-B09-1F-14-32</t>
  </si>
  <si>
    <t>NA-QW-B09-1F-14-33</t>
  </si>
  <si>
    <t>NA-QW-B09-1F-14-34</t>
  </si>
  <si>
    <t>NA-QW-B09-1F-14-35</t>
  </si>
  <si>
    <t>NA-QW-B09-1F-14-36</t>
  </si>
  <si>
    <t>NA-QW-B09-1F-15-01</t>
  </si>
  <si>
    <t>NA-QW-B09-1F-15-02</t>
  </si>
  <si>
    <t>NA-QW-B09-1F-15-03</t>
  </si>
  <si>
    <t>NA-QW-B09-1F-15-04</t>
  </si>
  <si>
    <t>NA-QW-B09-1F-15-05</t>
  </si>
  <si>
    <t>NA-QW-B09-1F-15-06</t>
  </si>
  <si>
    <t>NA-QW-B09-1F-15-07</t>
  </si>
  <si>
    <t>NA-QW-B09-1F-15-08</t>
  </si>
  <si>
    <t>NA-QW-B09-1F-15-09</t>
  </si>
  <si>
    <t>NA-QW-B09-1F-15-10</t>
  </si>
  <si>
    <t>NA-QW-B09-1F-15-11</t>
  </si>
  <si>
    <t>NA-QW-B09-1F-15-12</t>
  </si>
  <si>
    <t>NA-QW-B09-1F-15-13</t>
  </si>
  <si>
    <t>NA-QW-B09-1F-15-14</t>
  </si>
  <si>
    <t>NA-QW-B09-1F-15-15</t>
  </si>
  <si>
    <t>NA-QW-B09-1F-15-16</t>
  </si>
  <si>
    <t>NA-QW-B09-1F-15-17</t>
  </si>
  <si>
    <t>NA-QW-B09-1F-15-18</t>
  </si>
  <si>
    <t>NA-QW-B09-1F-15-19</t>
  </si>
  <si>
    <t>NA-QW-B09-1F-15-20</t>
  </si>
  <si>
    <t>NA-QW-B09-1F-15-21</t>
  </si>
  <si>
    <t>NA-QW-B09-1F-15-22</t>
  </si>
  <si>
    <t>NA-QW-B09-1F-15-23</t>
  </si>
  <si>
    <t>NA-QW-B09-1F-15-24</t>
  </si>
  <si>
    <t>NA-QW-B09-1F-15-25</t>
  </si>
  <si>
    <t>NA-QW-B09-1F-15-26</t>
  </si>
  <si>
    <t>NA-QW-B09-1F-15-27</t>
  </si>
  <si>
    <t>NA-QW-B09-1F-15-28</t>
  </si>
  <si>
    <t>NA-QW-B09-1F-15-29</t>
  </si>
  <si>
    <t>NA-QW-B09-1F-15-30</t>
  </si>
  <si>
    <t>NA-QW-B09-1F-15-31</t>
  </si>
  <si>
    <t>NA-QW-B09-1F-15-32</t>
  </si>
  <si>
    <t>NA-QW-B09-1F-15-33</t>
  </si>
  <si>
    <t>NA-QW-B09-1F-15-34</t>
  </si>
  <si>
    <t>NA-QW-B09-1F-15-35</t>
  </si>
  <si>
    <t>NA-QW-B09-1F-15-36</t>
  </si>
  <si>
    <t>NA-QW-B09-1F-16-01</t>
  </si>
  <si>
    <t>NA-QW-B09-1F-16-02</t>
  </si>
  <si>
    <t>NA-QW-B09-1F-16-03</t>
  </si>
  <si>
    <t>NA-QW-B09-1F-16-04</t>
  </si>
  <si>
    <t>NA-QW-B09-1F-16-05</t>
  </si>
  <si>
    <t>NA-QW-B09-1F-16-06</t>
  </si>
  <si>
    <t>NA-QW-B09-1F-16-07</t>
  </si>
  <si>
    <t>NA-QW-B09-1F-16-08</t>
  </si>
  <si>
    <t>NA-QW-B09-1F-16-09</t>
  </si>
  <si>
    <t>NA-QW-B09-1F-16-10</t>
  </si>
  <si>
    <t>NA-QW-B09-1F-16-11</t>
  </si>
  <si>
    <t>NA-QW-B09-1F-16-12</t>
  </si>
  <si>
    <t>NA-QW-B09-1F-16-13</t>
  </si>
  <si>
    <t>NA-QW-B09-1F-16-14</t>
  </si>
  <si>
    <t>NA-QW-B09-1F-16-15</t>
  </si>
  <si>
    <t>NA-QW-B09-1F-16-16</t>
  </si>
  <si>
    <t>NA-QW-B09-1F-16-17</t>
  </si>
  <si>
    <t>NA-QW-B09-1F-16-18</t>
  </si>
  <si>
    <t>NA-QW-B09-1F-16-19</t>
  </si>
  <si>
    <t>NA-QW-B09-1F-16-20</t>
  </si>
  <si>
    <t>NA-QW-B09-1F-16-21</t>
  </si>
  <si>
    <t>NA-QW-B09-1F-16-22</t>
  </si>
  <si>
    <t>NA-QW-B09-1F-16-23</t>
  </si>
  <si>
    <t>NA-QW-B09-1F-16-24</t>
  </si>
  <si>
    <t>NA-QW-B09-1F-16-25</t>
  </si>
  <si>
    <t>NA-QW-B09-1F-16-26</t>
  </si>
  <si>
    <t>NA-QW-B09-1F-16-27</t>
  </si>
  <si>
    <t>NA-QW-B09-1F-16-28</t>
  </si>
  <si>
    <t>NA-QW-B09-1F-16-29</t>
  </si>
  <si>
    <t>NA-QW-B09-1F-16-30</t>
  </si>
  <si>
    <t>NA-QW-B09-1F-16-31</t>
  </si>
  <si>
    <t>NA-QW-B09-1F-16-32</t>
  </si>
  <si>
    <t>NA-QW-B09-1F-16-33</t>
  </si>
  <si>
    <t>NA-QW-B09-1F-16-34</t>
  </si>
  <si>
    <t>NA-QW-B09-1F-16-35</t>
  </si>
  <si>
    <t>NA-QW-B09-1F-16-36</t>
  </si>
  <si>
    <t>NA-QW-B09-1F-17-01</t>
  </si>
  <si>
    <t>NA-QW-B09-1F-17-02</t>
  </si>
  <si>
    <t>NA-QW-B09-1F-17-03</t>
  </si>
  <si>
    <t>NA-QW-B09-1F-17-04</t>
  </si>
  <si>
    <t>NA-QW-B09-1F-17-05</t>
  </si>
  <si>
    <t>NA-QW-B09-1F-17-06</t>
  </si>
  <si>
    <t>NA-QW-B09-1F-17-07</t>
  </si>
  <si>
    <t>NA-QW-B09-1F-17-08</t>
  </si>
  <si>
    <t>NA-QW-B09-1F-17-09</t>
  </si>
  <si>
    <t>NA-QW-B09-1F-17-10</t>
  </si>
  <si>
    <t>NA-QW-B09-1F-17-11</t>
  </si>
  <si>
    <t>NA-QW-B09-1F-17-12</t>
  </si>
  <si>
    <t>NA-QW-B09-1F-17-13</t>
  </si>
  <si>
    <t>NA-QW-B09-1F-17-14</t>
  </si>
  <si>
    <t>NA-QW-B09-1F-17-15</t>
  </si>
  <si>
    <t>NA-QW-B09-1F-17-16</t>
  </si>
  <si>
    <t>NA-QW-B09-1F-17-17</t>
  </si>
  <si>
    <t>NA-QW-B09-1F-17-18</t>
  </si>
  <si>
    <t>NA-QW-B09-1F-17-19</t>
  </si>
  <si>
    <t>NA-QW-B09-1F-17-20</t>
  </si>
  <si>
    <t>NA-QW-B09-1F-17-21</t>
  </si>
  <si>
    <t>NA-QW-B09-1F-17-22</t>
  </si>
  <si>
    <t>NA-QW-B09-1F-17-23</t>
  </si>
  <si>
    <t>NA-QW-B09-1F-17-24</t>
  </si>
  <si>
    <t>NA-QW-B09-1F-17-25</t>
  </si>
  <si>
    <t>NA-QW-B09-1F-17-26</t>
  </si>
  <si>
    <t>NA-QW-B09-1F-17-27</t>
  </si>
  <si>
    <t>NA-QW-B09-1F-17-28</t>
  </si>
  <si>
    <t>NA-QW-B09-1F-17-29</t>
  </si>
  <si>
    <t>NA-QW-B09-1F-17-30</t>
  </si>
  <si>
    <t>NA-QW-B09-1F-17-31</t>
  </si>
  <si>
    <t>NA-QW-B09-1F-17-32</t>
  </si>
  <si>
    <t>NA-QW-B09-1F-17-33</t>
  </si>
  <si>
    <t>NA-QW-B09-1F-17-34</t>
  </si>
  <si>
    <t>NA-QW-B09-1F-17-35</t>
  </si>
  <si>
    <t>NA-QW-B09-1F-17-36</t>
  </si>
  <si>
    <t>NA-QW-B09-1F-18-01</t>
  </si>
  <si>
    <t>NA-QW-B09-1F-18-02</t>
  </si>
  <si>
    <t>NA-QW-B09-1F-18-03</t>
  </si>
  <si>
    <t>NA-QW-B09-1F-18-04</t>
  </si>
  <si>
    <t>NA-QW-B09-1F-18-05</t>
  </si>
  <si>
    <t>NA-QW-B09-1F-18-06</t>
  </si>
  <si>
    <t>NA-QW-B09-1F-18-07</t>
  </si>
  <si>
    <t>NA-QW-B09-1F-18-08</t>
  </si>
  <si>
    <t>NA-QW-B09-1F-18-09</t>
  </si>
  <si>
    <t>NA-QW-B09-1F-18-13</t>
  </si>
  <si>
    <t>NA-QW-B09-1F-18-14</t>
  </si>
  <si>
    <t>NA-QW-B09-1F-18-15</t>
  </si>
  <si>
    <t>NA-QW-B09-1F-18-16</t>
  </si>
  <si>
    <t>NA-QW-B09-1F-18-17</t>
  </si>
  <si>
    <t>NA-QW-B09-1F-18-18</t>
  </si>
  <si>
    <t>NA-QW-B09-1F-18-19</t>
  </si>
  <si>
    <t>NA-QW-B09-1F-18-20</t>
  </si>
  <si>
    <t>NA-QW-B09-1F-18-21</t>
  </si>
  <si>
    <t>NA-QW-B09-1F-18-25</t>
  </si>
  <si>
    <t>NA-QW-B09-1F-18-26</t>
  </si>
  <si>
    <t>NA-QW-B09-1F-18-27</t>
  </si>
  <si>
    <t>NA-QW-B09-1F-18-28</t>
  </si>
  <si>
    <t>NA-QW-B09-1F-18-29</t>
  </si>
  <si>
    <t>NA-QW-B09-1F-18-30</t>
  </si>
  <si>
    <t>NA-QW-B09-1F-18-34</t>
  </si>
  <si>
    <t>NA-QW-B09-1F-18-35</t>
  </si>
  <si>
    <t>NA-QW-B09-1F-18-36</t>
  </si>
  <si>
    <t>NA-QW-B09-1F-18-31</t>
  </si>
  <si>
    <t>NA-QW-B09-1F-18-32</t>
  </si>
  <si>
    <t>NA-QW-B09-1F-18-33</t>
  </si>
  <si>
    <t>NA-QW-B09-1F-19-01</t>
  </si>
  <si>
    <t>NA-QW-B09-1F-19-02</t>
  </si>
  <si>
    <t>NA-QW-B09-1F-19-03</t>
  </si>
  <si>
    <t>NA-QW-B09-1F-19-04</t>
  </si>
  <si>
    <t>NA-QW-B09-1F-19-05</t>
  </si>
  <si>
    <t>NA-QW-B09-1F-19-06</t>
  </si>
  <si>
    <t>NA-QW-B09-1F-19-07</t>
  </si>
  <si>
    <t>NA-QW-B09-1F-19-08</t>
  </si>
  <si>
    <t>NA-QW-B09-1F-19-09</t>
  </si>
  <si>
    <t>NA-QW-B09-1F-19-10</t>
  </si>
  <si>
    <t>NA-QW-B09-1F-19-11</t>
  </si>
  <si>
    <t>NA-QW-B09-1F-19-12</t>
  </si>
  <si>
    <t>NA-QW-B09-1F-19-13</t>
  </si>
  <si>
    <t>NA-QW-B09-1F-19-14</t>
  </si>
  <si>
    <t>NA-QW-B09-1F-19-15</t>
  </si>
  <si>
    <t>NA-QW-B09-1F-19-16</t>
  </si>
  <si>
    <t>NA-QW-B09-1F-19-17</t>
  </si>
  <si>
    <t>NA-QW-B09-1F-19-18</t>
  </si>
  <si>
    <t>NA-QW-B09-1F-19-19</t>
  </si>
  <si>
    <t>NA-QW-B09-1F-19-20</t>
  </si>
  <si>
    <t>NA-QW-B09-1F-19-21</t>
  </si>
  <si>
    <t>NA-QW-B09-1F-19-22</t>
  </si>
  <si>
    <t>NA-QW-B09-1F-19-23</t>
  </si>
  <si>
    <t>NA-QW-B09-1F-19-24</t>
  </si>
  <si>
    <t>NA-QW-B09-1F-19-25</t>
  </si>
  <si>
    <t>NA-QW-B09-1F-19-26</t>
  </si>
  <si>
    <t>NA-QW-B09-1F-19-27</t>
  </si>
  <si>
    <t>NA-QW-B09-1F-19-28</t>
  </si>
  <si>
    <t>NA-QW-B09-1F-19-29</t>
  </si>
  <si>
    <t>NA-QW-B09-1F-19-30</t>
  </si>
  <si>
    <t>NA-QW-B09-1F-19-31</t>
  </si>
  <si>
    <t>NA-QW-B09-1F-19-32</t>
  </si>
  <si>
    <t>NA-QW-B09-1F-19-33</t>
  </si>
  <si>
    <t>NA-QW-B09-1F-19-34</t>
  </si>
  <si>
    <t>NA-QW-B09-1F-19-35</t>
  </si>
  <si>
    <t>NA-QW-B09-1F-19-36</t>
  </si>
  <si>
    <t>NA-QW-B09-1F-20-01</t>
  </si>
  <si>
    <t>NA-QW-B09-1F-20-02</t>
  </si>
  <si>
    <t>NA-QW-B09-1F-20-03</t>
  </si>
  <si>
    <t>NA-QW-B09-1F-20-04</t>
  </si>
  <si>
    <t>NA-QW-B09-1F-20-05</t>
  </si>
  <si>
    <t>NA-QW-B09-1F-20-06</t>
  </si>
  <si>
    <t>NA-QW-B09-1F-20-07</t>
  </si>
  <si>
    <t>NA-QW-B09-1F-20-08</t>
  </si>
  <si>
    <t>NA-QW-B09-1F-20-09</t>
  </si>
  <si>
    <t>NA-QW-B09-1F-20-10</t>
  </si>
  <si>
    <t>NA-QW-B09-1F-20-11</t>
  </si>
  <si>
    <t>NA-QW-B09-1F-20-12</t>
  </si>
  <si>
    <t>NA-QW-B09-1F-20-13</t>
  </si>
  <si>
    <t>NA-QW-B09-1F-20-14</t>
  </si>
  <si>
    <t>NA-QW-B09-1F-20-15</t>
  </si>
  <si>
    <t>NA-QW-B09-1F-20-16</t>
  </si>
  <si>
    <t>NA-QW-B09-1F-20-17</t>
  </si>
  <si>
    <t>NA-QW-B09-1F-20-18</t>
  </si>
  <si>
    <t>NA-QW-B09-1F-20-19</t>
  </si>
  <si>
    <t>NA-QW-B09-1F-20-20</t>
  </si>
  <si>
    <t>NA-QW-B09-1F-20-21</t>
  </si>
  <si>
    <t>NA-QW-B09-1F-20-22</t>
  </si>
  <si>
    <t>NA-QW-B09-1F-20-23</t>
  </si>
  <si>
    <t>NA-QW-B09-1F-20-24</t>
  </si>
  <si>
    <t>NA-QW-B09-1F-20-25</t>
  </si>
  <si>
    <t>NA-QW-B09-1F-20-26</t>
  </si>
  <si>
    <t>NA-QW-B09-1F-20-27</t>
  </si>
  <si>
    <t>NA-QW-B09-1F-20-28</t>
  </si>
  <si>
    <t>NA-QW-B09-1F-20-29</t>
  </si>
  <si>
    <t>NA-QW-B09-1F-20-30</t>
  </si>
  <si>
    <t>NA-QW-B09-1F-20-31</t>
  </si>
  <si>
    <t>NA-QW-B09-1F-20-32</t>
  </si>
  <si>
    <t>NA-QW-B09-1F-20-33</t>
  </si>
  <si>
    <t>NA-QW-B09-1F-20-34</t>
  </si>
  <si>
    <t>NA-QW-B09-1F-20-35</t>
  </si>
  <si>
    <t>NA-QW-B09-1F-20-36</t>
  </si>
  <si>
    <t>NA-QW-B09-1F-21-01</t>
  </si>
  <si>
    <t>NA-QW-B09-1F-21-02</t>
  </si>
  <si>
    <t>NA-QW-B09-1F-21-03</t>
  </si>
  <si>
    <t>NA-QW-B09-1F-21-04</t>
  </si>
  <si>
    <t>NA-QW-B09-1F-21-05</t>
  </si>
  <si>
    <t>NA-QW-B09-1F-21-06</t>
  </si>
  <si>
    <t>NA-QW-B09-1F-21-07</t>
  </si>
  <si>
    <t>NA-QW-B09-1F-21-08</t>
  </si>
  <si>
    <t>NA-QW-B09-1F-21-09</t>
  </si>
  <si>
    <t>NA-QW-B09-1F-21-10</t>
  </si>
  <si>
    <t>NA-QW-B09-1F-21-11</t>
  </si>
  <si>
    <t>NA-QW-B09-1F-21-12</t>
  </si>
  <si>
    <t>NA-QW-B09-1F-21-13</t>
  </si>
  <si>
    <t>NA-QW-B09-1F-21-14</t>
  </si>
  <si>
    <t>NA-QW-B09-1F-21-15</t>
  </si>
  <si>
    <t>NA-QW-B09-1F-21-16</t>
  </si>
  <si>
    <t>NA-QW-B09-1F-21-17</t>
  </si>
  <si>
    <t>NA-QW-B09-1F-21-18</t>
  </si>
  <si>
    <t>NA-QW-B09-1F-21-19</t>
  </si>
  <si>
    <t>NA-QW-B09-1F-21-20</t>
  </si>
  <si>
    <t>NA-QW-B09-1F-21-21</t>
  </si>
  <si>
    <t>NA-QW-B09-1F-21-22</t>
  </si>
  <si>
    <t>NA-QW-B09-1F-21-23</t>
  </si>
  <si>
    <t>NA-QW-B09-1F-21-24</t>
  </si>
  <si>
    <t>NA-QW-B09-1F-21-25</t>
  </si>
  <si>
    <t>NA-QW-B09-1F-21-26</t>
  </si>
  <si>
    <t>NA-QW-B09-1F-21-27</t>
  </si>
  <si>
    <t>NA-QW-B09-1F-21-28</t>
  </si>
  <si>
    <t>NA-QW-B09-1F-21-29</t>
  </si>
  <si>
    <t>NA-QW-B09-1F-21-30</t>
  </si>
  <si>
    <t>NA-QW-B09-1F-21-31</t>
  </si>
  <si>
    <t>NA-QW-B09-1F-21-32</t>
  </si>
  <si>
    <t>NA-QW-B09-1F-21-33</t>
  </si>
  <si>
    <t>NA-QW-B09-1F-21-34</t>
  </si>
  <si>
    <t>NA-QW-B09-1F-21-35</t>
  </si>
  <si>
    <t>NA-QW-B09-1F-21-36</t>
  </si>
  <si>
    <t>NA-QW-B09-1F-22-01</t>
  </si>
  <si>
    <t>NA-QW-B09-1F-22-02</t>
  </si>
  <si>
    <t>NA-QW-B09-1F-22-03</t>
  </si>
  <si>
    <t>NA-QW-B09-1F-22-04</t>
  </si>
  <si>
    <t>NA-QW-B09-1F-22-05</t>
  </si>
  <si>
    <t>NA-QW-B09-1F-22-06</t>
  </si>
  <si>
    <t>NA-QW-B09-1F-22-07</t>
  </si>
  <si>
    <t>NA-QW-B09-1F-22-08</t>
  </si>
  <si>
    <t>NA-QW-B09-1F-22-09</t>
  </si>
  <si>
    <t>NA-QW-B09-1F-22-10</t>
  </si>
  <si>
    <t>NA-QW-B09-1F-22-11</t>
  </si>
  <si>
    <t>NA-QW-B09-1F-22-12</t>
  </si>
  <si>
    <t>NA-QW-B09-1F-22-13</t>
  </si>
  <si>
    <t>NA-QW-B09-1F-22-14</t>
  </si>
  <si>
    <t>NA-QW-B09-1F-22-15</t>
  </si>
  <si>
    <t>NA-QW-B09-1F-22-16</t>
  </si>
  <si>
    <t>NA-QW-B09-1F-22-17</t>
  </si>
  <si>
    <t>NA-QW-B09-1F-22-18</t>
  </si>
  <si>
    <t>NA-QW-B09-1F-22-19</t>
  </si>
  <si>
    <t>NA-QW-B09-1F-22-20</t>
  </si>
  <si>
    <t>NA-QW-B09-1F-22-21</t>
  </si>
  <si>
    <t>NA-QW-B09-1F-22-22</t>
  </si>
  <si>
    <t>NA-QW-B09-1F-22-23</t>
  </si>
  <si>
    <t>NA-QW-B09-1F-22-24</t>
  </si>
  <si>
    <t>NA-QW-B09-1F-22-25</t>
  </si>
  <si>
    <t>NA-QW-B09-1F-22-26</t>
  </si>
  <si>
    <t>NA-QW-B09-1F-22-27</t>
  </si>
  <si>
    <t>NA-QW-B09-1F-22-28</t>
  </si>
  <si>
    <t>NA-QW-B09-1F-22-29</t>
  </si>
  <si>
    <t>NA-QW-B09-1F-22-30</t>
  </si>
  <si>
    <t>NA-QW-B09-1F-22-31</t>
  </si>
  <si>
    <t>NA-QW-B09-1F-22-32</t>
  </si>
  <si>
    <t>NA-QW-B09-1F-22-33</t>
  </si>
  <si>
    <t>NA-QW-B09-1F-22-34</t>
  </si>
  <si>
    <t>NA-QW-B09-1F-22-35</t>
  </si>
  <si>
    <t>NA-QW-B09-1F-22-36</t>
  </si>
  <si>
    <t>NA-QW-B09-1F-23-01</t>
  </si>
  <si>
    <t>NA-QW-B09-1F-23-02</t>
  </si>
  <si>
    <t>NA-QW-B09-1F-23-03</t>
  </si>
  <si>
    <t>NA-QW-B09-1F-23-04</t>
  </si>
  <si>
    <t>NA-QW-B09-1F-23-05</t>
  </si>
  <si>
    <t>NA-QW-B09-1F-23-06</t>
  </si>
  <si>
    <t>NA-QW-B09-1F-23-07</t>
  </si>
  <si>
    <t>NA-QW-B09-1F-23-08</t>
  </si>
  <si>
    <t>NA-QW-B09-1F-23-09</t>
  </si>
  <si>
    <t>NA-QW-B09-1F-23-10</t>
  </si>
  <si>
    <t>NA-QW-B09-1F-23-11</t>
  </si>
  <si>
    <t>NA-QW-B09-1F-23-12</t>
  </si>
  <si>
    <t>NA-QW-B09-1F-23-13</t>
  </si>
  <si>
    <t>NA-QW-B09-1F-23-14</t>
  </si>
  <si>
    <t>NA-QW-B09-1F-23-15</t>
  </si>
  <si>
    <t>NA-QW-B09-1F-23-16</t>
  </si>
  <si>
    <t>NA-QW-B09-1F-23-17</t>
  </si>
  <si>
    <t>NA-QW-B09-1F-23-18</t>
  </si>
  <si>
    <t>NA-QW-B09-1F-23-19</t>
  </si>
  <si>
    <t>NA-QW-B09-1F-23-20</t>
  </si>
  <si>
    <t>NA-QW-B09-1F-23-21</t>
  </si>
  <si>
    <t>NA-QW-B09-1F-23-22</t>
  </si>
  <si>
    <t>NA-QW-B09-1F-23-23</t>
  </si>
  <si>
    <t>NA-QW-B09-1F-23-24</t>
  </si>
  <si>
    <t>NA-QW-B09-1F-23-25</t>
  </si>
  <si>
    <t>NA-QW-B09-1F-23-26</t>
  </si>
  <si>
    <t>NA-QW-B09-1F-23-27</t>
  </si>
  <si>
    <t>NA-QW-B09-1F-23-28</t>
  </si>
  <si>
    <t>NA-QW-B09-1F-23-29</t>
  </si>
  <si>
    <t>NA-QW-B09-1F-23-30</t>
  </si>
  <si>
    <t>NA-QW-B09-1F-23-31</t>
  </si>
  <si>
    <t>NA-QW-B09-1F-23-32</t>
  </si>
  <si>
    <t>NA-QW-B09-1F-23-33</t>
  </si>
  <si>
    <t>NA-QW-B09-1F-23-34</t>
  </si>
  <si>
    <t>NA-QW-B09-1F-23-35</t>
  </si>
  <si>
    <t>NA-QW-B09-1F-23-36</t>
  </si>
  <si>
    <t>NA-QW-B09-1F-24-01</t>
  </si>
  <si>
    <t>NA-QW-B09-1F-24-02</t>
  </si>
  <si>
    <t>NA-QW-B09-1F-24-03</t>
  </si>
  <si>
    <t>NA-QW-B09-1F-24-04</t>
  </si>
  <si>
    <t>NA-QW-B09-1F-24-05</t>
  </si>
  <si>
    <t>NA-QW-B09-1F-24-06</t>
  </si>
  <si>
    <t>NA-QW-B09-1F-24-07</t>
  </si>
  <si>
    <t>NA-QW-B09-1F-24-08</t>
  </si>
  <si>
    <t>NA-QW-B09-1F-24-09</t>
  </si>
  <si>
    <t>NA-QW-B09-1F-24-10</t>
  </si>
  <si>
    <t>NA-QW-B09-1F-24-11</t>
  </si>
  <si>
    <t>NA-QW-B09-1F-24-12</t>
  </si>
  <si>
    <t>NA-QW-B09-1F-24-13</t>
  </si>
  <si>
    <t>NA-QW-B09-1F-24-14</t>
  </si>
  <si>
    <t>NA-QW-B09-1F-24-15</t>
  </si>
  <si>
    <t>NA-QW-B09-1F-24-16</t>
  </si>
  <si>
    <t>NA-QW-B09-1F-24-17</t>
  </si>
  <si>
    <t>NA-QW-B09-1F-24-18</t>
  </si>
  <si>
    <t>NA-QW-B09-1F-24-19</t>
  </si>
  <si>
    <t>NA-QW-B09-1F-24-20</t>
  </si>
  <si>
    <t>NA-QW-B09-1F-24-21</t>
  </si>
  <si>
    <t>NA-QW-B09-1F-24-22</t>
  </si>
  <si>
    <t>NA-QW-B09-1F-24-23</t>
  </si>
  <si>
    <t>NA-QW-B09-1F-24-24</t>
  </si>
  <si>
    <t>NA-QW-B09-1F-24-25</t>
  </si>
  <si>
    <t>NA-QW-B09-1F-24-26</t>
  </si>
  <si>
    <t>NA-QW-B09-1F-24-27</t>
  </si>
  <si>
    <t>NA-QW-B09-1F-24-28</t>
  </si>
  <si>
    <t>NA-QW-B09-1F-24-29</t>
  </si>
  <si>
    <t>NA-QW-B09-1F-24-30</t>
  </si>
  <si>
    <t>NA-QW-B09-1F-24-31</t>
  </si>
  <si>
    <t>NA-QW-B09-1F-24-32</t>
  </si>
  <si>
    <t>NA-QW-B09-1F-24-33</t>
  </si>
  <si>
    <t>NA-QW-B09-1F-24-34</t>
  </si>
  <si>
    <t>NA-QW-B09-1F-24-35</t>
  </si>
  <si>
    <t>NA-QW-B09-1F-24-36</t>
  </si>
  <si>
    <t>NA-QW-B09-1F-25-01</t>
  </si>
  <si>
    <t>NA-QW-B09-1F-25-02</t>
  </si>
  <si>
    <t>NA-QW-B09-1F-25-03</t>
  </si>
  <si>
    <t>NA-QW-B09-1F-25-04</t>
  </si>
  <si>
    <t>NA-QW-B09-1F-25-05</t>
  </si>
  <si>
    <t>NA-QW-B09-1F-25-06</t>
  </si>
  <si>
    <t>NA-QW-B09-1F-25-07</t>
  </si>
  <si>
    <t>NA-QW-B09-1F-25-08</t>
  </si>
  <si>
    <t>NA-QW-B09-1F-25-09</t>
  </si>
  <si>
    <t>NA-QW-B09-1F-25-10</t>
  </si>
  <si>
    <t>NA-QW-B09-1F-25-11</t>
  </si>
  <si>
    <t>NA-QW-B09-1F-25-12</t>
  </si>
  <si>
    <t>NA-QW-B09-1F-25-13</t>
  </si>
  <si>
    <t>NA-QW-B09-1F-25-14</t>
  </si>
  <si>
    <t>NA-QW-B09-1F-25-15</t>
  </si>
  <si>
    <t>NA-QW-B09-1F-25-16</t>
  </si>
  <si>
    <t>NA-QW-B09-1F-25-17</t>
  </si>
  <si>
    <t>NA-QW-B09-1F-25-18</t>
  </si>
  <si>
    <t>NA-QW-B09-1F-25-19</t>
  </si>
  <si>
    <t>NA-QW-B09-1F-25-20</t>
  </si>
  <si>
    <t>NA-QW-B09-1F-25-21</t>
  </si>
  <si>
    <t>NA-QW-B09-1F-25-22</t>
  </si>
  <si>
    <t>NA-QW-B09-1F-25-23</t>
  </si>
  <si>
    <t>NA-QW-B09-1F-25-24</t>
  </si>
  <si>
    <t>NA-QW-B09-1F-25-25</t>
  </si>
  <si>
    <t>NA-QW-B09-1F-25-26</t>
  </si>
  <si>
    <t>NA-QW-B09-1F-25-27</t>
  </si>
  <si>
    <t>NA-QW-B09-1F-25-28</t>
  </si>
  <si>
    <t>NA-QW-B09-1F-25-29</t>
  </si>
  <si>
    <t>NA-QW-B09-1F-25-30</t>
  </si>
  <si>
    <t>NA-QW-B09-1F-25-31</t>
  </si>
  <si>
    <t>NA-QW-B09-1F-25-32</t>
  </si>
  <si>
    <t>NA-QW-B09-1F-25-33</t>
  </si>
  <si>
    <t>NA-QW-B09-1F-25-34</t>
  </si>
  <si>
    <t>NA-QW-B09-1F-25-35</t>
  </si>
  <si>
    <t>NA-QW-B09-1F-25-36</t>
  </si>
  <si>
    <t>NA-QW-B09-1F-26-01</t>
  </si>
  <si>
    <t>NA-QW-B09-1F-26-02</t>
  </si>
  <si>
    <t>NA-QW-B09-1F-26-03</t>
  </si>
  <si>
    <t>NA-QW-B09-1F-26-04</t>
  </si>
  <si>
    <t>NA-QW-B09-1F-26-05</t>
  </si>
  <si>
    <t>NA-QW-B09-1F-26-06</t>
  </si>
  <si>
    <t>NA-QW-B09-1F-26-07</t>
  </si>
  <si>
    <t>NA-QW-B09-1F-26-08</t>
  </si>
  <si>
    <t>NA-QW-B09-1F-26-09</t>
  </si>
  <si>
    <t>NA-QW-B09-1F-26-10</t>
  </si>
  <si>
    <t>NA-QW-B09-1F-26-11</t>
  </si>
  <si>
    <t>NA-QW-B09-1F-26-12</t>
  </si>
  <si>
    <t>NA-QW-B09-1F-27-01</t>
  </si>
  <si>
    <t>NA-QW-B09-1F-27-02</t>
  </si>
  <si>
    <t>NA-QW-B09-1F-27-03</t>
  </si>
  <si>
    <t>NA-QW-B09-1F-27-04</t>
  </si>
  <si>
    <t>NA-QW-B09-1F-27-05</t>
  </si>
  <si>
    <t>NA-QW-B09-1F-27-06</t>
  </si>
  <si>
    <t>NA-QW-B09-1F-27-07</t>
  </si>
  <si>
    <t>NA-QW-B09-1F-27-08</t>
  </si>
  <si>
    <t>NA-QW-B09-1F-27-09</t>
  </si>
  <si>
    <t>NA-QW-B09-1F-27-10</t>
  </si>
  <si>
    <t>NA-QW-B09-1F-27-11</t>
  </si>
  <si>
    <t>NA-QW-B09-1F-27-12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</si>
</sst>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sz val="13.5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28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細明體"/>
      <family val="3"/>
      <charset val="136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name val="新細明體"/>
      <family val="1"/>
      <charset val="136"/>
    </font>
    <font>
      <sz val="18"/>
      <color rgb="FFFF0000"/>
      <name val="Times New Roman"/>
      <family val="1"/>
    </font>
    <font>
      <b/>
      <sz val="18"/>
      <color rgb="FFFF0000"/>
      <name val="Times New Roman"/>
      <family val="1"/>
    </font>
    <font>
      <sz val="11"/>
      <color theme="1"/>
      <name val="細明體"/>
      <family val="3"/>
      <charset val="136"/>
    </font>
    <font>
      <sz val="11"/>
      <name val="Calibri"/>
      <family val="2"/>
      <scheme val="minor"/>
    </font>
    <font>
      <b/>
      <sz val="8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8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9" fillId="0" borderId="0" applyFont="0" applyFill="0" applyBorder="0" applyAlignment="0" applyProtection="0"/>
    <xf numFmtId="0" fontId="20" fillId="0" borderId="0">
      <alignment vertical="center"/>
    </xf>
    <xf numFmtId="0" fontId="37" fillId="0" borderId="0">
      <alignment vertical="center"/>
    </xf>
  </cellStyleXfs>
  <cellXfs count="365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0" borderId="0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" fillId="0" borderId="0" xfId="0" applyFont="1" applyAlignment="1">
      <alignment horizontal="center" vertical="center"/>
    </xf>
    <xf numFmtId="0" fontId="16" fillId="4" borderId="0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wrapText="1"/>
    </xf>
    <xf numFmtId="0" fontId="15" fillId="4" borderId="0" xfId="0" applyFont="1" applyFill="1" applyBorder="1"/>
    <xf numFmtId="0" fontId="18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8" fillId="4" borderId="0" xfId="0" applyFont="1" applyFill="1" applyBorder="1"/>
    <xf numFmtId="0" fontId="3" fillId="0" borderId="0" xfId="0" applyFont="1" applyAlignment="1">
      <alignment vertical="center" wrapText="1"/>
    </xf>
    <xf numFmtId="0" fontId="1" fillId="0" borderId="1" xfId="0" applyFont="1" applyBorder="1"/>
    <xf numFmtId="9" fontId="1" fillId="0" borderId="1" xfId="0" applyNumberFormat="1" applyFont="1" applyBorder="1"/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7" fillId="0" borderId="0" xfId="0" applyFont="1" applyBorder="1" applyAlignment="1"/>
    <xf numFmtId="0" fontId="23" fillId="0" borderId="1" xfId="0" applyFont="1" applyBorder="1" applyAlignment="1">
      <alignment horizontal="left" vertical="center"/>
    </xf>
    <xf numFmtId="0" fontId="27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5" fillId="0" borderId="1" xfId="0" applyFont="1" applyBorder="1" applyAlignment="1"/>
    <xf numFmtId="9" fontId="23" fillId="0" borderId="8" xfId="1" applyFont="1" applyBorder="1" applyAlignment="1">
      <alignment horizontal="center"/>
    </xf>
    <xf numFmtId="0" fontId="0" fillId="0" borderId="0" xfId="0" applyBorder="1"/>
    <xf numFmtId="0" fontId="24" fillId="4" borderId="1" xfId="0" applyFont="1" applyFill="1" applyBorder="1" applyAlignment="1">
      <alignment vertical="center"/>
    </xf>
    <xf numFmtId="0" fontId="23" fillId="0" borderId="1" xfId="0" applyFont="1" applyBorder="1" applyAlignment="1"/>
    <xf numFmtId="0" fontId="23" fillId="0" borderId="12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5" fillId="3" borderId="1" xfId="0" applyFont="1" applyFill="1" applyBorder="1" applyAlignment="1">
      <alignment horizontal="center" vertical="center"/>
    </xf>
    <xf numFmtId="9" fontId="15" fillId="3" borderId="1" xfId="0" applyNumberFormat="1" applyFont="1" applyFill="1" applyBorder="1"/>
    <xf numFmtId="1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29" fillId="3" borderId="1" xfId="0" applyFont="1" applyFill="1" applyBorder="1"/>
    <xf numFmtId="0" fontId="29" fillId="3" borderId="1" xfId="0" applyFont="1" applyFill="1" applyBorder="1" applyAlignment="1">
      <alignment horizontal="center"/>
    </xf>
    <xf numFmtId="0" fontId="33" fillId="3" borderId="1" xfId="0" applyFont="1" applyFill="1" applyBorder="1"/>
    <xf numFmtId="0" fontId="31" fillId="3" borderId="12" xfId="0" applyFont="1" applyFill="1" applyBorder="1" applyAlignment="1">
      <alignment horizontal="right"/>
    </xf>
    <xf numFmtId="9" fontId="23" fillId="3" borderId="8" xfId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2" fillId="3" borderId="1" xfId="0" applyFont="1" applyFill="1" applyBorder="1" applyAlignment="1">
      <alignment horizontal="right"/>
    </xf>
    <xf numFmtId="1" fontId="22" fillId="3" borderId="1" xfId="0" applyNumberFormat="1" applyFont="1" applyFill="1" applyBorder="1" applyAlignment="1">
      <alignment horizontal="right"/>
    </xf>
    <xf numFmtId="0" fontId="30" fillId="0" borderId="0" xfId="0" applyFont="1" applyAlignment="1">
      <alignment horizontal="right"/>
    </xf>
    <xf numFmtId="0" fontId="36" fillId="0" borderId="0" xfId="0" applyFont="1" applyBorder="1" applyAlignment="1">
      <alignment horizontal="right" vertical="center"/>
    </xf>
    <xf numFmtId="1" fontId="26" fillId="4" borderId="1" xfId="0" applyNumberFormat="1" applyFont="1" applyFill="1" applyBorder="1" applyAlignment="1">
      <alignment horizontal="right"/>
    </xf>
    <xf numFmtId="1" fontId="26" fillId="4" borderId="9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4" fontId="1" fillId="0" borderId="1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4" borderId="1" xfId="0" applyFill="1" applyBorder="1" applyAlignment="1"/>
    <xf numFmtId="1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0" borderId="1" xfId="1" applyFont="1" applyBorder="1"/>
    <xf numFmtId="165" fontId="1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32" fillId="4" borderId="1" xfId="0" applyFont="1" applyFill="1" applyBorder="1" applyAlignment="1">
      <alignment horizontal="left"/>
    </xf>
    <xf numFmtId="49" fontId="32" fillId="4" borderId="1" xfId="3" applyNumberFormat="1" applyFont="1" applyFill="1" applyBorder="1" applyAlignment="1">
      <alignment horizontal="left" vertical="center"/>
    </xf>
    <xf numFmtId="1" fontId="27" fillId="0" borderId="11" xfId="0" applyNumberFormat="1" applyFont="1" applyBorder="1" applyAlignment="1">
      <alignment vertical="center"/>
    </xf>
    <xf numFmtId="9" fontId="1" fillId="3" borderId="1" xfId="0" applyNumberFormat="1" applyFont="1" applyFill="1" applyBorder="1"/>
    <xf numFmtId="0" fontId="1" fillId="3" borderId="1" xfId="0" applyFont="1" applyFill="1" applyBorder="1"/>
    <xf numFmtId="9" fontId="1" fillId="6" borderId="1" xfId="0" applyNumberFormat="1" applyFont="1" applyFill="1" applyBorder="1"/>
    <xf numFmtId="0" fontId="22" fillId="4" borderId="1" xfId="0" applyFont="1" applyFill="1" applyBorder="1" applyAlignment="1">
      <alignment horizontal="right"/>
    </xf>
    <xf numFmtId="9" fontId="1" fillId="4" borderId="1" xfId="0" applyNumberFormat="1" applyFont="1" applyFill="1" applyBorder="1"/>
    <xf numFmtId="1" fontId="1" fillId="10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5" fillId="13" borderId="1" xfId="0" applyFont="1" applyFill="1" applyBorder="1"/>
    <xf numFmtId="0" fontId="15" fillId="1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3" fillId="0" borderId="0" xfId="0" applyFont="1" applyBorder="1" applyAlignment="1"/>
    <xf numFmtId="0" fontId="35" fillId="4" borderId="1" xfId="0" applyFont="1" applyFill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3" fillId="0" borderId="1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17" fillId="4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/>
    </xf>
    <xf numFmtId="0" fontId="17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/>
    </xf>
    <xf numFmtId="0" fontId="38" fillId="0" borderId="0" xfId="0" applyFont="1"/>
    <xf numFmtId="0" fontId="39" fillId="0" borderId="0" xfId="0" applyFont="1"/>
    <xf numFmtId="0" fontId="1" fillId="0" borderId="7" xfId="0" applyFont="1" applyBorder="1"/>
    <xf numFmtId="0" fontId="2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0" fillId="0" borderId="0" xfId="0" applyFont="1" applyBorder="1" applyAlignment="1"/>
    <xf numFmtId="0" fontId="40" fillId="0" borderId="3" xfId="0" applyFont="1" applyBorder="1" applyAlignment="1"/>
    <xf numFmtId="0" fontId="23" fillId="4" borderId="3" xfId="0" applyFont="1" applyFill="1" applyBorder="1" applyAlignment="1"/>
    <xf numFmtId="0" fontId="23" fillId="0" borderId="3" xfId="0" applyFont="1" applyBorder="1" applyAlignment="1"/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7" fillId="0" borderId="1" xfId="0" applyFont="1" applyBorder="1"/>
    <xf numFmtId="0" fontId="16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/>
    <xf numFmtId="0" fontId="2" fillId="1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27" fillId="4" borderId="10" xfId="0" applyNumberFormat="1" applyFont="1" applyFill="1" applyBorder="1" applyAlignment="1">
      <alignment horizontal="center" vertical="center"/>
    </xf>
    <xf numFmtId="1" fontId="27" fillId="4" borderId="1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5" fontId="27" fillId="4" borderId="1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7" fillId="0" borderId="3" xfId="0" applyFont="1" applyBorder="1" applyAlignment="1">
      <alignment horizontal="center" wrapText="1"/>
    </xf>
    <xf numFmtId="0" fontId="27" fillId="0" borderId="15" xfId="0" applyFont="1" applyBorder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7" fillId="0" borderId="5" xfId="0" applyFont="1" applyBorder="1" applyAlignment="1">
      <alignment horizontal="center" wrapText="1"/>
    </xf>
    <xf numFmtId="1" fontId="27" fillId="4" borderId="11" xfId="0" applyNumberFormat="1" applyFont="1" applyFill="1" applyBorder="1" applyAlignment="1">
      <alignment horizontal="center" vertical="center"/>
    </xf>
    <xf numFmtId="165" fontId="27" fillId="4" borderId="1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42" fillId="5" borderId="16" xfId="0" applyFont="1" applyFill="1" applyBorder="1" applyAlignment="1">
      <alignment horizontal="center"/>
    </xf>
    <xf numFmtId="0" fontId="42" fillId="5" borderId="17" xfId="0" applyFont="1" applyFill="1" applyBorder="1" applyAlignment="1">
      <alignment horizontal="center"/>
    </xf>
    <xf numFmtId="0" fontId="42" fillId="5" borderId="18" xfId="0" applyFont="1" applyFill="1" applyBorder="1" applyAlignment="1">
      <alignment horizontal="center"/>
    </xf>
    <xf numFmtId="0" fontId="42" fillId="5" borderId="19" xfId="0" applyFont="1" applyFill="1" applyBorder="1" applyAlignment="1">
      <alignment horizontal="center"/>
    </xf>
    <xf numFmtId="0" fontId="42" fillId="5" borderId="20" xfId="0" applyFont="1" applyFill="1" applyBorder="1" applyAlignment="1">
      <alignment horizontal="center"/>
    </xf>
    <xf numFmtId="0" fontId="42" fillId="5" borderId="21" xfId="0" applyFont="1" applyFill="1" applyBorder="1" applyAlignment="1">
      <alignment horizontal="center"/>
    </xf>
    <xf numFmtId="0" fontId="42" fillId="5" borderId="22" xfId="0" applyFont="1" applyFill="1" applyBorder="1" applyAlignment="1">
      <alignment horizontal="center"/>
    </xf>
    <xf numFmtId="0" fontId="42" fillId="5" borderId="23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" fontId="27" fillId="4" borderId="1" xfId="0" applyNumberFormat="1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0" fontId="15" fillId="7" borderId="0" xfId="0" applyFont="1" applyFill="1" applyBorder="1"/>
    <xf numFmtId="0" fontId="14" fillId="4" borderId="0" xfId="0" applyFont="1" applyFill="1" applyBorder="1" applyAlignment="1">
      <alignment horizontal="center" vertical="center"/>
    </xf>
    <xf numFmtId="0" fontId="42" fillId="9" borderId="21" xfId="0" applyFont="1" applyFill="1" applyBorder="1" applyAlignment="1">
      <alignment horizontal="center"/>
    </xf>
    <xf numFmtId="0" fontId="42" fillId="13" borderId="21" xfId="0" applyFont="1" applyFill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42" fillId="4" borderId="21" xfId="0" applyFont="1" applyFill="1" applyBorder="1" applyAlignment="1">
      <alignment horizontal="center"/>
    </xf>
    <xf numFmtId="0" fontId="42" fillId="11" borderId="21" xfId="0" applyFont="1" applyFill="1" applyBorder="1" applyAlignment="1">
      <alignment horizontal="center"/>
    </xf>
    <xf numFmtId="0" fontId="42" fillId="8" borderId="21" xfId="0" applyFont="1" applyFill="1" applyBorder="1" applyAlignment="1">
      <alignment horizontal="center"/>
    </xf>
    <xf numFmtId="0" fontId="43" fillId="0" borderId="0" xfId="0" applyFont="1"/>
    <xf numFmtId="0" fontId="44" fillId="14" borderId="2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8" fillId="4" borderId="8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1" fontId="27" fillId="4" borderId="9" xfId="0" applyNumberFormat="1" applyFont="1" applyFill="1" applyBorder="1" applyAlignment="1">
      <alignment horizontal="center" vertical="center"/>
    </xf>
    <xf numFmtId="1" fontId="27" fillId="4" borderId="10" xfId="0" applyNumberFormat="1" applyFont="1" applyFill="1" applyBorder="1" applyAlignment="1">
      <alignment horizontal="center" vertical="center"/>
    </xf>
    <xf numFmtId="1" fontId="27" fillId="4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165" fontId="27" fillId="4" borderId="9" xfId="0" applyNumberFormat="1" applyFont="1" applyFill="1" applyBorder="1" applyAlignment="1">
      <alignment horizontal="center" vertical="center"/>
    </xf>
    <xf numFmtId="165" fontId="27" fillId="4" borderId="1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5" fontId="27" fillId="4" borderId="10" xfId="0" applyNumberFormat="1" applyFont="1" applyFill="1" applyBorder="1" applyAlignment="1">
      <alignment horizontal="center" vertical="center"/>
    </xf>
    <xf numFmtId="0" fontId="28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8" fillId="4" borderId="10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6" fillId="12" borderId="9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wrapText="1"/>
    </xf>
    <xf numFmtId="0" fontId="27" fillId="0" borderId="5" xfId="0" applyFont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27" fillId="0" borderId="15" xfId="0" applyFont="1" applyBorder="1" applyAlignment="1">
      <alignment horizont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5" fillId="4" borderId="9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" fillId="4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4">
    <cellStyle name="Normal" xfId="0" builtinId="0"/>
    <cellStyle name="Percent" xfId="1" builtinId="5"/>
    <cellStyle name="一般 2" xfId="2"/>
    <cellStyle name="一般_格式" xfId="3"/>
  </cellStyles>
  <dxfs count="0"/>
  <tableStyles count="0" defaultTableStyle="TableStyleMedium9" defaultPivotStyle="PivotStyleLight16"/>
  <colors>
    <mruColors>
      <color rgb="FF663300"/>
      <color rgb="FF99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11</xdr:row>
      <xdr:rowOff>79376</xdr:rowOff>
    </xdr:from>
    <xdr:to>
      <xdr:col>4</xdr:col>
      <xdr:colOff>381000</xdr:colOff>
      <xdr:row>13</xdr:row>
      <xdr:rowOff>172357</xdr:rowOff>
    </xdr:to>
    <xdr:sp macro="" textlink="">
      <xdr:nvSpPr>
        <xdr:cNvPr id="2" name="Right Arrow 1"/>
        <xdr:cNvSpPr/>
      </xdr:nvSpPr>
      <xdr:spPr>
        <a:xfrm>
          <a:off x="303440" y="3803651"/>
          <a:ext cx="2563585" cy="73115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1110838</xdr:colOff>
      <xdr:row>81</xdr:row>
      <xdr:rowOff>272141</xdr:rowOff>
    </xdr:from>
    <xdr:to>
      <xdr:col>25</xdr:col>
      <xdr:colOff>1464624</xdr:colOff>
      <xdr:row>83</xdr:row>
      <xdr:rowOff>95246</xdr:rowOff>
    </xdr:to>
    <xdr:sp macro="" textlink="">
      <xdr:nvSpPr>
        <xdr:cNvPr id="3" name="Right Arrow 2"/>
        <xdr:cNvSpPr/>
      </xdr:nvSpPr>
      <xdr:spPr>
        <a:xfrm>
          <a:off x="32145020" y="16603186"/>
          <a:ext cx="1912422" cy="325333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312964</xdr:colOff>
      <xdr:row>7</xdr:row>
      <xdr:rowOff>68038</xdr:rowOff>
    </xdr:from>
    <xdr:to>
      <xdr:col>14</xdr:col>
      <xdr:colOff>0</xdr:colOff>
      <xdr:row>9</xdr:row>
      <xdr:rowOff>40822</xdr:rowOff>
    </xdr:to>
    <xdr:sp macro="" textlink="">
      <xdr:nvSpPr>
        <xdr:cNvPr id="4" name="Right Arrow 3"/>
        <xdr:cNvSpPr/>
      </xdr:nvSpPr>
      <xdr:spPr>
        <a:xfrm>
          <a:off x="2798989" y="2735038"/>
          <a:ext cx="1529443" cy="506184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27215</xdr:colOff>
      <xdr:row>11</xdr:row>
      <xdr:rowOff>79376</xdr:rowOff>
    </xdr:from>
    <xdr:to>
      <xdr:col>7</xdr:col>
      <xdr:colOff>381000</xdr:colOff>
      <xdr:row>13</xdr:row>
      <xdr:rowOff>172357</xdr:rowOff>
    </xdr:to>
    <xdr:sp macro="" textlink="">
      <xdr:nvSpPr>
        <xdr:cNvPr id="5" name="Right Arrow 4"/>
        <xdr:cNvSpPr/>
      </xdr:nvSpPr>
      <xdr:spPr>
        <a:xfrm>
          <a:off x="307362" y="3822141"/>
          <a:ext cx="2561344" cy="73171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27215</xdr:colOff>
      <xdr:row>11</xdr:row>
      <xdr:rowOff>79376</xdr:rowOff>
    </xdr:from>
    <xdr:to>
      <xdr:col>10</xdr:col>
      <xdr:colOff>381000</xdr:colOff>
      <xdr:row>13</xdr:row>
      <xdr:rowOff>172357</xdr:rowOff>
    </xdr:to>
    <xdr:sp macro="" textlink="">
      <xdr:nvSpPr>
        <xdr:cNvPr id="6" name="Right Arrow 5"/>
        <xdr:cNvSpPr/>
      </xdr:nvSpPr>
      <xdr:spPr>
        <a:xfrm>
          <a:off x="2514921" y="3822141"/>
          <a:ext cx="2841491" cy="73171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27215</xdr:colOff>
      <xdr:row>11</xdr:row>
      <xdr:rowOff>79376</xdr:rowOff>
    </xdr:from>
    <xdr:to>
      <xdr:col>13</xdr:col>
      <xdr:colOff>381000</xdr:colOff>
      <xdr:row>13</xdr:row>
      <xdr:rowOff>172357</xdr:rowOff>
    </xdr:to>
    <xdr:sp macro="" textlink="">
      <xdr:nvSpPr>
        <xdr:cNvPr id="7" name="Right Arrow 6"/>
        <xdr:cNvSpPr/>
      </xdr:nvSpPr>
      <xdr:spPr>
        <a:xfrm>
          <a:off x="5002627" y="3822141"/>
          <a:ext cx="2841491" cy="73171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11</xdr:row>
      <xdr:rowOff>79376</xdr:rowOff>
    </xdr:from>
    <xdr:to>
      <xdr:col>2</xdr:col>
      <xdr:colOff>381000</xdr:colOff>
      <xdr:row>13</xdr:row>
      <xdr:rowOff>172357</xdr:rowOff>
    </xdr:to>
    <xdr:sp macro="" textlink="">
      <xdr:nvSpPr>
        <xdr:cNvPr id="2" name="Right Arrow 1"/>
        <xdr:cNvSpPr/>
      </xdr:nvSpPr>
      <xdr:spPr>
        <a:xfrm>
          <a:off x="303440" y="3803651"/>
          <a:ext cx="906235" cy="73115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54429</xdr:colOff>
      <xdr:row>47</xdr:row>
      <xdr:rowOff>81641</xdr:rowOff>
    </xdr:from>
    <xdr:to>
      <xdr:col>18</xdr:col>
      <xdr:colOff>408214</xdr:colOff>
      <xdr:row>49</xdr:row>
      <xdr:rowOff>95247</xdr:rowOff>
    </xdr:to>
    <xdr:sp macro="" textlink="">
      <xdr:nvSpPr>
        <xdr:cNvPr id="3" name="Right Arrow 2"/>
        <xdr:cNvSpPr/>
      </xdr:nvSpPr>
      <xdr:spPr>
        <a:xfrm>
          <a:off x="7636329" y="9806666"/>
          <a:ext cx="801460" cy="318406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312964</xdr:colOff>
      <xdr:row>7</xdr:row>
      <xdr:rowOff>68038</xdr:rowOff>
    </xdr:from>
    <xdr:to>
      <xdr:col>5</xdr:col>
      <xdr:colOff>108857</xdr:colOff>
      <xdr:row>9</xdr:row>
      <xdr:rowOff>40822</xdr:rowOff>
    </xdr:to>
    <xdr:sp macro="" textlink="">
      <xdr:nvSpPr>
        <xdr:cNvPr id="4" name="Right Arrow 3"/>
        <xdr:cNvSpPr/>
      </xdr:nvSpPr>
      <xdr:spPr>
        <a:xfrm>
          <a:off x="1141639" y="2735038"/>
          <a:ext cx="1148443" cy="506184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557893</xdr:colOff>
      <xdr:row>3</xdr:row>
      <xdr:rowOff>66676</xdr:rowOff>
    </xdr:to>
    <xdr:sp macro="" textlink="">
      <xdr:nvSpPr>
        <xdr:cNvPr id="2" name="Right Arrow 1"/>
        <xdr:cNvSpPr/>
      </xdr:nvSpPr>
      <xdr:spPr>
        <a:xfrm>
          <a:off x="0" y="923925"/>
          <a:ext cx="557893" cy="285751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408213</xdr:rowOff>
    </xdr:from>
    <xdr:to>
      <xdr:col>0</xdr:col>
      <xdr:colOff>557893</xdr:colOff>
      <xdr:row>4</xdr:row>
      <xdr:rowOff>272142</xdr:rowOff>
    </xdr:to>
    <xdr:sp macro="" textlink="">
      <xdr:nvSpPr>
        <xdr:cNvPr id="2" name="Right Arrow 1"/>
        <xdr:cNvSpPr/>
      </xdr:nvSpPr>
      <xdr:spPr>
        <a:xfrm>
          <a:off x="0" y="2422070"/>
          <a:ext cx="557893" cy="285751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598714</xdr:colOff>
      <xdr:row>59</xdr:row>
      <xdr:rowOff>27215</xdr:rowOff>
    </xdr:from>
    <xdr:to>
      <xdr:col>2</xdr:col>
      <xdr:colOff>381000</xdr:colOff>
      <xdr:row>60</xdr:row>
      <xdr:rowOff>95251</xdr:rowOff>
    </xdr:to>
    <xdr:sp macro="" textlink="">
      <xdr:nvSpPr>
        <xdr:cNvPr id="3" name="Left Arrow 2"/>
        <xdr:cNvSpPr/>
      </xdr:nvSpPr>
      <xdr:spPr>
        <a:xfrm>
          <a:off x="598714" y="10247540"/>
          <a:ext cx="1039586" cy="268061"/>
        </a:xfrm>
        <a:prstGeom prst="lef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136072</xdr:colOff>
      <xdr:row>4</xdr:row>
      <xdr:rowOff>598716</xdr:rowOff>
    </xdr:from>
    <xdr:to>
      <xdr:col>2</xdr:col>
      <xdr:colOff>394607</xdr:colOff>
      <xdr:row>5</xdr:row>
      <xdr:rowOff>258536</xdr:rowOff>
    </xdr:to>
    <xdr:sp macro="" textlink="">
      <xdr:nvSpPr>
        <xdr:cNvPr id="2" name="Right Arrow 1"/>
        <xdr:cNvSpPr/>
      </xdr:nvSpPr>
      <xdr:spPr>
        <a:xfrm>
          <a:off x="364672" y="2151291"/>
          <a:ext cx="991960" cy="288470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571500</xdr:colOff>
      <xdr:row>34</xdr:row>
      <xdr:rowOff>149679</xdr:rowOff>
    </xdr:from>
    <xdr:to>
      <xdr:col>2</xdr:col>
      <xdr:colOff>190500</xdr:colOff>
      <xdr:row>36</xdr:row>
      <xdr:rowOff>13608</xdr:rowOff>
    </xdr:to>
    <xdr:sp macro="" textlink="">
      <xdr:nvSpPr>
        <xdr:cNvPr id="3" name="Left Arrow 2"/>
        <xdr:cNvSpPr/>
      </xdr:nvSpPr>
      <xdr:spPr>
        <a:xfrm>
          <a:off x="571500" y="8790215"/>
          <a:ext cx="1047750" cy="272143"/>
        </a:xfrm>
        <a:prstGeom prst="lef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136072</xdr:colOff>
      <xdr:row>4</xdr:row>
      <xdr:rowOff>598716</xdr:rowOff>
    </xdr:from>
    <xdr:to>
      <xdr:col>3</xdr:col>
      <xdr:colOff>394607</xdr:colOff>
      <xdr:row>5</xdr:row>
      <xdr:rowOff>258536</xdr:rowOff>
    </xdr:to>
    <xdr:sp macro="" textlink="">
      <xdr:nvSpPr>
        <xdr:cNvPr id="4" name="Right Arrow 3"/>
        <xdr:cNvSpPr/>
      </xdr:nvSpPr>
      <xdr:spPr>
        <a:xfrm>
          <a:off x="828799" y="2157352"/>
          <a:ext cx="1124444" cy="283275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367393</xdr:colOff>
      <xdr:row>34</xdr:row>
      <xdr:rowOff>176892</xdr:rowOff>
    </xdr:from>
    <xdr:to>
      <xdr:col>3</xdr:col>
      <xdr:colOff>680357</xdr:colOff>
      <xdr:row>36</xdr:row>
      <xdr:rowOff>40821</xdr:rowOff>
    </xdr:to>
    <xdr:sp macro="" textlink="">
      <xdr:nvSpPr>
        <xdr:cNvPr id="5" name="Left Arrow 4"/>
        <xdr:cNvSpPr/>
      </xdr:nvSpPr>
      <xdr:spPr>
        <a:xfrm>
          <a:off x="1796143" y="8817428"/>
          <a:ext cx="1047750" cy="272143"/>
        </a:xfrm>
        <a:prstGeom prst="lef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136072</xdr:colOff>
      <xdr:row>4</xdr:row>
      <xdr:rowOff>598716</xdr:rowOff>
    </xdr:from>
    <xdr:to>
      <xdr:col>6</xdr:col>
      <xdr:colOff>394607</xdr:colOff>
      <xdr:row>5</xdr:row>
      <xdr:rowOff>258536</xdr:rowOff>
    </xdr:to>
    <xdr:sp macro="" textlink="">
      <xdr:nvSpPr>
        <xdr:cNvPr id="6" name="Right Arrow 5"/>
        <xdr:cNvSpPr/>
      </xdr:nvSpPr>
      <xdr:spPr>
        <a:xfrm>
          <a:off x="1694708" y="2157352"/>
          <a:ext cx="1124444" cy="283275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217714</xdr:colOff>
      <xdr:row>36</xdr:row>
      <xdr:rowOff>95250</xdr:rowOff>
    </xdr:from>
    <xdr:to>
      <xdr:col>6</xdr:col>
      <xdr:colOff>530678</xdr:colOff>
      <xdr:row>37</xdr:row>
      <xdr:rowOff>13607</xdr:rowOff>
    </xdr:to>
    <xdr:sp macro="" textlink="">
      <xdr:nvSpPr>
        <xdr:cNvPr id="7" name="Left Arrow 6"/>
        <xdr:cNvSpPr/>
      </xdr:nvSpPr>
      <xdr:spPr>
        <a:xfrm>
          <a:off x="3850821" y="9144000"/>
          <a:ext cx="1047750" cy="272143"/>
        </a:xfrm>
        <a:prstGeom prst="lef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136072</xdr:colOff>
      <xdr:row>4</xdr:row>
      <xdr:rowOff>598716</xdr:rowOff>
    </xdr:from>
    <xdr:to>
      <xdr:col>7</xdr:col>
      <xdr:colOff>394607</xdr:colOff>
      <xdr:row>5</xdr:row>
      <xdr:rowOff>258536</xdr:rowOff>
    </xdr:to>
    <xdr:sp macro="" textlink="">
      <xdr:nvSpPr>
        <xdr:cNvPr id="8" name="Right Arrow 7"/>
        <xdr:cNvSpPr/>
      </xdr:nvSpPr>
      <xdr:spPr>
        <a:xfrm>
          <a:off x="4015345" y="2157352"/>
          <a:ext cx="1124444" cy="283275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353786</xdr:colOff>
      <xdr:row>36</xdr:row>
      <xdr:rowOff>108857</xdr:rowOff>
    </xdr:from>
    <xdr:to>
      <xdr:col>7</xdr:col>
      <xdr:colOff>666750</xdr:colOff>
      <xdr:row>37</xdr:row>
      <xdr:rowOff>27214</xdr:rowOff>
    </xdr:to>
    <xdr:sp macro="" textlink="">
      <xdr:nvSpPr>
        <xdr:cNvPr id="9" name="Left Arrow 8"/>
        <xdr:cNvSpPr/>
      </xdr:nvSpPr>
      <xdr:spPr>
        <a:xfrm>
          <a:off x="4721679" y="9157607"/>
          <a:ext cx="1047750" cy="272143"/>
        </a:xfrm>
        <a:prstGeom prst="lef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8"/>
  <sheetViews>
    <sheetView view="pageBreakPreview" zoomScale="85" zoomScaleNormal="100" zoomScaleSheetLayoutView="85" workbookViewId="0">
      <selection activeCell="E73" sqref="E73"/>
    </sheetView>
  </sheetViews>
  <sheetFormatPr defaultRowHeight="15"/>
  <cols>
    <col min="1" max="1" width="2.5703125" customWidth="1"/>
    <col min="4" max="4" width="17.7109375" customWidth="1"/>
    <col min="5" max="5" width="10.42578125" bestFit="1" customWidth="1"/>
    <col min="6" max="6" width="10" customWidth="1"/>
    <col min="7" max="7" width="11.85546875" bestFit="1" customWidth="1"/>
    <col min="8" max="8" width="9.28515625" style="104" bestFit="1" customWidth="1"/>
    <col min="9" max="9" width="9.28515625" bestFit="1" customWidth="1"/>
    <col min="10" max="10" width="14.140625" customWidth="1"/>
    <col min="11" max="11" width="9.28515625" bestFit="1" customWidth="1"/>
    <col min="12" max="12" width="14.140625" customWidth="1"/>
    <col min="13" max="13" width="11.5703125" customWidth="1"/>
    <col min="14" max="14" width="13" customWidth="1"/>
  </cols>
  <sheetData>
    <row r="1" spans="2:14" s="66" customFormat="1" ht="33" customHeight="1">
      <c r="B1" s="263" t="s">
        <v>77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2:14" ht="11.25" customHeight="1">
      <c r="B2" s="81"/>
      <c r="C2" s="81"/>
      <c r="D2" s="81"/>
      <c r="E2" s="81"/>
      <c r="F2" s="81"/>
      <c r="G2" s="81"/>
      <c r="H2" s="105"/>
      <c r="I2" s="81"/>
      <c r="J2" s="81"/>
      <c r="K2" s="81"/>
      <c r="L2" s="81"/>
      <c r="M2" s="81"/>
    </row>
    <row r="3" spans="2:14" ht="15.75">
      <c r="B3" s="262" t="s">
        <v>45</v>
      </c>
      <c r="C3" s="266" t="s">
        <v>21</v>
      </c>
      <c r="D3" s="266" t="s">
        <v>15</v>
      </c>
      <c r="E3" s="282" t="s">
        <v>24</v>
      </c>
      <c r="F3" s="282" t="s">
        <v>32</v>
      </c>
      <c r="G3" s="282" t="s">
        <v>44</v>
      </c>
      <c r="H3" s="283" t="s">
        <v>73</v>
      </c>
      <c r="I3" s="280" t="s">
        <v>19</v>
      </c>
      <c r="J3" s="280"/>
      <c r="K3" s="280" t="s">
        <v>75</v>
      </c>
      <c r="L3" s="280"/>
      <c r="M3" s="279" t="s">
        <v>30</v>
      </c>
      <c r="N3" s="262" t="s">
        <v>108</v>
      </c>
    </row>
    <row r="4" spans="2:14" ht="31.5">
      <c r="B4" s="262"/>
      <c r="C4" s="266"/>
      <c r="D4" s="266"/>
      <c r="E4" s="266"/>
      <c r="F4" s="266"/>
      <c r="G4" s="266"/>
      <c r="H4" s="284"/>
      <c r="I4" s="46" t="s">
        <v>12</v>
      </c>
      <c r="J4" s="46" t="s">
        <v>16</v>
      </c>
      <c r="K4" s="80" t="s">
        <v>12</v>
      </c>
      <c r="L4" s="80" t="s">
        <v>16</v>
      </c>
      <c r="M4" s="262"/>
      <c r="N4" s="262"/>
    </row>
    <row r="5" spans="2:14" ht="15.75">
      <c r="B5" s="262" t="s">
        <v>46</v>
      </c>
      <c r="C5" s="281" t="s">
        <v>22</v>
      </c>
      <c r="D5" s="36" t="s">
        <v>35</v>
      </c>
      <c r="E5" s="36">
        <v>858</v>
      </c>
      <c r="F5" s="37">
        <f>E5/13846</f>
        <v>6.1967355192835478E-2</v>
      </c>
      <c r="G5" s="136">
        <f>445*F5</f>
        <v>27.575473060811788</v>
      </c>
      <c r="H5" s="137">
        <v>23</v>
      </c>
      <c r="I5" s="36">
        <f>H5*3</f>
        <v>69</v>
      </c>
      <c r="J5" s="36">
        <f>I5*4</f>
        <v>276</v>
      </c>
      <c r="K5" s="36">
        <f>H5*6</f>
        <v>138</v>
      </c>
      <c r="L5" s="36">
        <f>K5*4</f>
        <v>552</v>
      </c>
      <c r="M5" s="51" t="s">
        <v>29</v>
      </c>
      <c r="N5" s="271" t="s">
        <v>119</v>
      </c>
    </row>
    <row r="6" spans="2:14" ht="15.75">
      <c r="B6" s="262"/>
      <c r="C6" s="281"/>
      <c r="D6" s="36" t="s">
        <v>36</v>
      </c>
      <c r="E6" s="36">
        <v>1058</v>
      </c>
      <c r="F6" s="37">
        <f t="shared" ref="F6:F18" si="0">E6/13846</f>
        <v>7.6411960132890366E-2</v>
      </c>
      <c r="G6" s="136">
        <f t="shared" ref="G6:G18" si="1">445*F6</f>
        <v>34.003322259136212</v>
      </c>
      <c r="H6" s="137">
        <v>30</v>
      </c>
      <c r="I6" s="36">
        <f t="shared" ref="I6:I17" si="2">H6*3</f>
        <v>90</v>
      </c>
      <c r="J6" s="36">
        <f t="shared" ref="J6:J44" si="3">I6*4</f>
        <v>360</v>
      </c>
      <c r="K6" s="36">
        <f t="shared" ref="K6:K44" si="4">H6*6</f>
        <v>180</v>
      </c>
      <c r="L6" s="36">
        <f t="shared" ref="L6:L44" si="5">K6*4</f>
        <v>720</v>
      </c>
      <c r="M6" s="51" t="s">
        <v>29</v>
      </c>
      <c r="N6" s="272"/>
    </row>
    <row r="7" spans="2:14" ht="15.75">
      <c r="B7" s="262"/>
      <c r="C7" s="281"/>
      <c r="D7" s="36" t="s">
        <v>37</v>
      </c>
      <c r="E7" s="36">
        <v>3500</v>
      </c>
      <c r="F7" s="37">
        <f t="shared" si="0"/>
        <v>0.25278058645096058</v>
      </c>
      <c r="G7" s="136">
        <f t="shared" si="1"/>
        <v>112.48736097067746</v>
      </c>
      <c r="H7" s="137">
        <v>95</v>
      </c>
      <c r="I7" s="36">
        <f t="shared" si="2"/>
        <v>285</v>
      </c>
      <c r="J7" s="36">
        <f t="shared" si="3"/>
        <v>1140</v>
      </c>
      <c r="K7" s="36">
        <f t="shared" si="4"/>
        <v>570</v>
      </c>
      <c r="L7" s="36">
        <f t="shared" si="5"/>
        <v>2280</v>
      </c>
      <c r="M7" s="51" t="s">
        <v>29</v>
      </c>
      <c r="N7" s="272"/>
    </row>
    <row r="8" spans="2:14" ht="15.75">
      <c r="B8" s="262"/>
      <c r="C8" s="281"/>
      <c r="D8" s="36" t="s">
        <v>38</v>
      </c>
      <c r="E8" s="36">
        <v>1544</v>
      </c>
      <c r="F8" s="37">
        <f t="shared" si="0"/>
        <v>0.11151235013722374</v>
      </c>
      <c r="G8" s="136">
        <f t="shared" si="1"/>
        <v>49.622995811064563</v>
      </c>
      <c r="H8" s="137">
        <v>42</v>
      </c>
      <c r="I8" s="36">
        <f t="shared" si="2"/>
        <v>126</v>
      </c>
      <c r="J8" s="36">
        <f t="shared" si="3"/>
        <v>504</v>
      </c>
      <c r="K8" s="36">
        <f t="shared" si="4"/>
        <v>252</v>
      </c>
      <c r="L8" s="36">
        <f t="shared" si="5"/>
        <v>1008</v>
      </c>
      <c r="M8" s="51" t="s">
        <v>29</v>
      </c>
      <c r="N8" s="272"/>
    </row>
    <row r="9" spans="2:14" ht="15.75">
      <c r="B9" s="262"/>
      <c r="C9" s="281"/>
      <c r="D9" s="36" t="s">
        <v>39</v>
      </c>
      <c r="E9" s="36">
        <v>59</v>
      </c>
      <c r="F9" s="37">
        <f t="shared" si="0"/>
        <v>4.261158457316192E-3</v>
      </c>
      <c r="G9" s="136">
        <f t="shared" si="1"/>
        <v>1.8962155135057055</v>
      </c>
      <c r="H9" s="137">
        <v>2</v>
      </c>
      <c r="I9" s="36">
        <f t="shared" si="2"/>
        <v>6</v>
      </c>
      <c r="J9" s="36">
        <f t="shared" si="3"/>
        <v>24</v>
      </c>
      <c r="K9" s="36">
        <f t="shared" si="4"/>
        <v>12</v>
      </c>
      <c r="L9" s="36">
        <f t="shared" si="5"/>
        <v>48</v>
      </c>
      <c r="M9" s="51" t="s">
        <v>29</v>
      </c>
      <c r="N9" s="272"/>
    </row>
    <row r="10" spans="2:14" ht="15.75">
      <c r="B10" s="262"/>
      <c r="C10" s="269" t="s">
        <v>23</v>
      </c>
      <c r="D10" s="36" t="s">
        <v>40</v>
      </c>
      <c r="E10" s="36">
        <v>425</v>
      </c>
      <c r="F10" s="37">
        <f t="shared" si="0"/>
        <v>3.0694785497616641E-2</v>
      </c>
      <c r="G10" s="136">
        <f t="shared" si="1"/>
        <v>13.659179546439406</v>
      </c>
      <c r="H10" s="137">
        <v>10</v>
      </c>
      <c r="I10" s="36">
        <f t="shared" si="2"/>
        <v>30</v>
      </c>
      <c r="J10" s="36">
        <f t="shared" si="3"/>
        <v>120</v>
      </c>
      <c r="K10" s="36">
        <f t="shared" si="4"/>
        <v>60</v>
      </c>
      <c r="L10" s="36">
        <f t="shared" si="5"/>
        <v>240</v>
      </c>
      <c r="M10" s="51" t="s">
        <v>29</v>
      </c>
      <c r="N10" s="272"/>
    </row>
    <row r="11" spans="2:14" ht="15.75">
      <c r="B11" s="262"/>
      <c r="C11" s="270"/>
      <c r="D11" s="36" t="s">
        <v>41</v>
      </c>
      <c r="E11" s="36">
        <v>360</v>
      </c>
      <c r="F11" s="37">
        <f t="shared" si="0"/>
        <v>2.6000288892098801E-2</v>
      </c>
      <c r="G11" s="136">
        <f t="shared" si="1"/>
        <v>11.570128556983967</v>
      </c>
      <c r="H11" s="137">
        <v>9</v>
      </c>
      <c r="I11" s="36">
        <f t="shared" si="2"/>
        <v>27</v>
      </c>
      <c r="J11" s="36">
        <f t="shared" si="3"/>
        <v>108</v>
      </c>
      <c r="K11" s="36">
        <f t="shared" si="4"/>
        <v>54</v>
      </c>
      <c r="L11" s="36">
        <f t="shared" si="5"/>
        <v>216</v>
      </c>
      <c r="M11" s="51" t="s">
        <v>29</v>
      </c>
      <c r="N11" s="272"/>
    </row>
    <row r="12" spans="2:14" ht="15.75">
      <c r="B12" s="262"/>
      <c r="C12" s="48" t="s">
        <v>10</v>
      </c>
      <c r="D12" s="36" t="s">
        <v>10</v>
      </c>
      <c r="E12" s="36">
        <v>358</v>
      </c>
      <c r="F12" s="37">
        <f t="shared" si="0"/>
        <v>2.5855842842698252E-2</v>
      </c>
      <c r="G12" s="136">
        <f t="shared" si="1"/>
        <v>11.505850065000722</v>
      </c>
      <c r="H12" s="137">
        <v>9</v>
      </c>
      <c r="I12" s="36">
        <f t="shared" si="2"/>
        <v>27</v>
      </c>
      <c r="J12" s="36">
        <f t="shared" si="3"/>
        <v>108</v>
      </c>
      <c r="K12" s="36">
        <f t="shared" si="4"/>
        <v>54</v>
      </c>
      <c r="L12" s="36">
        <f t="shared" si="5"/>
        <v>216</v>
      </c>
      <c r="M12" s="51" t="s">
        <v>29</v>
      </c>
      <c r="N12" s="272"/>
    </row>
    <row r="13" spans="2:14" ht="15.75">
      <c r="B13" s="262"/>
      <c r="C13" s="274" t="s">
        <v>118</v>
      </c>
      <c r="D13" s="275"/>
      <c r="E13" s="140">
        <v>39</v>
      </c>
      <c r="F13" s="37">
        <f t="shared" si="0"/>
        <v>2.8166979633107033E-3</v>
      </c>
      <c r="G13" s="86">
        <f t="shared" si="1"/>
        <v>1.253430593673263</v>
      </c>
      <c r="H13" s="134">
        <v>1</v>
      </c>
      <c r="I13" s="36">
        <f t="shared" si="2"/>
        <v>3</v>
      </c>
      <c r="J13" s="36">
        <f t="shared" si="3"/>
        <v>12</v>
      </c>
      <c r="K13" s="36">
        <f t="shared" si="4"/>
        <v>6</v>
      </c>
      <c r="L13" s="36">
        <f t="shared" si="5"/>
        <v>24</v>
      </c>
      <c r="M13" s="82"/>
      <c r="N13" s="272"/>
    </row>
    <row r="14" spans="2:14" ht="15.75">
      <c r="B14" s="262"/>
      <c r="C14" s="274" t="s">
        <v>74</v>
      </c>
      <c r="D14" s="275"/>
      <c r="E14" s="140">
        <v>4</v>
      </c>
      <c r="F14" s="135">
        <f t="shared" si="0"/>
        <v>2.8889209880109779E-4</v>
      </c>
      <c r="G14" s="86">
        <f t="shared" si="1"/>
        <v>0.12855698396648851</v>
      </c>
      <c r="H14" s="134">
        <v>1</v>
      </c>
      <c r="I14" s="63">
        <f t="shared" si="2"/>
        <v>3</v>
      </c>
      <c r="J14" s="63">
        <f t="shared" si="3"/>
        <v>12</v>
      </c>
      <c r="K14" s="63">
        <f t="shared" si="4"/>
        <v>6</v>
      </c>
      <c r="L14" s="63">
        <f t="shared" si="5"/>
        <v>24</v>
      </c>
      <c r="M14" s="116" t="s">
        <v>29</v>
      </c>
      <c r="N14" s="272"/>
    </row>
    <row r="15" spans="2:14" ht="15.75">
      <c r="B15" s="262"/>
      <c r="C15" s="267" t="s">
        <v>27</v>
      </c>
      <c r="D15" s="267"/>
      <c r="E15" s="54">
        <v>4510</v>
      </c>
      <c r="F15" s="133">
        <f t="shared" si="0"/>
        <v>0.32572584139823774</v>
      </c>
      <c r="G15" s="85">
        <f t="shared" si="1"/>
        <v>144.94799942221579</v>
      </c>
      <c r="H15" s="100">
        <v>142</v>
      </c>
      <c r="I15" s="54">
        <f t="shared" si="2"/>
        <v>426</v>
      </c>
      <c r="J15" s="54">
        <f t="shared" si="3"/>
        <v>1704</v>
      </c>
      <c r="K15" s="54">
        <f t="shared" si="4"/>
        <v>852</v>
      </c>
      <c r="L15" s="54">
        <f t="shared" si="5"/>
        <v>3408</v>
      </c>
      <c r="M15" s="127" t="s">
        <v>28</v>
      </c>
      <c r="N15" s="272"/>
    </row>
    <row r="16" spans="2:14" ht="15.75">
      <c r="B16" s="262"/>
      <c r="C16" s="268" t="s">
        <v>25</v>
      </c>
      <c r="D16" s="268"/>
      <c r="E16" s="120">
        <v>650</v>
      </c>
      <c r="F16" s="37">
        <f t="shared" si="0"/>
        <v>4.6944966055178394E-2</v>
      </c>
      <c r="G16" s="136">
        <f t="shared" si="1"/>
        <v>20.890509894554384</v>
      </c>
      <c r="H16" s="137">
        <v>47</v>
      </c>
      <c r="I16" s="36">
        <f t="shared" si="2"/>
        <v>141</v>
      </c>
      <c r="J16" s="36">
        <f t="shared" si="3"/>
        <v>564</v>
      </c>
      <c r="K16" s="36">
        <f t="shared" si="4"/>
        <v>282</v>
      </c>
      <c r="L16" s="36">
        <f t="shared" si="5"/>
        <v>1128</v>
      </c>
      <c r="M16" s="51" t="s">
        <v>31</v>
      </c>
      <c r="N16" s="272"/>
    </row>
    <row r="17" spans="2:14" ht="15.75">
      <c r="B17" s="262"/>
      <c r="C17" s="268" t="s">
        <v>26</v>
      </c>
      <c r="D17" s="268"/>
      <c r="E17" s="120">
        <v>481</v>
      </c>
      <c r="F17" s="37">
        <f t="shared" si="0"/>
        <v>3.4739274880832012E-2</v>
      </c>
      <c r="G17" s="136">
        <f t="shared" si="1"/>
        <v>15.458977321970245</v>
      </c>
      <c r="H17" s="137">
        <v>34</v>
      </c>
      <c r="I17" s="36">
        <f t="shared" si="2"/>
        <v>102</v>
      </c>
      <c r="J17" s="36">
        <f t="shared" si="3"/>
        <v>408</v>
      </c>
      <c r="K17" s="36">
        <f t="shared" si="4"/>
        <v>204</v>
      </c>
      <c r="L17" s="36">
        <f t="shared" si="5"/>
        <v>816</v>
      </c>
      <c r="M17" s="51" t="s">
        <v>31</v>
      </c>
      <c r="N17" s="273"/>
    </row>
    <row r="18" spans="2:14" ht="15.75">
      <c r="B18" s="262"/>
      <c r="C18" s="261" t="s">
        <v>51</v>
      </c>
      <c r="D18" s="261"/>
      <c r="E18" s="88">
        <f>SUM(E5:E17)</f>
        <v>13846</v>
      </c>
      <c r="F18" s="131">
        <f t="shared" si="0"/>
        <v>1</v>
      </c>
      <c r="G18" s="97">
        <f t="shared" si="1"/>
        <v>445</v>
      </c>
      <c r="H18" s="102">
        <f>SUM(H5:H17)</f>
        <v>445</v>
      </c>
      <c r="I18" s="91">
        <f>SUM(I5:I17)</f>
        <v>1335</v>
      </c>
      <c r="J18" s="132">
        <f t="shared" si="3"/>
        <v>5340</v>
      </c>
      <c r="K18" s="132">
        <f t="shared" si="4"/>
        <v>2670</v>
      </c>
      <c r="L18" s="132">
        <f t="shared" si="5"/>
        <v>10680</v>
      </c>
      <c r="M18" s="92"/>
      <c r="N18" s="50"/>
    </row>
    <row r="19" spans="2:14" ht="15.75" hidden="1">
      <c r="B19" s="262" t="s">
        <v>47</v>
      </c>
      <c r="C19" s="262" t="s">
        <v>22</v>
      </c>
      <c r="D19" s="52" t="s">
        <v>43</v>
      </c>
      <c r="E19" s="58">
        <v>1710</v>
      </c>
      <c r="F19" s="37">
        <f>E19/4913</f>
        <v>0.34805617748829637</v>
      </c>
      <c r="G19" s="85">
        <f>319*F19</f>
        <v>111.02992061876654</v>
      </c>
      <c r="H19" s="100">
        <v>74</v>
      </c>
      <c r="I19" s="36">
        <f t="shared" ref="I19:I26" si="6">H19*3</f>
        <v>222</v>
      </c>
      <c r="J19" s="36">
        <f t="shared" si="3"/>
        <v>888</v>
      </c>
      <c r="K19" s="36">
        <f t="shared" si="4"/>
        <v>444</v>
      </c>
      <c r="L19" s="36">
        <f t="shared" si="5"/>
        <v>1776</v>
      </c>
      <c r="M19" s="51" t="s">
        <v>48</v>
      </c>
    </row>
    <row r="20" spans="2:14" ht="15.75" hidden="1">
      <c r="B20" s="262"/>
      <c r="C20" s="262"/>
      <c r="D20" s="52" t="s">
        <v>40</v>
      </c>
      <c r="E20" s="58">
        <v>1592</v>
      </c>
      <c r="F20" s="37">
        <f t="shared" ref="F20:F27" si="7">E20/4913</f>
        <v>0.32403826582536127</v>
      </c>
      <c r="G20" s="85">
        <f t="shared" ref="G20:G27" si="8">319*F20</f>
        <v>103.36820679829025</v>
      </c>
      <c r="H20" s="100">
        <v>69</v>
      </c>
      <c r="I20" s="36">
        <f t="shared" si="6"/>
        <v>207</v>
      </c>
      <c r="J20" s="36">
        <f t="shared" si="3"/>
        <v>828</v>
      </c>
      <c r="K20" s="36">
        <f t="shared" si="4"/>
        <v>414</v>
      </c>
      <c r="L20" s="36">
        <f t="shared" si="5"/>
        <v>1656</v>
      </c>
      <c r="M20" s="51" t="s">
        <v>48</v>
      </c>
    </row>
    <row r="21" spans="2:14" ht="15.75" hidden="1">
      <c r="B21" s="262"/>
      <c r="C21" s="262"/>
      <c r="D21" s="52" t="s">
        <v>41</v>
      </c>
      <c r="E21" s="58">
        <v>560</v>
      </c>
      <c r="F21" s="37">
        <f t="shared" si="7"/>
        <v>0.11398330958681051</v>
      </c>
      <c r="G21" s="85">
        <f t="shared" si="8"/>
        <v>36.360675758192549</v>
      </c>
      <c r="H21" s="100">
        <v>25</v>
      </c>
      <c r="I21" s="36">
        <f t="shared" si="6"/>
        <v>75</v>
      </c>
      <c r="J21" s="36">
        <f t="shared" si="3"/>
        <v>300</v>
      </c>
      <c r="K21" s="36">
        <f t="shared" si="4"/>
        <v>150</v>
      </c>
      <c r="L21" s="36">
        <f t="shared" si="5"/>
        <v>600</v>
      </c>
      <c r="M21" s="51" t="s">
        <v>48</v>
      </c>
    </row>
    <row r="22" spans="2:14" ht="15.75" hidden="1">
      <c r="B22" s="262"/>
      <c r="C22" s="262"/>
      <c r="D22" s="52" t="s">
        <v>76</v>
      </c>
      <c r="E22" s="79">
        <v>91</v>
      </c>
      <c r="F22" s="37">
        <f t="shared" si="7"/>
        <v>1.8522287807856707E-2</v>
      </c>
      <c r="G22" s="85">
        <f t="shared" si="8"/>
        <v>5.9086098107062899</v>
      </c>
      <c r="H22" s="100">
        <v>3</v>
      </c>
      <c r="I22" s="36">
        <f t="shared" si="6"/>
        <v>9</v>
      </c>
      <c r="J22" s="36">
        <f t="shared" si="3"/>
        <v>36</v>
      </c>
      <c r="K22" s="36">
        <f t="shared" si="4"/>
        <v>18</v>
      </c>
      <c r="L22" s="36">
        <f t="shared" si="5"/>
        <v>72</v>
      </c>
      <c r="M22" s="82" t="s">
        <v>48</v>
      </c>
    </row>
    <row r="23" spans="2:14" ht="15.75" hidden="1">
      <c r="B23" s="262"/>
      <c r="C23" s="262"/>
      <c r="D23" s="44" t="s">
        <v>10</v>
      </c>
      <c r="E23" s="61">
        <v>300</v>
      </c>
      <c r="F23" s="37">
        <f t="shared" si="7"/>
        <v>6.1062487278648485E-2</v>
      </c>
      <c r="G23" s="85">
        <f t="shared" si="8"/>
        <v>19.478933441888866</v>
      </c>
      <c r="H23" s="100">
        <v>7</v>
      </c>
      <c r="I23" s="36">
        <f t="shared" si="6"/>
        <v>21</v>
      </c>
      <c r="J23" s="36">
        <f t="shared" si="3"/>
        <v>84</v>
      </c>
      <c r="K23" s="36">
        <f t="shared" si="4"/>
        <v>42</v>
      </c>
      <c r="L23" s="36">
        <f t="shared" si="5"/>
        <v>168</v>
      </c>
      <c r="M23" s="51" t="s">
        <v>48</v>
      </c>
    </row>
    <row r="24" spans="2:14" ht="15.75" hidden="1">
      <c r="B24" s="262"/>
      <c r="C24" s="266" t="s">
        <v>50</v>
      </c>
      <c r="D24" s="266"/>
      <c r="E24" s="57"/>
      <c r="F24" s="37"/>
      <c r="G24" s="86"/>
      <c r="H24" s="101">
        <v>52</v>
      </c>
      <c r="I24" s="36">
        <f t="shared" si="6"/>
        <v>156</v>
      </c>
      <c r="J24" s="36">
        <f t="shared" si="3"/>
        <v>624</v>
      </c>
      <c r="K24" s="36">
        <f t="shared" si="4"/>
        <v>312</v>
      </c>
      <c r="L24" s="36">
        <f t="shared" si="5"/>
        <v>1248</v>
      </c>
      <c r="M24" s="51" t="s">
        <v>48</v>
      </c>
    </row>
    <row r="25" spans="2:14" ht="15" hidden="1" customHeight="1">
      <c r="B25" s="262"/>
      <c r="C25" s="276" t="s">
        <v>20</v>
      </c>
      <c r="D25" s="52" t="s">
        <v>55</v>
      </c>
      <c r="E25" s="59">
        <v>100</v>
      </c>
      <c r="F25" s="37">
        <f t="shared" si="7"/>
        <v>2.0354162426216162E-2</v>
      </c>
      <c r="G25" s="85">
        <f t="shared" si="8"/>
        <v>6.4929778139629555</v>
      </c>
      <c r="H25" s="100">
        <v>17</v>
      </c>
      <c r="I25" s="36">
        <f t="shared" si="6"/>
        <v>51</v>
      </c>
      <c r="J25" s="36">
        <f t="shared" si="3"/>
        <v>204</v>
      </c>
      <c r="K25" s="36">
        <f t="shared" si="4"/>
        <v>102</v>
      </c>
      <c r="L25" s="36">
        <f t="shared" si="5"/>
        <v>408</v>
      </c>
      <c r="M25" s="55" t="s">
        <v>49</v>
      </c>
    </row>
    <row r="26" spans="2:14" ht="15.75" hidden="1">
      <c r="B26" s="262"/>
      <c r="C26" s="277"/>
      <c r="D26" s="52" t="s">
        <v>54</v>
      </c>
      <c r="E26" s="56">
        <v>470</v>
      </c>
      <c r="F26" s="37">
        <f t="shared" si="7"/>
        <v>9.5664563403215955E-2</v>
      </c>
      <c r="G26" s="85">
        <f t="shared" si="8"/>
        <v>30.51699572562589</v>
      </c>
      <c r="H26" s="100">
        <v>59</v>
      </c>
      <c r="I26" s="36">
        <f t="shared" si="6"/>
        <v>177</v>
      </c>
      <c r="J26" s="36">
        <f t="shared" si="3"/>
        <v>708</v>
      </c>
      <c r="K26" s="36">
        <f t="shared" si="4"/>
        <v>354</v>
      </c>
      <c r="L26" s="36">
        <f t="shared" si="5"/>
        <v>1416</v>
      </c>
      <c r="M26" s="55" t="s">
        <v>49</v>
      </c>
    </row>
    <row r="27" spans="2:14" ht="15.75" hidden="1">
      <c r="B27" s="262"/>
      <c r="C27" s="278"/>
      <c r="D27" s="44" t="s">
        <v>53</v>
      </c>
      <c r="E27" s="53">
        <v>90</v>
      </c>
      <c r="F27" s="37">
        <f t="shared" si="7"/>
        <v>1.8318746183594546E-2</v>
      </c>
      <c r="G27" s="85">
        <f t="shared" si="8"/>
        <v>5.8436800325666605</v>
      </c>
      <c r="H27" s="100">
        <v>13</v>
      </c>
      <c r="I27" s="36">
        <f>H27*3</f>
        <v>39</v>
      </c>
      <c r="J27" s="36">
        <f t="shared" si="3"/>
        <v>156</v>
      </c>
      <c r="K27" s="36">
        <f t="shared" si="4"/>
        <v>78</v>
      </c>
      <c r="L27" s="36">
        <f t="shared" si="5"/>
        <v>312</v>
      </c>
      <c r="M27" s="57" t="s">
        <v>49</v>
      </c>
    </row>
    <row r="28" spans="2:14" ht="15.75" hidden="1">
      <c r="B28" s="262"/>
      <c r="C28" s="261" t="s">
        <v>52</v>
      </c>
      <c r="D28" s="261"/>
      <c r="E28" s="93">
        <f>SUM(E19:E27)</f>
        <v>4913</v>
      </c>
      <c r="F28" s="89">
        <f>E28/4913</f>
        <v>1</v>
      </c>
      <c r="G28" s="90">
        <f>319*F28</f>
        <v>319</v>
      </c>
      <c r="H28" s="102">
        <f>SUM(H19:H27)</f>
        <v>319</v>
      </c>
      <c r="I28" s="94">
        <f>SUM(I19:I27)</f>
        <v>957</v>
      </c>
      <c r="J28" s="36">
        <f t="shared" si="3"/>
        <v>3828</v>
      </c>
      <c r="K28" s="36">
        <f t="shared" si="4"/>
        <v>1914</v>
      </c>
      <c r="L28" s="36">
        <f t="shared" si="5"/>
        <v>7656</v>
      </c>
      <c r="M28" s="93"/>
    </row>
    <row r="29" spans="2:14" ht="15.75" hidden="1">
      <c r="B29" s="262" t="s">
        <v>69</v>
      </c>
      <c r="C29" s="260" t="s">
        <v>22</v>
      </c>
      <c r="D29" s="64" t="s">
        <v>63</v>
      </c>
      <c r="E29" s="49">
        <v>428</v>
      </c>
      <c r="F29" s="65">
        <f>E29/7854</f>
        <v>5.4494525082760377E-2</v>
      </c>
      <c r="G29" s="86">
        <f>199*F29</f>
        <v>10.844410491469315</v>
      </c>
      <c r="H29" s="106">
        <v>10</v>
      </c>
      <c r="I29" s="69">
        <f>H29*3</f>
        <v>30</v>
      </c>
      <c r="J29" s="36">
        <f t="shared" si="3"/>
        <v>120</v>
      </c>
      <c r="K29" s="36">
        <f t="shared" si="4"/>
        <v>60</v>
      </c>
      <c r="L29" s="36">
        <f t="shared" si="5"/>
        <v>240</v>
      </c>
      <c r="M29" s="57" t="s">
        <v>70</v>
      </c>
    </row>
    <row r="30" spans="2:14" ht="15.75" hidden="1">
      <c r="B30" s="262"/>
      <c r="C30" s="260"/>
      <c r="D30" s="64" t="s">
        <v>64</v>
      </c>
      <c r="E30" s="49">
        <v>120</v>
      </c>
      <c r="F30" s="65">
        <f t="shared" ref="F30:F43" si="9">E30/7854</f>
        <v>1.5278838808250574E-2</v>
      </c>
      <c r="G30" s="86">
        <f t="shared" ref="G30:G44" si="10">199*F30</f>
        <v>3.0404889228418641</v>
      </c>
      <c r="H30" s="106">
        <v>3</v>
      </c>
      <c r="I30" s="69">
        <f t="shared" ref="I30:I43" si="11">H30*3</f>
        <v>9</v>
      </c>
      <c r="J30" s="36">
        <f t="shared" si="3"/>
        <v>36</v>
      </c>
      <c r="K30" s="36">
        <f t="shared" si="4"/>
        <v>18</v>
      </c>
      <c r="L30" s="36">
        <f t="shared" si="5"/>
        <v>72</v>
      </c>
      <c r="M30" s="57" t="s">
        <v>70</v>
      </c>
    </row>
    <row r="31" spans="2:14" ht="15.75" hidden="1">
      <c r="B31" s="262"/>
      <c r="C31" s="260"/>
      <c r="D31" s="64" t="s">
        <v>65</v>
      </c>
      <c r="E31" s="49">
        <v>265</v>
      </c>
      <c r="F31" s="65">
        <f t="shared" si="9"/>
        <v>3.3740769034886681E-2</v>
      </c>
      <c r="G31" s="86">
        <f t="shared" si="10"/>
        <v>6.7144130379424496</v>
      </c>
      <c r="H31" s="106">
        <v>5</v>
      </c>
      <c r="I31" s="69">
        <f t="shared" si="11"/>
        <v>15</v>
      </c>
      <c r="J31" s="36">
        <f t="shared" si="3"/>
        <v>60</v>
      </c>
      <c r="K31" s="36">
        <f t="shared" si="4"/>
        <v>30</v>
      </c>
      <c r="L31" s="36">
        <f t="shared" si="5"/>
        <v>120</v>
      </c>
      <c r="M31" s="57" t="s">
        <v>70</v>
      </c>
    </row>
    <row r="32" spans="2:14" ht="15.75" hidden="1">
      <c r="B32" s="262"/>
      <c r="C32" s="260"/>
      <c r="D32" s="64" t="s">
        <v>66</v>
      </c>
      <c r="E32" s="49">
        <v>1573</v>
      </c>
      <c r="F32" s="65">
        <f t="shared" si="9"/>
        <v>0.20028011204481794</v>
      </c>
      <c r="G32" s="86">
        <f t="shared" si="10"/>
        <v>39.85574229691877</v>
      </c>
      <c r="H32" s="106">
        <v>35</v>
      </c>
      <c r="I32" s="69">
        <f t="shared" si="11"/>
        <v>105</v>
      </c>
      <c r="J32" s="36">
        <f t="shared" si="3"/>
        <v>420</v>
      </c>
      <c r="K32" s="36">
        <f t="shared" si="4"/>
        <v>210</v>
      </c>
      <c r="L32" s="36">
        <f t="shared" si="5"/>
        <v>840</v>
      </c>
      <c r="M32" s="57" t="s">
        <v>70</v>
      </c>
    </row>
    <row r="33" spans="2:15" ht="15.75" hidden="1">
      <c r="B33" s="262"/>
      <c r="C33" s="260"/>
      <c r="D33" s="64" t="s">
        <v>67</v>
      </c>
      <c r="E33" s="49">
        <v>993</v>
      </c>
      <c r="F33" s="65">
        <f t="shared" si="9"/>
        <v>0.12643239113827348</v>
      </c>
      <c r="G33" s="86">
        <f t="shared" si="10"/>
        <v>25.160045836516424</v>
      </c>
      <c r="H33" s="106">
        <v>22</v>
      </c>
      <c r="I33" s="69">
        <f t="shared" si="11"/>
        <v>66</v>
      </c>
      <c r="J33" s="36">
        <f t="shared" si="3"/>
        <v>264</v>
      </c>
      <c r="K33" s="36">
        <f t="shared" si="4"/>
        <v>132</v>
      </c>
      <c r="L33" s="36">
        <f t="shared" si="5"/>
        <v>528</v>
      </c>
      <c r="M33" s="57" t="s">
        <v>70</v>
      </c>
    </row>
    <row r="34" spans="2:15" ht="15.75" hidden="1">
      <c r="B34" s="262"/>
      <c r="C34" s="260"/>
      <c r="D34" s="64" t="s">
        <v>68</v>
      </c>
      <c r="E34" s="49">
        <v>24</v>
      </c>
      <c r="F34" s="65">
        <f t="shared" si="9"/>
        <v>3.0557677616501145E-3</v>
      </c>
      <c r="G34" s="86">
        <f t="shared" si="10"/>
        <v>0.60809778456837282</v>
      </c>
      <c r="H34" s="106">
        <v>1</v>
      </c>
      <c r="I34" s="69">
        <f t="shared" si="11"/>
        <v>3</v>
      </c>
      <c r="J34" s="36">
        <f t="shared" si="3"/>
        <v>12</v>
      </c>
      <c r="K34" s="36">
        <f t="shared" si="4"/>
        <v>6</v>
      </c>
      <c r="L34" s="36">
        <f t="shared" si="5"/>
        <v>24</v>
      </c>
      <c r="M34" s="57" t="s">
        <v>70</v>
      </c>
    </row>
    <row r="35" spans="2:15" ht="15.75" hidden="1" customHeight="1">
      <c r="B35" s="262"/>
      <c r="C35" s="68" t="s">
        <v>10</v>
      </c>
      <c r="D35" s="68" t="s">
        <v>10</v>
      </c>
      <c r="E35" s="68">
        <v>60</v>
      </c>
      <c r="F35" s="65">
        <f t="shared" si="9"/>
        <v>7.6394194041252868E-3</v>
      </c>
      <c r="G35" s="86">
        <f t="shared" si="10"/>
        <v>1.5202444614209321</v>
      </c>
      <c r="H35" s="106">
        <v>1</v>
      </c>
      <c r="I35" s="69">
        <f t="shared" si="11"/>
        <v>3</v>
      </c>
      <c r="J35" s="36">
        <f t="shared" si="3"/>
        <v>12</v>
      </c>
      <c r="K35" s="36">
        <f t="shared" si="4"/>
        <v>6</v>
      </c>
      <c r="L35" s="36">
        <f t="shared" si="5"/>
        <v>24</v>
      </c>
      <c r="M35" s="57" t="s">
        <v>70</v>
      </c>
    </row>
    <row r="36" spans="2:15" ht="17.25" hidden="1" customHeight="1">
      <c r="B36" s="262"/>
      <c r="C36" s="260" t="s">
        <v>22</v>
      </c>
      <c r="D36" s="60" t="s">
        <v>56</v>
      </c>
      <c r="E36" s="87">
        <v>43</v>
      </c>
      <c r="F36" s="65">
        <f t="shared" si="9"/>
        <v>5.4749172396231218E-3</v>
      </c>
      <c r="G36" s="86">
        <f t="shared" si="10"/>
        <v>1.0895085306850012</v>
      </c>
      <c r="H36" s="106">
        <v>2</v>
      </c>
      <c r="I36" s="69">
        <f t="shared" si="11"/>
        <v>6</v>
      </c>
      <c r="J36" s="36">
        <f t="shared" si="3"/>
        <v>24</v>
      </c>
      <c r="K36" s="36">
        <f t="shared" si="4"/>
        <v>12</v>
      </c>
      <c r="L36" s="36">
        <f t="shared" si="5"/>
        <v>48</v>
      </c>
      <c r="M36" s="57" t="s">
        <v>71</v>
      </c>
    </row>
    <row r="37" spans="2:15" ht="17.25" hidden="1" customHeight="1">
      <c r="B37" s="262"/>
      <c r="C37" s="260"/>
      <c r="D37" s="52" t="s">
        <v>57</v>
      </c>
      <c r="E37" s="87">
        <v>1749</v>
      </c>
      <c r="F37" s="65">
        <f t="shared" si="9"/>
        <v>0.22268907563025211</v>
      </c>
      <c r="G37" s="86">
        <f t="shared" si="10"/>
        <v>44.315126050420169</v>
      </c>
      <c r="H37" s="107">
        <v>45</v>
      </c>
      <c r="I37" s="69">
        <f t="shared" si="11"/>
        <v>135</v>
      </c>
      <c r="J37" s="36">
        <f t="shared" si="3"/>
        <v>540</v>
      </c>
      <c r="K37" s="36">
        <f t="shared" si="4"/>
        <v>270</v>
      </c>
      <c r="L37" s="36">
        <f t="shared" si="5"/>
        <v>1080</v>
      </c>
      <c r="M37" s="57" t="s">
        <v>71</v>
      </c>
    </row>
    <row r="38" spans="2:15" ht="17.25" hidden="1" customHeight="1">
      <c r="B38" s="262"/>
      <c r="C38" s="260"/>
      <c r="D38" s="60" t="s">
        <v>58</v>
      </c>
      <c r="E38" s="70">
        <v>368</v>
      </c>
      <c r="F38" s="65">
        <f t="shared" si="9"/>
        <v>4.6855105678635094E-2</v>
      </c>
      <c r="G38" s="86">
        <f t="shared" si="10"/>
        <v>9.3241660300483833</v>
      </c>
      <c r="H38" s="106">
        <v>10</v>
      </c>
      <c r="I38" s="69">
        <f t="shared" si="11"/>
        <v>30</v>
      </c>
      <c r="J38" s="36">
        <f t="shared" si="3"/>
        <v>120</v>
      </c>
      <c r="K38" s="36">
        <f t="shared" si="4"/>
        <v>60</v>
      </c>
      <c r="L38" s="36">
        <f t="shared" si="5"/>
        <v>240</v>
      </c>
      <c r="M38" s="57" t="s">
        <v>71</v>
      </c>
    </row>
    <row r="39" spans="2:15" ht="17.25" hidden="1" customHeight="1">
      <c r="B39" s="262"/>
      <c r="C39" s="260"/>
      <c r="D39" s="52" t="s">
        <v>59</v>
      </c>
      <c r="E39" s="70">
        <v>492</v>
      </c>
      <c r="F39" s="65">
        <f t="shared" si="9"/>
        <v>6.2643239113827354E-2</v>
      </c>
      <c r="G39" s="86">
        <f t="shared" si="10"/>
        <v>12.466004583651644</v>
      </c>
      <c r="H39" s="107">
        <v>14</v>
      </c>
      <c r="I39" s="69">
        <f t="shared" si="11"/>
        <v>42</v>
      </c>
      <c r="J39" s="36">
        <f t="shared" si="3"/>
        <v>168</v>
      </c>
      <c r="K39" s="36">
        <f t="shared" si="4"/>
        <v>84</v>
      </c>
      <c r="L39" s="36">
        <f t="shared" si="5"/>
        <v>336</v>
      </c>
      <c r="M39" s="57" t="s">
        <v>71</v>
      </c>
    </row>
    <row r="40" spans="2:15" ht="17.25" hidden="1" customHeight="1">
      <c r="B40" s="262"/>
      <c r="C40" s="260"/>
      <c r="D40" s="52" t="s">
        <v>60</v>
      </c>
      <c r="E40" s="70">
        <v>1482</v>
      </c>
      <c r="F40" s="65">
        <f t="shared" si="9"/>
        <v>0.18869365928189458</v>
      </c>
      <c r="G40" s="86">
        <f t="shared" si="10"/>
        <v>37.550038197097024</v>
      </c>
      <c r="H40" s="107">
        <v>42</v>
      </c>
      <c r="I40" s="69">
        <f t="shared" si="11"/>
        <v>126</v>
      </c>
      <c r="J40" s="36">
        <f t="shared" si="3"/>
        <v>504</v>
      </c>
      <c r="K40" s="36">
        <f t="shared" si="4"/>
        <v>252</v>
      </c>
      <c r="L40" s="36">
        <f t="shared" si="5"/>
        <v>1008</v>
      </c>
      <c r="M40" s="57" t="s">
        <v>71</v>
      </c>
    </row>
    <row r="41" spans="2:15" ht="15.75" hidden="1">
      <c r="B41" s="262"/>
      <c r="C41" s="260"/>
      <c r="D41" s="52" t="s">
        <v>61</v>
      </c>
      <c r="E41" s="70">
        <v>1</v>
      </c>
      <c r="F41" s="65">
        <f t="shared" si="9"/>
        <v>1.2732365673542143E-4</v>
      </c>
      <c r="G41" s="86">
        <f t="shared" si="10"/>
        <v>2.5337407690348864E-2</v>
      </c>
      <c r="H41" s="107">
        <v>1</v>
      </c>
      <c r="I41" s="69">
        <f t="shared" si="11"/>
        <v>3</v>
      </c>
      <c r="J41" s="36">
        <f t="shared" si="3"/>
        <v>12</v>
      </c>
      <c r="K41" s="36">
        <f t="shared" si="4"/>
        <v>6</v>
      </c>
      <c r="L41" s="36">
        <f t="shared" si="5"/>
        <v>24</v>
      </c>
      <c r="M41" s="57" t="s">
        <v>71</v>
      </c>
    </row>
    <row r="42" spans="2:15" ht="15.75" hidden="1">
      <c r="B42" s="262"/>
      <c r="C42" s="67"/>
      <c r="D42" s="52" t="s">
        <v>62</v>
      </c>
      <c r="E42" s="70">
        <v>156</v>
      </c>
      <c r="F42" s="65">
        <f t="shared" si="9"/>
        <v>1.9862490450725745E-2</v>
      </c>
      <c r="G42" s="86">
        <f t="shared" si="10"/>
        <v>3.9526355996944234</v>
      </c>
      <c r="H42" s="107">
        <v>5</v>
      </c>
      <c r="I42" s="69">
        <f t="shared" si="11"/>
        <v>15</v>
      </c>
      <c r="J42" s="36">
        <f t="shared" si="3"/>
        <v>60</v>
      </c>
      <c r="K42" s="36">
        <f t="shared" si="4"/>
        <v>30</v>
      </c>
      <c r="L42" s="36">
        <f t="shared" si="5"/>
        <v>120</v>
      </c>
      <c r="M42" s="57" t="s">
        <v>71</v>
      </c>
    </row>
    <row r="43" spans="2:15" ht="15.75" hidden="1">
      <c r="B43" s="262"/>
      <c r="C43" s="68" t="s">
        <v>10</v>
      </c>
      <c r="D43" s="52" t="s">
        <v>10</v>
      </c>
      <c r="E43" s="70">
        <v>100</v>
      </c>
      <c r="F43" s="65">
        <f t="shared" si="9"/>
        <v>1.2732365673542145E-2</v>
      </c>
      <c r="G43" s="86">
        <f t="shared" si="10"/>
        <v>2.5337407690348868</v>
      </c>
      <c r="H43" s="107">
        <v>3</v>
      </c>
      <c r="I43" s="69">
        <f t="shared" si="11"/>
        <v>9</v>
      </c>
      <c r="J43" s="36">
        <f t="shared" si="3"/>
        <v>36</v>
      </c>
      <c r="K43" s="36">
        <f t="shared" si="4"/>
        <v>18</v>
      </c>
      <c r="L43" s="36">
        <f t="shared" si="5"/>
        <v>72</v>
      </c>
      <c r="M43" s="57" t="s">
        <v>71</v>
      </c>
    </row>
    <row r="44" spans="2:15" ht="15.75" hidden="1">
      <c r="B44" s="262"/>
      <c r="C44" s="261" t="s">
        <v>72</v>
      </c>
      <c r="D44" s="261"/>
      <c r="E44" s="92">
        <f>SUM(E29:E43)</f>
        <v>7854</v>
      </c>
      <c r="F44" s="96">
        <f>E44/7854</f>
        <v>1</v>
      </c>
      <c r="G44" s="97">
        <f t="shared" si="10"/>
        <v>199</v>
      </c>
      <c r="H44" s="103">
        <f>SUM(H29:H43)</f>
        <v>199</v>
      </c>
      <c r="I44" s="95">
        <f>H44*3</f>
        <v>597</v>
      </c>
      <c r="J44" s="36">
        <f t="shared" si="3"/>
        <v>2388</v>
      </c>
      <c r="K44" s="36">
        <f t="shared" si="4"/>
        <v>1194</v>
      </c>
      <c r="L44" s="36">
        <f t="shared" si="5"/>
        <v>4776</v>
      </c>
      <c r="M44" s="93"/>
    </row>
    <row r="45" spans="2:15" ht="80.25" hidden="1" customHeight="1">
      <c r="B45" s="264" t="s">
        <v>78</v>
      </c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</row>
    <row r="48" spans="2:15">
      <c r="O48">
        <f>222+142+81</f>
        <v>445</v>
      </c>
    </row>
  </sheetData>
  <mergeCells count="32">
    <mergeCell ref="N3:N4"/>
    <mergeCell ref="N5:N17"/>
    <mergeCell ref="C13:D13"/>
    <mergeCell ref="C25:C27"/>
    <mergeCell ref="C29:C34"/>
    <mergeCell ref="C14:D14"/>
    <mergeCell ref="M3:M4"/>
    <mergeCell ref="I3:J3"/>
    <mergeCell ref="C5:C9"/>
    <mergeCell ref="F3:F4"/>
    <mergeCell ref="G3:G4"/>
    <mergeCell ref="H3:H4"/>
    <mergeCell ref="C3:C4"/>
    <mergeCell ref="D3:D4"/>
    <mergeCell ref="E3:E4"/>
    <mergeCell ref="K3:L3"/>
    <mergeCell ref="C36:C41"/>
    <mergeCell ref="C44:D44"/>
    <mergeCell ref="B29:B44"/>
    <mergeCell ref="B1:M1"/>
    <mergeCell ref="B45:M45"/>
    <mergeCell ref="C24:D24"/>
    <mergeCell ref="C19:C23"/>
    <mergeCell ref="B5:B18"/>
    <mergeCell ref="C28:D28"/>
    <mergeCell ref="B19:B28"/>
    <mergeCell ref="C15:D15"/>
    <mergeCell ref="C16:D16"/>
    <mergeCell ref="C17:D17"/>
    <mergeCell ref="C10:C11"/>
    <mergeCell ref="C18:D18"/>
    <mergeCell ref="B3:B4"/>
  </mergeCells>
  <pageMargins left="0.7" right="0.7" top="0.75" bottom="0.75" header="0.3" footer="0.3"/>
  <pageSetup scale="5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abSelected="1" topLeftCell="H4" zoomScale="40" zoomScaleNormal="40" workbookViewId="0">
      <selection activeCell="V14" sqref="V14"/>
    </sheetView>
  </sheetViews>
  <sheetFormatPr defaultRowHeight="15.75"/>
  <cols>
    <col min="1" max="1" width="4.140625" style="1" customWidth="1"/>
    <col min="2" max="2" width="8.28515625" style="1" customWidth="1"/>
    <col min="3" max="14" width="21.140625" style="1" customWidth="1"/>
    <col min="15" max="15" width="5.42578125" style="1" customWidth="1"/>
    <col min="16" max="16" width="10.140625" style="1" customWidth="1"/>
    <col min="17" max="28" width="23.28515625" style="1" customWidth="1"/>
    <col min="29" max="29" width="13.7109375" style="1" customWidth="1"/>
    <col min="30" max="44" width="23.28515625" style="1" customWidth="1"/>
    <col min="45" max="45" width="11.140625" style="1" customWidth="1"/>
    <col min="46" max="46" width="9.140625" style="1" customWidth="1"/>
    <col min="47" max="47" width="6" style="1" customWidth="1"/>
    <col min="48" max="48" width="17.140625" style="1" customWidth="1"/>
    <col min="49" max="49" width="14.85546875" style="1" hidden="1" customWidth="1"/>
    <col min="50" max="50" width="10.42578125" style="1" hidden="1" customWidth="1"/>
    <col min="51" max="51" width="10.42578125" style="62" hidden="1" customWidth="1"/>
    <col min="52" max="52" width="15.42578125" style="173" hidden="1" customWidth="1"/>
    <col min="53" max="53" width="13.85546875" style="62" hidden="1" customWidth="1"/>
    <col min="54" max="54" width="13" style="62" hidden="1" customWidth="1"/>
    <col min="55" max="55" width="10" style="62" hidden="1" customWidth="1"/>
    <col min="56" max="56" width="12.7109375" style="62" hidden="1" customWidth="1"/>
    <col min="57" max="57" width="11.5703125" style="62" hidden="1" customWidth="1"/>
    <col min="58" max="58" width="14.28515625" style="1" customWidth="1"/>
    <col min="59" max="59" width="11.42578125" style="1" customWidth="1"/>
    <col min="60" max="60" width="10.7109375" style="1" customWidth="1"/>
    <col min="61" max="61" width="11.140625" style="1" customWidth="1"/>
    <col min="62" max="62" width="9.140625" style="1"/>
    <col min="63" max="63" width="14.85546875" style="1" customWidth="1"/>
    <col min="64" max="64" width="10.7109375" style="1" customWidth="1"/>
    <col min="65" max="65" width="12" style="1" customWidth="1"/>
    <col min="66" max="66" width="13" style="1" customWidth="1"/>
    <col min="67" max="16384" width="9.140625" style="1"/>
  </cols>
  <sheetData>
    <row r="1" spans="1:65" ht="61.5" customHeight="1">
      <c r="B1" s="292" t="s">
        <v>8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</row>
    <row r="2" spans="1:65" ht="23.25" customHeight="1"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S2" s="211"/>
      <c r="AW2" s="212" t="s">
        <v>34</v>
      </c>
      <c r="AX2" s="212" t="s">
        <v>15</v>
      </c>
      <c r="AY2" s="212" t="s">
        <v>120</v>
      </c>
      <c r="AZ2" s="217" t="s">
        <v>21</v>
      </c>
      <c r="BA2" s="212" t="s">
        <v>14</v>
      </c>
      <c r="BB2" s="215" t="s">
        <v>24</v>
      </c>
      <c r="BC2" s="208" t="s">
        <v>32</v>
      </c>
      <c r="BD2" s="213" t="s">
        <v>33</v>
      </c>
      <c r="BE2" s="213" t="s">
        <v>109</v>
      </c>
    </row>
    <row r="3" spans="1:65" ht="41.25" customHeight="1"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3">
        <v>27</v>
      </c>
      <c r="R3" s="23">
        <v>28</v>
      </c>
      <c r="T3" s="23">
        <v>29</v>
      </c>
      <c r="V3" s="23">
        <v>30</v>
      </c>
      <c r="X3" s="23">
        <v>31</v>
      </c>
      <c r="Y3" s="23"/>
      <c r="AA3" s="23">
        <v>32</v>
      </c>
      <c r="AC3" s="23">
        <v>33</v>
      </c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W3" s="209"/>
      <c r="AX3" s="209"/>
      <c r="AY3" s="209"/>
      <c r="AZ3" s="216"/>
      <c r="BA3" s="209"/>
      <c r="BB3" s="216"/>
      <c r="BC3" s="209"/>
      <c r="BD3" s="214"/>
      <c r="BE3" s="218"/>
    </row>
    <row r="4" spans="1:65" ht="21" customHeight="1">
      <c r="P4" s="26">
        <v>12</v>
      </c>
      <c r="R4" s="26">
        <v>12</v>
      </c>
      <c r="T4" s="26">
        <v>12</v>
      </c>
      <c r="V4" s="26">
        <v>12</v>
      </c>
      <c r="X4" s="26">
        <v>12</v>
      </c>
      <c r="Y4" s="26"/>
      <c r="AA4" s="26">
        <v>12</v>
      </c>
      <c r="AC4" s="26">
        <v>12</v>
      </c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02"/>
      <c r="AW4" s="293" t="s">
        <v>22</v>
      </c>
      <c r="AX4" s="296" t="s">
        <v>35</v>
      </c>
      <c r="AY4" s="296" t="s">
        <v>79</v>
      </c>
      <c r="AZ4" s="126" t="s">
        <v>86</v>
      </c>
      <c r="BA4" s="109">
        <v>1</v>
      </c>
      <c r="BB4" s="205">
        <v>774</v>
      </c>
      <c r="BC4" s="110">
        <f>BB4/8205</f>
        <v>9.4332723948811703E-2</v>
      </c>
      <c r="BD4" s="193">
        <f>222*BC4</f>
        <v>20.941864716636196</v>
      </c>
      <c r="BE4" s="190">
        <v>21</v>
      </c>
    </row>
    <row r="5" spans="1:65" ht="21" customHeight="1" thickBot="1">
      <c r="A5" s="35"/>
      <c r="P5" s="256" t="s">
        <v>1392</v>
      </c>
      <c r="Q5" s="256" t="s">
        <v>1395</v>
      </c>
      <c r="R5" s="256" t="s">
        <v>1404</v>
      </c>
      <c r="S5" s="256" t="s">
        <v>1407</v>
      </c>
      <c r="T5" s="256" t="s">
        <v>1416</v>
      </c>
      <c r="U5" s="256" t="s">
        <v>1419</v>
      </c>
      <c r="V5" s="256" t="s">
        <v>1428</v>
      </c>
      <c r="W5" s="256" t="s">
        <v>1431</v>
      </c>
      <c r="X5" s="256" t="s">
        <v>1440</v>
      </c>
      <c r="Y5" s="256" t="s">
        <v>1443</v>
      </c>
      <c r="AA5" s="255" t="s">
        <v>1452</v>
      </c>
      <c r="AB5" s="255" t="s">
        <v>1455</v>
      </c>
      <c r="AC5" s="255" t="s">
        <v>1464</v>
      </c>
      <c r="AD5" s="255" t="s">
        <v>1467</v>
      </c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02"/>
      <c r="AW5" s="294"/>
      <c r="AX5" s="297"/>
      <c r="AY5" s="297"/>
      <c r="AZ5" s="126" t="s">
        <v>87</v>
      </c>
      <c r="BA5" s="109">
        <v>2</v>
      </c>
      <c r="BB5" s="47">
        <v>54</v>
      </c>
      <c r="BC5" s="110">
        <f t="shared" ref="BC5:BC84" si="0">BB5/8205</f>
        <v>6.5813528336380253E-3</v>
      </c>
      <c r="BD5" s="190">
        <f t="shared" ref="BD5:BD83" si="1">222*BC5</f>
        <v>1.4610603290676416</v>
      </c>
      <c r="BE5" s="190">
        <v>1</v>
      </c>
    </row>
    <row r="6" spans="1:65" ht="21" customHeight="1" thickBot="1">
      <c r="A6" s="150"/>
      <c r="B6" s="151"/>
      <c r="C6" s="151"/>
      <c r="D6" s="151"/>
      <c r="E6" s="152"/>
      <c r="F6" s="151"/>
      <c r="G6" s="151"/>
      <c r="H6" s="152"/>
      <c r="I6" s="151"/>
      <c r="J6" s="151"/>
      <c r="K6" s="152"/>
      <c r="L6" s="151"/>
      <c r="M6" s="151"/>
      <c r="N6" s="152"/>
      <c r="O6" s="153"/>
      <c r="P6" s="256" t="s">
        <v>1393</v>
      </c>
      <c r="Q6" s="256" t="s">
        <v>1396</v>
      </c>
      <c r="R6" s="256" t="s">
        <v>1405</v>
      </c>
      <c r="S6" s="256" t="s">
        <v>1408</v>
      </c>
      <c r="T6" s="256" t="s">
        <v>1417</v>
      </c>
      <c r="U6" s="256" t="s">
        <v>1420</v>
      </c>
      <c r="V6" s="256" t="s">
        <v>1429</v>
      </c>
      <c r="W6" s="256" t="s">
        <v>1432</v>
      </c>
      <c r="X6" s="256" t="s">
        <v>1441</v>
      </c>
      <c r="Y6" s="256" t="s">
        <v>1444</v>
      </c>
      <c r="AA6" s="255" t="s">
        <v>1453</v>
      </c>
      <c r="AB6" s="255" t="s">
        <v>1456</v>
      </c>
      <c r="AC6" s="255" t="s">
        <v>1465</v>
      </c>
      <c r="AD6" s="255" t="s">
        <v>1468</v>
      </c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63"/>
      <c r="AW6" s="294"/>
      <c r="AX6" s="298"/>
      <c r="AY6" s="298"/>
      <c r="AZ6" s="126" t="s">
        <v>88</v>
      </c>
      <c r="BA6" s="109">
        <v>3</v>
      </c>
      <c r="BB6" s="47">
        <v>30</v>
      </c>
      <c r="BC6" s="110">
        <f t="shared" si="0"/>
        <v>3.6563071297989031E-3</v>
      </c>
      <c r="BD6" s="190">
        <f t="shared" si="1"/>
        <v>0.8117001828153565</v>
      </c>
      <c r="BE6" s="190">
        <v>1</v>
      </c>
    </row>
    <row r="7" spans="1:65" ht="21" customHeight="1" thickBot="1">
      <c r="A7" s="155"/>
      <c r="B7" s="156"/>
      <c r="C7" s="156"/>
      <c r="D7" s="156"/>
      <c r="E7" s="201"/>
      <c r="F7" s="156"/>
      <c r="G7" s="156"/>
      <c r="H7" s="201"/>
      <c r="I7" s="156"/>
      <c r="J7" s="156"/>
      <c r="K7" s="201"/>
      <c r="L7" s="156"/>
      <c r="M7" s="156"/>
      <c r="N7" s="201"/>
      <c r="O7" s="157"/>
      <c r="P7" s="256" t="s">
        <v>1394</v>
      </c>
      <c r="Q7" s="256" t="s">
        <v>1397</v>
      </c>
      <c r="R7" s="256" t="s">
        <v>1406</v>
      </c>
      <c r="S7" s="256" t="s">
        <v>1409</v>
      </c>
      <c r="T7" s="256" t="s">
        <v>1418</v>
      </c>
      <c r="U7" s="256" t="s">
        <v>1421</v>
      </c>
      <c r="V7" s="256" t="s">
        <v>1430</v>
      </c>
      <c r="W7" s="256" t="s">
        <v>1433</v>
      </c>
      <c r="X7" s="256" t="s">
        <v>1442</v>
      </c>
      <c r="Y7" s="256" t="s">
        <v>1445</v>
      </c>
      <c r="AA7" s="255" t="s">
        <v>1454</v>
      </c>
      <c r="AB7" s="255" t="s">
        <v>1457</v>
      </c>
      <c r="AC7" s="255" t="s">
        <v>1466</v>
      </c>
      <c r="AD7" s="255" t="s">
        <v>1469</v>
      </c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3"/>
      <c r="AT7" s="147"/>
      <c r="AV7" s="40"/>
      <c r="AW7" s="294"/>
      <c r="AX7" s="296" t="s">
        <v>36</v>
      </c>
      <c r="AY7" s="296" t="s">
        <v>80</v>
      </c>
      <c r="AZ7" s="126" t="s">
        <v>86</v>
      </c>
      <c r="BA7" s="139">
        <v>1</v>
      </c>
      <c r="BB7" s="116">
        <v>733</v>
      </c>
      <c r="BC7" s="110">
        <f t="shared" si="0"/>
        <v>8.9335770871419862E-2</v>
      </c>
      <c r="BD7" s="193">
        <f t="shared" si="1"/>
        <v>19.832541133455209</v>
      </c>
      <c r="BE7" s="190">
        <v>20</v>
      </c>
    </row>
    <row r="8" spans="1:65" ht="21" customHeight="1" thickBot="1">
      <c r="A8" s="299" t="s">
        <v>13</v>
      </c>
      <c r="B8" s="300"/>
      <c r="C8" s="300"/>
      <c r="D8" s="300"/>
      <c r="E8" s="300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56" t="s">
        <v>1398</v>
      </c>
      <c r="Q8" s="256" t="s">
        <v>1401</v>
      </c>
      <c r="R8" s="256" t="s">
        <v>1410</v>
      </c>
      <c r="S8" s="256" t="s">
        <v>1413</v>
      </c>
      <c r="T8" s="256" t="s">
        <v>1422</v>
      </c>
      <c r="U8" s="256" t="s">
        <v>1425</v>
      </c>
      <c r="V8" s="256" t="s">
        <v>1434</v>
      </c>
      <c r="W8" s="256" t="s">
        <v>1437</v>
      </c>
      <c r="X8" s="256" t="s">
        <v>1446</v>
      </c>
      <c r="Y8" s="256" t="s">
        <v>1449</v>
      </c>
      <c r="AA8" s="255" t="s">
        <v>1458</v>
      </c>
      <c r="AB8" s="255" t="s">
        <v>1461</v>
      </c>
      <c r="AC8" s="255" t="s">
        <v>1470</v>
      </c>
      <c r="AD8" s="255" t="s">
        <v>1473</v>
      </c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6"/>
      <c r="AT8" s="27"/>
      <c r="AU8" s="20"/>
      <c r="AV8" s="20"/>
      <c r="AW8" s="294"/>
      <c r="AX8" s="297"/>
      <c r="AY8" s="297"/>
      <c r="AZ8" s="126" t="s">
        <v>88</v>
      </c>
      <c r="BA8" s="139">
        <v>2</v>
      </c>
      <c r="BB8" s="116">
        <v>100</v>
      </c>
      <c r="BC8" s="110">
        <f t="shared" si="0"/>
        <v>1.2187690432663011E-2</v>
      </c>
      <c r="BD8" s="190">
        <f t="shared" si="1"/>
        <v>2.7056672760511882</v>
      </c>
      <c r="BE8" s="190">
        <v>3</v>
      </c>
    </row>
    <row r="9" spans="1:65" ht="21" customHeight="1" thickBot="1">
      <c r="A9" s="299"/>
      <c r="B9" s="300"/>
      <c r="C9" s="300"/>
      <c r="D9" s="300"/>
      <c r="E9" s="300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56" t="s">
        <v>1399</v>
      </c>
      <c r="Q9" s="256" t="s">
        <v>1402</v>
      </c>
      <c r="R9" s="256" t="s">
        <v>1411</v>
      </c>
      <c r="S9" s="256" t="s">
        <v>1414</v>
      </c>
      <c r="T9" s="256" t="s">
        <v>1423</v>
      </c>
      <c r="U9" s="256" t="s">
        <v>1426</v>
      </c>
      <c r="V9" s="256" t="s">
        <v>1435</v>
      </c>
      <c r="W9" s="256" t="s">
        <v>1438</v>
      </c>
      <c r="X9" s="256" t="s">
        <v>1447</v>
      </c>
      <c r="Y9" s="256" t="s">
        <v>1450</v>
      </c>
      <c r="AA9" s="255" t="s">
        <v>1459</v>
      </c>
      <c r="AB9" s="255" t="s">
        <v>1462</v>
      </c>
      <c r="AC9" s="255" t="s">
        <v>1471</v>
      </c>
      <c r="AD9" s="255" t="s">
        <v>1474</v>
      </c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6"/>
      <c r="AT9" s="27"/>
      <c r="AU9" s="20"/>
      <c r="AV9" s="20"/>
      <c r="AW9" s="294"/>
      <c r="AX9" s="297"/>
      <c r="AY9" s="297"/>
      <c r="AZ9" s="126" t="s">
        <v>89</v>
      </c>
      <c r="BA9" s="286">
        <v>3</v>
      </c>
      <c r="BB9" s="116">
        <v>1</v>
      </c>
      <c r="BC9" s="110">
        <f t="shared" si="0"/>
        <v>1.218769043266301E-4</v>
      </c>
      <c r="BD9" s="193">
        <f t="shared" si="1"/>
        <v>2.7056672760511883E-2</v>
      </c>
      <c r="BE9" s="289">
        <v>1</v>
      </c>
    </row>
    <row r="10" spans="1:65" ht="21" customHeight="1" thickBot="1">
      <c r="A10" s="146"/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56" t="s">
        <v>1400</v>
      </c>
      <c r="Q10" s="256" t="s">
        <v>1403</v>
      </c>
      <c r="R10" s="256" t="s">
        <v>1412</v>
      </c>
      <c r="S10" s="256" t="s">
        <v>1415</v>
      </c>
      <c r="T10" s="256" t="s">
        <v>1424</v>
      </c>
      <c r="U10" s="256" t="s">
        <v>1427</v>
      </c>
      <c r="V10" s="256" t="s">
        <v>1436</v>
      </c>
      <c r="W10" s="256" t="s">
        <v>1439</v>
      </c>
      <c r="X10" s="256" t="s">
        <v>1448</v>
      </c>
      <c r="Y10" s="256" t="s">
        <v>1451</v>
      </c>
      <c r="AA10" s="255" t="s">
        <v>1460</v>
      </c>
      <c r="AB10" s="255" t="s">
        <v>1463</v>
      </c>
      <c r="AC10" s="255" t="s">
        <v>1472</v>
      </c>
      <c r="AD10" s="255" t="s">
        <v>1475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147"/>
      <c r="AV10" s="20"/>
      <c r="AW10" s="294"/>
      <c r="AX10" s="297"/>
      <c r="AY10" s="297"/>
      <c r="AZ10" s="126" t="s">
        <v>90</v>
      </c>
      <c r="BA10" s="287"/>
      <c r="BB10" s="116">
        <v>12</v>
      </c>
      <c r="BC10" s="110">
        <f t="shared" si="0"/>
        <v>1.4625228519195613E-3</v>
      </c>
      <c r="BD10" s="193">
        <f t="shared" si="1"/>
        <v>0.32468007312614261</v>
      </c>
      <c r="BE10" s="290"/>
    </row>
    <row r="11" spans="1:65" ht="20.25" customHeight="1">
      <c r="A11" s="146"/>
      <c r="B11" s="285" t="s">
        <v>1</v>
      </c>
      <c r="C11" s="285"/>
      <c r="D11" s="285"/>
      <c r="E11" s="285"/>
      <c r="F11" s="232"/>
      <c r="G11" s="232"/>
      <c r="H11" s="232"/>
      <c r="I11" s="232"/>
      <c r="J11" s="232"/>
      <c r="K11" s="232"/>
      <c r="L11" s="232"/>
      <c r="M11" s="232"/>
      <c r="N11" s="232"/>
      <c r="O11" s="25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26"/>
      <c r="AT11" s="27"/>
      <c r="AU11" s="20"/>
      <c r="AV11" s="20"/>
      <c r="AW11" s="294"/>
      <c r="AX11" s="297"/>
      <c r="AY11" s="297"/>
      <c r="AZ11" s="126" t="s">
        <v>91</v>
      </c>
      <c r="BA11" s="287"/>
      <c r="BB11" s="116">
        <v>1</v>
      </c>
      <c r="BC11" s="110">
        <f t="shared" si="0"/>
        <v>1.218769043266301E-4</v>
      </c>
      <c r="BD11" s="193">
        <f t="shared" si="1"/>
        <v>2.7056672760511883E-2</v>
      </c>
      <c r="BE11" s="290"/>
    </row>
    <row r="12" spans="1:65" ht="24.75" customHeight="1">
      <c r="A12" s="14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26"/>
      <c r="AT12" s="27"/>
      <c r="AU12" s="20"/>
      <c r="AV12" s="20"/>
      <c r="AW12" s="294"/>
      <c r="AX12" s="297"/>
      <c r="AY12" s="297"/>
      <c r="AZ12" s="126" t="s">
        <v>92</v>
      </c>
      <c r="BA12" s="288"/>
      <c r="BB12" s="111">
        <v>1</v>
      </c>
      <c r="BC12" s="110">
        <f t="shared" si="0"/>
        <v>1.218769043266301E-4</v>
      </c>
      <c r="BD12" s="193">
        <f t="shared" si="1"/>
        <v>2.7056672760511883E-2</v>
      </c>
      <c r="BE12" s="291"/>
    </row>
    <row r="13" spans="1:65" ht="25.5" customHeight="1">
      <c r="A13" s="14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47"/>
      <c r="AW13" s="294"/>
      <c r="AX13" s="297"/>
      <c r="AY13" s="297"/>
      <c r="AZ13" s="145" t="s">
        <v>93</v>
      </c>
      <c r="BA13" s="286">
        <v>4</v>
      </c>
      <c r="BB13" s="111">
        <v>22</v>
      </c>
      <c r="BC13" s="110">
        <f t="shared" si="0"/>
        <v>2.6812918951858622E-3</v>
      </c>
      <c r="BD13" s="190">
        <f t="shared" si="1"/>
        <v>0.59524680073126146</v>
      </c>
      <c r="BE13" s="289">
        <v>7</v>
      </c>
    </row>
    <row r="14" spans="1:65" ht="13.5" customHeight="1">
      <c r="A14" s="14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6"/>
      <c r="X14" s="6"/>
      <c r="Y14" s="6"/>
      <c r="Z14" s="6"/>
      <c r="AA14" s="6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47"/>
      <c r="AW14" s="294"/>
      <c r="AX14" s="297"/>
      <c r="AY14" s="297"/>
      <c r="AZ14" s="145" t="s">
        <v>94</v>
      </c>
      <c r="BA14" s="287"/>
      <c r="BB14" s="116">
        <v>32</v>
      </c>
      <c r="BC14" s="110">
        <f t="shared" si="0"/>
        <v>3.9000609384521631E-3</v>
      </c>
      <c r="BD14" s="190">
        <f t="shared" si="1"/>
        <v>0.86581352833638026</v>
      </c>
      <c r="BE14" s="290"/>
    </row>
    <row r="15" spans="1:65" ht="8.25" customHeight="1">
      <c r="A15" s="14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6"/>
      <c r="X15" s="6"/>
      <c r="Y15" s="6"/>
      <c r="Z15" s="6"/>
      <c r="AA15" s="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47"/>
      <c r="AW15" s="294"/>
      <c r="AX15" s="297"/>
      <c r="AY15" s="297"/>
      <c r="AZ15" s="145" t="s">
        <v>95</v>
      </c>
      <c r="BA15" s="287"/>
      <c r="BB15" s="116">
        <v>41</v>
      </c>
      <c r="BC15" s="110">
        <f t="shared" si="0"/>
        <v>4.9969530773918344E-3</v>
      </c>
      <c r="BD15" s="190">
        <f t="shared" si="1"/>
        <v>1.1093235831809873</v>
      </c>
      <c r="BE15" s="290"/>
    </row>
    <row r="16" spans="1:65" ht="18.75" customHeight="1">
      <c r="A16" s="146"/>
      <c r="B16" s="157"/>
      <c r="C16" s="157"/>
      <c r="D16" s="157"/>
      <c r="E16" s="3"/>
      <c r="F16" s="157"/>
      <c r="G16" s="157"/>
      <c r="H16" s="3"/>
      <c r="I16" s="157"/>
      <c r="J16" s="157"/>
      <c r="K16" s="3"/>
      <c r="L16" s="157"/>
      <c r="M16" s="157"/>
      <c r="N16" s="3"/>
      <c r="O16" s="43"/>
      <c r="P16" s="43"/>
      <c r="Q16" s="43"/>
      <c r="R16" s="43"/>
      <c r="S16" s="43"/>
      <c r="T16" s="43"/>
      <c r="U16" s="43"/>
      <c r="V16" s="43"/>
      <c r="W16" s="3"/>
      <c r="X16" s="43"/>
      <c r="Y16" s="43"/>
      <c r="Z16" s="43"/>
      <c r="AA16" s="4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157" t="s">
        <v>17</v>
      </c>
      <c r="AT16" s="164" t="s">
        <v>18</v>
      </c>
      <c r="AV16" s="40"/>
      <c r="AW16" s="294"/>
      <c r="AX16" s="297"/>
      <c r="AY16" s="297"/>
      <c r="AZ16" s="145" t="s">
        <v>96</v>
      </c>
      <c r="BA16" s="287"/>
      <c r="BB16" s="116">
        <v>27</v>
      </c>
      <c r="BC16" s="110">
        <f t="shared" si="0"/>
        <v>3.2906764168190127E-3</v>
      </c>
      <c r="BD16" s="190">
        <f t="shared" si="1"/>
        <v>0.7305301645338208</v>
      </c>
      <c r="BE16" s="290"/>
    </row>
    <row r="17" spans="1:57" ht="12" customHeight="1" thickBot="1">
      <c r="A17" s="14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6"/>
      <c r="X17" s="6"/>
      <c r="Y17" s="6"/>
      <c r="Z17" s="6"/>
      <c r="AA17" s="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26"/>
      <c r="AT17" s="27"/>
      <c r="AU17" s="20"/>
      <c r="AV17" s="20"/>
      <c r="AW17" s="294"/>
      <c r="AX17" s="297"/>
      <c r="AY17" s="297"/>
      <c r="AZ17" s="145" t="s">
        <v>97</v>
      </c>
      <c r="BA17" s="287"/>
      <c r="BB17" s="116">
        <v>60</v>
      </c>
      <c r="BC17" s="110">
        <f t="shared" si="0"/>
        <v>7.3126142595978062E-3</v>
      </c>
      <c r="BD17" s="190">
        <f t="shared" si="1"/>
        <v>1.623400365630713</v>
      </c>
      <c r="BE17" s="290"/>
    </row>
    <row r="18" spans="1:57" ht="12" customHeight="1" thickBot="1">
      <c r="A18" s="146"/>
      <c r="B18" s="2"/>
      <c r="C18" s="2"/>
      <c r="D18" s="2"/>
      <c r="E18" s="2"/>
      <c r="F18" s="234" t="s">
        <v>136</v>
      </c>
      <c r="G18" s="235" t="s">
        <v>137</v>
      </c>
      <c r="H18" s="240" t="s">
        <v>138</v>
      </c>
      <c r="I18" s="234" t="s">
        <v>142</v>
      </c>
      <c r="J18" s="235" t="s">
        <v>143</v>
      </c>
      <c r="K18" s="236" t="s">
        <v>144</v>
      </c>
      <c r="L18" s="239" t="s">
        <v>148</v>
      </c>
      <c r="M18" s="239" t="s">
        <v>149</v>
      </c>
      <c r="N18" s="239" t="s">
        <v>150</v>
      </c>
      <c r="O18" s="2"/>
      <c r="P18" s="2"/>
      <c r="Q18" s="12" t="s">
        <v>444</v>
      </c>
      <c r="R18" s="12" t="s">
        <v>445</v>
      </c>
      <c r="S18" s="12" t="s">
        <v>446</v>
      </c>
      <c r="T18" s="12" t="s">
        <v>450</v>
      </c>
      <c r="U18" s="12" t="s">
        <v>451</v>
      </c>
      <c r="V18" s="12" t="s">
        <v>452</v>
      </c>
      <c r="W18" s="12" t="s">
        <v>456</v>
      </c>
      <c r="X18" s="12" t="s">
        <v>457</v>
      </c>
      <c r="Y18" s="12" t="s">
        <v>458</v>
      </c>
      <c r="Z18" s="12" t="s">
        <v>462</v>
      </c>
      <c r="AA18" s="12" t="s">
        <v>463</v>
      </c>
      <c r="AB18" s="12" t="s">
        <v>464</v>
      </c>
      <c r="AC18" s="233"/>
      <c r="AD18" s="246" t="s">
        <v>779</v>
      </c>
      <c r="AE18" s="246" t="s">
        <v>780</v>
      </c>
      <c r="AF18" s="246" t="s">
        <v>781</v>
      </c>
      <c r="AG18" s="246" t="s">
        <v>784</v>
      </c>
      <c r="AH18" s="246" t="s">
        <v>785</v>
      </c>
      <c r="AI18" s="246" t="s">
        <v>786</v>
      </c>
      <c r="AJ18" s="246" t="s">
        <v>790</v>
      </c>
      <c r="AK18" s="246" t="s">
        <v>791</v>
      </c>
      <c r="AL18" s="246" t="s">
        <v>792</v>
      </c>
      <c r="AM18" s="13"/>
      <c r="AN18" s="13"/>
      <c r="AO18" s="13"/>
      <c r="AP18" s="13"/>
      <c r="AQ18" s="13"/>
      <c r="AR18" s="13"/>
      <c r="AS18" s="26"/>
      <c r="AT18" s="27"/>
      <c r="AU18" s="20"/>
      <c r="AV18" s="20"/>
      <c r="AW18" s="294"/>
      <c r="AX18" s="297"/>
      <c r="AY18" s="297"/>
      <c r="AZ18" s="145"/>
      <c r="BA18" s="287"/>
      <c r="BB18" s="116"/>
      <c r="BC18" s="110"/>
      <c r="BD18" s="190"/>
      <c r="BE18" s="290"/>
    </row>
    <row r="19" spans="1:57" ht="12.75" customHeight="1" thickBot="1">
      <c r="A19" s="146"/>
      <c r="B19" s="2"/>
      <c r="C19" s="2"/>
      <c r="D19" s="2"/>
      <c r="E19" s="204"/>
      <c r="F19" s="237" t="s">
        <v>139</v>
      </c>
      <c r="G19" s="238" t="s">
        <v>140</v>
      </c>
      <c r="H19" s="241" t="s">
        <v>141</v>
      </c>
      <c r="I19" s="237" t="s">
        <v>145</v>
      </c>
      <c r="J19" s="238" t="s">
        <v>146</v>
      </c>
      <c r="K19" s="239" t="s">
        <v>147</v>
      </c>
      <c r="L19" s="239" t="s">
        <v>151</v>
      </c>
      <c r="M19" s="239" t="s">
        <v>152</v>
      </c>
      <c r="N19" s="239" t="s">
        <v>153</v>
      </c>
      <c r="O19" s="181"/>
      <c r="Q19" s="12" t="s">
        <v>447</v>
      </c>
      <c r="R19" s="12" t="s">
        <v>448</v>
      </c>
      <c r="S19" s="12" t="s">
        <v>449</v>
      </c>
      <c r="T19" s="12" t="s">
        <v>453</v>
      </c>
      <c r="U19" s="12" t="s">
        <v>454</v>
      </c>
      <c r="V19" s="12" t="s">
        <v>455</v>
      </c>
      <c r="W19" s="12" t="s">
        <v>459</v>
      </c>
      <c r="X19" s="12" t="s">
        <v>460</v>
      </c>
      <c r="Y19" s="12" t="s">
        <v>461</v>
      </c>
      <c r="Z19" s="12" t="s">
        <v>465</v>
      </c>
      <c r="AA19" s="12" t="s">
        <v>466</v>
      </c>
      <c r="AB19" s="12" t="s">
        <v>467</v>
      </c>
      <c r="AC19" s="233"/>
      <c r="AD19" s="246" t="s">
        <v>795</v>
      </c>
      <c r="AE19" s="246" t="s">
        <v>782</v>
      </c>
      <c r="AF19" s="246" t="s">
        <v>783</v>
      </c>
      <c r="AG19" s="246" t="s">
        <v>787</v>
      </c>
      <c r="AH19" s="246" t="s">
        <v>788</v>
      </c>
      <c r="AI19" s="246" t="s">
        <v>789</v>
      </c>
      <c r="AJ19" s="246" t="s">
        <v>793</v>
      </c>
      <c r="AK19" s="246" t="s">
        <v>794</v>
      </c>
      <c r="AL19" s="246" t="s">
        <v>796</v>
      </c>
      <c r="AM19" s="13"/>
      <c r="AN19" s="13"/>
      <c r="AO19" s="13"/>
      <c r="AP19" s="13"/>
      <c r="AQ19" s="13"/>
      <c r="AR19" s="13"/>
      <c r="AS19" s="26">
        <v>1</v>
      </c>
      <c r="AT19" s="27">
        <v>60</v>
      </c>
      <c r="AU19" s="20"/>
      <c r="AV19" s="20"/>
      <c r="AW19" s="294"/>
      <c r="AX19" s="297"/>
      <c r="AY19" s="297"/>
      <c r="AZ19" s="145" t="s">
        <v>98</v>
      </c>
      <c r="BA19" s="287"/>
      <c r="BB19" s="116">
        <v>10</v>
      </c>
      <c r="BC19" s="110">
        <f t="shared" si="0"/>
        <v>1.2187690432663011E-3</v>
      </c>
      <c r="BD19" s="193">
        <f t="shared" si="1"/>
        <v>0.27056672760511885</v>
      </c>
      <c r="BE19" s="290"/>
    </row>
    <row r="20" spans="1:57" ht="12" customHeight="1">
      <c r="A20" s="146"/>
      <c r="B20" s="2"/>
      <c r="C20" s="2"/>
      <c r="D20" s="2"/>
      <c r="E20" s="204"/>
      <c r="F20" s="2"/>
      <c r="G20" s="2"/>
      <c r="H20" s="204"/>
      <c r="I20" s="2"/>
      <c r="J20" s="2"/>
      <c r="K20" s="204"/>
      <c r="L20" s="2"/>
      <c r="M20" s="2"/>
      <c r="N20" s="204"/>
      <c r="O20" s="182"/>
      <c r="Q20" s="15"/>
      <c r="R20" s="15"/>
      <c r="S20" s="15"/>
      <c r="T20" s="15"/>
      <c r="U20" s="15"/>
      <c r="W20" s="6"/>
      <c r="X20" s="13"/>
      <c r="Y20" s="13"/>
      <c r="Z20" s="13"/>
      <c r="AA20" s="13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6"/>
      <c r="AT20" s="27"/>
      <c r="AU20" s="20"/>
      <c r="AV20" s="20"/>
      <c r="AW20" s="294"/>
      <c r="AX20" s="297"/>
      <c r="AY20" s="297"/>
      <c r="AZ20" s="145" t="s">
        <v>99</v>
      </c>
      <c r="BA20" s="287"/>
      <c r="BB20" s="116">
        <v>9</v>
      </c>
      <c r="BC20" s="110">
        <f t="shared" si="0"/>
        <v>1.0968921389396709E-3</v>
      </c>
      <c r="BD20" s="193">
        <f t="shared" si="1"/>
        <v>0.24351005484460694</v>
      </c>
      <c r="BE20" s="290"/>
    </row>
    <row r="21" spans="1:57" ht="12" customHeight="1" thickBot="1">
      <c r="A21" s="146"/>
      <c r="B21" s="2"/>
      <c r="C21" s="2"/>
      <c r="D21" s="2"/>
      <c r="E21" s="204"/>
      <c r="F21" s="239" t="s">
        <v>154</v>
      </c>
      <c r="G21" s="239" t="s">
        <v>155</v>
      </c>
      <c r="H21" s="239" t="s">
        <v>156</v>
      </c>
      <c r="I21" s="239" t="s">
        <v>160</v>
      </c>
      <c r="J21" s="239" t="s">
        <v>161</v>
      </c>
      <c r="K21" s="239" t="s">
        <v>162</v>
      </c>
      <c r="L21" s="239" t="s">
        <v>166</v>
      </c>
      <c r="M21" s="239" t="s">
        <v>167</v>
      </c>
      <c r="N21" s="239" t="s">
        <v>168</v>
      </c>
      <c r="O21" s="182"/>
      <c r="Q21" s="12" t="s">
        <v>468</v>
      </c>
      <c r="R21" s="12" t="s">
        <v>469</v>
      </c>
      <c r="S21" s="12" t="s">
        <v>470</v>
      </c>
      <c r="T21" s="12" t="s">
        <v>474</v>
      </c>
      <c r="U21" s="12" t="s">
        <v>475</v>
      </c>
      <c r="V21" s="12" t="s">
        <v>476</v>
      </c>
      <c r="W21" s="12" t="s">
        <v>479</v>
      </c>
      <c r="X21" s="12" t="s">
        <v>481</v>
      </c>
      <c r="Y21" s="12" t="s">
        <v>482</v>
      </c>
      <c r="Z21" s="12" t="s">
        <v>486</v>
      </c>
      <c r="AA21" s="12" t="s">
        <v>487</v>
      </c>
      <c r="AB21" s="12" t="s">
        <v>488</v>
      </c>
      <c r="AC21" s="233"/>
      <c r="AD21" s="246" t="s">
        <v>797</v>
      </c>
      <c r="AE21" s="246" t="s">
        <v>798</v>
      </c>
      <c r="AF21" s="246" t="s">
        <v>799</v>
      </c>
      <c r="AG21" s="246" t="s">
        <v>803</v>
      </c>
      <c r="AH21" s="246" t="s">
        <v>804</v>
      </c>
      <c r="AI21" s="246" t="s">
        <v>805</v>
      </c>
      <c r="AJ21" s="246" t="s">
        <v>809</v>
      </c>
      <c r="AK21" s="246" t="s">
        <v>810</v>
      </c>
      <c r="AL21" s="246" t="s">
        <v>811</v>
      </c>
      <c r="AM21" s="13"/>
      <c r="AN21" s="13"/>
      <c r="AO21" s="13"/>
      <c r="AP21" s="13"/>
      <c r="AQ21" s="13"/>
      <c r="AR21" s="13"/>
      <c r="AS21" s="26"/>
      <c r="AT21" s="27"/>
      <c r="AU21" s="20"/>
      <c r="AV21" s="20"/>
      <c r="AW21" s="294"/>
      <c r="AX21" s="297"/>
      <c r="AY21" s="297"/>
      <c r="AZ21" s="145"/>
      <c r="BA21" s="287"/>
      <c r="BB21" s="116"/>
      <c r="BC21" s="110"/>
      <c r="BD21" s="193"/>
      <c r="BE21" s="290"/>
    </row>
    <row r="22" spans="1:57" ht="12" customHeight="1" thickBot="1">
      <c r="A22" s="146"/>
      <c r="B22" s="2"/>
      <c r="C22" s="2"/>
      <c r="D22" s="2"/>
      <c r="E22" s="204"/>
      <c r="F22" s="239" t="s">
        <v>157</v>
      </c>
      <c r="G22" s="239" t="s">
        <v>158</v>
      </c>
      <c r="H22" s="239" t="s">
        <v>159</v>
      </c>
      <c r="I22" s="239" t="s">
        <v>163</v>
      </c>
      <c r="J22" s="239" t="s">
        <v>164</v>
      </c>
      <c r="K22" s="239" t="s">
        <v>165</v>
      </c>
      <c r="L22" s="239" t="s">
        <v>169</v>
      </c>
      <c r="M22" s="239" t="s">
        <v>170</v>
      </c>
      <c r="N22" s="239" t="s">
        <v>171</v>
      </c>
      <c r="O22" s="181"/>
      <c r="Q22" s="12" t="s">
        <v>471</v>
      </c>
      <c r="R22" s="12" t="s">
        <v>472</v>
      </c>
      <c r="S22" s="12" t="s">
        <v>473</v>
      </c>
      <c r="T22" s="12" t="s">
        <v>480</v>
      </c>
      <c r="U22" s="12" t="s">
        <v>477</v>
      </c>
      <c r="V22" s="12" t="s">
        <v>478</v>
      </c>
      <c r="W22" s="12" t="s">
        <v>483</v>
      </c>
      <c r="X22" s="12" t="s">
        <v>484</v>
      </c>
      <c r="Y22" s="12" t="s">
        <v>485</v>
      </c>
      <c r="Z22" s="12" t="s">
        <v>489</v>
      </c>
      <c r="AA22" s="12" t="s">
        <v>490</v>
      </c>
      <c r="AB22" s="12" t="s">
        <v>491</v>
      </c>
      <c r="AC22" s="233"/>
      <c r="AD22" s="246" t="s">
        <v>800</v>
      </c>
      <c r="AE22" s="246" t="s">
        <v>801</v>
      </c>
      <c r="AF22" s="246" t="s">
        <v>802</v>
      </c>
      <c r="AG22" s="246" t="s">
        <v>806</v>
      </c>
      <c r="AH22" s="246" t="s">
        <v>807</v>
      </c>
      <c r="AI22" s="246" t="s">
        <v>808</v>
      </c>
      <c r="AJ22" s="246" t="s">
        <v>812</v>
      </c>
      <c r="AK22" s="246" t="s">
        <v>813</v>
      </c>
      <c r="AL22" s="246" t="s">
        <v>814</v>
      </c>
      <c r="AM22" s="13"/>
      <c r="AN22" s="13"/>
      <c r="AO22" s="13"/>
      <c r="AP22" s="13"/>
      <c r="AQ22" s="13"/>
      <c r="AR22" s="13"/>
      <c r="AS22" s="26">
        <v>2</v>
      </c>
      <c r="AT22" s="27">
        <v>60</v>
      </c>
      <c r="AU22" s="20"/>
      <c r="AV22" s="20"/>
      <c r="AW22" s="294"/>
      <c r="AX22" s="297"/>
      <c r="AY22" s="297"/>
      <c r="AZ22" s="145" t="s">
        <v>100</v>
      </c>
      <c r="BA22" s="288"/>
      <c r="BB22" s="116">
        <v>9</v>
      </c>
      <c r="BC22" s="110">
        <f t="shared" si="0"/>
        <v>1.0968921389396709E-3</v>
      </c>
      <c r="BD22" s="193">
        <f t="shared" si="1"/>
        <v>0.24351005484460694</v>
      </c>
      <c r="BE22" s="291"/>
    </row>
    <row r="23" spans="1:57" ht="12" customHeight="1">
      <c r="A23" s="146"/>
      <c r="B23" s="2"/>
      <c r="C23" s="2"/>
      <c r="D23" s="2"/>
      <c r="E23" s="204"/>
      <c r="F23" s="2"/>
      <c r="G23" s="2"/>
      <c r="H23" s="204"/>
      <c r="I23" s="2"/>
      <c r="J23" s="2"/>
      <c r="K23" s="204"/>
      <c r="L23" s="2"/>
      <c r="M23" s="2"/>
      <c r="N23" s="204"/>
      <c r="O23" s="182"/>
      <c r="Q23" s="15"/>
      <c r="R23" s="15"/>
      <c r="S23" s="15"/>
      <c r="T23" s="15"/>
      <c r="U23" s="15"/>
      <c r="W23" s="6"/>
      <c r="X23" s="13"/>
      <c r="Y23" s="13"/>
      <c r="Z23" s="13"/>
      <c r="AA23" s="13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6"/>
      <c r="AT23" s="27"/>
      <c r="AU23" s="20"/>
      <c r="AV23" s="20"/>
      <c r="AW23" s="294"/>
      <c r="AX23" s="296" t="s">
        <v>37</v>
      </c>
      <c r="AY23" s="296" t="s">
        <v>81</v>
      </c>
      <c r="AZ23" s="126" t="s">
        <v>86</v>
      </c>
      <c r="BA23" s="12">
        <v>1</v>
      </c>
      <c r="BB23" s="116">
        <v>3313</v>
      </c>
      <c r="BC23" s="110">
        <f t="shared" si="0"/>
        <v>0.40377818403412552</v>
      </c>
      <c r="BD23" s="190">
        <f t="shared" si="1"/>
        <v>89.638756855575863</v>
      </c>
      <c r="BE23" s="190">
        <v>90</v>
      </c>
    </row>
    <row r="24" spans="1:57" ht="12" customHeight="1" thickBot="1">
      <c r="A24" s="146"/>
      <c r="B24" s="2"/>
      <c r="C24" s="2"/>
      <c r="D24" s="2"/>
      <c r="E24" s="204"/>
      <c r="F24" s="239" t="s">
        <v>172</v>
      </c>
      <c r="G24" s="239" t="s">
        <v>181</v>
      </c>
      <c r="H24" s="239" t="s">
        <v>182</v>
      </c>
      <c r="I24" s="109" t="s">
        <v>186</v>
      </c>
      <c r="J24" s="109" t="s">
        <v>187</v>
      </c>
      <c r="K24" s="109" t="s">
        <v>188</v>
      </c>
      <c r="L24" s="109" t="s">
        <v>192</v>
      </c>
      <c r="M24" s="109" t="s">
        <v>193</v>
      </c>
      <c r="N24" s="109" t="s">
        <v>194</v>
      </c>
      <c r="O24" s="182"/>
      <c r="Q24" s="12" t="s">
        <v>492</v>
      </c>
      <c r="R24" s="12" t="s">
        <v>493</v>
      </c>
      <c r="S24" s="12" t="s">
        <v>494</v>
      </c>
      <c r="T24" s="12" t="s">
        <v>498</v>
      </c>
      <c r="U24" s="12" t="s">
        <v>499</v>
      </c>
      <c r="V24" s="12" t="s">
        <v>500</v>
      </c>
      <c r="W24" s="12" t="s">
        <v>504</v>
      </c>
      <c r="X24" s="12" t="s">
        <v>505</v>
      </c>
      <c r="Y24" s="12" t="s">
        <v>506</v>
      </c>
      <c r="Z24" s="12" t="s">
        <v>510</v>
      </c>
      <c r="AA24" s="12" t="s">
        <v>511</v>
      </c>
      <c r="AB24" s="12" t="s">
        <v>512</v>
      </c>
      <c r="AC24" s="233"/>
      <c r="AD24" s="246" t="s">
        <v>815</v>
      </c>
      <c r="AE24" s="246" t="s">
        <v>816</v>
      </c>
      <c r="AF24" s="246" t="s">
        <v>817</v>
      </c>
      <c r="AG24" s="246" t="s">
        <v>821</v>
      </c>
      <c r="AH24" s="246" t="s">
        <v>822</v>
      </c>
      <c r="AI24" s="246" t="s">
        <v>823</v>
      </c>
      <c r="AJ24" s="246" t="s">
        <v>827</v>
      </c>
      <c r="AK24" s="246" t="s">
        <v>828</v>
      </c>
      <c r="AL24" s="246" t="s">
        <v>829</v>
      </c>
      <c r="AM24" s="13"/>
      <c r="AN24" s="13"/>
      <c r="AO24" s="13"/>
      <c r="AP24" s="13"/>
      <c r="AQ24" s="13"/>
      <c r="AR24" s="13"/>
      <c r="AS24" s="26"/>
      <c r="AT24" s="27"/>
      <c r="AU24" s="20"/>
      <c r="AV24" s="20"/>
      <c r="AW24" s="294"/>
      <c r="AX24" s="297"/>
      <c r="AY24" s="297"/>
      <c r="AZ24" s="126"/>
      <c r="BA24" s="12"/>
      <c r="BB24" s="116"/>
      <c r="BC24" s="110"/>
      <c r="BD24" s="190"/>
      <c r="BE24" s="190"/>
    </row>
    <row r="25" spans="1:57" ht="12" customHeight="1" thickBot="1">
      <c r="A25" s="146"/>
      <c r="B25" s="2"/>
      <c r="C25" s="2"/>
      <c r="D25" s="2"/>
      <c r="E25" s="204"/>
      <c r="F25" s="239" t="s">
        <v>183</v>
      </c>
      <c r="G25" s="239" t="s">
        <v>184</v>
      </c>
      <c r="H25" s="239" t="s">
        <v>185</v>
      </c>
      <c r="I25" s="109" t="s">
        <v>189</v>
      </c>
      <c r="J25" s="109" t="s">
        <v>190</v>
      </c>
      <c r="K25" s="109" t="s">
        <v>191</v>
      </c>
      <c r="L25" s="109" t="s">
        <v>195</v>
      </c>
      <c r="M25" s="109" t="s">
        <v>196</v>
      </c>
      <c r="N25" s="109" t="s">
        <v>197</v>
      </c>
      <c r="O25" s="181"/>
      <c r="Q25" s="12" t="s">
        <v>495</v>
      </c>
      <c r="R25" s="12" t="s">
        <v>496</v>
      </c>
      <c r="S25" s="12" t="s">
        <v>497</v>
      </c>
      <c r="T25" s="12" t="s">
        <v>501</v>
      </c>
      <c r="U25" s="12" t="s">
        <v>502</v>
      </c>
      <c r="V25" s="12" t="s">
        <v>503</v>
      </c>
      <c r="W25" s="12" t="s">
        <v>507</v>
      </c>
      <c r="X25" s="12" t="s">
        <v>508</v>
      </c>
      <c r="Y25" s="12" t="s">
        <v>509</v>
      </c>
      <c r="Z25" s="12" t="s">
        <v>513</v>
      </c>
      <c r="AA25" s="12" t="s">
        <v>514</v>
      </c>
      <c r="AB25" s="12" t="s">
        <v>515</v>
      </c>
      <c r="AC25" s="233"/>
      <c r="AD25" s="246" t="s">
        <v>818</v>
      </c>
      <c r="AE25" s="246" t="s">
        <v>819</v>
      </c>
      <c r="AF25" s="246" t="s">
        <v>820</v>
      </c>
      <c r="AG25" s="246" t="s">
        <v>824</v>
      </c>
      <c r="AH25" s="246" t="s">
        <v>825</v>
      </c>
      <c r="AI25" s="246" t="s">
        <v>826</v>
      </c>
      <c r="AJ25" s="246" t="s">
        <v>830</v>
      </c>
      <c r="AK25" s="246" t="s">
        <v>831</v>
      </c>
      <c r="AL25" s="246" t="s">
        <v>832</v>
      </c>
      <c r="AM25" s="13"/>
      <c r="AN25" s="13"/>
      <c r="AO25" s="13"/>
      <c r="AP25" s="13"/>
      <c r="AQ25" s="13"/>
      <c r="AR25" s="13"/>
      <c r="AS25" s="26">
        <v>3</v>
      </c>
      <c r="AT25" s="27">
        <v>60</v>
      </c>
      <c r="AU25" s="20"/>
      <c r="AV25" s="20"/>
      <c r="AW25" s="294"/>
      <c r="AX25" s="298"/>
      <c r="AY25" s="298"/>
      <c r="AZ25" s="126" t="s">
        <v>88</v>
      </c>
      <c r="BA25" s="12">
        <v>2</v>
      </c>
      <c r="BB25" s="47">
        <v>187</v>
      </c>
      <c r="BC25" s="110">
        <f t="shared" si="0"/>
        <v>2.279098110907983E-2</v>
      </c>
      <c r="BD25" s="190">
        <f t="shared" si="1"/>
        <v>5.0595978062157227</v>
      </c>
      <c r="BE25" s="190">
        <v>5</v>
      </c>
    </row>
    <row r="26" spans="1:57" ht="12" customHeight="1">
      <c r="A26" s="146"/>
      <c r="B26" s="2"/>
      <c r="C26" s="2"/>
      <c r="D26" s="2"/>
      <c r="E26" s="204"/>
      <c r="F26" s="2"/>
      <c r="G26" s="2"/>
      <c r="H26" s="204"/>
      <c r="I26" s="2"/>
      <c r="J26" s="2"/>
      <c r="K26" s="204"/>
      <c r="L26" s="2"/>
      <c r="M26" s="2"/>
      <c r="N26" s="204"/>
      <c r="O26" s="182"/>
      <c r="Q26" s="15"/>
      <c r="R26" s="15"/>
      <c r="S26" s="15"/>
      <c r="T26" s="15"/>
      <c r="U26" s="15"/>
      <c r="W26" s="17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6"/>
      <c r="AT26" s="27"/>
      <c r="AU26" s="20"/>
      <c r="AV26" s="20"/>
      <c r="AW26" s="294"/>
      <c r="AX26" s="297" t="s">
        <v>38</v>
      </c>
      <c r="AY26" s="297" t="s">
        <v>82</v>
      </c>
      <c r="AZ26" s="126" t="s">
        <v>102</v>
      </c>
      <c r="BA26" s="205">
        <v>1</v>
      </c>
      <c r="BB26" s="116">
        <v>44</v>
      </c>
      <c r="BC26" s="110">
        <f t="shared" si="0"/>
        <v>5.3625837903717244E-3</v>
      </c>
      <c r="BD26" s="190">
        <f t="shared" si="1"/>
        <v>1.1904936014625229</v>
      </c>
      <c r="BE26" s="190">
        <v>1</v>
      </c>
    </row>
    <row r="27" spans="1:57" ht="12" customHeight="1" thickBot="1">
      <c r="A27" s="146"/>
      <c r="B27" s="2"/>
      <c r="C27" s="2"/>
      <c r="D27" s="2"/>
      <c r="E27" s="204"/>
      <c r="F27" s="239" t="s">
        <v>198</v>
      </c>
      <c r="G27" s="239" t="s">
        <v>199</v>
      </c>
      <c r="H27" s="239" t="s">
        <v>200</v>
      </c>
      <c r="I27" s="239" t="s">
        <v>204</v>
      </c>
      <c r="J27" s="239" t="s">
        <v>205</v>
      </c>
      <c r="K27" s="239" t="s">
        <v>206</v>
      </c>
      <c r="L27" s="239" t="s">
        <v>210</v>
      </c>
      <c r="M27" s="239" t="s">
        <v>211</v>
      </c>
      <c r="N27" s="239" t="s">
        <v>212</v>
      </c>
      <c r="O27" s="182"/>
      <c r="Q27" s="12" t="s">
        <v>516</v>
      </c>
      <c r="R27" s="12" t="s">
        <v>517</v>
      </c>
      <c r="S27" s="12" t="s">
        <v>518</v>
      </c>
      <c r="T27" s="12" t="s">
        <v>522</v>
      </c>
      <c r="U27" s="12" t="s">
        <v>523</v>
      </c>
      <c r="V27" s="12" t="s">
        <v>524</v>
      </c>
      <c r="W27" s="12" t="s">
        <v>528</v>
      </c>
      <c r="X27" s="12" t="s">
        <v>529</v>
      </c>
      <c r="Y27" s="12" t="s">
        <v>530</v>
      </c>
      <c r="Z27" s="12" t="s">
        <v>534</v>
      </c>
      <c r="AA27" s="12" t="s">
        <v>535</v>
      </c>
      <c r="AB27" s="12" t="s">
        <v>536</v>
      </c>
      <c r="AC27" s="233"/>
      <c r="AD27" s="246" t="s">
        <v>833</v>
      </c>
      <c r="AE27" s="246" t="s">
        <v>834</v>
      </c>
      <c r="AF27" s="246" t="s">
        <v>835</v>
      </c>
      <c r="AG27" s="246" t="s">
        <v>839</v>
      </c>
      <c r="AH27" s="246" t="s">
        <v>840</v>
      </c>
      <c r="AI27" s="246" t="s">
        <v>841</v>
      </c>
      <c r="AJ27" s="246" t="s">
        <v>845</v>
      </c>
      <c r="AK27" s="246" t="s">
        <v>846</v>
      </c>
      <c r="AL27" s="246" t="s">
        <v>847</v>
      </c>
      <c r="AM27" s="246" t="s">
        <v>851</v>
      </c>
      <c r="AN27" s="246" t="s">
        <v>852</v>
      </c>
      <c r="AO27" s="246" t="s">
        <v>853</v>
      </c>
      <c r="AP27" s="13"/>
      <c r="AQ27" s="13"/>
      <c r="AR27" s="13"/>
      <c r="AU27" s="20"/>
      <c r="AV27" s="20"/>
      <c r="AW27" s="294"/>
      <c r="AX27" s="297"/>
      <c r="AY27" s="297"/>
      <c r="AZ27" s="126"/>
      <c r="BA27" s="191"/>
      <c r="BB27" s="116"/>
      <c r="BC27" s="110"/>
      <c r="BD27" s="190"/>
      <c r="BE27" s="189"/>
    </row>
    <row r="28" spans="1:57" ht="12" customHeight="1" thickBot="1">
      <c r="A28" s="146"/>
      <c r="B28" s="2"/>
      <c r="C28" s="2"/>
      <c r="D28" s="2"/>
      <c r="E28" s="204"/>
      <c r="F28" s="239" t="s">
        <v>201</v>
      </c>
      <c r="G28" s="239" t="s">
        <v>202</v>
      </c>
      <c r="H28" s="239" t="s">
        <v>203</v>
      </c>
      <c r="I28" s="239" t="s">
        <v>207</v>
      </c>
      <c r="J28" s="239" t="s">
        <v>208</v>
      </c>
      <c r="K28" s="239" t="s">
        <v>209</v>
      </c>
      <c r="L28" s="239" t="s">
        <v>213</v>
      </c>
      <c r="M28" s="239" t="s">
        <v>214</v>
      </c>
      <c r="N28" s="239" t="s">
        <v>215</v>
      </c>
      <c r="O28" s="181"/>
      <c r="Q28" s="12" t="s">
        <v>519</v>
      </c>
      <c r="R28" s="12" t="s">
        <v>520</v>
      </c>
      <c r="S28" s="12" t="s">
        <v>521</v>
      </c>
      <c r="T28" s="12" t="s">
        <v>525</v>
      </c>
      <c r="U28" s="12" t="s">
        <v>526</v>
      </c>
      <c r="V28" s="12" t="s">
        <v>527</v>
      </c>
      <c r="W28" s="12" t="s">
        <v>531</v>
      </c>
      <c r="X28" s="12" t="s">
        <v>532</v>
      </c>
      <c r="Y28" s="12" t="s">
        <v>533</v>
      </c>
      <c r="Z28" s="12" t="s">
        <v>537</v>
      </c>
      <c r="AA28" s="12" t="s">
        <v>538</v>
      </c>
      <c r="AB28" s="12" t="s">
        <v>539</v>
      </c>
      <c r="AC28" s="233"/>
      <c r="AD28" s="246" t="s">
        <v>836</v>
      </c>
      <c r="AE28" s="246" t="s">
        <v>837</v>
      </c>
      <c r="AF28" s="246" t="s">
        <v>838</v>
      </c>
      <c r="AG28" s="246" t="s">
        <v>842</v>
      </c>
      <c r="AH28" s="246" t="s">
        <v>843</v>
      </c>
      <c r="AI28" s="246" t="s">
        <v>844</v>
      </c>
      <c r="AJ28" s="246" t="s">
        <v>848</v>
      </c>
      <c r="AK28" s="246" t="s">
        <v>849</v>
      </c>
      <c r="AL28" s="246" t="s">
        <v>850</v>
      </c>
      <c r="AM28" s="246" t="s">
        <v>854</v>
      </c>
      <c r="AN28" s="246" t="s">
        <v>855</v>
      </c>
      <c r="AO28" s="246" t="s">
        <v>856</v>
      </c>
      <c r="AP28" s="13"/>
      <c r="AQ28" s="13"/>
      <c r="AR28" s="13"/>
      <c r="AU28" s="20"/>
      <c r="AV28" s="20"/>
      <c r="AW28" s="294"/>
      <c r="AX28" s="297"/>
      <c r="AY28" s="297"/>
      <c r="AZ28" s="126" t="s">
        <v>86</v>
      </c>
      <c r="BA28" s="305">
        <v>2</v>
      </c>
      <c r="BB28" s="116">
        <v>1</v>
      </c>
      <c r="BC28" s="110">
        <f t="shared" si="0"/>
        <v>1.218769043266301E-4</v>
      </c>
      <c r="BD28" s="193">
        <f t="shared" si="1"/>
        <v>2.7056672760511883E-2</v>
      </c>
      <c r="BE28" s="303">
        <v>1</v>
      </c>
    </row>
    <row r="29" spans="1:57" ht="12" customHeight="1">
      <c r="A29" s="146"/>
      <c r="B29" s="2"/>
      <c r="C29" s="2"/>
      <c r="D29" s="2"/>
      <c r="E29" s="204"/>
      <c r="F29" s="2"/>
      <c r="G29" s="2"/>
      <c r="H29" s="204"/>
      <c r="I29" s="2"/>
      <c r="J29" s="2"/>
      <c r="K29" s="204"/>
      <c r="L29" s="2"/>
      <c r="M29" s="2"/>
      <c r="N29" s="204"/>
      <c r="O29" s="182"/>
      <c r="Q29" s="15"/>
      <c r="R29" s="15"/>
      <c r="S29" s="15"/>
      <c r="T29" s="15"/>
      <c r="U29" s="15"/>
      <c r="W29" s="17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6"/>
      <c r="AT29" s="27"/>
      <c r="AU29" s="20"/>
      <c r="AV29" s="20"/>
      <c r="AW29" s="294"/>
      <c r="AX29" s="297"/>
      <c r="AY29" s="297"/>
      <c r="AZ29" s="126" t="s">
        <v>101</v>
      </c>
      <c r="BA29" s="306"/>
      <c r="BB29" s="116">
        <v>12</v>
      </c>
      <c r="BC29" s="110">
        <f t="shared" si="0"/>
        <v>1.4625228519195613E-3</v>
      </c>
      <c r="BD29" s="193">
        <f t="shared" si="1"/>
        <v>0.32468007312614261</v>
      </c>
      <c r="BE29" s="308"/>
    </row>
    <row r="30" spans="1:57" ht="12" customHeight="1" thickBot="1">
      <c r="A30" s="146"/>
      <c r="B30" s="2"/>
      <c r="C30" s="2"/>
      <c r="D30" s="2"/>
      <c r="E30" s="204"/>
      <c r="F30" s="239" t="s">
        <v>216</v>
      </c>
      <c r="G30" s="239" t="s">
        <v>217</v>
      </c>
      <c r="H30" s="239" t="s">
        <v>218</v>
      </c>
      <c r="I30" s="239" t="s">
        <v>222</v>
      </c>
      <c r="J30" s="239" t="s">
        <v>223</v>
      </c>
      <c r="K30" s="239" t="s">
        <v>224</v>
      </c>
      <c r="L30" s="239" t="s">
        <v>228</v>
      </c>
      <c r="M30" s="239" t="s">
        <v>229</v>
      </c>
      <c r="N30" s="239" t="s">
        <v>230</v>
      </c>
      <c r="O30" s="182"/>
      <c r="Q30" s="12" t="s">
        <v>540</v>
      </c>
      <c r="R30" s="12" t="s">
        <v>541</v>
      </c>
      <c r="S30" s="12" t="s">
        <v>542</v>
      </c>
      <c r="T30" s="12" t="s">
        <v>546</v>
      </c>
      <c r="U30" s="12" t="s">
        <v>547</v>
      </c>
      <c r="V30" s="12" t="s">
        <v>548</v>
      </c>
      <c r="W30" s="12" t="s">
        <v>552</v>
      </c>
      <c r="X30" s="12" t="s">
        <v>553</v>
      </c>
      <c r="Y30" s="12" t="s">
        <v>554</v>
      </c>
      <c r="Z30" s="12" t="s">
        <v>558</v>
      </c>
      <c r="AA30" s="12" t="s">
        <v>559</v>
      </c>
      <c r="AB30" s="12" t="s">
        <v>560</v>
      </c>
      <c r="AC30" s="233"/>
      <c r="AD30" s="246" t="s">
        <v>857</v>
      </c>
      <c r="AE30" s="246" t="s">
        <v>858</v>
      </c>
      <c r="AF30" s="246" t="s">
        <v>859</v>
      </c>
      <c r="AG30" s="246" t="s">
        <v>863</v>
      </c>
      <c r="AH30" s="246" t="s">
        <v>864</v>
      </c>
      <c r="AI30" s="246" t="s">
        <v>865</v>
      </c>
      <c r="AJ30" s="246" t="s">
        <v>869</v>
      </c>
      <c r="AK30" s="246" t="s">
        <v>870</v>
      </c>
      <c r="AL30" s="246" t="s">
        <v>871</v>
      </c>
      <c r="AM30" s="246" t="s">
        <v>875</v>
      </c>
      <c r="AN30" s="246" t="s">
        <v>876</v>
      </c>
      <c r="AO30" s="246" t="s">
        <v>877</v>
      </c>
      <c r="AP30" s="13"/>
      <c r="AQ30" s="13"/>
      <c r="AR30" s="13"/>
      <c r="AS30" s="26"/>
      <c r="AT30" s="27"/>
      <c r="AU30" s="20"/>
      <c r="AV30" s="20"/>
      <c r="AW30" s="294"/>
      <c r="AX30" s="297"/>
      <c r="AY30" s="297"/>
      <c r="AZ30" s="126"/>
      <c r="BA30" s="306"/>
      <c r="BB30" s="116"/>
      <c r="BC30" s="110"/>
      <c r="BD30" s="193"/>
      <c r="BE30" s="308"/>
    </row>
    <row r="31" spans="1:57" ht="12" customHeight="1" thickBot="1">
      <c r="A31" s="146"/>
      <c r="B31" s="2"/>
      <c r="C31" s="2"/>
      <c r="D31" s="2"/>
      <c r="E31" s="204"/>
      <c r="F31" s="239" t="s">
        <v>219</v>
      </c>
      <c r="G31" s="239" t="s">
        <v>220</v>
      </c>
      <c r="H31" s="239" t="s">
        <v>221</v>
      </c>
      <c r="I31" s="239" t="s">
        <v>225</v>
      </c>
      <c r="J31" s="239" t="s">
        <v>226</v>
      </c>
      <c r="K31" s="239" t="s">
        <v>227</v>
      </c>
      <c r="L31" s="239" t="s">
        <v>231</v>
      </c>
      <c r="M31" s="239" t="s">
        <v>232</v>
      </c>
      <c r="N31" s="239" t="s">
        <v>233</v>
      </c>
      <c r="O31" s="181"/>
      <c r="Q31" s="12" t="s">
        <v>543</v>
      </c>
      <c r="R31" s="12" t="s">
        <v>544</v>
      </c>
      <c r="S31" s="12" t="s">
        <v>545</v>
      </c>
      <c r="T31" s="12" t="s">
        <v>549</v>
      </c>
      <c r="U31" s="12" t="s">
        <v>550</v>
      </c>
      <c r="V31" s="12" t="s">
        <v>551</v>
      </c>
      <c r="W31" s="12" t="s">
        <v>555</v>
      </c>
      <c r="X31" s="12" t="s">
        <v>556</v>
      </c>
      <c r="Y31" s="12" t="s">
        <v>557</v>
      </c>
      <c r="Z31" s="12" t="s">
        <v>561</v>
      </c>
      <c r="AA31" s="12" t="s">
        <v>562</v>
      </c>
      <c r="AB31" s="12" t="s">
        <v>563</v>
      </c>
      <c r="AC31" s="233"/>
      <c r="AD31" s="246" t="s">
        <v>860</v>
      </c>
      <c r="AE31" s="246" t="s">
        <v>861</v>
      </c>
      <c r="AF31" s="246" t="s">
        <v>862</v>
      </c>
      <c r="AG31" s="246" t="s">
        <v>866</v>
      </c>
      <c r="AH31" s="246" t="s">
        <v>867</v>
      </c>
      <c r="AI31" s="246" t="s">
        <v>868</v>
      </c>
      <c r="AJ31" s="246" t="s">
        <v>872</v>
      </c>
      <c r="AK31" s="246" t="s">
        <v>873</v>
      </c>
      <c r="AL31" s="246" t="s">
        <v>874</v>
      </c>
      <c r="AM31" s="246" t="s">
        <v>878</v>
      </c>
      <c r="AN31" s="246" t="s">
        <v>879</v>
      </c>
      <c r="AO31" s="246" t="s">
        <v>880</v>
      </c>
      <c r="AP31" s="13"/>
      <c r="AQ31" s="13"/>
      <c r="AR31" s="13"/>
      <c r="AS31" s="26">
        <v>5</v>
      </c>
      <c r="AT31" s="27">
        <v>66</v>
      </c>
      <c r="AU31" s="20"/>
      <c r="AV31" s="20"/>
      <c r="AW31" s="294"/>
      <c r="AX31" s="297"/>
      <c r="AY31" s="297"/>
      <c r="AZ31" s="126" t="s">
        <v>103</v>
      </c>
      <c r="BA31" s="306"/>
      <c r="BB31" s="116">
        <v>1</v>
      </c>
      <c r="BC31" s="110">
        <f t="shared" si="0"/>
        <v>1.218769043266301E-4</v>
      </c>
      <c r="BD31" s="193">
        <f t="shared" si="1"/>
        <v>2.7056672760511883E-2</v>
      </c>
      <c r="BE31" s="308"/>
    </row>
    <row r="32" spans="1:57" ht="12" customHeight="1">
      <c r="A32" s="146"/>
      <c r="B32" s="2"/>
      <c r="C32" s="2"/>
      <c r="D32" s="2"/>
      <c r="E32" s="204"/>
      <c r="F32" s="2"/>
      <c r="G32" s="2"/>
      <c r="H32" s="204"/>
      <c r="I32" s="2"/>
      <c r="J32" s="2"/>
      <c r="K32" s="204"/>
      <c r="L32" s="2"/>
      <c r="M32" s="2"/>
      <c r="N32" s="204"/>
      <c r="O32" s="183"/>
      <c r="Q32" s="15"/>
      <c r="R32" s="15"/>
      <c r="S32" s="15"/>
      <c r="T32" s="15"/>
      <c r="U32" s="15"/>
      <c r="W32" s="17"/>
      <c r="X32" s="18"/>
      <c r="Y32" s="18"/>
      <c r="Z32" s="18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6"/>
      <c r="AT32" s="27"/>
      <c r="AU32" s="20"/>
      <c r="AV32" s="20"/>
      <c r="AW32" s="294"/>
      <c r="AX32" s="297"/>
      <c r="AY32" s="297"/>
      <c r="AZ32" s="126" t="s">
        <v>89</v>
      </c>
      <c r="BA32" s="306"/>
      <c r="BB32" s="116">
        <v>6</v>
      </c>
      <c r="BC32" s="110">
        <f t="shared" si="0"/>
        <v>7.3126142595978066E-4</v>
      </c>
      <c r="BD32" s="193">
        <f t="shared" si="1"/>
        <v>0.1623400365630713</v>
      </c>
      <c r="BE32" s="308"/>
    </row>
    <row r="33" spans="1:57" ht="12" customHeight="1" thickBot="1">
      <c r="A33" s="146"/>
      <c r="B33" s="2"/>
      <c r="C33" s="239" t="s">
        <v>234</v>
      </c>
      <c r="D33" s="239" t="s">
        <v>235</v>
      </c>
      <c r="E33" s="239" t="s">
        <v>236</v>
      </c>
      <c r="F33" s="239" t="s">
        <v>240</v>
      </c>
      <c r="G33" s="239" t="s">
        <v>241</v>
      </c>
      <c r="H33" s="239" t="s">
        <v>242</v>
      </c>
      <c r="I33" s="239" t="s">
        <v>246</v>
      </c>
      <c r="J33" s="239" t="s">
        <v>247</v>
      </c>
      <c r="K33" s="239" t="s">
        <v>248</v>
      </c>
      <c r="L33" s="239" t="s">
        <v>252</v>
      </c>
      <c r="M33" s="239" t="s">
        <v>253</v>
      </c>
      <c r="N33" s="239" t="s">
        <v>254</v>
      </c>
      <c r="O33" s="183"/>
      <c r="Q33" s="12" t="s">
        <v>564</v>
      </c>
      <c r="R33" s="12" t="s">
        <v>565</v>
      </c>
      <c r="S33" s="12" t="s">
        <v>566</v>
      </c>
      <c r="T33" s="12" t="s">
        <v>570</v>
      </c>
      <c r="U33" s="12" t="s">
        <v>571</v>
      </c>
      <c r="V33" s="12" t="s">
        <v>572</v>
      </c>
      <c r="W33" s="12" t="s">
        <v>576</v>
      </c>
      <c r="X33" s="12" t="s">
        <v>577</v>
      </c>
      <c r="Y33" s="12" t="s">
        <v>578</v>
      </c>
      <c r="Z33" s="12" t="s">
        <v>773</v>
      </c>
      <c r="AA33" s="12" t="s">
        <v>774</v>
      </c>
      <c r="AB33" s="12" t="s">
        <v>775</v>
      </c>
      <c r="AC33" s="233"/>
      <c r="AD33" s="246" t="s">
        <v>881</v>
      </c>
      <c r="AE33" s="246" t="s">
        <v>882</v>
      </c>
      <c r="AF33" s="246" t="s">
        <v>883</v>
      </c>
      <c r="AG33" s="246" t="s">
        <v>887</v>
      </c>
      <c r="AH33" s="246" t="s">
        <v>888</v>
      </c>
      <c r="AI33" s="246" t="s">
        <v>889</v>
      </c>
      <c r="AJ33" s="246" t="s">
        <v>893</v>
      </c>
      <c r="AK33" s="246" t="s">
        <v>894</v>
      </c>
      <c r="AL33" s="246" t="s">
        <v>895</v>
      </c>
      <c r="AM33" s="246" t="s">
        <v>899</v>
      </c>
      <c r="AN33" s="246" t="s">
        <v>900</v>
      </c>
      <c r="AO33" s="246" t="s">
        <v>901</v>
      </c>
      <c r="AP33" s="13"/>
      <c r="AQ33" s="13"/>
      <c r="AR33" s="13"/>
      <c r="AS33" s="26"/>
      <c r="AT33" s="27"/>
      <c r="AU33" s="20"/>
      <c r="AV33" s="20"/>
      <c r="AW33" s="294"/>
      <c r="AX33" s="297"/>
      <c r="AY33" s="297"/>
      <c r="AZ33" s="126"/>
      <c r="BA33" s="306"/>
      <c r="BB33" s="116"/>
      <c r="BC33" s="110"/>
      <c r="BD33" s="193"/>
      <c r="BE33" s="308"/>
    </row>
    <row r="34" spans="1:57" ht="12" customHeight="1" thickBot="1">
      <c r="A34" s="146"/>
      <c r="B34" s="2"/>
      <c r="C34" s="239" t="s">
        <v>237</v>
      </c>
      <c r="D34" s="239" t="s">
        <v>238</v>
      </c>
      <c r="E34" s="239" t="s">
        <v>239</v>
      </c>
      <c r="F34" s="239" t="s">
        <v>243</v>
      </c>
      <c r="G34" s="239" t="s">
        <v>244</v>
      </c>
      <c r="H34" s="239" t="s">
        <v>245</v>
      </c>
      <c r="I34" s="239" t="s">
        <v>249</v>
      </c>
      <c r="J34" s="239" t="s">
        <v>250</v>
      </c>
      <c r="K34" s="239" t="s">
        <v>251</v>
      </c>
      <c r="L34" s="239" t="s">
        <v>255</v>
      </c>
      <c r="M34" s="239" t="s">
        <v>256</v>
      </c>
      <c r="N34" s="239" t="s">
        <v>257</v>
      </c>
      <c r="O34" s="181"/>
      <c r="Q34" s="12" t="s">
        <v>567</v>
      </c>
      <c r="R34" s="12" t="s">
        <v>568</v>
      </c>
      <c r="S34" s="12" t="s">
        <v>569</v>
      </c>
      <c r="T34" s="12" t="s">
        <v>573</v>
      </c>
      <c r="U34" s="12" t="s">
        <v>574</v>
      </c>
      <c r="V34" s="12" t="s">
        <v>575</v>
      </c>
      <c r="W34" s="12" t="s">
        <v>579</v>
      </c>
      <c r="X34" s="12" t="s">
        <v>580</v>
      </c>
      <c r="Y34" s="12" t="s">
        <v>581</v>
      </c>
      <c r="Z34" s="12" t="s">
        <v>776</v>
      </c>
      <c r="AA34" s="12" t="s">
        <v>777</v>
      </c>
      <c r="AB34" s="12" t="s">
        <v>778</v>
      </c>
      <c r="AC34" s="233"/>
      <c r="AD34" s="246" t="s">
        <v>884</v>
      </c>
      <c r="AE34" s="246" t="s">
        <v>885</v>
      </c>
      <c r="AF34" s="246" t="s">
        <v>886</v>
      </c>
      <c r="AG34" s="246" t="s">
        <v>890</v>
      </c>
      <c r="AH34" s="246" t="s">
        <v>891</v>
      </c>
      <c r="AI34" s="246" t="s">
        <v>892</v>
      </c>
      <c r="AJ34" s="246" t="s">
        <v>896</v>
      </c>
      <c r="AK34" s="246" t="s">
        <v>897</v>
      </c>
      <c r="AL34" s="246" t="s">
        <v>898</v>
      </c>
      <c r="AM34" s="246" t="s">
        <v>902</v>
      </c>
      <c r="AN34" s="246" t="s">
        <v>903</v>
      </c>
      <c r="AO34" s="246" t="s">
        <v>904</v>
      </c>
      <c r="AP34" s="13"/>
      <c r="AQ34" s="13"/>
      <c r="AR34" s="13"/>
      <c r="AS34" s="26">
        <v>6</v>
      </c>
      <c r="AT34" s="27">
        <v>72</v>
      </c>
      <c r="AU34" s="20"/>
      <c r="AV34" s="20"/>
      <c r="AW34" s="294"/>
      <c r="AX34" s="297"/>
      <c r="AY34" s="297"/>
      <c r="AZ34" s="126" t="s">
        <v>105</v>
      </c>
      <c r="BA34" s="306"/>
      <c r="BB34" s="116">
        <v>1</v>
      </c>
      <c r="BC34" s="110">
        <f t="shared" si="0"/>
        <v>1.218769043266301E-4</v>
      </c>
      <c r="BD34" s="193">
        <f t="shared" si="1"/>
        <v>2.7056672760511883E-2</v>
      </c>
      <c r="BE34" s="308"/>
    </row>
    <row r="35" spans="1:57" ht="12" customHeight="1">
      <c r="A35" s="146"/>
      <c r="B35" s="2"/>
      <c r="C35" s="2"/>
      <c r="D35" s="2"/>
      <c r="E35" s="204"/>
      <c r="F35" s="2"/>
      <c r="G35" s="2"/>
      <c r="H35" s="204"/>
      <c r="I35" s="2"/>
      <c r="J35" s="2"/>
      <c r="K35" s="204"/>
      <c r="L35" s="2"/>
      <c r="M35" s="2"/>
      <c r="N35" s="204"/>
      <c r="O35" s="183"/>
      <c r="Q35" s="15"/>
      <c r="R35" s="15"/>
      <c r="S35" s="15"/>
      <c r="T35" s="15"/>
      <c r="U35" s="15"/>
      <c r="W35" s="17"/>
      <c r="X35" s="18"/>
      <c r="Y35" s="18"/>
      <c r="Z35" s="18"/>
      <c r="AA35" s="18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6"/>
      <c r="AT35" s="27"/>
      <c r="AU35" s="20"/>
      <c r="AV35" s="20"/>
      <c r="AW35" s="294"/>
      <c r="AX35" s="297"/>
      <c r="AY35" s="297"/>
      <c r="AZ35" s="126" t="s">
        <v>88</v>
      </c>
      <c r="BA35" s="307"/>
      <c r="BB35" s="116">
        <v>14</v>
      </c>
      <c r="BC35" s="110">
        <f t="shared" si="0"/>
        <v>1.7062766605728215E-3</v>
      </c>
      <c r="BD35" s="193">
        <f t="shared" si="1"/>
        <v>0.37879341864716637</v>
      </c>
      <c r="BE35" s="304"/>
    </row>
    <row r="36" spans="1:57" ht="12" customHeight="1">
      <c r="A36" s="146"/>
      <c r="B36" s="2"/>
      <c r="C36" s="2"/>
      <c r="D36" s="2"/>
      <c r="E36" s="204"/>
      <c r="F36" s="2"/>
      <c r="G36" s="2"/>
      <c r="H36" s="204"/>
      <c r="I36" s="2"/>
      <c r="J36" s="2"/>
      <c r="K36" s="204"/>
      <c r="L36" s="2"/>
      <c r="M36" s="2"/>
      <c r="N36" s="204"/>
      <c r="O36" s="183"/>
      <c r="Q36" s="15"/>
      <c r="R36" s="15"/>
      <c r="S36" s="15"/>
      <c r="T36" s="15"/>
      <c r="U36" s="15"/>
      <c r="W36" s="17"/>
      <c r="X36" s="18"/>
      <c r="Y36" s="18"/>
      <c r="Z36" s="18"/>
      <c r="AA36" s="18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6"/>
      <c r="AT36" s="27"/>
      <c r="AU36" s="20"/>
      <c r="AV36" s="20"/>
      <c r="AW36" s="294"/>
      <c r="AX36" s="297"/>
      <c r="AY36" s="297"/>
      <c r="AZ36" s="126"/>
      <c r="BA36" s="192"/>
      <c r="BB36" s="116"/>
      <c r="BC36" s="110"/>
      <c r="BD36" s="193"/>
      <c r="BE36" s="193"/>
    </row>
    <row r="37" spans="1:57" ht="12" customHeight="1" thickBot="1">
      <c r="A37" s="146"/>
      <c r="B37" s="2"/>
      <c r="C37" s="239" t="s">
        <v>258</v>
      </c>
      <c r="D37" s="239" t="s">
        <v>260</v>
      </c>
      <c r="E37" s="239" t="s">
        <v>262</v>
      </c>
      <c r="F37" s="239" t="s">
        <v>264</v>
      </c>
      <c r="G37" s="239" t="s">
        <v>266</v>
      </c>
      <c r="H37" s="239" t="s">
        <v>268</v>
      </c>
      <c r="I37" s="239" t="s">
        <v>270</v>
      </c>
      <c r="J37" s="239" t="s">
        <v>272</v>
      </c>
      <c r="K37" s="239" t="s">
        <v>274</v>
      </c>
      <c r="L37" s="239" t="s">
        <v>276</v>
      </c>
      <c r="M37" s="239" t="s">
        <v>278</v>
      </c>
      <c r="N37" s="239" t="s">
        <v>280</v>
      </c>
      <c r="O37" s="181"/>
      <c r="Q37" s="12" t="s">
        <v>582</v>
      </c>
      <c r="R37" s="12" t="s">
        <v>583</v>
      </c>
      <c r="S37" s="12" t="s">
        <v>584</v>
      </c>
      <c r="T37" s="12" t="s">
        <v>588</v>
      </c>
      <c r="U37" s="12" t="s">
        <v>589</v>
      </c>
      <c r="V37" s="12" t="s">
        <v>590</v>
      </c>
      <c r="W37" s="12" t="s">
        <v>594</v>
      </c>
      <c r="X37" s="12" t="s">
        <v>595</v>
      </c>
      <c r="Y37" s="12" t="s">
        <v>596</v>
      </c>
      <c r="Z37" s="12" t="s">
        <v>767</v>
      </c>
      <c r="AA37" s="12" t="s">
        <v>768</v>
      </c>
      <c r="AB37" s="12" t="s">
        <v>769</v>
      </c>
      <c r="AC37" s="233"/>
      <c r="AD37" s="246" t="s">
        <v>905</v>
      </c>
      <c r="AE37" s="246" t="s">
        <v>906</v>
      </c>
      <c r="AF37" s="246" t="s">
        <v>907</v>
      </c>
      <c r="AG37" s="246" t="s">
        <v>911</v>
      </c>
      <c r="AH37" s="246" t="s">
        <v>912</v>
      </c>
      <c r="AI37" s="246" t="s">
        <v>913</v>
      </c>
      <c r="AJ37" s="246" t="s">
        <v>917</v>
      </c>
      <c r="AK37" s="246" t="s">
        <v>918</v>
      </c>
      <c r="AL37" s="246" t="s">
        <v>919</v>
      </c>
      <c r="AM37" s="246" t="s">
        <v>923</v>
      </c>
      <c r="AN37" s="246" t="s">
        <v>924</v>
      </c>
      <c r="AO37" s="246" t="s">
        <v>925</v>
      </c>
      <c r="AP37" s="13"/>
      <c r="AQ37" s="13"/>
      <c r="AR37" s="13"/>
      <c r="AS37" s="26">
        <v>7</v>
      </c>
      <c r="AT37" s="27">
        <v>72</v>
      </c>
      <c r="AU37" s="20"/>
      <c r="AV37" s="20"/>
      <c r="AW37" s="294"/>
      <c r="AX37" s="297"/>
      <c r="AY37" s="297"/>
      <c r="AZ37" s="126" t="s">
        <v>87</v>
      </c>
      <c r="BA37" s="205">
        <v>3</v>
      </c>
      <c r="BB37" s="116">
        <v>1313</v>
      </c>
      <c r="BC37" s="110">
        <f t="shared" si="0"/>
        <v>0.16002437538086534</v>
      </c>
      <c r="BD37" s="190">
        <f t="shared" si="1"/>
        <v>35.525411334552103</v>
      </c>
      <c r="BE37" s="190">
        <v>34</v>
      </c>
    </row>
    <row r="38" spans="1:57" ht="12" customHeight="1" thickBot="1">
      <c r="A38" s="146"/>
      <c r="B38" s="2"/>
      <c r="C38" s="239" t="s">
        <v>259</v>
      </c>
      <c r="D38" s="239" t="s">
        <v>261</v>
      </c>
      <c r="E38" s="239" t="s">
        <v>263</v>
      </c>
      <c r="F38" s="239" t="s">
        <v>265</v>
      </c>
      <c r="G38" s="239" t="s">
        <v>267</v>
      </c>
      <c r="H38" s="239" t="s">
        <v>269</v>
      </c>
      <c r="I38" s="239" t="s">
        <v>271</v>
      </c>
      <c r="J38" s="239" t="s">
        <v>273</v>
      </c>
      <c r="K38" s="239" t="s">
        <v>275</v>
      </c>
      <c r="L38" s="239" t="s">
        <v>277</v>
      </c>
      <c r="M38" s="239" t="s">
        <v>279</v>
      </c>
      <c r="N38" s="239" t="s">
        <v>281</v>
      </c>
      <c r="O38" s="183"/>
      <c r="Q38" s="12" t="s">
        <v>585</v>
      </c>
      <c r="R38" s="12" t="s">
        <v>586</v>
      </c>
      <c r="S38" s="12" t="s">
        <v>587</v>
      </c>
      <c r="T38" s="12" t="s">
        <v>591</v>
      </c>
      <c r="U38" s="12" t="s">
        <v>592</v>
      </c>
      <c r="V38" s="12" t="s">
        <v>593</v>
      </c>
      <c r="W38" s="12" t="s">
        <v>597</v>
      </c>
      <c r="X38" s="12" t="s">
        <v>598</v>
      </c>
      <c r="Y38" s="12" t="s">
        <v>599</v>
      </c>
      <c r="Z38" s="12" t="s">
        <v>770</v>
      </c>
      <c r="AA38" s="12" t="s">
        <v>771</v>
      </c>
      <c r="AB38" s="12" t="s">
        <v>772</v>
      </c>
      <c r="AC38" s="233"/>
      <c r="AD38" s="246" t="s">
        <v>908</v>
      </c>
      <c r="AE38" s="246" t="s">
        <v>909</v>
      </c>
      <c r="AF38" s="246" t="s">
        <v>910</v>
      </c>
      <c r="AG38" s="246" t="s">
        <v>914</v>
      </c>
      <c r="AH38" s="246" t="s">
        <v>915</v>
      </c>
      <c r="AI38" s="246" t="s">
        <v>916</v>
      </c>
      <c r="AJ38" s="246" t="s">
        <v>920</v>
      </c>
      <c r="AK38" s="246" t="s">
        <v>921</v>
      </c>
      <c r="AL38" s="246" t="s">
        <v>922</v>
      </c>
      <c r="AM38" s="246" t="s">
        <v>926</v>
      </c>
      <c r="AN38" s="246" t="s">
        <v>927</v>
      </c>
      <c r="AO38" s="246" t="s">
        <v>928</v>
      </c>
      <c r="AP38" s="13"/>
      <c r="AQ38" s="13"/>
      <c r="AR38" s="13"/>
      <c r="AS38" s="26"/>
      <c r="AT38" s="27"/>
      <c r="AU38" s="20"/>
      <c r="AV38" s="20"/>
      <c r="AW38" s="294"/>
      <c r="AX38" s="297"/>
      <c r="AY38" s="297"/>
      <c r="AZ38" s="126" t="s">
        <v>104</v>
      </c>
      <c r="BA38" s="205">
        <v>4</v>
      </c>
      <c r="BB38" s="116">
        <v>141</v>
      </c>
      <c r="BC38" s="110">
        <f t="shared" si="0"/>
        <v>1.7184643510054845E-2</v>
      </c>
      <c r="BD38" s="190">
        <f t="shared" si="1"/>
        <v>3.8149908592321755</v>
      </c>
      <c r="BE38" s="190">
        <v>4</v>
      </c>
    </row>
    <row r="39" spans="1:57" ht="12" customHeight="1">
      <c r="A39" s="146"/>
      <c r="B39" s="2"/>
      <c r="C39" s="2"/>
      <c r="D39" s="2"/>
      <c r="E39" s="204"/>
      <c r="F39" s="2"/>
      <c r="G39" s="2"/>
      <c r="H39" s="204"/>
      <c r="I39" s="2"/>
      <c r="J39" s="2"/>
      <c r="K39" s="204"/>
      <c r="L39" s="2"/>
      <c r="M39" s="2"/>
      <c r="N39" s="204"/>
      <c r="O39" s="183"/>
      <c r="Q39" s="15"/>
      <c r="R39" s="15"/>
      <c r="S39" s="15"/>
      <c r="T39" s="15"/>
      <c r="U39" s="15"/>
      <c r="W39" s="17"/>
      <c r="X39" s="18"/>
      <c r="Y39" s="18"/>
      <c r="Z39" s="18"/>
      <c r="AA39" s="18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6"/>
      <c r="AT39" s="27"/>
      <c r="AU39" s="20"/>
      <c r="AV39" s="20"/>
      <c r="AW39" s="294"/>
      <c r="AX39" s="297"/>
      <c r="AY39" s="297"/>
      <c r="AZ39" s="126"/>
      <c r="BA39" s="191"/>
      <c r="BB39" s="116"/>
      <c r="BC39" s="110"/>
      <c r="BD39" s="190"/>
      <c r="BE39" s="189"/>
    </row>
    <row r="40" spans="1:57" ht="12" customHeight="1" thickBot="1">
      <c r="A40" s="146"/>
      <c r="B40" s="2"/>
      <c r="C40" s="2"/>
      <c r="D40" s="2"/>
      <c r="E40" s="2"/>
      <c r="F40" s="253" t="s">
        <v>282</v>
      </c>
      <c r="G40" s="253" t="s">
        <v>284</v>
      </c>
      <c r="H40" s="253" t="s">
        <v>285</v>
      </c>
      <c r="I40" s="253" t="s">
        <v>288</v>
      </c>
      <c r="J40" s="253" t="s">
        <v>290</v>
      </c>
      <c r="K40" s="253" t="s">
        <v>292</v>
      </c>
      <c r="L40" s="253" t="s">
        <v>294</v>
      </c>
      <c r="M40" s="253" t="s">
        <v>296</v>
      </c>
      <c r="N40" s="253" t="s">
        <v>298</v>
      </c>
      <c r="O40" s="184"/>
      <c r="Q40" s="12" t="s">
        <v>600</v>
      </c>
      <c r="R40" s="12" t="s">
        <v>601</v>
      </c>
      <c r="S40" s="12" t="s">
        <v>602</v>
      </c>
      <c r="T40" s="12" t="s">
        <v>606</v>
      </c>
      <c r="U40" s="12" t="s">
        <v>607</v>
      </c>
      <c r="V40" s="12" t="s">
        <v>608</v>
      </c>
      <c r="W40" s="12" t="s">
        <v>612</v>
      </c>
      <c r="X40" s="12" t="s">
        <v>613</v>
      </c>
      <c r="Y40" s="12" t="s">
        <v>614</v>
      </c>
      <c r="Z40" s="12" t="s">
        <v>618</v>
      </c>
      <c r="AA40" s="12" t="s">
        <v>619</v>
      </c>
      <c r="AB40" s="12" t="s">
        <v>620</v>
      </c>
      <c r="AC40" s="233"/>
      <c r="AD40" s="246" t="s">
        <v>929</v>
      </c>
      <c r="AE40" s="246" t="s">
        <v>930</v>
      </c>
      <c r="AF40" s="246" t="s">
        <v>931</v>
      </c>
      <c r="AG40" s="246" t="s">
        <v>935</v>
      </c>
      <c r="AH40" s="246" t="s">
        <v>936</v>
      </c>
      <c r="AI40" s="246" t="s">
        <v>937</v>
      </c>
      <c r="AJ40" s="246" t="s">
        <v>941</v>
      </c>
      <c r="AK40" s="246" t="s">
        <v>942</v>
      </c>
      <c r="AL40" s="246" t="s">
        <v>943</v>
      </c>
      <c r="AM40" s="246" t="s">
        <v>947</v>
      </c>
      <c r="AN40" s="246" t="s">
        <v>948</v>
      </c>
      <c r="AO40" s="246" t="s">
        <v>949</v>
      </c>
      <c r="AP40" s="13"/>
      <c r="AQ40" s="13"/>
      <c r="AR40" s="13"/>
      <c r="AS40" s="26">
        <v>8</v>
      </c>
      <c r="AT40" s="27">
        <v>66</v>
      </c>
      <c r="AU40" s="20"/>
      <c r="AV40" s="20"/>
      <c r="AW40" s="294"/>
      <c r="AX40" s="297"/>
      <c r="AY40" s="297"/>
      <c r="AZ40" s="145" t="s">
        <v>94</v>
      </c>
      <c r="BA40" s="305">
        <v>5</v>
      </c>
      <c r="BB40" s="116">
        <v>1</v>
      </c>
      <c r="BC40" s="110">
        <f t="shared" si="0"/>
        <v>1.218769043266301E-4</v>
      </c>
      <c r="BD40" s="193">
        <f t="shared" si="1"/>
        <v>2.7056672760511883E-2</v>
      </c>
      <c r="BE40" s="303">
        <v>1</v>
      </c>
    </row>
    <row r="41" spans="1:57" ht="12" customHeight="1" thickBot="1">
      <c r="A41" s="146"/>
      <c r="B41" s="2"/>
      <c r="C41" s="2"/>
      <c r="D41" s="2"/>
      <c r="E41" s="2"/>
      <c r="F41" s="253" t="s">
        <v>283</v>
      </c>
      <c r="G41" s="253" t="s">
        <v>286</v>
      </c>
      <c r="H41" s="253" t="s">
        <v>287</v>
      </c>
      <c r="I41" s="253" t="s">
        <v>289</v>
      </c>
      <c r="J41" s="253" t="s">
        <v>291</v>
      </c>
      <c r="K41" s="253" t="s">
        <v>293</v>
      </c>
      <c r="L41" s="253" t="s">
        <v>295</v>
      </c>
      <c r="M41" s="253" t="s">
        <v>297</v>
      </c>
      <c r="N41" s="253" t="s">
        <v>299</v>
      </c>
      <c r="O41" s="184"/>
      <c r="Q41" s="12" t="s">
        <v>603</v>
      </c>
      <c r="R41" s="12" t="s">
        <v>604</v>
      </c>
      <c r="S41" s="12" t="s">
        <v>605</v>
      </c>
      <c r="T41" s="12" t="s">
        <v>609</v>
      </c>
      <c r="U41" s="12" t="s">
        <v>610</v>
      </c>
      <c r="V41" s="12" t="s">
        <v>611</v>
      </c>
      <c r="W41" s="12" t="s">
        <v>615</v>
      </c>
      <c r="X41" s="12" t="s">
        <v>616</v>
      </c>
      <c r="Y41" s="12" t="s">
        <v>617</v>
      </c>
      <c r="Z41" s="12" t="s">
        <v>621</v>
      </c>
      <c r="AA41" s="12" t="s">
        <v>622</v>
      </c>
      <c r="AB41" s="12" t="s">
        <v>623</v>
      </c>
      <c r="AC41" s="233"/>
      <c r="AD41" s="246" t="s">
        <v>932</v>
      </c>
      <c r="AE41" s="246" t="s">
        <v>933</v>
      </c>
      <c r="AF41" s="246" t="s">
        <v>934</v>
      </c>
      <c r="AG41" s="246" t="s">
        <v>938</v>
      </c>
      <c r="AH41" s="246" t="s">
        <v>939</v>
      </c>
      <c r="AI41" s="246" t="s">
        <v>940</v>
      </c>
      <c r="AJ41" s="246" t="s">
        <v>944</v>
      </c>
      <c r="AK41" s="246" t="s">
        <v>945</v>
      </c>
      <c r="AL41" s="246" t="s">
        <v>946</v>
      </c>
      <c r="AM41" s="246" t="s">
        <v>950</v>
      </c>
      <c r="AN41" s="246" t="s">
        <v>951</v>
      </c>
      <c r="AO41" s="246" t="s">
        <v>952</v>
      </c>
      <c r="AP41" s="13"/>
      <c r="AQ41" s="13"/>
      <c r="AR41" s="13"/>
      <c r="AS41" s="26"/>
      <c r="AT41" s="27"/>
      <c r="AU41" s="20"/>
      <c r="AV41" s="20"/>
      <c r="AW41" s="294"/>
      <c r="AX41" s="297"/>
      <c r="AY41" s="297"/>
      <c r="AZ41" s="145"/>
      <c r="BA41" s="306"/>
      <c r="BB41" s="116"/>
      <c r="BC41" s="110"/>
      <c r="BD41" s="193"/>
      <c r="BE41" s="308"/>
    </row>
    <row r="42" spans="1:57" ht="12" customHeight="1">
      <c r="A42" s="146"/>
      <c r="B42" s="2"/>
      <c r="C42" s="2"/>
      <c r="D42" s="2"/>
      <c r="E42" s="204"/>
      <c r="F42" s="2"/>
      <c r="G42" s="2"/>
      <c r="H42" s="204"/>
      <c r="I42" s="2"/>
      <c r="J42" s="2"/>
      <c r="K42" s="204"/>
      <c r="L42" s="2"/>
      <c r="M42" s="2"/>
      <c r="N42" s="204"/>
      <c r="O42" s="183"/>
      <c r="Q42" s="15"/>
      <c r="R42" s="15"/>
      <c r="S42" s="15"/>
      <c r="T42" s="15"/>
      <c r="U42" s="15"/>
      <c r="W42" s="17"/>
      <c r="X42" s="18"/>
      <c r="Y42" s="18"/>
      <c r="Z42" s="18"/>
      <c r="AA42" s="18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26"/>
      <c r="AT42" s="27"/>
      <c r="AU42" s="20"/>
      <c r="AV42" s="20"/>
      <c r="AW42" s="294"/>
      <c r="AX42" s="297"/>
      <c r="AY42" s="297"/>
      <c r="AZ42" s="145" t="s">
        <v>95</v>
      </c>
      <c r="BA42" s="306"/>
      <c r="BB42" s="116">
        <v>1</v>
      </c>
      <c r="BC42" s="110">
        <f t="shared" si="0"/>
        <v>1.218769043266301E-4</v>
      </c>
      <c r="BD42" s="193">
        <f t="shared" si="1"/>
        <v>2.7056672760511883E-2</v>
      </c>
      <c r="BE42" s="308"/>
    </row>
    <row r="43" spans="1:57" ht="12" customHeight="1" thickBot="1">
      <c r="A43" s="146"/>
      <c r="B43" s="2"/>
      <c r="C43" s="253" t="s">
        <v>300</v>
      </c>
      <c r="D43" s="253" t="s">
        <v>302</v>
      </c>
      <c r="E43" s="253" t="s">
        <v>304</v>
      </c>
      <c r="F43" s="253" t="s">
        <v>306</v>
      </c>
      <c r="G43" s="253" t="s">
        <v>308</v>
      </c>
      <c r="H43" s="253" t="s">
        <v>309</v>
      </c>
      <c r="I43" s="253" t="s">
        <v>312</v>
      </c>
      <c r="J43" s="253" t="s">
        <v>313</v>
      </c>
      <c r="K43" s="253" t="s">
        <v>314</v>
      </c>
      <c r="L43" s="253" t="s">
        <v>318</v>
      </c>
      <c r="M43" s="253" t="s">
        <v>319</v>
      </c>
      <c r="N43" s="253" t="s">
        <v>320</v>
      </c>
      <c r="O43" s="183"/>
      <c r="Q43" s="12" t="s">
        <v>624</v>
      </c>
      <c r="R43" s="12" t="s">
        <v>625</v>
      </c>
      <c r="S43" s="12" t="s">
        <v>626</v>
      </c>
      <c r="T43" s="12" t="s">
        <v>630</v>
      </c>
      <c r="U43" s="12" t="s">
        <v>631</v>
      </c>
      <c r="V43" s="12" t="s">
        <v>632</v>
      </c>
      <c r="W43" s="12" t="s">
        <v>636</v>
      </c>
      <c r="X43" s="12" t="s">
        <v>637</v>
      </c>
      <c r="Y43" s="12" t="s">
        <v>638</v>
      </c>
      <c r="Z43" s="12" t="s">
        <v>762</v>
      </c>
      <c r="AA43" s="12" t="s">
        <v>763</v>
      </c>
      <c r="AB43" s="12" t="s">
        <v>764</v>
      </c>
      <c r="AC43" s="233"/>
      <c r="AD43" s="246" t="s">
        <v>954</v>
      </c>
      <c r="AE43" s="246" t="s">
        <v>955</v>
      </c>
      <c r="AF43" s="246" t="s">
        <v>956</v>
      </c>
      <c r="AG43" s="246" t="s">
        <v>960</v>
      </c>
      <c r="AH43" s="246" t="s">
        <v>961</v>
      </c>
      <c r="AI43" s="246" t="s">
        <v>962</v>
      </c>
      <c r="AJ43" s="246" t="s">
        <v>966</v>
      </c>
      <c r="AK43" s="246" t="s">
        <v>967</v>
      </c>
      <c r="AL43" s="246" t="s">
        <v>968</v>
      </c>
      <c r="AM43" s="246" t="s">
        <v>972</v>
      </c>
      <c r="AN43" s="246" t="s">
        <v>973</v>
      </c>
      <c r="AO43" s="246" t="s">
        <v>974</v>
      </c>
      <c r="AP43" s="13"/>
      <c r="AQ43" s="13"/>
      <c r="AR43" s="13"/>
      <c r="AS43" s="26"/>
      <c r="AT43" s="27"/>
      <c r="AU43" s="20"/>
      <c r="AV43" s="20"/>
      <c r="AW43" s="294"/>
      <c r="AX43" s="297"/>
      <c r="AY43" s="297"/>
      <c r="AZ43" s="145"/>
      <c r="BA43" s="306"/>
      <c r="BB43" s="116"/>
      <c r="BC43" s="110"/>
      <c r="BD43" s="193"/>
      <c r="BE43" s="308"/>
    </row>
    <row r="44" spans="1:57" ht="12" customHeight="1" thickBot="1">
      <c r="A44" s="146"/>
      <c r="B44" s="2"/>
      <c r="C44" s="253" t="s">
        <v>301</v>
      </c>
      <c r="D44" s="253" t="s">
        <v>303</v>
      </c>
      <c r="E44" s="253" t="s">
        <v>305</v>
      </c>
      <c r="F44" s="253" t="s">
        <v>307</v>
      </c>
      <c r="G44" s="253" t="s">
        <v>310</v>
      </c>
      <c r="H44" s="253" t="s">
        <v>311</v>
      </c>
      <c r="I44" s="253" t="s">
        <v>315</v>
      </c>
      <c r="J44" s="253" t="s">
        <v>316</v>
      </c>
      <c r="K44" s="253" t="s">
        <v>317</v>
      </c>
      <c r="L44" s="253" t="s">
        <v>321</v>
      </c>
      <c r="M44" s="253" t="s">
        <v>322</v>
      </c>
      <c r="N44" s="253" t="s">
        <v>323</v>
      </c>
      <c r="O44" s="184"/>
      <c r="Q44" s="12" t="s">
        <v>627</v>
      </c>
      <c r="R44" s="12" t="s">
        <v>628</v>
      </c>
      <c r="S44" s="12" t="s">
        <v>629</v>
      </c>
      <c r="T44" s="12" t="s">
        <v>633</v>
      </c>
      <c r="U44" s="12" t="s">
        <v>634</v>
      </c>
      <c r="V44" s="12" t="s">
        <v>635</v>
      </c>
      <c r="W44" s="12" t="s">
        <v>639</v>
      </c>
      <c r="X44" s="12" t="s">
        <v>640</v>
      </c>
      <c r="Y44" s="12" t="s">
        <v>641</v>
      </c>
      <c r="Z44" s="12" t="s">
        <v>765</v>
      </c>
      <c r="AA44" s="12" t="s">
        <v>766</v>
      </c>
      <c r="AB44" s="12" t="s">
        <v>953</v>
      </c>
      <c r="AC44" s="233"/>
      <c r="AD44" s="246" t="s">
        <v>957</v>
      </c>
      <c r="AE44" s="246" t="s">
        <v>958</v>
      </c>
      <c r="AF44" s="246" t="s">
        <v>959</v>
      </c>
      <c r="AG44" s="246" t="s">
        <v>963</v>
      </c>
      <c r="AH44" s="246" t="s">
        <v>964</v>
      </c>
      <c r="AI44" s="246" t="s">
        <v>965</v>
      </c>
      <c r="AJ44" s="246" t="s">
        <v>969</v>
      </c>
      <c r="AK44" s="246" t="s">
        <v>970</v>
      </c>
      <c r="AL44" s="246" t="s">
        <v>971</v>
      </c>
      <c r="AM44" s="246" t="s">
        <v>975</v>
      </c>
      <c r="AN44" s="246" t="s">
        <v>976</v>
      </c>
      <c r="AO44" s="246" t="s">
        <v>977</v>
      </c>
      <c r="AP44" s="13"/>
      <c r="AQ44" s="13"/>
      <c r="AR44" s="13"/>
      <c r="AS44" s="199">
        <v>9</v>
      </c>
      <c r="AT44" s="27">
        <v>72</v>
      </c>
      <c r="AU44" s="20"/>
      <c r="AV44" s="20"/>
      <c r="AW44" s="294"/>
      <c r="AX44" s="297"/>
      <c r="AY44" s="297"/>
      <c r="AZ44" s="145" t="s">
        <v>96</v>
      </c>
      <c r="BA44" s="306"/>
      <c r="BB44" s="116">
        <v>1</v>
      </c>
      <c r="BC44" s="110">
        <f t="shared" si="0"/>
        <v>1.218769043266301E-4</v>
      </c>
      <c r="BD44" s="193">
        <f t="shared" si="1"/>
        <v>2.7056672760511883E-2</v>
      </c>
      <c r="BE44" s="308"/>
    </row>
    <row r="45" spans="1:57" ht="12" customHeight="1">
      <c r="A45" s="146"/>
      <c r="B45" s="2"/>
      <c r="C45" s="2"/>
      <c r="D45" s="2"/>
      <c r="E45" s="204"/>
      <c r="F45" s="2"/>
      <c r="G45" s="2"/>
      <c r="H45" s="204"/>
      <c r="I45" s="2"/>
      <c r="J45" s="2"/>
      <c r="K45" s="204"/>
      <c r="L45" s="2"/>
      <c r="M45" s="2"/>
      <c r="N45" s="204"/>
      <c r="O45" s="183"/>
      <c r="Q45" s="15"/>
      <c r="R45" s="15"/>
      <c r="S45" s="15"/>
      <c r="T45" s="15"/>
      <c r="U45" s="15"/>
      <c r="W45" s="17"/>
      <c r="X45" s="18"/>
      <c r="Y45" s="18"/>
      <c r="Z45" s="18"/>
      <c r="AA45" s="18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9"/>
      <c r="AT45" s="27"/>
      <c r="AU45" s="20"/>
      <c r="AV45" s="20"/>
      <c r="AW45" s="294"/>
      <c r="AX45" s="297"/>
      <c r="AY45" s="297"/>
      <c r="AZ45" s="145" t="s">
        <v>97</v>
      </c>
      <c r="BA45" s="306"/>
      <c r="BB45" s="116">
        <v>7</v>
      </c>
      <c r="BC45" s="110">
        <f t="shared" si="0"/>
        <v>8.5313833028641077E-4</v>
      </c>
      <c r="BD45" s="193">
        <f t="shared" si="1"/>
        <v>0.18939670932358318</v>
      </c>
      <c r="BE45" s="308"/>
    </row>
    <row r="46" spans="1:57" ht="12" customHeight="1" thickBot="1">
      <c r="A46" s="146"/>
      <c r="B46" s="2"/>
      <c r="C46" s="253" t="s">
        <v>324</v>
      </c>
      <c r="D46" s="253" t="s">
        <v>325</v>
      </c>
      <c r="E46" s="253" t="s">
        <v>326</v>
      </c>
      <c r="F46" s="253" t="s">
        <v>330</v>
      </c>
      <c r="G46" s="253" t="s">
        <v>331</v>
      </c>
      <c r="H46" s="253" t="s">
        <v>332</v>
      </c>
      <c r="I46" s="253" t="s">
        <v>336</v>
      </c>
      <c r="J46" s="253" t="s">
        <v>337</v>
      </c>
      <c r="K46" s="253" t="s">
        <v>338</v>
      </c>
      <c r="L46" s="253" t="s">
        <v>342</v>
      </c>
      <c r="M46" s="253" t="s">
        <v>343</v>
      </c>
      <c r="N46" s="253" t="s">
        <v>344</v>
      </c>
      <c r="O46" s="183"/>
      <c r="Q46" s="12" t="s">
        <v>642</v>
      </c>
      <c r="R46" s="12" t="s">
        <v>643</v>
      </c>
      <c r="S46" s="12" t="s">
        <v>644</v>
      </c>
      <c r="T46" s="12" t="s">
        <v>648</v>
      </c>
      <c r="U46" s="12" t="s">
        <v>649</v>
      </c>
      <c r="V46" s="12" t="s">
        <v>650</v>
      </c>
      <c r="W46" s="12" t="s">
        <v>654</v>
      </c>
      <c r="X46" s="12" t="s">
        <v>655</v>
      </c>
      <c r="Y46" s="12" t="s">
        <v>656</v>
      </c>
      <c r="Z46" s="12" t="s">
        <v>756</v>
      </c>
      <c r="AA46" s="12" t="s">
        <v>757</v>
      </c>
      <c r="AB46" s="12" t="s">
        <v>758</v>
      </c>
      <c r="AC46" s="233"/>
      <c r="AD46" s="246" t="s">
        <v>978</v>
      </c>
      <c r="AE46" s="246" t="s">
        <v>979</v>
      </c>
      <c r="AF46" s="246" t="s">
        <v>980</v>
      </c>
      <c r="AG46" s="246" t="s">
        <v>984</v>
      </c>
      <c r="AH46" s="246" t="s">
        <v>985</v>
      </c>
      <c r="AI46" s="246" t="s">
        <v>986</v>
      </c>
      <c r="AJ46" s="246" t="s">
        <v>990</v>
      </c>
      <c r="AK46" s="246" t="s">
        <v>991</v>
      </c>
      <c r="AL46" s="246" t="s">
        <v>992</v>
      </c>
      <c r="AM46" s="246" t="s">
        <v>996</v>
      </c>
      <c r="AN46" s="246" t="s">
        <v>997</v>
      </c>
      <c r="AO46" s="246" t="s">
        <v>998</v>
      </c>
      <c r="AP46" s="13"/>
      <c r="AQ46" s="13"/>
      <c r="AR46" s="13"/>
      <c r="AS46" s="199"/>
      <c r="AT46" s="27"/>
      <c r="AU46" s="20"/>
      <c r="AV46" s="20"/>
      <c r="AW46" s="294"/>
      <c r="AX46" s="297"/>
      <c r="AY46" s="297"/>
      <c r="AZ46" s="145"/>
      <c r="BA46" s="306"/>
      <c r="BB46" s="116"/>
      <c r="BC46" s="110"/>
      <c r="BD46" s="193"/>
      <c r="BE46" s="308"/>
    </row>
    <row r="47" spans="1:57" ht="12" customHeight="1" thickBot="1">
      <c r="A47" s="146"/>
      <c r="B47" s="2"/>
      <c r="C47" s="253" t="s">
        <v>327</v>
      </c>
      <c r="D47" s="253" t="s">
        <v>328</v>
      </c>
      <c r="E47" s="253" t="s">
        <v>329</v>
      </c>
      <c r="F47" s="253" t="s">
        <v>333</v>
      </c>
      <c r="G47" s="253" t="s">
        <v>334</v>
      </c>
      <c r="H47" s="253" t="s">
        <v>335</v>
      </c>
      <c r="I47" s="253" t="s">
        <v>339</v>
      </c>
      <c r="J47" s="253" t="s">
        <v>340</v>
      </c>
      <c r="K47" s="253" t="s">
        <v>341</v>
      </c>
      <c r="L47" s="253" t="s">
        <v>345</v>
      </c>
      <c r="M47" s="253" t="s">
        <v>346</v>
      </c>
      <c r="N47" s="253" t="s">
        <v>347</v>
      </c>
      <c r="O47" s="184"/>
      <c r="Q47" s="12" t="s">
        <v>645</v>
      </c>
      <c r="R47" s="12" t="s">
        <v>646</v>
      </c>
      <c r="S47" s="12" t="s">
        <v>647</v>
      </c>
      <c r="T47" s="12" t="s">
        <v>651</v>
      </c>
      <c r="U47" s="12" t="s">
        <v>652</v>
      </c>
      <c r="V47" s="12" t="s">
        <v>653</v>
      </c>
      <c r="W47" s="12" t="s">
        <v>657</v>
      </c>
      <c r="X47" s="12" t="s">
        <v>658</v>
      </c>
      <c r="Y47" s="12" t="s">
        <v>659</v>
      </c>
      <c r="Z47" s="12" t="s">
        <v>759</v>
      </c>
      <c r="AA47" s="12" t="s">
        <v>760</v>
      </c>
      <c r="AB47" s="12" t="s">
        <v>761</v>
      </c>
      <c r="AC47" s="233"/>
      <c r="AD47" s="246" t="s">
        <v>981</v>
      </c>
      <c r="AE47" s="246" t="s">
        <v>982</v>
      </c>
      <c r="AF47" s="246" t="s">
        <v>983</v>
      </c>
      <c r="AG47" s="246" t="s">
        <v>987</v>
      </c>
      <c r="AH47" s="246" t="s">
        <v>988</v>
      </c>
      <c r="AI47" s="246" t="s">
        <v>989</v>
      </c>
      <c r="AJ47" s="246" t="s">
        <v>993</v>
      </c>
      <c r="AK47" s="246" t="s">
        <v>994</v>
      </c>
      <c r="AL47" s="246" t="s">
        <v>995</v>
      </c>
      <c r="AM47" s="246" t="s">
        <v>999</v>
      </c>
      <c r="AN47" s="246" t="s">
        <v>1000</v>
      </c>
      <c r="AO47" s="246" t="s">
        <v>1001</v>
      </c>
      <c r="AP47" s="13"/>
      <c r="AQ47" s="13"/>
      <c r="AR47" s="13"/>
      <c r="AS47" s="199">
        <v>10</v>
      </c>
      <c r="AT47" s="27">
        <v>72</v>
      </c>
      <c r="AU47" s="20"/>
      <c r="AV47" s="20"/>
      <c r="AW47" s="294"/>
      <c r="AX47" s="297"/>
      <c r="AY47" s="297"/>
      <c r="AZ47" s="145" t="s">
        <v>99</v>
      </c>
      <c r="BA47" s="307"/>
      <c r="BB47" s="116">
        <v>1</v>
      </c>
      <c r="BC47" s="110">
        <f t="shared" si="0"/>
        <v>1.218769043266301E-4</v>
      </c>
      <c r="BD47" s="193">
        <f t="shared" si="1"/>
        <v>2.7056672760511883E-2</v>
      </c>
      <c r="BE47" s="304"/>
    </row>
    <row r="48" spans="1:57" ht="12" customHeight="1">
      <c r="A48" s="146"/>
      <c r="B48" s="2"/>
      <c r="C48" s="2"/>
      <c r="D48" s="2"/>
      <c r="E48" s="204"/>
      <c r="F48" s="2"/>
      <c r="G48" s="2"/>
      <c r="H48" s="204"/>
      <c r="I48" s="2"/>
      <c r="J48" s="2"/>
      <c r="K48" s="204"/>
      <c r="L48" s="2"/>
      <c r="M48" s="2"/>
      <c r="N48" s="204"/>
      <c r="O48" s="183"/>
      <c r="Q48" s="15"/>
      <c r="R48" s="15"/>
      <c r="S48" s="15"/>
      <c r="T48" s="15"/>
      <c r="U48" s="15"/>
      <c r="W48" s="17"/>
      <c r="X48" s="18"/>
      <c r="Y48" s="18"/>
      <c r="Z48" s="18"/>
      <c r="AA48" s="18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9"/>
      <c r="AT48" s="27"/>
      <c r="AU48" s="20"/>
      <c r="AV48" s="20"/>
      <c r="AW48" s="294"/>
      <c r="AX48" s="296" t="s">
        <v>39</v>
      </c>
      <c r="AY48" s="296" t="s">
        <v>83</v>
      </c>
      <c r="AZ48" s="126" t="s">
        <v>106</v>
      </c>
      <c r="BA48" s="33">
        <v>1</v>
      </c>
      <c r="BB48" s="116">
        <v>55</v>
      </c>
      <c r="BC48" s="110">
        <f t="shared" si="0"/>
        <v>6.7032297379646553E-3</v>
      </c>
      <c r="BD48" s="190">
        <f t="shared" si="1"/>
        <v>1.4881170018281535</v>
      </c>
      <c r="BE48" s="190">
        <v>1</v>
      </c>
    </row>
    <row r="49" spans="1:57" ht="12" customHeight="1" thickBot="1">
      <c r="A49" s="146"/>
      <c r="B49" s="2"/>
      <c r="C49" s="253" t="s">
        <v>348</v>
      </c>
      <c r="D49" s="253" t="s">
        <v>349</v>
      </c>
      <c r="E49" s="253" t="s">
        <v>350</v>
      </c>
      <c r="F49" s="253" t="s">
        <v>354</v>
      </c>
      <c r="G49" s="253" t="s">
        <v>355</v>
      </c>
      <c r="H49" s="253" t="s">
        <v>356</v>
      </c>
      <c r="I49" s="253" t="s">
        <v>360</v>
      </c>
      <c r="J49" s="253" t="s">
        <v>361</v>
      </c>
      <c r="K49" s="253" t="s">
        <v>362</v>
      </c>
      <c r="L49" s="253" t="s">
        <v>366</v>
      </c>
      <c r="M49" s="253" t="s">
        <v>367</v>
      </c>
      <c r="N49" s="253" t="s">
        <v>368</v>
      </c>
      <c r="O49" s="183"/>
      <c r="Q49" s="12" t="s">
        <v>660</v>
      </c>
      <c r="R49" s="12" t="s">
        <v>661</v>
      </c>
      <c r="S49" s="12" t="s">
        <v>662</v>
      </c>
      <c r="T49" s="12" t="s">
        <v>666</v>
      </c>
      <c r="U49" s="12" t="s">
        <v>667</v>
      </c>
      <c r="V49" s="12" t="s">
        <v>668</v>
      </c>
      <c r="W49" s="12" t="s">
        <v>672</v>
      </c>
      <c r="X49" s="12" t="s">
        <v>673</v>
      </c>
      <c r="Y49" s="12" t="s">
        <v>674</v>
      </c>
      <c r="Z49" s="12" t="s">
        <v>750</v>
      </c>
      <c r="AA49" s="12" t="s">
        <v>751</v>
      </c>
      <c r="AB49" s="12" t="s">
        <v>752</v>
      </c>
      <c r="AC49" s="233"/>
      <c r="AD49" s="247" t="s">
        <v>1002</v>
      </c>
      <c r="AE49" s="247" t="s">
        <v>1003</v>
      </c>
      <c r="AF49" s="247" t="s">
        <v>1004</v>
      </c>
      <c r="AG49" s="247" t="s">
        <v>1008</v>
      </c>
      <c r="AH49" s="247" t="s">
        <v>1009</v>
      </c>
      <c r="AI49" s="247" t="s">
        <v>1010</v>
      </c>
      <c r="AJ49" s="247" t="s">
        <v>1014</v>
      </c>
      <c r="AK49" s="247" t="s">
        <v>1015</v>
      </c>
      <c r="AL49" s="247" t="s">
        <v>1016</v>
      </c>
      <c r="AM49" s="247" t="s">
        <v>1020</v>
      </c>
      <c r="AN49" s="247" t="s">
        <v>1021</v>
      </c>
      <c r="AO49" s="247" t="s">
        <v>1022</v>
      </c>
      <c r="AP49" s="247" t="s">
        <v>1026</v>
      </c>
      <c r="AQ49" s="247" t="s">
        <v>1027</v>
      </c>
      <c r="AR49" s="247" t="s">
        <v>1028</v>
      </c>
      <c r="AS49" s="199"/>
      <c r="AT49" s="27"/>
      <c r="AU49" s="20"/>
      <c r="AV49" s="20"/>
      <c r="AW49" s="294"/>
      <c r="AX49" s="297"/>
      <c r="AY49" s="297"/>
      <c r="AZ49" s="126"/>
      <c r="BA49" s="196"/>
      <c r="BB49" s="116"/>
      <c r="BC49" s="110"/>
      <c r="BD49" s="190"/>
      <c r="BE49" s="189"/>
    </row>
    <row r="50" spans="1:57" ht="12" customHeight="1" thickBot="1">
      <c r="A50" s="146"/>
      <c r="B50" s="2"/>
      <c r="C50" s="253" t="s">
        <v>351</v>
      </c>
      <c r="D50" s="253" t="s">
        <v>352</v>
      </c>
      <c r="E50" s="253" t="s">
        <v>353</v>
      </c>
      <c r="F50" s="253" t="s">
        <v>357</v>
      </c>
      <c r="G50" s="253" t="s">
        <v>358</v>
      </c>
      <c r="H50" s="253" t="s">
        <v>359</v>
      </c>
      <c r="I50" s="253" t="s">
        <v>363</v>
      </c>
      <c r="J50" s="253" t="s">
        <v>364</v>
      </c>
      <c r="K50" s="253" t="s">
        <v>365</v>
      </c>
      <c r="L50" s="253" t="s">
        <v>369</v>
      </c>
      <c r="M50" s="253" t="s">
        <v>370</v>
      </c>
      <c r="N50" s="253" t="s">
        <v>371</v>
      </c>
      <c r="O50" s="184"/>
      <c r="Q50" s="12" t="s">
        <v>663</v>
      </c>
      <c r="R50" s="12" t="s">
        <v>664</v>
      </c>
      <c r="S50" s="12" t="s">
        <v>665</v>
      </c>
      <c r="T50" s="12" t="s">
        <v>669</v>
      </c>
      <c r="U50" s="12" t="s">
        <v>670</v>
      </c>
      <c r="V50" s="12" t="s">
        <v>671</v>
      </c>
      <c r="W50" s="12" t="s">
        <v>675</v>
      </c>
      <c r="X50" s="12" t="s">
        <v>676</v>
      </c>
      <c r="Y50" s="12" t="s">
        <v>677</v>
      </c>
      <c r="Z50" s="12" t="s">
        <v>753</v>
      </c>
      <c r="AA50" s="12" t="s">
        <v>754</v>
      </c>
      <c r="AB50" s="12" t="s">
        <v>755</v>
      </c>
      <c r="AC50" s="233"/>
      <c r="AD50" s="247" t="s">
        <v>1005</v>
      </c>
      <c r="AE50" s="247" t="s">
        <v>1006</v>
      </c>
      <c r="AF50" s="247" t="s">
        <v>1007</v>
      </c>
      <c r="AG50" s="247" t="s">
        <v>1011</v>
      </c>
      <c r="AH50" s="247" t="s">
        <v>1012</v>
      </c>
      <c r="AI50" s="247" t="s">
        <v>1013</v>
      </c>
      <c r="AJ50" s="247" t="s">
        <v>1017</v>
      </c>
      <c r="AK50" s="247" t="s">
        <v>1018</v>
      </c>
      <c r="AL50" s="247" t="s">
        <v>1019</v>
      </c>
      <c r="AM50" s="247" t="s">
        <v>1023</v>
      </c>
      <c r="AN50" s="247" t="s">
        <v>1024</v>
      </c>
      <c r="AO50" s="247" t="s">
        <v>1025</v>
      </c>
      <c r="AP50" s="247" t="s">
        <v>1029</v>
      </c>
      <c r="AQ50" s="247" t="s">
        <v>1030</v>
      </c>
      <c r="AR50" s="247" t="s">
        <v>1031</v>
      </c>
      <c r="AS50" s="199">
        <v>11</v>
      </c>
      <c r="AT50" s="27">
        <v>78</v>
      </c>
      <c r="AU50" s="20"/>
      <c r="AV50" s="20"/>
      <c r="AW50" s="294"/>
      <c r="AX50" s="297"/>
      <c r="AY50" s="297"/>
      <c r="AZ50" s="126" t="s">
        <v>107</v>
      </c>
      <c r="BA50" s="301">
        <v>2</v>
      </c>
      <c r="BB50" s="116">
        <v>2</v>
      </c>
      <c r="BC50" s="110">
        <f t="shared" si="0"/>
        <v>2.4375380865326019E-4</v>
      </c>
      <c r="BD50" s="193">
        <f t="shared" si="1"/>
        <v>5.4113345521023766E-2</v>
      </c>
      <c r="BE50" s="303">
        <v>1</v>
      </c>
    </row>
    <row r="51" spans="1:57" ht="12" customHeight="1">
      <c r="A51" s="146"/>
      <c r="B51" s="2"/>
      <c r="C51" s="2"/>
      <c r="D51" s="2"/>
      <c r="E51" s="204"/>
      <c r="F51" s="2"/>
      <c r="G51" s="2"/>
      <c r="H51" s="204"/>
      <c r="I51" s="2"/>
      <c r="J51" s="2"/>
      <c r="K51" s="204"/>
      <c r="L51" s="2"/>
      <c r="M51" s="2"/>
      <c r="N51" s="204"/>
      <c r="O51" s="183"/>
      <c r="Q51" s="15"/>
      <c r="R51" s="15"/>
      <c r="S51" s="15"/>
      <c r="T51" s="15"/>
      <c r="U51" s="15"/>
      <c r="W51" s="17"/>
      <c r="X51" s="18"/>
      <c r="Y51" s="18"/>
      <c r="Z51" s="18"/>
      <c r="AA51" s="18"/>
      <c r="AB51" s="19"/>
      <c r="AC51" s="19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199"/>
      <c r="AT51" s="27"/>
      <c r="AU51" s="20"/>
      <c r="AV51" s="20"/>
      <c r="AW51" s="295"/>
      <c r="AX51" s="298"/>
      <c r="AY51" s="298"/>
      <c r="AZ51" s="126" t="s">
        <v>88</v>
      </c>
      <c r="BA51" s="302"/>
      <c r="BB51" s="116">
        <v>2</v>
      </c>
      <c r="BC51" s="110">
        <f t="shared" si="0"/>
        <v>2.4375380865326019E-4</v>
      </c>
      <c r="BD51" s="193">
        <f t="shared" si="1"/>
        <v>5.4113345521023766E-2</v>
      </c>
      <c r="BE51" s="304"/>
    </row>
    <row r="52" spans="1:57" ht="12" customHeight="1" thickBot="1">
      <c r="A52" s="146"/>
      <c r="B52" s="2"/>
      <c r="C52" s="253" t="s">
        <v>372</v>
      </c>
      <c r="D52" s="253" t="s">
        <v>373</v>
      </c>
      <c r="E52" s="253" t="s">
        <v>374</v>
      </c>
      <c r="F52" s="253" t="s">
        <v>378</v>
      </c>
      <c r="G52" s="253" t="s">
        <v>379</v>
      </c>
      <c r="H52" s="253" t="s">
        <v>380</v>
      </c>
      <c r="I52" s="253" t="s">
        <v>384</v>
      </c>
      <c r="J52" s="253" t="s">
        <v>385</v>
      </c>
      <c r="K52" s="253" t="s">
        <v>386</v>
      </c>
      <c r="L52" s="253" t="s">
        <v>390</v>
      </c>
      <c r="M52" s="253" t="s">
        <v>391</v>
      </c>
      <c r="N52" s="253" t="s">
        <v>392</v>
      </c>
      <c r="O52" s="183"/>
      <c r="Q52" s="12" t="s">
        <v>678</v>
      </c>
      <c r="R52" s="12" t="s">
        <v>679</v>
      </c>
      <c r="S52" s="12" t="s">
        <v>680</v>
      </c>
      <c r="T52" s="12" t="s">
        <v>684</v>
      </c>
      <c r="U52" s="12" t="s">
        <v>685</v>
      </c>
      <c r="V52" s="12" t="s">
        <v>686</v>
      </c>
      <c r="W52" s="12" t="s">
        <v>690</v>
      </c>
      <c r="X52" s="12" t="s">
        <v>691</v>
      </c>
      <c r="Y52" s="12" t="s">
        <v>692</v>
      </c>
      <c r="Z52" s="12" t="s">
        <v>744</v>
      </c>
      <c r="AA52" s="12" t="s">
        <v>745</v>
      </c>
      <c r="AB52" s="12" t="s">
        <v>746</v>
      </c>
      <c r="AC52" s="233"/>
      <c r="AD52" s="247" t="s">
        <v>1032</v>
      </c>
      <c r="AE52" s="247" t="s">
        <v>1033</v>
      </c>
      <c r="AF52" s="247" t="s">
        <v>1034</v>
      </c>
      <c r="AG52" s="247" t="s">
        <v>1038</v>
      </c>
      <c r="AH52" s="247" t="s">
        <v>1039</v>
      </c>
      <c r="AI52" s="247" t="s">
        <v>1040</v>
      </c>
      <c r="AJ52" s="247" t="s">
        <v>1044</v>
      </c>
      <c r="AK52" s="247" t="s">
        <v>1045</v>
      </c>
      <c r="AL52" s="247" t="s">
        <v>1046</v>
      </c>
      <c r="AM52" s="247" t="s">
        <v>1050</v>
      </c>
      <c r="AN52" s="247" t="s">
        <v>1051</v>
      </c>
      <c r="AO52" s="247" t="s">
        <v>1052</v>
      </c>
      <c r="AP52" s="247" t="s">
        <v>1056</v>
      </c>
      <c r="AQ52" s="247" t="s">
        <v>1057</v>
      </c>
      <c r="AR52" s="247" t="s">
        <v>1058</v>
      </c>
      <c r="AS52" s="199"/>
      <c r="AT52" s="27"/>
      <c r="AU52" s="20"/>
      <c r="AV52" s="20"/>
      <c r="AW52" s="203"/>
      <c r="AX52" s="194"/>
      <c r="AY52" s="195"/>
      <c r="AZ52" s="126"/>
      <c r="BA52" s="197"/>
      <c r="BB52" s="116"/>
      <c r="BC52" s="110"/>
      <c r="BD52" s="193"/>
      <c r="BE52" s="193"/>
    </row>
    <row r="53" spans="1:57" ht="12" customHeight="1" thickBot="1">
      <c r="A53" s="146"/>
      <c r="B53" s="2"/>
      <c r="C53" s="253" t="s">
        <v>375</v>
      </c>
      <c r="D53" s="253" t="s">
        <v>376</v>
      </c>
      <c r="E53" s="253" t="s">
        <v>377</v>
      </c>
      <c r="F53" s="253" t="s">
        <v>381</v>
      </c>
      <c r="G53" s="253" t="s">
        <v>382</v>
      </c>
      <c r="H53" s="253" t="s">
        <v>383</v>
      </c>
      <c r="I53" s="253" t="s">
        <v>387</v>
      </c>
      <c r="J53" s="253" t="s">
        <v>388</v>
      </c>
      <c r="K53" s="253" t="s">
        <v>389</v>
      </c>
      <c r="L53" s="253" t="s">
        <v>393</v>
      </c>
      <c r="M53" s="253" t="s">
        <v>394</v>
      </c>
      <c r="N53" s="253" t="s">
        <v>395</v>
      </c>
      <c r="O53" s="184"/>
      <c r="Q53" s="12" t="s">
        <v>681</v>
      </c>
      <c r="R53" s="12" t="s">
        <v>682</v>
      </c>
      <c r="S53" s="12" t="s">
        <v>683</v>
      </c>
      <c r="T53" s="12" t="s">
        <v>687</v>
      </c>
      <c r="U53" s="12" t="s">
        <v>688</v>
      </c>
      <c r="V53" s="12" t="s">
        <v>689</v>
      </c>
      <c r="W53" s="12" t="s">
        <v>693</v>
      </c>
      <c r="X53" s="12" t="s">
        <v>694</v>
      </c>
      <c r="Y53" s="12" t="s">
        <v>695</v>
      </c>
      <c r="Z53" s="12" t="s">
        <v>747</v>
      </c>
      <c r="AA53" s="12" t="s">
        <v>748</v>
      </c>
      <c r="AB53" s="12" t="s">
        <v>749</v>
      </c>
      <c r="AC53" s="233"/>
      <c r="AD53" s="247" t="s">
        <v>1035</v>
      </c>
      <c r="AE53" s="247" t="s">
        <v>1036</v>
      </c>
      <c r="AF53" s="247" t="s">
        <v>1037</v>
      </c>
      <c r="AG53" s="247" t="s">
        <v>1041</v>
      </c>
      <c r="AH53" s="247" t="s">
        <v>1042</v>
      </c>
      <c r="AI53" s="247" t="s">
        <v>1043</v>
      </c>
      <c r="AJ53" s="247" t="s">
        <v>1047</v>
      </c>
      <c r="AK53" s="247" t="s">
        <v>1048</v>
      </c>
      <c r="AL53" s="247" t="s">
        <v>1049</v>
      </c>
      <c r="AM53" s="247" t="s">
        <v>1053</v>
      </c>
      <c r="AN53" s="247" t="s">
        <v>1054</v>
      </c>
      <c r="AO53" s="247" t="s">
        <v>1055</v>
      </c>
      <c r="AP53" s="247" t="s">
        <v>1059</v>
      </c>
      <c r="AQ53" s="247" t="s">
        <v>1060</v>
      </c>
      <c r="AR53" s="247" t="s">
        <v>1061</v>
      </c>
      <c r="AS53" s="199">
        <v>12</v>
      </c>
      <c r="AT53" s="27">
        <v>78</v>
      </c>
      <c r="AU53" s="20"/>
      <c r="AV53" s="20"/>
      <c r="AW53" s="309" t="s">
        <v>23</v>
      </c>
      <c r="AX53" s="188" t="s">
        <v>40</v>
      </c>
      <c r="AY53" s="311" t="s">
        <v>71</v>
      </c>
      <c r="AZ53" s="171" t="s">
        <v>23</v>
      </c>
      <c r="BA53" s="112">
        <v>1</v>
      </c>
      <c r="BB53" s="47">
        <v>425</v>
      </c>
      <c r="BC53" s="110">
        <f t="shared" si="0"/>
        <v>5.1797684338817797E-2</v>
      </c>
      <c r="BD53" s="190">
        <f t="shared" si="1"/>
        <v>11.499085923217551</v>
      </c>
      <c r="BE53" s="190">
        <v>11</v>
      </c>
    </row>
    <row r="54" spans="1:57" ht="18" customHeight="1">
      <c r="A54" s="14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84"/>
      <c r="Q54" s="15"/>
      <c r="R54" s="15"/>
      <c r="S54" s="15"/>
      <c r="T54" s="15"/>
      <c r="U54" s="15"/>
      <c r="W54" s="17"/>
      <c r="X54" s="14"/>
      <c r="Y54" s="200"/>
      <c r="Z54" s="200"/>
      <c r="AA54" s="200"/>
      <c r="AB54" s="160"/>
      <c r="AC54" s="160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  <c r="AS54" s="199"/>
      <c r="AT54" s="27"/>
      <c r="AU54" s="20"/>
      <c r="AV54" s="20"/>
      <c r="AW54" s="310"/>
      <c r="AX54" s="188" t="s">
        <v>41</v>
      </c>
      <c r="AY54" s="312"/>
      <c r="AZ54" s="171" t="s">
        <v>23</v>
      </c>
      <c r="BA54" s="112">
        <v>2</v>
      </c>
      <c r="BB54" s="47">
        <v>360</v>
      </c>
      <c r="BC54" s="110">
        <f t="shared" si="0"/>
        <v>4.3875685557586835E-2</v>
      </c>
      <c r="BD54" s="190">
        <f t="shared" si="1"/>
        <v>9.7404021937842771</v>
      </c>
      <c r="BE54" s="190">
        <v>9</v>
      </c>
    </row>
    <row r="55" spans="1:57" ht="18" customHeight="1" thickBot="1">
      <c r="A55" s="146"/>
      <c r="B55" s="2"/>
      <c r="C55" s="253" t="s">
        <v>396</v>
      </c>
      <c r="D55" s="253" t="s">
        <v>397</v>
      </c>
      <c r="E55" s="253" t="s">
        <v>398</v>
      </c>
      <c r="F55" s="253" t="s">
        <v>402</v>
      </c>
      <c r="G55" s="253" t="s">
        <v>403</v>
      </c>
      <c r="H55" s="253" t="s">
        <v>404</v>
      </c>
      <c r="I55" s="253" t="s">
        <v>408</v>
      </c>
      <c r="J55" s="253" t="s">
        <v>409</v>
      </c>
      <c r="K55" s="253" t="s">
        <v>410</v>
      </c>
      <c r="L55" s="253" t="s">
        <v>414</v>
      </c>
      <c r="M55" s="253" t="s">
        <v>415</v>
      </c>
      <c r="N55" s="253" t="s">
        <v>416</v>
      </c>
      <c r="O55" s="184"/>
      <c r="Q55" s="12" t="s">
        <v>696</v>
      </c>
      <c r="R55" s="12" t="s">
        <v>697</v>
      </c>
      <c r="S55" s="12" t="s">
        <v>698</v>
      </c>
      <c r="T55" s="12" t="s">
        <v>702</v>
      </c>
      <c r="U55" s="12" t="s">
        <v>703</v>
      </c>
      <c r="V55" s="12" t="s">
        <v>704</v>
      </c>
      <c r="W55" s="12" t="s">
        <v>708</v>
      </c>
      <c r="X55" s="12" t="s">
        <v>709</v>
      </c>
      <c r="Y55" s="12" t="s">
        <v>710</v>
      </c>
      <c r="Z55" s="12" t="s">
        <v>714</v>
      </c>
      <c r="AA55" s="12" t="s">
        <v>715</v>
      </c>
      <c r="AB55" s="12" t="s">
        <v>716</v>
      </c>
      <c r="AC55" s="233"/>
      <c r="AD55" s="247" t="s">
        <v>1062</v>
      </c>
      <c r="AE55" s="247" t="s">
        <v>1063</v>
      </c>
      <c r="AF55" s="247" t="s">
        <v>1064</v>
      </c>
      <c r="AG55" s="247" t="s">
        <v>1068</v>
      </c>
      <c r="AH55" s="247" t="s">
        <v>1069</v>
      </c>
      <c r="AI55" s="247" t="s">
        <v>1070</v>
      </c>
      <c r="AJ55" s="247" t="s">
        <v>1074</v>
      </c>
      <c r="AK55" s="247" t="s">
        <v>1075</v>
      </c>
      <c r="AL55" s="247" t="s">
        <v>1076</v>
      </c>
      <c r="AM55" s="247" t="s">
        <v>1080</v>
      </c>
      <c r="AN55" s="247" t="s">
        <v>1081</v>
      </c>
      <c r="AO55" s="247" t="s">
        <v>1082</v>
      </c>
      <c r="AP55" s="247" t="s">
        <v>1086</v>
      </c>
      <c r="AQ55" s="247" t="s">
        <v>1087</v>
      </c>
      <c r="AR55" s="247" t="s">
        <v>1088</v>
      </c>
      <c r="AS55" s="199"/>
      <c r="AT55" s="27"/>
      <c r="AU55" s="20"/>
      <c r="AV55" s="20"/>
      <c r="AW55" s="229"/>
      <c r="AX55" s="188"/>
      <c r="AY55" s="230"/>
      <c r="AZ55" s="171"/>
      <c r="BA55" s="231"/>
      <c r="BB55" s="47"/>
      <c r="BC55" s="110"/>
      <c r="BD55" s="190"/>
      <c r="BE55" s="189"/>
    </row>
    <row r="56" spans="1:57" ht="12" customHeight="1" thickBot="1">
      <c r="A56" s="146"/>
      <c r="B56" s="2"/>
      <c r="C56" s="253" t="s">
        <v>399</v>
      </c>
      <c r="D56" s="253" t="s">
        <v>400</v>
      </c>
      <c r="E56" s="253" t="s">
        <v>401</v>
      </c>
      <c r="F56" s="253" t="s">
        <v>405</v>
      </c>
      <c r="G56" s="253" t="s">
        <v>406</v>
      </c>
      <c r="H56" s="253" t="s">
        <v>407</v>
      </c>
      <c r="I56" s="253" t="s">
        <v>411</v>
      </c>
      <c r="J56" s="253" t="s">
        <v>412</v>
      </c>
      <c r="K56" s="253" t="s">
        <v>413</v>
      </c>
      <c r="L56" s="253" t="s">
        <v>417</v>
      </c>
      <c r="M56" s="253" t="s">
        <v>418</v>
      </c>
      <c r="N56" s="253" t="s">
        <v>419</v>
      </c>
      <c r="O56" s="184"/>
      <c r="Q56" s="12" t="s">
        <v>699</v>
      </c>
      <c r="R56" s="12" t="s">
        <v>700</v>
      </c>
      <c r="S56" s="12" t="s">
        <v>701</v>
      </c>
      <c r="T56" s="12" t="s">
        <v>705</v>
      </c>
      <c r="U56" s="12" t="s">
        <v>706</v>
      </c>
      <c r="V56" s="12" t="s">
        <v>707</v>
      </c>
      <c r="W56" s="12" t="s">
        <v>711</v>
      </c>
      <c r="X56" s="12" t="s">
        <v>712</v>
      </c>
      <c r="Y56" s="12" t="s">
        <v>713</v>
      </c>
      <c r="Z56" s="12" t="s">
        <v>717</v>
      </c>
      <c r="AA56" s="12" t="s">
        <v>718</v>
      </c>
      <c r="AB56" s="12" t="s">
        <v>719</v>
      </c>
      <c r="AC56" s="233"/>
      <c r="AD56" s="247" t="s">
        <v>1065</v>
      </c>
      <c r="AE56" s="247" t="s">
        <v>1066</v>
      </c>
      <c r="AF56" s="247" t="s">
        <v>1067</v>
      </c>
      <c r="AG56" s="247" t="s">
        <v>1071</v>
      </c>
      <c r="AH56" s="247" t="s">
        <v>1072</v>
      </c>
      <c r="AI56" s="247" t="s">
        <v>1073</v>
      </c>
      <c r="AJ56" s="247" t="s">
        <v>1077</v>
      </c>
      <c r="AK56" s="247" t="s">
        <v>1078</v>
      </c>
      <c r="AL56" s="247" t="s">
        <v>1079</v>
      </c>
      <c r="AM56" s="247" t="s">
        <v>1083</v>
      </c>
      <c r="AN56" s="247" t="s">
        <v>1084</v>
      </c>
      <c r="AO56" s="247" t="s">
        <v>1085</v>
      </c>
      <c r="AP56" s="247" t="s">
        <v>1089</v>
      </c>
      <c r="AQ56" s="247" t="s">
        <v>1090</v>
      </c>
      <c r="AR56" s="247" t="s">
        <v>1091</v>
      </c>
      <c r="AS56" s="199">
        <v>13</v>
      </c>
      <c r="AT56" s="27">
        <v>78</v>
      </c>
      <c r="AU56" s="20"/>
      <c r="AV56" s="20"/>
      <c r="AW56" s="309" t="s">
        <v>111</v>
      </c>
      <c r="AX56" s="269" t="s">
        <v>40</v>
      </c>
      <c r="AY56" s="309" t="s">
        <v>84</v>
      </c>
      <c r="AZ56" s="128" t="s">
        <v>112</v>
      </c>
      <c r="BA56" s="321">
        <v>1</v>
      </c>
      <c r="BB56" s="47">
        <v>13</v>
      </c>
      <c r="BC56" s="110">
        <f t="shared" si="0"/>
        <v>1.5843997562461913E-3</v>
      </c>
      <c r="BD56" s="193">
        <f t="shared" si="1"/>
        <v>0.35173674588665449</v>
      </c>
      <c r="BE56" s="289">
        <v>10</v>
      </c>
    </row>
    <row r="57" spans="1:57" ht="15" customHeight="1">
      <c r="A57" s="146"/>
      <c r="B57" s="2"/>
      <c r="C57" s="2"/>
      <c r="D57" s="2"/>
      <c r="E57" s="204"/>
      <c r="F57" s="2"/>
      <c r="G57" s="2"/>
      <c r="H57" s="204"/>
      <c r="I57" s="2"/>
      <c r="J57" s="2"/>
      <c r="K57" s="204"/>
      <c r="L57" s="2"/>
      <c r="M57" s="2"/>
      <c r="N57" s="204"/>
      <c r="O57" s="183"/>
      <c r="Q57" s="15"/>
      <c r="R57" s="15"/>
      <c r="S57" s="15"/>
      <c r="T57" s="15"/>
      <c r="U57" s="15"/>
      <c r="W57" s="17"/>
      <c r="X57" s="17"/>
      <c r="Y57" s="17"/>
      <c r="Z57" s="17"/>
      <c r="AA57" s="17"/>
      <c r="AB57" s="15"/>
      <c r="AC57" s="15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199"/>
      <c r="AT57" s="27"/>
      <c r="AU57" s="20"/>
      <c r="AV57" s="20"/>
      <c r="AW57" s="313"/>
      <c r="AX57" s="269"/>
      <c r="AY57" s="313"/>
      <c r="AZ57" s="129" t="s">
        <v>126</v>
      </c>
      <c r="BA57" s="322"/>
      <c r="BB57" s="47">
        <v>13</v>
      </c>
      <c r="BC57" s="110">
        <f t="shared" si="0"/>
        <v>1.5843997562461913E-3</v>
      </c>
      <c r="BD57" s="193">
        <f t="shared" si="1"/>
        <v>0.35173674588665449</v>
      </c>
      <c r="BE57" s="290"/>
    </row>
    <row r="58" spans="1:57" ht="15" customHeight="1" thickBot="1">
      <c r="A58" s="146"/>
      <c r="B58" s="2"/>
      <c r="C58" s="253" t="s">
        <v>420</v>
      </c>
      <c r="D58" s="253" t="s">
        <v>421</v>
      </c>
      <c r="E58" s="253" t="s">
        <v>422</v>
      </c>
      <c r="F58" s="253" t="s">
        <v>426</v>
      </c>
      <c r="G58" s="253" t="s">
        <v>427</v>
      </c>
      <c r="H58" s="253" t="s">
        <v>428</v>
      </c>
      <c r="I58" s="253" t="s">
        <v>432</v>
      </c>
      <c r="J58" s="253" t="s">
        <v>433</v>
      </c>
      <c r="K58" s="253" t="s">
        <v>434</v>
      </c>
      <c r="L58" s="253" t="s">
        <v>438</v>
      </c>
      <c r="M58" s="253" t="s">
        <v>439</v>
      </c>
      <c r="N58" s="253" t="s">
        <v>440</v>
      </c>
      <c r="O58" s="183"/>
      <c r="Q58" s="12" t="s">
        <v>720</v>
      </c>
      <c r="R58" s="12" t="s">
        <v>721</v>
      </c>
      <c r="S58" s="12" t="s">
        <v>722</v>
      </c>
      <c r="T58" s="12" t="s">
        <v>726</v>
      </c>
      <c r="U58" s="12" t="s">
        <v>727</v>
      </c>
      <c r="V58" s="12" t="s">
        <v>728</v>
      </c>
      <c r="W58" s="12" t="s">
        <v>732</v>
      </c>
      <c r="X58" s="12" t="s">
        <v>733</v>
      </c>
      <c r="Y58" s="12" t="s">
        <v>734</v>
      </c>
      <c r="Z58" s="12" t="s">
        <v>738</v>
      </c>
      <c r="AA58" s="12" t="s">
        <v>739</v>
      </c>
      <c r="AB58" s="12" t="s">
        <v>740</v>
      </c>
      <c r="AC58" s="233"/>
      <c r="AD58" s="247" t="s">
        <v>1092</v>
      </c>
      <c r="AE58" s="247" t="s">
        <v>1093</v>
      </c>
      <c r="AF58" s="247" t="s">
        <v>1094</v>
      </c>
      <c r="AG58" s="247" t="s">
        <v>1098</v>
      </c>
      <c r="AH58" s="247" t="s">
        <v>1099</v>
      </c>
      <c r="AI58" s="247" t="s">
        <v>1100</v>
      </c>
      <c r="AJ58" s="247" t="s">
        <v>1104</v>
      </c>
      <c r="AK58" s="247" t="s">
        <v>1105</v>
      </c>
      <c r="AL58" s="247" t="s">
        <v>1106</v>
      </c>
      <c r="AM58" s="247" t="s">
        <v>1110</v>
      </c>
      <c r="AN58" s="247" t="s">
        <v>1111</v>
      </c>
      <c r="AO58" s="247" t="s">
        <v>1112</v>
      </c>
      <c r="AP58" s="247" t="s">
        <v>1116</v>
      </c>
      <c r="AQ58" s="247" t="s">
        <v>1117</v>
      </c>
      <c r="AR58" s="247" t="s">
        <v>1118</v>
      </c>
      <c r="AS58" s="199"/>
      <c r="AT58" s="27"/>
      <c r="AU58" s="20"/>
      <c r="AV58" s="20"/>
      <c r="AW58" s="313"/>
      <c r="AX58" s="269"/>
      <c r="AY58" s="313"/>
      <c r="AZ58" s="129"/>
      <c r="BA58" s="322"/>
      <c r="BB58" s="47"/>
      <c r="BC58" s="110"/>
      <c r="BD58" s="193"/>
      <c r="BE58" s="290"/>
    </row>
    <row r="59" spans="1:57" ht="12" customHeight="1" thickBot="1">
      <c r="A59" s="146"/>
      <c r="B59" s="2"/>
      <c r="C59" s="253" t="s">
        <v>423</v>
      </c>
      <c r="D59" s="253" t="s">
        <v>424</v>
      </c>
      <c r="E59" s="253" t="s">
        <v>425</v>
      </c>
      <c r="F59" s="253" t="s">
        <v>429</v>
      </c>
      <c r="G59" s="253" t="s">
        <v>430</v>
      </c>
      <c r="H59" s="253" t="s">
        <v>431</v>
      </c>
      <c r="I59" s="253" t="s">
        <v>435</v>
      </c>
      <c r="J59" s="253" t="s">
        <v>436</v>
      </c>
      <c r="K59" s="253" t="s">
        <v>437</v>
      </c>
      <c r="L59" s="253" t="s">
        <v>441</v>
      </c>
      <c r="M59" s="253" t="s">
        <v>442</v>
      </c>
      <c r="N59" s="253" t="s">
        <v>443</v>
      </c>
      <c r="O59" s="184"/>
      <c r="Q59" s="12" t="s">
        <v>723</v>
      </c>
      <c r="R59" s="12" t="s">
        <v>724</v>
      </c>
      <c r="S59" s="12" t="s">
        <v>725</v>
      </c>
      <c r="T59" s="12" t="s">
        <v>729</v>
      </c>
      <c r="U59" s="12" t="s">
        <v>730</v>
      </c>
      <c r="V59" s="12" t="s">
        <v>731</v>
      </c>
      <c r="W59" s="12" t="s">
        <v>735</v>
      </c>
      <c r="X59" s="12" t="s">
        <v>736</v>
      </c>
      <c r="Y59" s="12" t="s">
        <v>737</v>
      </c>
      <c r="Z59" s="12" t="s">
        <v>741</v>
      </c>
      <c r="AA59" s="12" t="s">
        <v>742</v>
      </c>
      <c r="AB59" s="12" t="s">
        <v>743</v>
      </c>
      <c r="AC59" s="233"/>
      <c r="AD59" s="247" t="s">
        <v>1095</v>
      </c>
      <c r="AE59" s="247" t="s">
        <v>1096</v>
      </c>
      <c r="AF59" s="247" t="s">
        <v>1097</v>
      </c>
      <c r="AG59" s="247" t="s">
        <v>1101</v>
      </c>
      <c r="AH59" s="247" t="s">
        <v>1102</v>
      </c>
      <c r="AI59" s="247" t="s">
        <v>1103</v>
      </c>
      <c r="AJ59" s="247" t="s">
        <v>1107</v>
      </c>
      <c r="AK59" s="247" t="s">
        <v>1108</v>
      </c>
      <c r="AL59" s="247" t="s">
        <v>1109</v>
      </c>
      <c r="AM59" s="247" t="s">
        <v>1113</v>
      </c>
      <c r="AN59" s="247" t="s">
        <v>1114</v>
      </c>
      <c r="AO59" s="247" t="s">
        <v>1115</v>
      </c>
      <c r="AP59" s="247" t="s">
        <v>1119</v>
      </c>
      <c r="AQ59" s="247" t="s">
        <v>1120</v>
      </c>
      <c r="AR59" s="247" t="s">
        <v>1121</v>
      </c>
      <c r="AS59" s="26">
        <v>14</v>
      </c>
      <c r="AT59" s="27">
        <v>78</v>
      </c>
      <c r="AU59" s="20"/>
      <c r="AV59" s="20"/>
      <c r="AW59" s="313"/>
      <c r="AX59" s="269"/>
      <c r="AY59" s="313"/>
      <c r="AZ59" s="129" t="s">
        <v>113</v>
      </c>
      <c r="BA59" s="322"/>
      <c r="BB59" s="47">
        <v>2</v>
      </c>
      <c r="BC59" s="110">
        <f t="shared" si="0"/>
        <v>2.4375380865326019E-4</v>
      </c>
      <c r="BD59" s="193">
        <f t="shared" si="1"/>
        <v>5.4113345521023766E-2</v>
      </c>
      <c r="BE59" s="290"/>
    </row>
    <row r="60" spans="1:57" ht="12" customHeight="1">
      <c r="A60" s="14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9"/>
      <c r="P60" s="2"/>
      <c r="Q60" s="2"/>
      <c r="R60" s="2"/>
      <c r="S60" s="2"/>
      <c r="T60" s="2"/>
      <c r="U60" s="2"/>
      <c r="W60" s="7"/>
      <c r="X60" s="7"/>
      <c r="Y60" s="7"/>
      <c r="Z60" s="7"/>
      <c r="AA60" s="7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147"/>
      <c r="AW60" s="313"/>
      <c r="AX60" s="269"/>
      <c r="AY60" s="313"/>
      <c r="AZ60" s="128" t="s">
        <v>114</v>
      </c>
      <c r="BA60" s="322"/>
      <c r="BB60" s="47">
        <v>11</v>
      </c>
      <c r="BC60" s="110">
        <f t="shared" si="0"/>
        <v>1.3406459475929311E-3</v>
      </c>
      <c r="BD60" s="193">
        <f t="shared" si="1"/>
        <v>0.29762340036563073</v>
      </c>
      <c r="BE60" s="290"/>
    </row>
    <row r="61" spans="1:57" ht="12" customHeight="1" thickBot="1">
      <c r="A61" s="14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45" t="s">
        <v>1122</v>
      </c>
      <c r="R61" s="245" t="s">
        <v>1123</v>
      </c>
      <c r="S61" s="245" t="s">
        <v>1124</v>
      </c>
      <c r="T61" s="245" t="s">
        <v>1128</v>
      </c>
      <c r="U61" s="245" t="s">
        <v>1129</v>
      </c>
      <c r="V61" s="245" t="s">
        <v>1130</v>
      </c>
      <c r="W61" s="245" t="s">
        <v>1134</v>
      </c>
      <c r="X61" s="245" t="s">
        <v>1135</v>
      </c>
      <c r="Y61" s="245" t="s">
        <v>1136</v>
      </c>
      <c r="Z61" s="245" t="s">
        <v>1140</v>
      </c>
      <c r="AA61" s="245" t="s">
        <v>1141</v>
      </c>
      <c r="AB61" s="245" t="s">
        <v>1142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65">
        <v>15</v>
      </c>
      <c r="AT61" s="166">
        <v>24</v>
      </c>
      <c r="AU61" s="10"/>
      <c r="AW61" s="313"/>
      <c r="AX61" s="269" t="s">
        <v>115</v>
      </c>
      <c r="AY61" s="313"/>
      <c r="AZ61" s="128" t="s">
        <v>112</v>
      </c>
      <c r="BA61" s="322"/>
      <c r="BB61" s="47">
        <v>83</v>
      </c>
      <c r="BC61" s="110">
        <f t="shared" si="0"/>
        <v>1.0115783059110298E-2</v>
      </c>
      <c r="BD61" s="193">
        <f t="shared" si="1"/>
        <v>2.2457038391224859</v>
      </c>
      <c r="BE61" s="290"/>
    </row>
    <row r="62" spans="1:57" ht="12" customHeight="1" thickBot="1">
      <c r="A62" s="14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45" t="s">
        <v>1125</v>
      </c>
      <c r="R62" s="245" t="s">
        <v>1126</v>
      </c>
      <c r="S62" s="245" t="s">
        <v>1127</v>
      </c>
      <c r="T62" s="245" t="s">
        <v>1131</v>
      </c>
      <c r="U62" s="245" t="s">
        <v>1132</v>
      </c>
      <c r="V62" s="245" t="s">
        <v>1133</v>
      </c>
      <c r="W62" s="245" t="s">
        <v>1137</v>
      </c>
      <c r="X62" s="245" t="s">
        <v>1138</v>
      </c>
      <c r="Y62" s="245" t="s">
        <v>1139</v>
      </c>
      <c r="Z62" s="245" t="s">
        <v>1143</v>
      </c>
      <c r="AA62" s="245" t="s">
        <v>1144</v>
      </c>
      <c r="AB62" s="245" t="s">
        <v>1145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147"/>
      <c r="AW62" s="313"/>
      <c r="AX62" s="269"/>
      <c r="AY62" s="313"/>
      <c r="AZ62" s="128" t="s">
        <v>116</v>
      </c>
      <c r="BA62" s="322"/>
      <c r="BB62" s="47">
        <v>39</v>
      </c>
      <c r="BC62" s="110">
        <f t="shared" si="0"/>
        <v>4.7531992687385744E-3</v>
      </c>
      <c r="BD62" s="193">
        <f t="shared" si="1"/>
        <v>1.0552102376599635</v>
      </c>
      <c r="BE62" s="290"/>
    </row>
    <row r="63" spans="1:57" ht="12" customHeight="1">
      <c r="A63" s="14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7"/>
      <c r="X63" s="7"/>
      <c r="Y63" s="7"/>
      <c r="Z63" s="7"/>
      <c r="AA63" s="7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147"/>
      <c r="AW63" s="313"/>
      <c r="AX63" s="309" t="s">
        <v>29</v>
      </c>
      <c r="AY63" s="313"/>
      <c r="AZ63" s="187" t="s">
        <v>117</v>
      </c>
      <c r="BA63" s="322"/>
      <c r="BB63" s="47">
        <v>39</v>
      </c>
      <c r="BC63" s="110">
        <f t="shared" si="0"/>
        <v>4.7531992687385744E-3</v>
      </c>
      <c r="BD63" s="193">
        <f t="shared" si="1"/>
        <v>1.0552102376599635</v>
      </c>
      <c r="BE63" s="290"/>
    </row>
    <row r="64" spans="1:57" ht="12" customHeight="1">
      <c r="A64" s="14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7"/>
      <c r="X64" s="7"/>
      <c r="Y64" s="7"/>
      <c r="Z64" s="317" t="s">
        <v>2</v>
      </c>
      <c r="AA64" s="317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147"/>
      <c r="AW64" s="313"/>
      <c r="AX64" s="313"/>
      <c r="AY64" s="313"/>
      <c r="AZ64" s="129" t="s">
        <v>127</v>
      </c>
      <c r="BA64" s="322"/>
      <c r="BB64" s="47">
        <v>60</v>
      </c>
      <c r="BC64" s="110">
        <f t="shared" si="0"/>
        <v>7.3126142595978062E-3</v>
      </c>
      <c r="BD64" s="193">
        <f t="shared" si="1"/>
        <v>1.623400365630713</v>
      </c>
      <c r="BE64" s="290"/>
    </row>
    <row r="65" spans="1:57" ht="18" customHeight="1">
      <c r="A65" s="14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18"/>
      <c r="P65" s="318"/>
      <c r="Q65" s="318"/>
      <c r="R65" s="318"/>
      <c r="S65" s="318"/>
      <c r="T65" s="318"/>
      <c r="U65" s="200"/>
      <c r="V65" s="318"/>
      <c r="W65" s="318"/>
      <c r="X65" s="318"/>
      <c r="Y65" s="318"/>
      <c r="Z65" s="317"/>
      <c r="AA65" s="317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147"/>
      <c r="AW65" s="313"/>
      <c r="AX65" s="313"/>
      <c r="AY65" s="313"/>
      <c r="AZ65" s="187" t="s">
        <v>128</v>
      </c>
      <c r="BA65" s="322"/>
      <c r="BB65" s="47">
        <v>46</v>
      </c>
      <c r="BC65" s="110">
        <f t="shared" si="0"/>
        <v>5.6063375990249844E-3</v>
      </c>
      <c r="BD65" s="193">
        <f t="shared" si="1"/>
        <v>1.2446069469835466</v>
      </c>
      <c r="BE65" s="290"/>
    </row>
    <row r="66" spans="1:57" ht="18" customHeight="1">
      <c r="A66" s="14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51"/>
      <c r="AA66" s="25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147"/>
      <c r="AW66" s="313"/>
      <c r="AX66" s="313"/>
      <c r="AY66" s="313"/>
      <c r="AZ66" s="187"/>
      <c r="BA66" s="322"/>
      <c r="BB66" s="47"/>
      <c r="BC66" s="110"/>
      <c r="BD66" s="226"/>
      <c r="BE66" s="290"/>
    </row>
    <row r="67" spans="1:57" ht="18" customHeight="1">
      <c r="A67" s="14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51"/>
      <c r="AA67" s="25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147"/>
      <c r="AW67" s="313"/>
      <c r="AX67" s="313"/>
      <c r="AY67" s="313"/>
      <c r="AZ67" s="187"/>
      <c r="BA67" s="322"/>
      <c r="BB67" s="47"/>
      <c r="BC67" s="110"/>
      <c r="BD67" s="226"/>
      <c r="BE67" s="290"/>
    </row>
    <row r="68" spans="1:57" ht="18" customHeight="1" thickBot="1">
      <c r="A68" s="146"/>
      <c r="B68" s="2"/>
      <c r="C68" s="2"/>
      <c r="F68" s="2"/>
      <c r="H68" s="253" t="s">
        <v>1158</v>
      </c>
      <c r="I68" s="253" t="s">
        <v>1161</v>
      </c>
      <c r="M68" s="245" t="s">
        <v>1182</v>
      </c>
      <c r="N68" s="245" t="s">
        <v>1185</v>
      </c>
      <c r="O68" s="245" t="s">
        <v>1206</v>
      </c>
      <c r="P68" s="245" t="s">
        <v>1218</v>
      </c>
      <c r="Q68" s="245" t="s">
        <v>1230</v>
      </c>
      <c r="R68" s="245" t="s">
        <v>1242</v>
      </c>
      <c r="S68" s="245" t="s">
        <v>1254</v>
      </c>
      <c r="T68" s="245" t="s">
        <v>1262</v>
      </c>
      <c r="U68" s="245" t="s">
        <v>1278</v>
      </c>
      <c r="V68" s="245" t="s">
        <v>1286</v>
      </c>
      <c r="Y68" s="245" t="s">
        <v>1320</v>
      </c>
      <c r="Z68" s="245" t="s">
        <v>1323</v>
      </c>
      <c r="AA68" s="245" t="s">
        <v>1344</v>
      </c>
      <c r="AB68" s="245" t="s">
        <v>1352</v>
      </c>
      <c r="AC68" s="245" t="s">
        <v>1368</v>
      </c>
      <c r="AD68" s="245" t="s">
        <v>1380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147"/>
      <c r="AW68" s="313"/>
      <c r="AX68" s="313"/>
      <c r="AY68" s="313"/>
      <c r="AZ68" s="187"/>
      <c r="BA68" s="322"/>
      <c r="BB68" s="47"/>
      <c r="BC68" s="110"/>
      <c r="BD68" s="226"/>
      <c r="BE68" s="290"/>
    </row>
    <row r="69" spans="1:57" ht="18" customHeight="1" thickBot="1">
      <c r="A69" s="146"/>
      <c r="B69" s="2"/>
      <c r="C69" s="2"/>
      <c r="F69" s="2"/>
      <c r="H69" s="253" t="s">
        <v>1159</v>
      </c>
      <c r="I69" s="253" t="s">
        <v>1162</v>
      </c>
      <c r="M69" s="245" t="s">
        <v>1183</v>
      </c>
      <c r="N69" s="245" t="s">
        <v>1186</v>
      </c>
      <c r="O69" s="245" t="s">
        <v>1207</v>
      </c>
      <c r="P69" s="245" t="s">
        <v>1219</v>
      </c>
      <c r="Q69" s="245" t="s">
        <v>1231</v>
      </c>
      <c r="R69" s="245" t="s">
        <v>1243</v>
      </c>
      <c r="S69" s="245" t="s">
        <v>1255</v>
      </c>
      <c r="T69" s="245" t="s">
        <v>1263</v>
      </c>
      <c r="U69" s="245" t="s">
        <v>1279</v>
      </c>
      <c r="V69" s="245" t="s">
        <v>1287</v>
      </c>
      <c r="Y69" s="245" t="s">
        <v>1321</v>
      </c>
      <c r="Z69" s="245" t="s">
        <v>1324</v>
      </c>
      <c r="AA69" s="245" t="s">
        <v>1345</v>
      </c>
      <c r="AB69" s="245" t="s">
        <v>1353</v>
      </c>
      <c r="AC69" s="245" t="s">
        <v>1369</v>
      </c>
      <c r="AD69" s="245" t="s">
        <v>1381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147"/>
      <c r="AW69" s="313"/>
      <c r="AX69" s="313"/>
      <c r="AY69" s="313"/>
      <c r="AZ69" s="187"/>
      <c r="BA69" s="322"/>
      <c r="BB69" s="47"/>
      <c r="BC69" s="110"/>
      <c r="BD69" s="226"/>
      <c r="BE69" s="290"/>
    </row>
    <row r="70" spans="1:57" ht="18" customHeight="1" thickBot="1">
      <c r="A70" s="146"/>
      <c r="B70" s="2"/>
      <c r="C70" s="2"/>
      <c r="F70" s="2"/>
      <c r="H70" s="253" t="s">
        <v>1160</v>
      </c>
      <c r="I70" s="253" t="s">
        <v>1163</v>
      </c>
      <c r="M70" s="245" t="s">
        <v>1184</v>
      </c>
      <c r="N70" s="245" t="s">
        <v>1187</v>
      </c>
      <c r="O70" s="245" t="s">
        <v>1208</v>
      </c>
      <c r="P70" s="245" t="s">
        <v>1220</v>
      </c>
      <c r="Q70" s="245" t="s">
        <v>1232</v>
      </c>
      <c r="R70" s="245" t="s">
        <v>1244</v>
      </c>
      <c r="S70" s="245" t="s">
        <v>1256</v>
      </c>
      <c r="T70" s="245" t="s">
        <v>1264</v>
      </c>
      <c r="U70" s="245" t="s">
        <v>1280</v>
      </c>
      <c r="V70" s="245" t="s">
        <v>1288</v>
      </c>
      <c r="Y70" s="245" t="s">
        <v>1322</v>
      </c>
      <c r="Z70" s="245" t="s">
        <v>1325</v>
      </c>
      <c r="AA70" s="245" t="s">
        <v>1346</v>
      </c>
      <c r="AB70" s="245" t="s">
        <v>1354</v>
      </c>
      <c r="AC70" s="245" t="s">
        <v>1370</v>
      </c>
      <c r="AD70" s="245" t="s">
        <v>1382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147"/>
      <c r="AW70" s="313"/>
      <c r="AX70" s="313"/>
      <c r="AY70" s="313"/>
      <c r="AZ70" s="187"/>
      <c r="BA70" s="322"/>
      <c r="BB70" s="47"/>
      <c r="BC70" s="110"/>
      <c r="BD70" s="226"/>
      <c r="BE70" s="290"/>
    </row>
    <row r="71" spans="1:57" ht="18" customHeight="1" thickBot="1">
      <c r="A71" s="146"/>
      <c r="B71" s="2"/>
      <c r="C71" s="2"/>
      <c r="F71" s="2"/>
      <c r="H71" s="253" t="s">
        <v>1164</v>
      </c>
      <c r="I71" s="253" t="s">
        <v>1167</v>
      </c>
      <c r="M71" s="245" t="s">
        <v>1188</v>
      </c>
      <c r="N71" s="245" t="s">
        <v>1191</v>
      </c>
      <c r="O71" s="245" t="s">
        <v>1209</v>
      </c>
      <c r="P71" s="245" t="s">
        <v>1221</v>
      </c>
      <c r="Q71" s="245" t="s">
        <v>1233</v>
      </c>
      <c r="R71" s="245" t="s">
        <v>1245</v>
      </c>
      <c r="S71" s="245" t="s">
        <v>1257</v>
      </c>
      <c r="T71" s="245" t="s">
        <v>1265</v>
      </c>
      <c r="U71" s="245" t="s">
        <v>1281</v>
      </c>
      <c r="V71" s="245" t="s">
        <v>1289</v>
      </c>
      <c r="W71" s="245" t="s">
        <v>1302</v>
      </c>
      <c r="X71" s="245" t="s">
        <v>1309</v>
      </c>
      <c r="Y71" s="245" t="s">
        <v>1326</v>
      </c>
      <c r="Z71" s="245" t="s">
        <v>1331</v>
      </c>
      <c r="AA71" s="245" t="s">
        <v>1347</v>
      </c>
      <c r="AB71" s="245" t="s">
        <v>1355</v>
      </c>
      <c r="AC71" s="245" t="s">
        <v>1371</v>
      </c>
      <c r="AD71" s="245" t="s">
        <v>1383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147"/>
      <c r="AW71" s="313"/>
      <c r="AX71" s="313"/>
      <c r="AY71" s="313"/>
      <c r="AZ71" s="187"/>
      <c r="BA71" s="322"/>
      <c r="BB71" s="47"/>
      <c r="BC71" s="110"/>
      <c r="BD71" s="226"/>
      <c r="BE71" s="290"/>
    </row>
    <row r="72" spans="1:57" ht="18" customHeight="1" thickBot="1">
      <c r="A72" s="146"/>
      <c r="B72" s="2"/>
      <c r="C72" s="2"/>
      <c r="F72" s="2"/>
      <c r="H72" s="253" t="s">
        <v>1165</v>
      </c>
      <c r="I72" s="253" t="s">
        <v>1168</v>
      </c>
      <c r="M72" s="245" t="s">
        <v>1189</v>
      </c>
      <c r="N72" s="245" t="s">
        <v>1192</v>
      </c>
      <c r="O72" s="245" t="s">
        <v>1210</v>
      </c>
      <c r="P72" s="245" t="s">
        <v>1222</v>
      </c>
      <c r="Q72" s="245" t="s">
        <v>1234</v>
      </c>
      <c r="R72" s="245" t="s">
        <v>1246</v>
      </c>
      <c r="S72" s="245" t="s">
        <v>1258</v>
      </c>
      <c r="T72" s="245" t="s">
        <v>1266</v>
      </c>
      <c r="U72" s="245" t="s">
        <v>1282</v>
      </c>
      <c r="V72" s="245" t="s">
        <v>1290</v>
      </c>
      <c r="W72" s="245" t="s">
        <v>1303</v>
      </c>
      <c r="X72" s="245" t="s">
        <v>1310</v>
      </c>
      <c r="Y72" s="245" t="s">
        <v>1327</v>
      </c>
      <c r="Z72" s="245" t="s">
        <v>1332</v>
      </c>
      <c r="AA72" s="245" t="s">
        <v>1348</v>
      </c>
      <c r="AB72" s="245" t="s">
        <v>1356</v>
      </c>
      <c r="AC72" s="245" t="s">
        <v>1372</v>
      </c>
      <c r="AD72" s="245" t="s">
        <v>1384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147"/>
      <c r="AW72" s="313"/>
      <c r="AX72" s="313"/>
      <c r="AY72" s="313"/>
      <c r="AZ72" s="187"/>
      <c r="BA72" s="322"/>
      <c r="BB72" s="47"/>
      <c r="BC72" s="110"/>
      <c r="BD72" s="226"/>
      <c r="BE72" s="290"/>
    </row>
    <row r="73" spans="1:57" ht="18" customHeight="1" thickBot="1">
      <c r="A73" s="146"/>
      <c r="B73" s="2"/>
      <c r="C73" s="2"/>
      <c r="F73" s="2"/>
      <c r="H73" s="253" t="s">
        <v>1166</v>
      </c>
      <c r="I73" s="253" t="s">
        <v>1169</v>
      </c>
      <c r="M73" s="245" t="s">
        <v>1190</v>
      </c>
      <c r="N73" s="245" t="s">
        <v>1193</v>
      </c>
      <c r="O73" s="245" t="s">
        <v>1211</v>
      </c>
      <c r="P73" s="245" t="s">
        <v>1223</v>
      </c>
      <c r="Q73" s="245" t="s">
        <v>1235</v>
      </c>
      <c r="R73" s="245" t="s">
        <v>1247</v>
      </c>
      <c r="S73" s="245" t="s">
        <v>1259</v>
      </c>
      <c r="T73" s="245" t="s">
        <v>1267</v>
      </c>
      <c r="U73" s="245" t="s">
        <v>1283</v>
      </c>
      <c r="V73" s="245" t="s">
        <v>1291</v>
      </c>
      <c r="W73" s="245" t="s">
        <v>1304</v>
      </c>
      <c r="X73" s="245" t="s">
        <v>1311</v>
      </c>
      <c r="Y73" s="245" t="s">
        <v>1328</v>
      </c>
      <c r="Z73" s="245" t="s">
        <v>1333</v>
      </c>
      <c r="AA73" s="245" t="s">
        <v>1349</v>
      </c>
      <c r="AB73" s="245" t="s">
        <v>1357</v>
      </c>
      <c r="AC73" s="245" t="s">
        <v>1373</v>
      </c>
      <c r="AD73" s="245" t="s">
        <v>1385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147"/>
      <c r="AW73" s="313"/>
      <c r="AX73" s="313"/>
      <c r="AY73" s="313"/>
      <c r="AZ73" s="187"/>
      <c r="BA73" s="322"/>
      <c r="BB73" s="47"/>
      <c r="BC73" s="110"/>
      <c r="BD73" s="226"/>
      <c r="BE73" s="290"/>
    </row>
    <row r="74" spans="1:57" ht="18" customHeight="1" thickBot="1">
      <c r="A74" s="146"/>
      <c r="B74" s="2"/>
      <c r="C74" s="2"/>
      <c r="D74" s="252" t="s">
        <v>1146</v>
      </c>
      <c r="E74" s="252" t="s">
        <v>1149</v>
      </c>
      <c r="F74" s="2"/>
      <c r="H74" s="253" t="s">
        <v>1170</v>
      </c>
      <c r="I74" s="253" t="s">
        <v>1173</v>
      </c>
      <c r="M74" s="245" t="s">
        <v>1194</v>
      </c>
      <c r="N74" s="245" t="s">
        <v>1197</v>
      </c>
      <c r="O74" s="245" t="s">
        <v>1212</v>
      </c>
      <c r="P74" s="245" t="s">
        <v>1224</v>
      </c>
      <c r="Q74" s="245" t="s">
        <v>1236</v>
      </c>
      <c r="R74" s="245" t="s">
        <v>1248</v>
      </c>
      <c r="S74" s="245" t="s">
        <v>1260</v>
      </c>
      <c r="T74" s="245" t="s">
        <v>1270</v>
      </c>
      <c r="U74" s="245" t="s">
        <v>1284</v>
      </c>
      <c r="V74" s="245" t="s">
        <v>1294</v>
      </c>
      <c r="W74" s="245" t="s">
        <v>1305</v>
      </c>
      <c r="X74" s="245" t="s">
        <v>1312</v>
      </c>
      <c r="Y74" s="245" t="s">
        <v>1329</v>
      </c>
      <c r="Z74" s="245" t="s">
        <v>1336</v>
      </c>
      <c r="AA74" s="245" t="s">
        <v>1350</v>
      </c>
      <c r="AB74" s="245" t="s">
        <v>1360</v>
      </c>
      <c r="AC74" s="245" t="s">
        <v>1374</v>
      </c>
      <c r="AD74" s="245" t="s">
        <v>1386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147"/>
      <c r="AW74" s="313"/>
      <c r="AX74" s="313"/>
      <c r="AY74" s="313"/>
      <c r="AZ74" s="187"/>
      <c r="BA74" s="322"/>
      <c r="BB74" s="47"/>
      <c r="BC74" s="110"/>
      <c r="BD74" s="226"/>
      <c r="BE74" s="290"/>
    </row>
    <row r="75" spans="1:57" ht="17.25" customHeight="1" thickBot="1">
      <c r="A75" s="146"/>
      <c r="B75" s="2"/>
      <c r="C75" s="2"/>
      <c r="D75" s="252" t="s">
        <v>1147</v>
      </c>
      <c r="E75" s="252" t="s">
        <v>1150</v>
      </c>
      <c r="F75" s="2"/>
      <c r="H75" s="253" t="s">
        <v>1171</v>
      </c>
      <c r="I75" s="253" t="s">
        <v>1174</v>
      </c>
      <c r="M75" s="245" t="s">
        <v>1195</v>
      </c>
      <c r="N75" s="245" t="s">
        <v>1198</v>
      </c>
      <c r="O75" s="245" t="s">
        <v>1213</v>
      </c>
      <c r="P75" s="245" t="s">
        <v>1225</v>
      </c>
      <c r="Q75" s="245" t="s">
        <v>1237</v>
      </c>
      <c r="R75" s="245" t="s">
        <v>1249</v>
      </c>
      <c r="S75" s="245" t="s">
        <v>1268</v>
      </c>
      <c r="T75" s="245" t="s">
        <v>1271</v>
      </c>
      <c r="U75" s="245" t="s">
        <v>1292</v>
      </c>
      <c r="V75" s="245" t="s">
        <v>1295</v>
      </c>
      <c r="W75" s="245" t="s">
        <v>1306</v>
      </c>
      <c r="X75" s="245" t="s">
        <v>1313</v>
      </c>
      <c r="Y75" s="245" t="s">
        <v>1334</v>
      </c>
      <c r="Z75" s="245" t="s">
        <v>1337</v>
      </c>
      <c r="AA75" s="245" t="s">
        <v>1358</v>
      </c>
      <c r="AB75" s="245" t="s">
        <v>1361</v>
      </c>
      <c r="AC75" s="245" t="s">
        <v>1375</v>
      </c>
      <c r="AD75" s="245" t="s">
        <v>1387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147"/>
      <c r="AU75" s="20"/>
      <c r="AV75" s="20"/>
      <c r="AW75" s="313"/>
      <c r="AX75" s="313"/>
      <c r="AY75" s="313"/>
      <c r="AZ75" s="129" t="s">
        <v>129</v>
      </c>
      <c r="BA75" s="322"/>
      <c r="BB75" s="47">
        <v>1</v>
      </c>
      <c r="BC75" s="110">
        <f t="shared" si="0"/>
        <v>1.218769043266301E-4</v>
      </c>
      <c r="BD75" s="193">
        <f t="shared" si="1"/>
        <v>2.7056672760511883E-2</v>
      </c>
      <c r="BE75" s="290"/>
    </row>
    <row r="76" spans="1:57" ht="15" customHeight="1" thickBot="1">
      <c r="A76" s="146"/>
      <c r="B76" s="2"/>
      <c r="C76" s="2"/>
      <c r="D76" s="252" t="s">
        <v>1148</v>
      </c>
      <c r="E76" s="252" t="s">
        <v>1151</v>
      </c>
      <c r="F76" s="2"/>
      <c r="H76" s="253" t="s">
        <v>1172</v>
      </c>
      <c r="I76" s="253" t="s">
        <v>1175</v>
      </c>
      <c r="M76" s="245" t="s">
        <v>1196</v>
      </c>
      <c r="N76" s="245" t="s">
        <v>1199</v>
      </c>
      <c r="O76" s="245" t="s">
        <v>1214</v>
      </c>
      <c r="P76" s="245" t="s">
        <v>1226</v>
      </c>
      <c r="Q76" s="245" t="s">
        <v>1238</v>
      </c>
      <c r="R76" s="245" t="s">
        <v>1250</v>
      </c>
      <c r="S76" s="245" t="s">
        <v>1269</v>
      </c>
      <c r="T76" s="245" t="s">
        <v>1272</v>
      </c>
      <c r="U76" s="245" t="s">
        <v>1293</v>
      </c>
      <c r="V76" s="245" t="s">
        <v>1296</v>
      </c>
      <c r="W76" s="245" t="s">
        <v>1307</v>
      </c>
      <c r="X76" s="245" t="s">
        <v>1314</v>
      </c>
      <c r="Y76" s="245" t="s">
        <v>1335</v>
      </c>
      <c r="Z76" s="245" t="s">
        <v>1338</v>
      </c>
      <c r="AA76" s="245" t="s">
        <v>1359</v>
      </c>
      <c r="AB76" s="245" t="s">
        <v>1362</v>
      </c>
      <c r="AC76" s="245" t="s">
        <v>1376</v>
      </c>
      <c r="AD76" s="245" t="s">
        <v>1388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/>
      <c r="AT76" s="27"/>
      <c r="AU76" s="20"/>
      <c r="AV76" s="20"/>
      <c r="AW76" s="313"/>
      <c r="AX76" s="313"/>
      <c r="AY76" s="313"/>
      <c r="AZ76" s="128" t="s">
        <v>130</v>
      </c>
      <c r="BA76" s="322"/>
      <c r="BB76" s="47">
        <v>2</v>
      </c>
      <c r="BC76" s="110">
        <f t="shared" si="0"/>
        <v>2.4375380865326019E-4</v>
      </c>
      <c r="BD76" s="193">
        <f t="shared" si="1"/>
        <v>5.4113345521023766E-2</v>
      </c>
      <c r="BE76" s="290"/>
    </row>
    <row r="77" spans="1:57" ht="13.5" customHeight="1" thickBot="1">
      <c r="A77" s="146"/>
      <c r="B77" s="2"/>
      <c r="C77" s="2"/>
      <c r="D77" s="252" t="s">
        <v>1152</v>
      </c>
      <c r="E77" s="252" t="s">
        <v>1155</v>
      </c>
      <c r="F77" s="2"/>
      <c r="H77" s="253" t="s">
        <v>1176</v>
      </c>
      <c r="I77" s="253" t="s">
        <v>1179</v>
      </c>
      <c r="M77" s="245" t="s">
        <v>1200</v>
      </c>
      <c r="N77" s="245" t="s">
        <v>1203</v>
      </c>
      <c r="O77" s="245" t="s">
        <v>1215</v>
      </c>
      <c r="P77" s="245" t="s">
        <v>1227</v>
      </c>
      <c r="Q77" s="245" t="s">
        <v>1239</v>
      </c>
      <c r="R77" s="245" t="s">
        <v>1251</v>
      </c>
      <c r="S77" s="245" t="s">
        <v>1273</v>
      </c>
      <c r="T77" s="245" t="s">
        <v>1275</v>
      </c>
      <c r="U77" s="245" t="s">
        <v>1297</v>
      </c>
      <c r="V77" s="245" t="s">
        <v>1299</v>
      </c>
      <c r="W77" s="245" t="s">
        <v>1308</v>
      </c>
      <c r="X77" s="245" t="s">
        <v>1317</v>
      </c>
      <c r="Y77" s="245" t="s">
        <v>1339</v>
      </c>
      <c r="Z77" s="245" t="s">
        <v>1341</v>
      </c>
      <c r="AA77" s="245" t="s">
        <v>1363</v>
      </c>
      <c r="AB77" s="245" t="s">
        <v>1365</v>
      </c>
      <c r="AC77" s="245" t="s">
        <v>1377</v>
      </c>
      <c r="AD77" s="245" t="s">
        <v>1389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/>
      <c r="AT77" s="27"/>
      <c r="AU77" s="20"/>
      <c r="AV77" s="20"/>
      <c r="AW77" s="313"/>
      <c r="AX77" s="313"/>
      <c r="AY77" s="313"/>
      <c r="AZ77" s="128" t="s">
        <v>131</v>
      </c>
      <c r="BA77" s="322"/>
      <c r="BB77" s="47">
        <v>27</v>
      </c>
      <c r="BC77" s="110">
        <f t="shared" si="0"/>
        <v>3.2906764168190127E-3</v>
      </c>
      <c r="BD77" s="193">
        <f t="shared" si="1"/>
        <v>0.7305301645338208</v>
      </c>
      <c r="BE77" s="290"/>
    </row>
    <row r="78" spans="1:57" ht="12" customHeight="1" thickBot="1">
      <c r="A78" s="146"/>
      <c r="B78" s="2"/>
      <c r="C78" s="2"/>
      <c r="D78" s="252" t="s">
        <v>1153</v>
      </c>
      <c r="E78" s="252" t="s">
        <v>1156</v>
      </c>
      <c r="F78" s="2"/>
      <c r="H78" s="253" t="s">
        <v>1177</v>
      </c>
      <c r="I78" s="253" t="s">
        <v>1180</v>
      </c>
      <c r="M78" s="245" t="s">
        <v>1201</v>
      </c>
      <c r="N78" s="245" t="s">
        <v>1204</v>
      </c>
      <c r="O78" s="245" t="s">
        <v>1216</v>
      </c>
      <c r="P78" s="245" t="s">
        <v>1228</v>
      </c>
      <c r="Q78" s="245" t="s">
        <v>1240</v>
      </c>
      <c r="R78" s="245" t="s">
        <v>1252</v>
      </c>
      <c r="S78" s="245" t="s">
        <v>1274</v>
      </c>
      <c r="T78" s="245" t="s">
        <v>1276</v>
      </c>
      <c r="U78" s="245" t="s">
        <v>1298</v>
      </c>
      <c r="V78" s="245" t="s">
        <v>1300</v>
      </c>
      <c r="W78" s="245" t="s">
        <v>1315</v>
      </c>
      <c r="X78" s="245" t="s">
        <v>1318</v>
      </c>
      <c r="Y78" s="245" t="s">
        <v>1340</v>
      </c>
      <c r="Z78" s="245" t="s">
        <v>1342</v>
      </c>
      <c r="AA78" s="245" t="s">
        <v>1364</v>
      </c>
      <c r="AB78" s="245" t="s">
        <v>1366</v>
      </c>
      <c r="AC78" s="245" t="s">
        <v>1378</v>
      </c>
      <c r="AD78" s="245" t="s">
        <v>1390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/>
      <c r="AT78" s="27"/>
      <c r="AU78" s="20"/>
      <c r="AV78" s="20"/>
      <c r="AW78" s="313"/>
      <c r="AX78" s="313"/>
      <c r="AY78" s="313"/>
      <c r="AZ78" s="129" t="s">
        <v>132</v>
      </c>
      <c r="BA78" s="322"/>
      <c r="BB78" s="47">
        <v>6</v>
      </c>
      <c r="BC78" s="110">
        <f t="shared" si="0"/>
        <v>7.3126142595978066E-4</v>
      </c>
      <c r="BD78" s="193">
        <f t="shared" si="1"/>
        <v>0.1623400365630713</v>
      </c>
      <c r="BE78" s="290"/>
    </row>
    <row r="79" spans="1:57" ht="12" customHeight="1" thickBot="1">
      <c r="A79" s="146"/>
      <c r="B79" s="2"/>
      <c r="C79" s="2"/>
      <c r="D79" s="252" t="s">
        <v>1154</v>
      </c>
      <c r="E79" s="252" t="s">
        <v>1157</v>
      </c>
      <c r="F79" s="2"/>
      <c r="H79" s="253" t="s">
        <v>1178</v>
      </c>
      <c r="I79" s="253" t="s">
        <v>1181</v>
      </c>
      <c r="M79" s="245" t="s">
        <v>1202</v>
      </c>
      <c r="N79" s="245" t="s">
        <v>1205</v>
      </c>
      <c r="O79" s="245" t="s">
        <v>1217</v>
      </c>
      <c r="P79" s="245" t="s">
        <v>1229</v>
      </c>
      <c r="Q79" s="245" t="s">
        <v>1241</v>
      </c>
      <c r="R79" s="245" t="s">
        <v>1253</v>
      </c>
      <c r="S79" s="245" t="s">
        <v>1261</v>
      </c>
      <c r="T79" s="245" t="s">
        <v>1277</v>
      </c>
      <c r="U79" s="245" t="s">
        <v>1285</v>
      </c>
      <c r="V79" s="245" t="s">
        <v>1301</v>
      </c>
      <c r="W79" s="245" t="s">
        <v>1316</v>
      </c>
      <c r="X79" s="245" t="s">
        <v>1319</v>
      </c>
      <c r="Y79" s="245" t="s">
        <v>1330</v>
      </c>
      <c r="Z79" s="245" t="s">
        <v>1343</v>
      </c>
      <c r="AA79" s="245" t="s">
        <v>1351</v>
      </c>
      <c r="AB79" s="245" t="s">
        <v>1367</v>
      </c>
      <c r="AC79" s="245" t="s">
        <v>1379</v>
      </c>
      <c r="AD79" s="245" t="s">
        <v>1391</v>
      </c>
      <c r="AE79" s="223"/>
      <c r="AF79" s="223"/>
      <c r="AG79" s="223"/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4"/>
      <c r="AW79" s="313"/>
      <c r="AX79" s="313"/>
      <c r="AY79" s="313"/>
      <c r="AZ79" s="129" t="s">
        <v>133</v>
      </c>
      <c r="BA79" s="322"/>
      <c r="BB79" s="47">
        <v>5</v>
      </c>
      <c r="BC79" s="110">
        <f t="shared" si="0"/>
        <v>6.0938452163315055E-4</v>
      </c>
      <c r="BD79" s="193">
        <f t="shared" si="1"/>
        <v>0.13528336380255943</v>
      </c>
      <c r="BE79" s="290"/>
    </row>
    <row r="80" spans="1:57" ht="24" customHeight="1">
      <c r="A80" s="146"/>
      <c r="B80" s="3"/>
      <c r="C80" s="3"/>
      <c r="D80" s="3"/>
      <c r="E80" s="167" t="s">
        <v>124</v>
      </c>
      <c r="F80" s="3"/>
      <c r="G80" s="3"/>
      <c r="M80" s="144">
        <v>18</v>
      </c>
      <c r="O80" s="144">
        <v>19</v>
      </c>
      <c r="Q80" s="144">
        <v>20</v>
      </c>
      <c r="S80" s="144">
        <v>21</v>
      </c>
      <c r="U80" s="144">
        <v>22</v>
      </c>
      <c r="W80" s="144">
        <v>23</v>
      </c>
      <c r="Y80" s="144">
        <v>24</v>
      </c>
      <c r="AA80" s="144">
        <v>25</v>
      </c>
      <c r="AC80" s="3">
        <v>26</v>
      </c>
      <c r="AD80" s="223"/>
      <c r="AE80" s="223"/>
      <c r="AF80" s="223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4"/>
      <c r="AU80" s="42"/>
      <c r="AW80" s="313"/>
      <c r="AX80" s="313"/>
      <c r="AY80" s="313"/>
      <c r="AZ80" s="129" t="s">
        <v>100</v>
      </c>
      <c r="BA80" s="322"/>
      <c r="BB80" s="47">
        <v>8</v>
      </c>
      <c r="BC80" s="110">
        <f t="shared" si="0"/>
        <v>9.7501523461304077E-4</v>
      </c>
      <c r="BD80" s="193">
        <f t="shared" si="1"/>
        <v>0.21645338208409506</v>
      </c>
      <c r="BE80" s="290"/>
    </row>
    <row r="81" spans="1:57" ht="27.75" customHeight="1">
      <c r="A81" s="148"/>
      <c r="B81" s="149"/>
      <c r="C81" s="149"/>
      <c r="D81" s="149"/>
      <c r="E81" s="168" t="s">
        <v>125</v>
      </c>
      <c r="F81" s="149"/>
      <c r="G81" s="149"/>
      <c r="H81" s="168" t="s">
        <v>125</v>
      </c>
      <c r="I81" s="149"/>
      <c r="M81" s="169">
        <v>24</v>
      </c>
      <c r="O81" s="169">
        <v>24</v>
      </c>
      <c r="Q81" s="169">
        <v>24</v>
      </c>
      <c r="S81" s="169">
        <v>24</v>
      </c>
      <c r="U81" s="169">
        <v>24</v>
      </c>
      <c r="W81" s="169">
        <v>18</v>
      </c>
      <c r="Y81" s="170">
        <v>24</v>
      </c>
      <c r="AA81" s="169">
        <v>24</v>
      </c>
      <c r="AB81" s="169"/>
      <c r="AC81" s="149">
        <v>24</v>
      </c>
      <c r="AD81" s="221"/>
      <c r="AE81" s="221"/>
      <c r="AF81" s="221"/>
      <c r="AG81" s="221"/>
      <c r="AH81" s="221"/>
      <c r="AI81" s="221"/>
      <c r="AJ81" s="221"/>
      <c r="AK81" s="221"/>
      <c r="AL81" s="221"/>
      <c r="AM81" s="221"/>
      <c r="AN81" s="221"/>
      <c r="AO81" s="221"/>
      <c r="AP81" s="221"/>
      <c r="AQ81" s="221"/>
      <c r="AR81" s="221"/>
      <c r="AS81" s="221"/>
      <c r="AT81" s="222"/>
      <c r="AU81" s="45"/>
      <c r="AW81" s="313"/>
      <c r="AX81" s="313"/>
      <c r="AY81" s="313"/>
      <c r="AZ81" s="129" t="s">
        <v>134</v>
      </c>
      <c r="BA81" s="322"/>
      <c r="BB81" s="47">
        <v>2</v>
      </c>
      <c r="BC81" s="110">
        <f t="shared" si="0"/>
        <v>2.4375380865326019E-4</v>
      </c>
      <c r="BD81" s="193">
        <f t="shared" si="1"/>
        <v>5.4113345521023766E-2</v>
      </c>
      <c r="BE81" s="290"/>
    </row>
    <row r="82" spans="1:57" ht="27.75" customHeight="1"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AB82" s="320"/>
      <c r="AC82" s="320"/>
      <c r="AD82" s="320"/>
      <c r="AE82" s="320"/>
      <c r="AF82" s="320"/>
      <c r="AG82" s="320"/>
      <c r="AH82" s="320"/>
      <c r="AI82" s="320"/>
      <c r="AJ82" s="320"/>
      <c r="AK82" s="320"/>
      <c r="AL82" s="320"/>
      <c r="AM82" s="320"/>
      <c r="AN82" s="320"/>
      <c r="AO82" s="320"/>
      <c r="AP82" s="320"/>
      <c r="AQ82" s="320"/>
      <c r="AR82" s="320"/>
      <c r="AS82" s="320"/>
      <c r="AT82" s="320"/>
      <c r="AU82" s="45"/>
      <c r="AW82" s="313"/>
      <c r="AX82" s="313"/>
      <c r="AY82" s="313"/>
      <c r="AZ82" s="129" t="s">
        <v>135</v>
      </c>
      <c r="BA82" s="322"/>
      <c r="BB82" s="47">
        <v>1</v>
      </c>
      <c r="BC82" s="110">
        <f t="shared" si="0"/>
        <v>1.218769043266301E-4</v>
      </c>
      <c r="BD82" s="193">
        <f t="shared" si="1"/>
        <v>2.7056672760511883E-2</v>
      </c>
      <c r="BE82" s="290"/>
    </row>
    <row r="83" spans="1:57" ht="12" customHeight="1"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AT83" s="45"/>
      <c r="AW83" s="314"/>
      <c r="AX83" s="314"/>
      <c r="AY83" s="314"/>
      <c r="AZ83" s="187" t="s">
        <v>118</v>
      </c>
      <c r="BA83" s="323"/>
      <c r="BB83" s="47">
        <v>39</v>
      </c>
      <c r="BC83" s="110">
        <f t="shared" si="0"/>
        <v>4.7531992687385744E-3</v>
      </c>
      <c r="BD83" s="193">
        <f t="shared" si="1"/>
        <v>1.0552102376599635</v>
      </c>
      <c r="BE83" s="291"/>
    </row>
    <row r="84" spans="1:57" ht="12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AW84" s="113" t="s">
        <v>11</v>
      </c>
      <c r="AX84" s="114"/>
      <c r="AY84" s="114"/>
      <c r="AZ84" s="172"/>
      <c r="BA84" s="71"/>
      <c r="BB84" s="205">
        <f>SUM(BB4:BB83)</f>
        <v>8201</v>
      </c>
      <c r="BC84" s="110">
        <f t="shared" si="0"/>
        <v>0.99951249238269346</v>
      </c>
      <c r="BD84" s="190">
        <f>222*BC84</f>
        <v>221.89177330895794</v>
      </c>
      <c r="BE84" s="190">
        <f>SUM(BE4:BE83)</f>
        <v>222</v>
      </c>
    </row>
    <row r="85" spans="1:57" ht="12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AY85" s="1"/>
      <c r="BA85" s="1"/>
      <c r="BC85" s="1"/>
    </row>
    <row r="86" spans="1:57" ht="12" customHeight="1"/>
    <row r="87" spans="1:57" ht="12" customHeight="1"/>
    <row r="88" spans="1:57" ht="12" customHeight="1"/>
    <row r="89" spans="1:57" ht="12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57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AV90" s="1">
        <f>222*6</f>
        <v>1332</v>
      </c>
    </row>
    <row r="91" spans="1:57" ht="17.25">
      <c r="B91" s="315"/>
      <c r="C91" s="315"/>
      <c r="D91" s="315"/>
      <c r="E91" s="315"/>
      <c r="F91" s="198"/>
      <c r="G91" s="198"/>
      <c r="H91" s="198"/>
      <c r="I91" s="198"/>
      <c r="J91" s="198"/>
      <c r="K91" s="198"/>
      <c r="L91" s="198"/>
      <c r="M91" s="198"/>
      <c r="N91" s="198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</row>
    <row r="92" spans="1:57" ht="17.25">
      <c r="B92" s="315"/>
      <c r="C92" s="315"/>
      <c r="D92" s="315"/>
      <c r="E92" s="315"/>
      <c r="F92" s="198"/>
      <c r="G92" s="198"/>
      <c r="H92" s="198"/>
      <c r="I92" s="198"/>
      <c r="J92" s="198"/>
      <c r="K92" s="198"/>
      <c r="L92" s="198"/>
      <c r="M92" s="198"/>
      <c r="N92" s="198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</row>
    <row r="93" spans="1:57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</row>
    <row r="94" spans="1:57" ht="11.25" customHeight="1"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</row>
    <row r="95" spans="1:57" ht="33.75" customHeight="1"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  <c r="AB95" s="316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</row>
  </sheetData>
  <mergeCells count="40">
    <mergeCell ref="B91:E92"/>
    <mergeCell ref="O91:AB95"/>
    <mergeCell ref="BE56:BE83"/>
    <mergeCell ref="Z64:AA65"/>
    <mergeCell ref="AX61:AX62"/>
    <mergeCell ref="AX63:AX83"/>
    <mergeCell ref="O65:T65"/>
    <mergeCell ref="V65:Y65"/>
    <mergeCell ref="B82:X83"/>
    <mergeCell ref="AB82:AT82"/>
    <mergeCell ref="BA56:BA83"/>
    <mergeCell ref="AW53:AW54"/>
    <mergeCell ref="AY53:AY54"/>
    <mergeCell ref="AW56:AW83"/>
    <mergeCell ref="AX56:AX60"/>
    <mergeCell ref="AY56:AY83"/>
    <mergeCell ref="BE50:BE51"/>
    <mergeCell ref="BA9:BA12"/>
    <mergeCell ref="BE9:BE12"/>
    <mergeCell ref="AY26:AY47"/>
    <mergeCell ref="BA28:BA35"/>
    <mergeCell ref="BE28:BE35"/>
    <mergeCell ref="BA40:BA47"/>
    <mergeCell ref="BE40:BE47"/>
    <mergeCell ref="B11:E11"/>
    <mergeCell ref="BA13:BA22"/>
    <mergeCell ref="BE13:BE22"/>
    <mergeCell ref="B1:AB2"/>
    <mergeCell ref="AW4:AW51"/>
    <mergeCell ref="AX4:AX6"/>
    <mergeCell ref="AY4:AY6"/>
    <mergeCell ref="AX7:AX22"/>
    <mergeCell ref="AY7:AY22"/>
    <mergeCell ref="A8:E9"/>
    <mergeCell ref="AX23:AX25"/>
    <mergeCell ref="AY23:AY25"/>
    <mergeCell ref="AX26:AX47"/>
    <mergeCell ref="AX48:AX51"/>
    <mergeCell ref="AY48:AY51"/>
    <mergeCell ref="BA50:BA51"/>
  </mergeCells>
  <pageMargins left="0.25" right="0.17" top="0.17" bottom="0.22" header="0.17" footer="0.17"/>
  <pageSetup paperSize="8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A13" workbookViewId="0">
      <selection activeCell="E47" sqref="E46:S49"/>
    </sheetView>
  </sheetViews>
  <sheetFormatPr defaultRowHeight="15"/>
  <cols>
    <col min="1" max="22" width="3.85546875" customWidth="1"/>
    <col min="23" max="30" width="4.42578125" customWidth="1"/>
    <col min="31" max="31" width="10.140625" customWidth="1"/>
    <col min="32" max="40" width="4.42578125" customWidth="1"/>
  </cols>
  <sheetData>
    <row r="1" spans="1:41" ht="33">
      <c r="A1" s="1"/>
      <c r="B1" s="335" t="s">
        <v>9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</row>
    <row r="2" spans="1:41" ht="2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11"/>
      <c r="V2" s="1"/>
      <c r="W2" s="1"/>
      <c r="X2" s="1"/>
      <c r="Y2" s="296" t="s">
        <v>34</v>
      </c>
      <c r="Z2" s="296" t="s">
        <v>15</v>
      </c>
      <c r="AA2" s="296" t="s">
        <v>120</v>
      </c>
      <c r="AB2" s="305" t="s">
        <v>21</v>
      </c>
      <c r="AC2" s="296" t="s">
        <v>14</v>
      </c>
      <c r="AD2" s="336" t="s">
        <v>24</v>
      </c>
      <c r="AE2" s="337" t="s">
        <v>32</v>
      </c>
      <c r="AF2" s="338" t="s">
        <v>33</v>
      </c>
      <c r="AG2" s="338" t="s">
        <v>109</v>
      </c>
      <c r="AH2" s="1"/>
      <c r="AI2" s="1"/>
      <c r="AJ2" s="1"/>
      <c r="AK2" s="1"/>
      <c r="AL2" s="1"/>
      <c r="AM2" s="1"/>
      <c r="AN2" s="1"/>
      <c r="AO2" s="1"/>
    </row>
    <row r="3" spans="1:41" ht="20.25">
      <c r="A3" s="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1"/>
      <c r="W3" s="1"/>
      <c r="X3" s="1"/>
      <c r="Y3" s="298"/>
      <c r="Z3" s="298"/>
      <c r="AA3" s="298"/>
      <c r="AB3" s="307"/>
      <c r="AC3" s="298"/>
      <c r="AD3" s="307"/>
      <c r="AE3" s="298"/>
      <c r="AF3" s="339"/>
      <c r="AG3" s="340"/>
      <c r="AH3" s="1"/>
      <c r="AI3" s="1"/>
      <c r="AJ3" s="1"/>
      <c r="AK3" s="1"/>
      <c r="AL3" s="1"/>
      <c r="AM3" s="1"/>
      <c r="AN3" s="1"/>
      <c r="AO3" s="1"/>
    </row>
    <row r="4" spans="1:41" ht="16.5" customHeight="1">
      <c r="A4" s="1"/>
      <c r="B4" s="292" t="s">
        <v>8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11"/>
      <c r="V4" s="1"/>
      <c r="W4" s="1"/>
      <c r="X4" s="1"/>
      <c r="Y4" s="293" t="s">
        <v>22</v>
      </c>
      <c r="Z4" s="296" t="s">
        <v>35</v>
      </c>
      <c r="AA4" s="296" t="s">
        <v>79</v>
      </c>
      <c r="AB4" s="126" t="s">
        <v>86</v>
      </c>
      <c r="AC4" s="109">
        <v>1</v>
      </c>
      <c r="AD4" s="228">
        <v>774</v>
      </c>
      <c r="AE4" s="110">
        <f>AD4/8205</f>
        <v>9.4332723948811703E-2</v>
      </c>
      <c r="AF4" s="226">
        <f>222*AE4</f>
        <v>20.941864716636196</v>
      </c>
      <c r="AG4" s="225">
        <v>21</v>
      </c>
      <c r="AH4" s="1"/>
      <c r="AI4" s="1"/>
      <c r="AJ4" s="1"/>
      <c r="AK4" s="1"/>
      <c r="AL4" s="1"/>
      <c r="AM4" s="1"/>
      <c r="AN4" s="1"/>
      <c r="AO4" s="1"/>
    </row>
    <row r="5" spans="1:41" ht="20.25">
      <c r="A5" s="35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11"/>
      <c r="V5" s="1"/>
      <c r="W5" s="1"/>
      <c r="X5" s="1"/>
      <c r="Y5" s="294"/>
      <c r="Z5" s="297"/>
      <c r="AA5" s="297"/>
      <c r="AB5" s="126" t="s">
        <v>87</v>
      </c>
      <c r="AC5" s="109">
        <v>2</v>
      </c>
      <c r="AD5" s="47">
        <v>54</v>
      </c>
      <c r="AE5" s="110">
        <f t="shared" ref="AE5:AE60" si="0">AD5/8205</f>
        <v>6.5813528336380253E-3</v>
      </c>
      <c r="AF5" s="225">
        <f t="shared" ref="AF5:AF59" si="1">222*AE5</f>
        <v>1.4610603290676416</v>
      </c>
      <c r="AG5" s="225">
        <v>1</v>
      </c>
      <c r="AH5" s="1"/>
      <c r="AI5" s="1"/>
      <c r="AJ5" s="1"/>
      <c r="AK5" s="1"/>
      <c r="AL5" s="1"/>
      <c r="AM5" s="1"/>
      <c r="AN5" s="1"/>
      <c r="AO5" s="1"/>
    </row>
    <row r="6" spans="1:41" ht="12.75" customHeight="1">
      <c r="A6" s="150"/>
      <c r="B6" s="151"/>
      <c r="C6" s="152"/>
      <c r="D6" s="152"/>
      <c r="E6" s="152"/>
      <c r="F6" s="153" t="s">
        <v>173</v>
      </c>
      <c r="G6" s="153"/>
      <c r="H6" s="23">
        <v>27</v>
      </c>
      <c r="I6" s="23">
        <v>28</v>
      </c>
      <c r="J6" s="23">
        <v>29</v>
      </c>
      <c r="K6" s="23">
        <v>30</v>
      </c>
      <c r="L6" s="23">
        <v>31</v>
      </c>
      <c r="M6" s="23"/>
      <c r="N6" s="23">
        <v>32</v>
      </c>
      <c r="O6" s="23">
        <v>33</v>
      </c>
      <c r="P6" s="154"/>
      <c r="Q6" s="154"/>
      <c r="R6" s="152"/>
      <c r="S6" s="152"/>
      <c r="T6" s="152"/>
      <c r="U6" s="152"/>
      <c r="V6" s="163"/>
      <c r="W6" s="1"/>
      <c r="X6" s="1"/>
      <c r="Y6" s="294"/>
      <c r="Z6" s="298"/>
      <c r="AA6" s="298"/>
      <c r="AB6" s="126" t="s">
        <v>88</v>
      </c>
      <c r="AC6" s="109">
        <v>3</v>
      </c>
      <c r="AD6" s="47">
        <v>30</v>
      </c>
      <c r="AE6" s="110">
        <f t="shared" si="0"/>
        <v>3.6563071297989031E-3</v>
      </c>
      <c r="AF6" s="225">
        <f t="shared" si="1"/>
        <v>0.8117001828153565</v>
      </c>
      <c r="AG6" s="225">
        <v>1</v>
      </c>
      <c r="AH6" s="1"/>
      <c r="AI6" s="1"/>
      <c r="AJ6" s="1"/>
      <c r="AK6" s="1"/>
      <c r="AL6" s="1"/>
      <c r="AM6" s="1"/>
      <c r="AN6" s="1"/>
      <c r="AO6" s="1"/>
    </row>
    <row r="7" spans="1:41" ht="12.75" customHeight="1">
      <c r="A7" s="155"/>
      <c r="B7" s="156"/>
      <c r="C7" s="210"/>
      <c r="D7" s="210"/>
      <c r="E7" s="210"/>
      <c r="F7" s="157" t="s">
        <v>174</v>
      </c>
      <c r="G7" s="157"/>
      <c r="H7" s="26">
        <v>12</v>
      </c>
      <c r="I7" s="26">
        <v>12</v>
      </c>
      <c r="J7" s="26">
        <v>12</v>
      </c>
      <c r="K7" s="26">
        <v>12</v>
      </c>
      <c r="L7" s="26">
        <v>12</v>
      </c>
      <c r="M7" s="26"/>
      <c r="N7" s="26">
        <v>12</v>
      </c>
      <c r="O7" s="26">
        <v>12</v>
      </c>
      <c r="P7" s="158"/>
      <c r="Q7" s="158"/>
      <c r="R7" s="210"/>
      <c r="S7" s="210"/>
      <c r="T7" s="210"/>
      <c r="U7" s="3"/>
      <c r="V7" s="147"/>
      <c r="W7" s="1"/>
      <c r="X7" s="40"/>
      <c r="Y7" s="294"/>
      <c r="Z7" s="296" t="s">
        <v>36</v>
      </c>
      <c r="AA7" s="296" t="s">
        <v>80</v>
      </c>
      <c r="AB7" s="126" t="s">
        <v>175</v>
      </c>
      <c r="AC7" s="242">
        <v>1</v>
      </c>
      <c r="AD7" s="108">
        <v>63</v>
      </c>
      <c r="AE7" s="110">
        <f t="shared" si="0"/>
        <v>7.6782449725776962E-3</v>
      </c>
      <c r="AF7" s="226">
        <f t="shared" si="1"/>
        <v>1.7045703839122486</v>
      </c>
      <c r="AG7" s="225">
        <v>3</v>
      </c>
      <c r="AH7" s="1"/>
      <c r="AI7" s="1"/>
      <c r="AJ7" s="1"/>
      <c r="AK7" s="1"/>
      <c r="AL7" s="1"/>
      <c r="AM7" s="1"/>
      <c r="AN7" s="1"/>
      <c r="AO7" s="1"/>
    </row>
    <row r="8" spans="1:41" ht="12.75" customHeight="1">
      <c r="A8" s="299" t="s">
        <v>13</v>
      </c>
      <c r="B8" s="300"/>
      <c r="C8" s="300"/>
      <c r="D8" s="210"/>
      <c r="E8" s="210"/>
      <c r="F8" s="210"/>
      <c r="G8" s="210"/>
      <c r="H8" s="117">
        <v>1</v>
      </c>
      <c r="I8" s="117">
        <v>1</v>
      </c>
      <c r="J8" s="117">
        <v>1</v>
      </c>
      <c r="K8" s="117">
        <v>1</v>
      </c>
      <c r="L8" s="117">
        <v>1</v>
      </c>
      <c r="M8" s="177"/>
      <c r="N8" s="228">
        <v>4</v>
      </c>
      <c r="O8" s="228">
        <v>4</v>
      </c>
      <c r="P8" s="158"/>
      <c r="Q8" s="158"/>
      <c r="R8" s="210"/>
      <c r="S8" s="210"/>
      <c r="T8" s="210"/>
      <c r="U8" s="26"/>
      <c r="V8" s="27"/>
      <c r="W8" s="20"/>
      <c r="X8" s="20"/>
      <c r="Y8" s="294"/>
      <c r="Z8" s="297"/>
      <c r="AA8" s="297"/>
      <c r="AB8" s="126" t="s">
        <v>176</v>
      </c>
      <c r="AC8" s="242">
        <v>2</v>
      </c>
      <c r="AD8" s="243">
        <v>77</v>
      </c>
      <c r="AE8" s="110">
        <f t="shared" si="0"/>
        <v>9.384521633150518E-3</v>
      </c>
      <c r="AF8" s="225">
        <f t="shared" si="1"/>
        <v>2.0833638025594148</v>
      </c>
      <c r="AG8" s="225">
        <v>4</v>
      </c>
      <c r="AH8" s="1"/>
      <c r="AI8" s="1"/>
      <c r="AJ8" s="1"/>
      <c r="AK8" s="1"/>
      <c r="AL8" s="1"/>
      <c r="AM8" s="1"/>
      <c r="AN8" s="1"/>
      <c r="AO8" s="1"/>
    </row>
    <row r="9" spans="1:41" ht="12.75" customHeight="1">
      <c r="A9" s="299"/>
      <c r="B9" s="300"/>
      <c r="C9" s="300"/>
      <c r="D9" s="210"/>
      <c r="E9" s="210"/>
      <c r="F9" s="210"/>
      <c r="G9" s="210"/>
      <c r="H9" s="117">
        <v>1</v>
      </c>
      <c r="I9" s="117">
        <v>1</v>
      </c>
      <c r="J9" s="117">
        <v>1</v>
      </c>
      <c r="K9" s="117">
        <v>1</v>
      </c>
      <c r="L9" s="117">
        <v>1</v>
      </c>
      <c r="M9" s="177"/>
      <c r="N9" s="228">
        <v>4</v>
      </c>
      <c r="O9" s="228">
        <v>4</v>
      </c>
      <c r="P9" s="210"/>
      <c r="Q9" s="210"/>
      <c r="R9" s="210"/>
      <c r="S9" s="210"/>
      <c r="T9" s="210"/>
      <c r="U9" s="26"/>
      <c r="V9" s="27"/>
      <c r="W9" s="20"/>
      <c r="X9" s="20"/>
      <c r="Y9" s="294"/>
      <c r="Z9" s="297"/>
      <c r="AA9" s="297"/>
      <c r="AB9" s="328" t="s">
        <v>177</v>
      </c>
      <c r="AC9" s="242">
        <v>3</v>
      </c>
      <c r="AD9" s="116">
        <v>1</v>
      </c>
      <c r="AE9" s="110">
        <f t="shared" si="0"/>
        <v>1.218769043266301E-4</v>
      </c>
      <c r="AF9" s="226">
        <f t="shared" si="1"/>
        <v>2.7056672760511883E-2</v>
      </c>
      <c r="AG9" s="244">
        <v>4</v>
      </c>
      <c r="AH9" s="1"/>
      <c r="AI9" s="1"/>
      <c r="AJ9" s="1"/>
      <c r="AK9" s="1"/>
      <c r="AL9" s="1"/>
      <c r="AM9" s="1"/>
      <c r="AN9" s="1"/>
      <c r="AO9" s="1"/>
    </row>
    <row r="10" spans="1:41" ht="12.75" customHeight="1">
      <c r="A10" s="146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3"/>
      <c r="O10" s="210"/>
      <c r="P10" s="159"/>
      <c r="Q10" s="159"/>
      <c r="R10" s="159"/>
      <c r="S10" s="159"/>
      <c r="T10" s="3"/>
      <c r="U10" s="3"/>
      <c r="V10" s="147"/>
      <c r="W10" s="1"/>
      <c r="X10" s="20"/>
      <c r="Y10" s="294"/>
      <c r="Z10" s="297"/>
      <c r="AA10" s="297"/>
      <c r="AB10" s="329"/>
      <c r="AC10" s="242">
        <v>4</v>
      </c>
      <c r="AD10" s="116">
        <v>12</v>
      </c>
      <c r="AE10" s="110">
        <f t="shared" si="0"/>
        <v>1.4625228519195613E-3</v>
      </c>
      <c r="AF10" s="226">
        <f t="shared" si="1"/>
        <v>0.32468007312614261</v>
      </c>
      <c r="AG10" s="244">
        <v>4</v>
      </c>
      <c r="AH10" s="1"/>
      <c r="AI10" s="1"/>
      <c r="AJ10" s="1"/>
      <c r="AK10" s="1"/>
      <c r="AL10" s="1"/>
      <c r="AM10" s="1"/>
      <c r="AN10" s="1"/>
      <c r="AO10" s="1"/>
    </row>
    <row r="11" spans="1:41" ht="12.75" customHeight="1">
      <c r="A11" s="146"/>
      <c r="B11" s="285" t="s">
        <v>1</v>
      </c>
      <c r="C11" s="285"/>
      <c r="D11" s="3"/>
      <c r="E11" s="3"/>
      <c r="F11" s="334" t="s">
        <v>7</v>
      </c>
      <c r="G11" s="334"/>
      <c r="H11" s="334"/>
      <c r="I11" s="334"/>
      <c r="J11" s="334"/>
      <c r="K11" s="3"/>
      <c r="L11" s="3"/>
      <c r="M11" s="3"/>
      <c r="N11" s="3"/>
      <c r="O11" s="6"/>
      <c r="P11" s="6"/>
      <c r="Q11" s="6"/>
      <c r="R11" s="6"/>
      <c r="S11" s="6"/>
      <c r="T11" s="3"/>
      <c r="U11" s="26"/>
      <c r="V11" s="27"/>
      <c r="W11" s="20"/>
      <c r="X11" s="20"/>
      <c r="Y11" s="294"/>
      <c r="Z11" s="297"/>
      <c r="AA11" s="297"/>
      <c r="AB11" s="330"/>
      <c r="AC11" s="242">
        <v>5</v>
      </c>
      <c r="AD11" s="116">
        <v>1</v>
      </c>
      <c r="AE11" s="110">
        <f t="shared" si="0"/>
        <v>1.218769043266301E-4</v>
      </c>
      <c r="AF11" s="226">
        <f t="shared" si="1"/>
        <v>2.7056672760511883E-2</v>
      </c>
      <c r="AG11" s="244">
        <v>4</v>
      </c>
      <c r="AH11" s="1"/>
      <c r="AI11" s="1"/>
      <c r="AJ11" s="1"/>
      <c r="AK11" s="1"/>
      <c r="AL11" s="1"/>
      <c r="AM11" s="1"/>
      <c r="AN11" s="1"/>
      <c r="AO11" s="1"/>
    </row>
    <row r="12" spans="1:41" ht="12.75" customHeight="1">
      <c r="A12" s="14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P12" s="6"/>
      <c r="Q12" s="6"/>
      <c r="R12" s="6"/>
      <c r="S12" s="6"/>
      <c r="T12" s="3"/>
      <c r="U12" s="26"/>
      <c r="V12" s="27"/>
      <c r="W12" s="20"/>
      <c r="X12" s="20"/>
      <c r="Y12" s="294"/>
      <c r="Z12" s="297"/>
      <c r="AA12" s="297"/>
      <c r="AB12" s="126" t="s">
        <v>178</v>
      </c>
      <c r="AC12" s="242">
        <v>6</v>
      </c>
      <c r="AD12" s="111">
        <v>1</v>
      </c>
      <c r="AE12" s="110">
        <f t="shared" si="0"/>
        <v>1.218769043266301E-4</v>
      </c>
      <c r="AF12" s="226">
        <f t="shared" si="1"/>
        <v>2.7056672760511883E-2</v>
      </c>
      <c r="AG12" s="244">
        <v>4</v>
      </c>
      <c r="AH12" s="1"/>
      <c r="AI12" s="1"/>
      <c r="AJ12" s="1"/>
      <c r="AK12" s="1"/>
      <c r="AL12" s="1"/>
      <c r="AM12" s="1"/>
      <c r="AN12" s="1"/>
      <c r="AO12" s="1"/>
    </row>
    <row r="13" spans="1:41" ht="12.75" customHeight="1">
      <c r="A13" s="14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P13" s="6"/>
      <c r="Q13" s="6"/>
      <c r="R13" s="6"/>
      <c r="S13" s="6"/>
      <c r="T13" s="3"/>
      <c r="U13" s="3"/>
      <c r="V13" s="147"/>
      <c r="W13" s="1"/>
      <c r="X13" s="1"/>
      <c r="Y13" s="294"/>
      <c r="Z13" s="297"/>
      <c r="AA13" s="297"/>
      <c r="AB13" s="145" t="s">
        <v>179</v>
      </c>
      <c r="AC13" s="242">
        <v>7</v>
      </c>
      <c r="AD13" s="111">
        <v>22</v>
      </c>
      <c r="AE13" s="110">
        <f t="shared" si="0"/>
        <v>2.6812918951858622E-3</v>
      </c>
      <c r="AF13" s="225">
        <f t="shared" si="1"/>
        <v>0.59524680073126146</v>
      </c>
      <c r="AG13" s="244">
        <v>4</v>
      </c>
      <c r="AH13" s="1"/>
      <c r="AI13" s="1"/>
      <c r="AJ13" s="1"/>
      <c r="AK13" s="1"/>
      <c r="AL13" s="1"/>
      <c r="AM13" s="1"/>
      <c r="AN13" s="1"/>
      <c r="AO13" s="1"/>
    </row>
    <row r="14" spans="1:41" ht="12.75" customHeight="1">
      <c r="A14" s="14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6"/>
      <c r="P14" s="6"/>
      <c r="Q14" s="6"/>
      <c r="R14" s="6"/>
      <c r="S14" s="6"/>
      <c r="T14" s="3"/>
      <c r="U14" s="3"/>
      <c r="V14" s="147"/>
      <c r="W14" s="1"/>
      <c r="X14" s="1"/>
      <c r="Y14" s="294"/>
      <c r="Z14" s="297"/>
      <c r="AA14" s="297"/>
      <c r="AB14" s="331" t="s">
        <v>180</v>
      </c>
      <c r="AC14" s="287">
        <v>8</v>
      </c>
      <c r="AD14" s="116">
        <v>32</v>
      </c>
      <c r="AE14" s="110">
        <f t="shared" si="0"/>
        <v>3.9000609384521631E-3</v>
      </c>
      <c r="AF14" s="225">
        <f t="shared" si="1"/>
        <v>0.86581352833638026</v>
      </c>
      <c r="AG14" s="289">
        <v>4</v>
      </c>
      <c r="AH14" s="1"/>
      <c r="AI14" s="1"/>
      <c r="AJ14" s="1"/>
      <c r="AK14" s="1"/>
      <c r="AL14" s="1"/>
      <c r="AM14" s="1"/>
      <c r="AN14" s="1"/>
      <c r="AO14" s="1"/>
    </row>
    <row r="15" spans="1:41" ht="12.75" customHeight="1">
      <c r="A15" s="14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6"/>
      <c r="P15" s="6"/>
      <c r="Q15" s="6"/>
      <c r="R15" s="6"/>
      <c r="S15" s="6"/>
      <c r="T15" s="3"/>
      <c r="U15" s="3"/>
      <c r="V15" s="147"/>
      <c r="W15" s="1"/>
      <c r="X15" s="1"/>
      <c r="Y15" s="294"/>
      <c r="Z15" s="297"/>
      <c r="AA15" s="297"/>
      <c r="AB15" s="332"/>
      <c r="AC15" s="287"/>
      <c r="AD15" s="116">
        <v>41</v>
      </c>
      <c r="AE15" s="110">
        <f t="shared" si="0"/>
        <v>4.9969530773918344E-3</v>
      </c>
      <c r="AF15" s="225">
        <f t="shared" si="1"/>
        <v>1.1093235831809873</v>
      </c>
      <c r="AG15" s="290"/>
      <c r="AH15" s="1"/>
      <c r="AI15" s="1"/>
      <c r="AJ15" s="1"/>
      <c r="AK15" s="1"/>
      <c r="AL15" s="1"/>
      <c r="AM15" s="1"/>
      <c r="AN15" s="1"/>
      <c r="AO15" s="1"/>
    </row>
    <row r="16" spans="1:41" ht="14.25" customHeight="1">
      <c r="A16" s="146"/>
      <c r="B16" s="157"/>
      <c r="C16" s="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3"/>
      <c r="P16" s="43"/>
      <c r="Q16" s="43"/>
      <c r="R16" s="43"/>
      <c r="S16" s="43"/>
      <c r="T16" s="3"/>
      <c r="U16" s="157" t="s">
        <v>173</v>
      </c>
      <c r="V16" s="164" t="s">
        <v>174</v>
      </c>
      <c r="W16" s="1"/>
      <c r="X16" s="40"/>
      <c r="Y16" s="294"/>
      <c r="Z16" s="297"/>
      <c r="AA16" s="297"/>
      <c r="AB16" s="332"/>
      <c r="AC16" s="287"/>
      <c r="AD16" s="116">
        <v>27</v>
      </c>
      <c r="AE16" s="110">
        <f t="shared" si="0"/>
        <v>3.2906764168190127E-3</v>
      </c>
      <c r="AF16" s="225">
        <f t="shared" si="1"/>
        <v>0.7305301645338208</v>
      </c>
      <c r="AG16" s="290"/>
      <c r="AH16" s="1"/>
      <c r="AI16" s="1"/>
      <c r="AJ16" s="1"/>
      <c r="AK16" s="1"/>
      <c r="AL16" s="1"/>
      <c r="AM16" s="1"/>
      <c r="AN16" s="1"/>
      <c r="AO16" s="1"/>
    </row>
    <row r="17" spans="1:41" ht="10.5" customHeight="1">
      <c r="A17" s="14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6"/>
      <c r="P17" s="6"/>
      <c r="Q17" s="6"/>
      <c r="R17" s="6"/>
      <c r="S17" s="6"/>
      <c r="T17" s="3"/>
      <c r="U17" s="26"/>
      <c r="V17" s="27"/>
      <c r="W17" s="20"/>
      <c r="X17" s="20"/>
      <c r="Y17" s="294"/>
      <c r="Z17" s="297"/>
      <c r="AA17" s="297"/>
      <c r="AB17" s="332"/>
      <c r="AC17" s="287"/>
      <c r="AD17" s="116">
        <v>60</v>
      </c>
      <c r="AE17" s="110">
        <f t="shared" si="0"/>
        <v>7.3126142595978062E-3</v>
      </c>
      <c r="AF17" s="225">
        <f t="shared" si="1"/>
        <v>1.623400365630713</v>
      </c>
      <c r="AG17" s="290"/>
      <c r="AH17" s="1"/>
      <c r="AI17" s="1"/>
      <c r="AJ17" s="1"/>
      <c r="AK17" s="1"/>
      <c r="AL17" s="1"/>
      <c r="AM17" s="1"/>
      <c r="AN17" s="1"/>
      <c r="AO17" s="1"/>
    </row>
    <row r="18" spans="1:41" ht="10.5" customHeight="1">
      <c r="A18" s="146"/>
      <c r="B18" s="2"/>
      <c r="C18" s="227"/>
      <c r="D18" s="109">
        <v>1</v>
      </c>
      <c r="E18" s="109">
        <v>1</v>
      </c>
      <c r="F18" s="109">
        <v>1</v>
      </c>
      <c r="G18" s="181"/>
      <c r="H18" s="1"/>
      <c r="I18" s="15"/>
      <c r="J18" s="12">
        <v>1</v>
      </c>
      <c r="K18" s="12">
        <v>1</v>
      </c>
      <c r="L18" s="12">
        <v>1</v>
      </c>
      <c r="M18" s="12">
        <v>1</v>
      </c>
      <c r="N18" s="1"/>
      <c r="O18" s="6"/>
      <c r="P18" s="228">
        <v>1</v>
      </c>
      <c r="Q18" s="228">
        <v>2</v>
      </c>
      <c r="R18" s="228">
        <v>5</v>
      </c>
      <c r="S18" s="13"/>
      <c r="T18" s="19"/>
      <c r="U18" s="26">
        <v>1</v>
      </c>
      <c r="V18" s="27">
        <v>60</v>
      </c>
      <c r="W18" s="20"/>
      <c r="X18" s="20"/>
      <c r="Y18" s="294"/>
      <c r="Z18" s="297"/>
      <c r="AA18" s="297"/>
      <c r="AB18" s="332"/>
      <c r="AC18" s="287"/>
      <c r="AD18" s="116">
        <v>10</v>
      </c>
      <c r="AE18" s="110">
        <f t="shared" si="0"/>
        <v>1.2187690432663011E-3</v>
      </c>
      <c r="AF18" s="226">
        <f t="shared" si="1"/>
        <v>0.27056672760511885</v>
      </c>
      <c r="AG18" s="290"/>
      <c r="AH18" s="1"/>
      <c r="AI18" s="1"/>
      <c r="AJ18" s="1"/>
      <c r="AK18" s="1"/>
      <c r="AL18" s="1"/>
      <c r="AM18" s="1"/>
      <c r="AN18" s="1"/>
      <c r="AO18" s="1"/>
    </row>
    <row r="19" spans="1:41" ht="10.5" customHeight="1">
      <c r="A19" s="146"/>
      <c r="B19" s="2"/>
      <c r="C19" s="227"/>
      <c r="D19" s="16"/>
      <c r="E19" s="16"/>
      <c r="F19" s="16"/>
      <c r="G19" s="182"/>
      <c r="H19" s="1"/>
      <c r="I19" s="15"/>
      <c r="J19" s="15"/>
      <c r="K19" s="15"/>
      <c r="L19" s="15"/>
      <c r="M19" s="15"/>
      <c r="N19" s="1"/>
      <c r="O19" s="6"/>
      <c r="P19" s="13"/>
      <c r="Q19" s="13"/>
      <c r="R19" s="13"/>
      <c r="S19" s="13"/>
      <c r="T19" s="19"/>
      <c r="U19" s="26"/>
      <c r="V19" s="27"/>
      <c r="W19" s="20"/>
      <c r="X19" s="20"/>
      <c r="Y19" s="294"/>
      <c r="Z19" s="297"/>
      <c r="AA19" s="297"/>
      <c r="AB19" s="332"/>
      <c r="AC19" s="287"/>
      <c r="AD19" s="116">
        <v>9</v>
      </c>
      <c r="AE19" s="110">
        <f t="shared" si="0"/>
        <v>1.0968921389396709E-3</v>
      </c>
      <c r="AF19" s="226">
        <f t="shared" si="1"/>
        <v>0.24351005484460694</v>
      </c>
      <c r="AG19" s="290"/>
      <c r="AH19" s="1"/>
      <c r="AI19" s="1"/>
      <c r="AJ19" s="1"/>
      <c r="AK19" s="1"/>
      <c r="AL19" s="1"/>
      <c r="AM19" s="1"/>
      <c r="AN19" s="1"/>
      <c r="AO19" s="1"/>
    </row>
    <row r="20" spans="1:41" ht="10.5" customHeight="1">
      <c r="A20" s="146"/>
      <c r="B20" s="2"/>
      <c r="C20" s="227"/>
      <c r="D20" s="109">
        <v>1</v>
      </c>
      <c r="E20" s="109">
        <v>1</v>
      </c>
      <c r="F20" s="109">
        <v>1</v>
      </c>
      <c r="G20" s="181"/>
      <c r="H20" s="1"/>
      <c r="I20" s="15"/>
      <c r="J20" s="12">
        <v>1</v>
      </c>
      <c r="K20" s="12">
        <v>1</v>
      </c>
      <c r="L20" s="12">
        <v>1</v>
      </c>
      <c r="M20" s="12">
        <v>1</v>
      </c>
      <c r="N20" s="1"/>
      <c r="O20" s="6"/>
      <c r="P20" s="228">
        <v>3</v>
      </c>
      <c r="Q20" s="228">
        <v>3</v>
      </c>
      <c r="R20" s="228">
        <v>3</v>
      </c>
      <c r="S20" s="13"/>
      <c r="T20" s="19"/>
      <c r="U20" s="26">
        <v>2</v>
      </c>
      <c r="V20" s="27">
        <v>60</v>
      </c>
      <c r="W20" s="20"/>
      <c r="X20" s="20"/>
      <c r="Y20" s="294"/>
      <c r="Z20" s="297"/>
      <c r="AA20" s="297"/>
      <c r="AB20" s="333"/>
      <c r="AC20" s="288"/>
      <c r="AD20" s="116">
        <v>9</v>
      </c>
      <c r="AE20" s="110">
        <f t="shared" si="0"/>
        <v>1.0968921389396709E-3</v>
      </c>
      <c r="AF20" s="226">
        <f t="shared" si="1"/>
        <v>0.24351005484460694</v>
      </c>
      <c r="AG20" s="291"/>
      <c r="AH20" s="1"/>
      <c r="AI20" s="1"/>
      <c r="AJ20" s="1"/>
      <c r="AK20" s="1"/>
      <c r="AL20" s="1"/>
      <c r="AM20" s="1"/>
      <c r="AN20" s="1"/>
      <c r="AO20" s="1"/>
    </row>
    <row r="21" spans="1:41" ht="10.5" customHeight="1">
      <c r="A21" s="146"/>
      <c r="B21" s="2"/>
      <c r="C21" s="227"/>
      <c r="D21" s="16"/>
      <c r="E21" s="16"/>
      <c r="F21" s="16"/>
      <c r="G21" s="182"/>
      <c r="H21" s="1"/>
      <c r="I21" s="15"/>
      <c r="J21" s="15"/>
      <c r="K21" s="15"/>
      <c r="L21" s="15"/>
      <c r="M21" s="15"/>
      <c r="N21" s="1"/>
      <c r="O21" s="6"/>
      <c r="P21" s="13"/>
      <c r="Q21" s="13"/>
      <c r="R21" s="13"/>
      <c r="S21" s="13"/>
      <c r="T21" s="19"/>
      <c r="U21" s="26"/>
      <c r="V21" s="27"/>
      <c r="W21" s="20"/>
      <c r="X21" s="20"/>
      <c r="Y21" s="294"/>
      <c r="Z21" s="296" t="s">
        <v>37</v>
      </c>
      <c r="AA21" s="296" t="s">
        <v>81</v>
      </c>
      <c r="AB21" s="126" t="s">
        <v>86</v>
      </c>
      <c r="AC21" s="12">
        <v>1</v>
      </c>
      <c r="AD21" s="116">
        <v>3313</v>
      </c>
      <c r="AE21" s="110">
        <f t="shared" si="0"/>
        <v>0.40377818403412552</v>
      </c>
      <c r="AF21" s="225">
        <f t="shared" si="1"/>
        <v>89.638756855575863</v>
      </c>
      <c r="AG21" s="225">
        <v>90</v>
      </c>
      <c r="AH21" s="1"/>
      <c r="AI21" s="1"/>
      <c r="AJ21" s="1"/>
      <c r="AK21" s="1"/>
      <c r="AL21" s="1"/>
      <c r="AM21" s="1"/>
      <c r="AN21" s="1"/>
      <c r="AO21" s="1"/>
    </row>
    <row r="22" spans="1:41" ht="10.5" customHeight="1">
      <c r="A22" s="146"/>
      <c r="B22" s="2"/>
      <c r="C22" s="227"/>
      <c r="D22" s="109">
        <v>1</v>
      </c>
      <c r="E22" s="109">
        <v>1</v>
      </c>
      <c r="F22" s="109">
        <v>1</v>
      </c>
      <c r="G22" s="181"/>
      <c r="H22" s="1"/>
      <c r="I22" s="15"/>
      <c r="J22" s="12">
        <v>1</v>
      </c>
      <c r="K22" s="12">
        <v>1</v>
      </c>
      <c r="L22" s="12">
        <v>1</v>
      </c>
      <c r="M22" s="12">
        <v>1</v>
      </c>
      <c r="N22" s="1"/>
      <c r="O22" s="6"/>
      <c r="P22" s="228">
        <v>3</v>
      </c>
      <c r="Q22" s="228">
        <v>3</v>
      </c>
      <c r="R22" s="228">
        <v>3</v>
      </c>
      <c r="S22" s="19"/>
      <c r="T22" s="19"/>
      <c r="U22" s="26">
        <v>3</v>
      </c>
      <c r="V22" s="27">
        <v>60</v>
      </c>
      <c r="W22" s="20"/>
      <c r="X22" s="20"/>
      <c r="Y22" s="294"/>
      <c r="Z22" s="298"/>
      <c r="AA22" s="298"/>
      <c r="AB22" s="126" t="s">
        <v>88</v>
      </c>
      <c r="AC22" s="12">
        <v>2</v>
      </c>
      <c r="AD22" s="47">
        <v>187</v>
      </c>
      <c r="AE22" s="110">
        <f t="shared" si="0"/>
        <v>2.279098110907983E-2</v>
      </c>
      <c r="AF22" s="225">
        <f t="shared" si="1"/>
        <v>5.0595978062157227</v>
      </c>
      <c r="AG22" s="225">
        <v>5</v>
      </c>
      <c r="AH22" s="1"/>
      <c r="AI22" s="1"/>
      <c r="AJ22" s="1"/>
      <c r="AK22" s="1"/>
      <c r="AL22" s="1"/>
      <c r="AM22" s="1"/>
      <c r="AN22" s="1"/>
      <c r="AO22" s="1"/>
    </row>
    <row r="23" spans="1:41" ht="10.5" customHeight="1">
      <c r="A23" s="146"/>
      <c r="B23" s="2"/>
      <c r="C23" s="227"/>
      <c r="D23" s="16"/>
      <c r="E23" s="16"/>
      <c r="F23" s="16"/>
      <c r="G23" s="182"/>
      <c r="H23" s="1"/>
      <c r="I23" s="15"/>
      <c r="J23" s="15"/>
      <c r="K23" s="15"/>
      <c r="L23" s="15"/>
      <c r="M23" s="15"/>
      <c r="N23" s="1"/>
      <c r="O23" s="17"/>
      <c r="P23" s="18"/>
      <c r="Q23" s="18"/>
      <c r="R23" s="18"/>
      <c r="S23" s="18"/>
      <c r="T23" s="19"/>
      <c r="U23" s="26"/>
      <c r="V23" s="27"/>
      <c r="W23" s="20"/>
      <c r="X23" s="20"/>
      <c r="Y23" s="294"/>
      <c r="Z23" s="297" t="s">
        <v>38</v>
      </c>
      <c r="AA23" s="297" t="s">
        <v>82</v>
      </c>
      <c r="AB23" s="126" t="s">
        <v>102</v>
      </c>
      <c r="AC23" s="228">
        <v>1</v>
      </c>
      <c r="AD23" s="116">
        <v>44</v>
      </c>
      <c r="AE23" s="110">
        <f t="shared" si="0"/>
        <v>5.3625837903717244E-3</v>
      </c>
      <c r="AF23" s="225">
        <f t="shared" si="1"/>
        <v>1.1904936014625229</v>
      </c>
      <c r="AG23" s="225">
        <v>1</v>
      </c>
      <c r="AH23" s="1"/>
      <c r="AI23" s="1"/>
      <c r="AJ23" s="1"/>
      <c r="AK23" s="1"/>
      <c r="AL23" s="1"/>
      <c r="AM23" s="1"/>
      <c r="AN23" s="1"/>
      <c r="AO23" s="1"/>
    </row>
    <row r="24" spans="1:41" ht="10.5" customHeight="1">
      <c r="A24" s="146"/>
      <c r="B24" s="2"/>
      <c r="C24" s="227"/>
      <c r="D24" s="109">
        <v>1</v>
      </c>
      <c r="E24" s="109">
        <v>1</v>
      </c>
      <c r="F24" s="109">
        <v>1</v>
      </c>
      <c r="G24" s="181"/>
      <c r="H24" s="1"/>
      <c r="I24" s="15"/>
      <c r="J24" s="12">
        <v>1</v>
      </c>
      <c r="K24" s="12">
        <v>1</v>
      </c>
      <c r="L24" s="12">
        <v>1</v>
      </c>
      <c r="M24" s="12">
        <v>1</v>
      </c>
      <c r="N24" s="1"/>
      <c r="O24" s="17"/>
      <c r="P24" s="228">
        <v>3</v>
      </c>
      <c r="Q24" s="228">
        <v>3</v>
      </c>
      <c r="R24" s="228">
        <v>3</v>
      </c>
      <c r="S24" s="228">
        <v>3</v>
      </c>
      <c r="T24" s="19"/>
      <c r="U24" s="26">
        <v>4</v>
      </c>
      <c r="V24" s="27">
        <v>66</v>
      </c>
      <c r="W24" s="20"/>
      <c r="X24" s="20"/>
      <c r="Y24" s="294"/>
      <c r="Z24" s="297"/>
      <c r="AA24" s="297"/>
      <c r="AB24" s="126" t="s">
        <v>86</v>
      </c>
      <c r="AC24" s="305">
        <v>2</v>
      </c>
      <c r="AD24" s="116">
        <v>1</v>
      </c>
      <c r="AE24" s="110">
        <f t="shared" si="0"/>
        <v>1.218769043266301E-4</v>
      </c>
      <c r="AF24" s="226">
        <f t="shared" si="1"/>
        <v>2.7056672760511883E-2</v>
      </c>
      <c r="AG24" s="303">
        <v>1</v>
      </c>
      <c r="AH24" s="1"/>
      <c r="AI24" s="1"/>
      <c r="AJ24" s="1"/>
      <c r="AK24" s="1"/>
      <c r="AL24" s="1"/>
      <c r="AM24" s="1"/>
      <c r="AN24" s="1"/>
      <c r="AO24" s="1"/>
    </row>
    <row r="25" spans="1:41" ht="10.5" customHeight="1">
      <c r="A25" s="146"/>
      <c r="B25" s="2"/>
      <c r="C25" s="227"/>
      <c r="D25" s="16"/>
      <c r="E25" s="16"/>
      <c r="F25" s="16"/>
      <c r="G25" s="182"/>
      <c r="H25" s="1"/>
      <c r="I25" s="15"/>
      <c r="J25" s="15"/>
      <c r="K25" s="15"/>
      <c r="L25" s="15"/>
      <c r="M25" s="15"/>
      <c r="N25" s="1"/>
      <c r="O25" s="17"/>
      <c r="P25" s="18"/>
      <c r="Q25" s="18"/>
      <c r="R25" s="18"/>
      <c r="S25" s="18"/>
      <c r="T25" s="19"/>
      <c r="U25" s="26"/>
      <c r="V25" s="27"/>
      <c r="W25" s="20"/>
      <c r="X25" s="20"/>
      <c r="Y25" s="294"/>
      <c r="Z25" s="297"/>
      <c r="AA25" s="297"/>
      <c r="AB25" s="126" t="s">
        <v>101</v>
      </c>
      <c r="AC25" s="306"/>
      <c r="AD25" s="116">
        <v>12</v>
      </c>
      <c r="AE25" s="110">
        <f t="shared" si="0"/>
        <v>1.4625228519195613E-3</v>
      </c>
      <c r="AF25" s="226">
        <f t="shared" si="1"/>
        <v>0.32468007312614261</v>
      </c>
      <c r="AG25" s="308"/>
      <c r="AH25" s="1"/>
      <c r="AI25" s="1"/>
      <c r="AJ25" s="1"/>
      <c r="AK25" s="1"/>
      <c r="AL25" s="1"/>
      <c r="AM25" s="1"/>
      <c r="AN25" s="1"/>
      <c r="AO25" s="1"/>
    </row>
    <row r="26" spans="1:41" ht="10.5" customHeight="1">
      <c r="A26" s="146"/>
      <c r="B26" s="2"/>
      <c r="C26" s="227"/>
      <c r="D26" s="109">
        <v>1</v>
      </c>
      <c r="E26" s="109">
        <v>1</v>
      </c>
      <c r="F26" s="109">
        <v>1</v>
      </c>
      <c r="G26" s="181"/>
      <c r="H26" s="1"/>
      <c r="I26" s="15"/>
      <c r="J26" s="12">
        <v>1</v>
      </c>
      <c r="K26" s="12">
        <v>1</v>
      </c>
      <c r="L26" s="12">
        <v>1</v>
      </c>
      <c r="M26" s="12">
        <v>1</v>
      </c>
      <c r="N26" s="1"/>
      <c r="O26" s="17"/>
      <c r="P26" s="228">
        <v>3</v>
      </c>
      <c r="Q26" s="228">
        <v>3</v>
      </c>
      <c r="R26" s="228">
        <v>3</v>
      </c>
      <c r="S26" s="228">
        <v>3</v>
      </c>
      <c r="T26" s="19"/>
      <c r="U26" s="26">
        <v>5</v>
      </c>
      <c r="V26" s="27">
        <v>66</v>
      </c>
      <c r="W26" s="20"/>
      <c r="X26" s="20"/>
      <c r="Y26" s="294"/>
      <c r="Z26" s="297"/>
      <c r="AA26" s="297"/>
      <c r="AB26" s="126" t="s">
        <v>103</v>
      </c>
      <c r="AC26" s="306"/>
      <c r="AD26" s="116">
        <v>1</v>
      </c>
      <c r="AE26" s="110">
        <f t="shared" si="0"/>
        <v>1.218769043266301E-4</v>
      </c>
      <c r="AF26" s="226">
        <f t="shared" si="1"/>
        <v>2.7056672760511883E-2</v>
      </c>
      <c r="AG26" s="308"/>
      <c r="AH26" s="1"/>
      <c r="AI26" s="1"/>
      <c r="AJ26" s="1"/>
      <c r="AK26" s="1"/>
      <c r="AL26" s="1"/>
      <c r="AM26" s="1"/>
      <c r="AN26" s="1"/>
      <c r="AO26" s="1"/>
    </row>
    <row r="27" spans="1:41" ht="10.5" customHeight="1">
      <c r="A27" s="146"/>
      <c r="B27" s="2"/>
      <c r="C27" s="227"/>
      <c r="D27" s="19"/>
      <c r="E27" s="19"/>
      <c r="F27" s="19"/>
      <c r="G27" s="183"/>
      <c r="H27" s="1"/>
      <c r="I27" s="15"/>
      <c r="J27" s="15"/>
      <c r="K27" s="15"/>
      <c r="L27" s="15"/>
      <c r="M27" s="15"/>
      <c r="N27" s="1"/>
      <c r="O27" s="17"/>
      <c r="P27" s="18"/>
      <c r="Q27" s="18"/>
      <c r="R27" s="18"/>
      <c r="S27" s="18"/>
      <c r="T27" s="19"/>
      <c r="U27" s="26"/>
      <c r="V27" s="27"/>
      <c r="W27" s="20"/>
      <c r="X27" s="20"/>
      <c r="Y27" s="294"/>
      <c r="Z27" s="297"/>
      <c r="AA27" s="297"/>
      <c r="AB27" s="126" t="s">
        <v>89</v>
      </c>
      <c r="AC27" s="306"/>
      <c r="AD27" s="116">
        <v>6</v>
      </c>
      <c r="AE27" s="110">
        <f t="shared" si="0"/>
        <v>7.3126142595978066E-4</v>
      </c>
      <c r="AF27" s="226">
        <f t="shared" si="1"/>
        <v>0.1623400365630713</v>
      </c>
      <c r="AG27" s="308"/>
      <c r="AH27" s="1"/>
      <c r="AI27" s="1"/>
      <c r="AJ27" s="1"/>
      <c r="AK27" s="1"/>
      <c r="AL27" s="1"/>
      <c r="AM27" s="1"/>
      <c r="AN27" s="1"/>
      <c r="AO27" s="1"/>
    </row>
    <row r="28" spans="1:41" ht="10.5" customHeight="1">
      <c r="A28" s="146"/>
      <c r="B28" s="2"/>
      <c r="C28" s="109">
        <v>1</v>
      </c>
      <c r="D28" s="109">
        <v>1</v>
      </c>
      <c r="E28" s="109">
        <v>1</v>
      </c>
      <c r="F28" s="109">
        <v>1</v>
      </c>
      <c r="G28" s="181"/>
      <c r="H28" s="1"/>
      <c r="I28" s="15"/>
      <c r="J28" s="12">
        <v>1</v>
      </c>
      <c r="K28" s="12">
        <v>1</v>
      </c>
      <c r="L28" s="12">
        <v>1</v>
      </c>
      <c r="M28" s="12">
        <v>1</v>
      </c>
      <c r="N28" s="1"/>
      <c r="O28" s="17"/>
      <c r="P28" s="228">
        <v>3</v>
      </c>
      <c r="Q28" s="228">
        <v>3</v>
      </c>
      <c r="R28" s="228">
        <v>3</v>
      </c>
      <c r="S28" s="228">
        <v>3</v>
      </c>
      <c r="T28" s="19"/>
      <c r="U28" s="26">
        <v>6</v>
      </c>
      <c r="V28" s="27">
        <v>72</v>
      </c>
      <c r="W28" s="20"/>
      <c r="X28" s="20"/>
      <c r="Y28" s="294"/>
      <c r="Z28" s="297"/>
      <c r="AA28" s="297"/>
      <c r="AB28" s="126" t="s">
        <v>105</v>
      </c>
      <c r="AC28" s="306"/>
      <c r="AD28" s="116">
        <v>1</v>
      </c>
      <c r="AE28" s="110">
        <f t="shared" si="0"/>
        <v>1.218769043266301E-4</v>
      </c>
      <c r="AF28" s="226">
        <f t="shared" si="1"/>
        <v>2.7056672760511883E-2</v>
      </c>
      <c r="AG28" s="308"/>
      <c r="AH28" s="1"/>
      <c r="AI28" s="1"/>
      <c r="AJ28" s="1"/>
      <c r="AK28" s="1"/>
      <c r="AL28" s="1"/>
      <c r="AM28" s="1"/>
      <c r="AN28" s="1"/>
      <c r="AO28" s="1"/>
    </row>
    <row r="29" spans="1:41" ht="10.5" customHeight="1">
      <c r="A29" s="146"/>
      <c r="B29" s="2"/>
      <c r="C29" s="227"/>
      <c r="D29" s="19"/>
      <c r="E29" s="19"/>
      <c r="F29" s="19"/>
      <c r="G29" s="183"/>
      <c r="H29" s="1"/>
      <c r="I29" s="15"/>
      <c r="J29" s="15"/>
      <c r="K29" s="15"/>
      <c r="L29" s="15"/>
      <c r="M29" s="15"/>
      <c r="N29" s="1"/>
      <c r="O29" s="17"/>
      <c r="P29" s="18"/>
      <c r="Q29" s="18"/>
      <c r="R29" s="18"/>
      <c r="S29" s="18"/>
      <c r="T29" s="19"/>
      <c r="U29" s="26"/>
      <c r="V29" s="27"/>
      <c r="W29" s="20"/>
      <c r="X29" s="20"/>
      <c r="Y29" s="294"/>
      <c r="Z29" s="297"/>
      <c r="AA29" s="297"/>
      <c r="AB29" s="126" t="s">
        <v>88</v>
      </c>
      <c r="AC29" s="307"/>
      <c r="AD29" s="116">
        <v>14</v>
      </c>
      <c r="AE29" s="110">
        <f t="shared" si="0"/>
        <v>1.7062766605728215E-3</v>
      </c>
      <c r="AF29" s="226">
        <f t="shared" si="1"/>
        <v>0.37879341864716637</v>
      </c>
      <c r="AG29" s="304"/>
      <c r="AH29" s="1"/>
      <c r="AI29" s="1"/>
      <c r="AJ29" s="1"/>
      <c r="AK29" s="1"/>
      <c r="AL29" s="1"/>
      <c r="AM29" s="1"/>
      <c r="AN29" s="1"/>
      <c r="AO29" s="1"/>
    </row>
    <row r="30" spans="1:41" ht="10.5" customHeight="1">
      <c r="A30" s="146"/>
      <c r="B30" s="2"/>
      <c r="C30" s="109">
        <v>1</v>
      </c>
      <c r="D30" s="109">
        <v>1</v>
      </c>
      <c r="E30" s="109">
        <v>2</v>
      </c>
      <c r="F30" s="109">
        <v>3</v>
      </c>
      <c r="G30" s="181"/>
      <c r="H30" s="1"/>
      <c r="I30" s="15"/>
      <c r="J30" s="12">
        <v>1</v>
      </c>
      <c r="K30" s="12">
        <v>1</v>
      </c>
      <c r="L30" s="12">
        <v>1</v>
      </c>
      <c r="M30" s="12">
        <v>1</v>
      </c>
      <c r="N30" s="1"/>
      <c r="O30" s="17"/>
      <c r="P30" s="228">
        <v>3</v>
      </c>
      <c r="Q30" s="228">
        <v>3</v>
      </c>
      <c r="R30" s="228">
        <v>3</v>
      </c>
      <c r="S30" s="228">
        <v>3</v>
      </c>
      <c r="T30" s="19"/>
      <c r="U30" s="26">
        <v>7</v>
      </c>
      <c r="V30" s="27">
        <v>72</v>
      </c>
      <c r="W30" s="20"/>
      <c r="X30" s="20"/>
      <c r="Y30" s="294"/>
      <c r="Z30" s="297"/>
      <c r="AA30" s="297"/>
      <c r="AB30" s="126" t="s">
        <v>87</v>
      </c>
      <c r="AC30" s="228">
        <v>3</v>
      </c>
      <c r="AD30" s="116">
        <v>1313</v>
      </c>
      <c r="AE30" s="110">
        <f t="shared" si="0"/>
        <v>0.16002437538086534</v>
      </c>
      <c r="AF30" s="225">
        <f t="shared" si="1"/>
        <v>35.525411334552103</v>
      </c>
      <c r="AG30" s="225">
        <v>34</v>
      </c>
      <c r="AH30" s="1"/>
      <c r="AI30" s="1"/>
      <c r="AJ30" s="1"/>
      <c r="AK30" s="1"/>
      <c r="AL30" s="1"/>
      <c r="AM30" s="1"/>
      <c r="AN30" s="1"/>
      <c r="AO30" s="1"/>
    </row>
    <row r="31" spans="1:41" ht="10.5" customHeight="1">
      <c r="A31" s="146"/>
      <c r="B31" s="2"/>
      <c r="C31" s="227"/>
      <c r="D31" s="19"/>
      <c r="E31" s="19"/>
      <c r="F31" s="19"/>
      <c r="G31" s="183"/>
      <c r="H31" s="1"/>
      <c r="I31" s="15"/>
      <c r="J31" s="15"/>
      <c r="K31" s="15"/>
      <c r="L31" s="15"/>
      <c r="M31" s="15"/>
      <c r="N31" s="1"/>
      <c r="O31" s="17"/>
      <c r="P31" s="18"/>
      <c r="Q31" s="18"/>
      <c r="R31" s="18"/>
      <c r="S31" s="18"/>
      <c r="T31" s="19"/>
      <c r="U31" s="26"/>
      <c r="V31" s="27"/>
      <c r="W31" s="20"/>
      <c r="X31" s="20"/>
      <c r="Y31" s="294"/>
      <c r="Z31" s="297"/>
      <c r="AA31" s="297"/>
      <c r="AB31" s="126" t="s">
        <v>104</v>
      </c>
      <c r="AC31" s="228">
        <v>4</v>
      </c>
      <c r="AD31" s="116">
        <v>141</v>
      </c>
      <c r="AE31" s="110">
        <f t="shared" si="0"/>
        <v>1.7184643510054845E-2</v>
      </c>
      <c r="AF31" s="225">
        <f t="shared" si="1"/>
        <v>3.8149908592321755</v>
      </c>
      <c r="AG31" s="225">
        <v>4</v>
      </c>
      <c r="AH31" s="1"/>
      <c r="AI31" s="1"/>
      <c r="AJ31" s="1"/>
      <c r="AK31" s="1"/>
      <c r="AL31" s="1"/>
      <c r="AM31" s="1"/>
      <c r="AN31" s="1"/>
      <c r="AO31" s="1"/>
    </row>
    <row r="32" spans="1:41" ht="10.5" customHeight="1">
      <c r="A32" s="146"/>
      <c r="B32" s="2"/>
      <c r="C32" s="2"/>
      <c r="D32" s="138">
        <v>1</v>
      </c>
      <c r="E32" s="138">
        <v>1</v>
      </c>
      <c r="F32" s="138">
        <v>1</v>
      </c>
      <c r="G32" s="184"/>
      <c r="H32" s="1"/>
      <c r="I32" s="15"/>
      <c r="J32" s="12">
        <v>1</v>
      </c>
      <c r="K32" s="12">
        <v>1</v>
      </c>
      <c r="L32" s="12">
        <v>1</v>
      </c>
      <c r="M32" s="12">
        <v>1</v>
      </c>
      <c r="N32" s="1"/>
      <c r="O32" s="17"/>
      <c r="P32" s="228">
        <v>3</v>
      </c>
      <c r="Q32" s="228">
        <v>3</v>
      </c>
      <c r="R32" s="228">
        <v>3</v>
      </c>
      <c r="S32" s="228">
        <v>3</v>
      </c>
      <c r="T32" s="19"/>
      <c r="U32" s="26">
        <v>8</v>
      </c>
      <c r="V32" s="27">
        <v>66</v>
      </c>
      <c r="W32" s="20"/>
      <c r="X32" s="20"/>
      <c r="Y32" s="294"/>
      <c r="Z32" s="297"/>
      <c r="AA32" s="297"/>
      <c r="AB32" s="145" t="s">
        <v>94</v>
      </c>
      <c r="AC32" s="305">
        <v>5</v>
      </c>
      <c r="AD32" s="116">
        <v>1</v>
      </c>
      <c r="AE32" s="110">
        <f t="shared" si="0"/>
        <v>1.218769043266301E-4</v>
      </c>
      <c r="AF32" s="226">
        <f t="shared" si="1"/>
        <v>2.7056672760511883E-2</v>
      </c>
      <c r="AG32" s="303">
        <v>1</v>
      </c>
      <c r="AH32" s="1"/>
      <c r="AI32" s="1"/>
      <c r="AJ32" s="1"/>
      <c r="AK32" s="1"/>
      <c r="AL32" s="1"/>
      <c r="AM32" s="1"/>
      <c r="AN32" s="1"/>
      <c r="AO32" s="1"/>
    </row>
    <row r="33" spans="1:41" ht="10.5" customHeight="1">
      <c r="A33" s="146"/>
      <c r="B33" s="2"/>
      <c r="C33" s="227"/>
      <c r="D33" s="19"/>
      <c r="E33" s="19"/>
      <c r="F33" s="19"/>
      <c r="G33" s="183"/>
      <c r="H33" s="1"/>
      <c r="I33" s="15"/>
      <c r="J33" s="15"/>
      <c r="K33" s="15"/>
      <c r="L33" s="15"/>
      <c r="M33" s="15"/>
      <c r="N33" s="1"/>
      <c r="O33" s="17"/>
      <c r="P33" s="18"/>
      <c r="Q33" s="18"/>
      <c r="R33" s="18"/>
      <c r="S33" s="18"/>
      <c r="T33" s="19"/>
      <c r="U33" s="26"/>
      <c r="V33" s="27"/>
      <c r="W33" s="20"/>
      <c r="X33" s="20"/>
      <c r="Y33" s="294"/>
      <c r="Z33" s="297"/>
      <c r="AA33" s="297"/>
      <c r="AB33" s="145" t="s">
        <v>95</v>
      </c>
      <c r="AC33" s="306"/>
      <c r="AD33" s="116">
        <v>1</v>
      </c>
      <c r="AE33" s="110">
        <f t="shared" si="0"/>
        <v>1.218769043266301E-4</v>
      </c>
      <c r="AF33" s="226">
        <f t="shared" si="1"/>
        <v>2.7056672760511883E-2</v>
      </c>
      <c r="AG33" s="308"/>
      <c r="AH33" s="1"/>
      <c r="AI33" s="1"/>
      <c r="AJ33" s="1"/>
      <c r="AK33" s="1"/>
      <c r="AL33" s="1"/>
      <c r="AM33" s="1"/>
      <c r="AN33" s="1"/>
      <c r="AO33" s="1"/>
    </row>
    <row r="34" spans="1:41" ht="10.5" customHeight="1">
      <c r="A34" s="146"/>
      <c r="B34" s="2"/>
      <c r="C34" s="138">
        <v>2</v>
      </c>
      <c r="D34" s="138">
        <v>2</v>
      </c>
      <c r="E34" s="138">
        <v>2</v>
      </c>
      <c r="F34" s="138">
        <v>2</v>
      </c>
      <c r="G34" s="184"/>
      <c r="H34" s="1"/>
      <c r="I34" s="15"/>
      <c r="J34" s="12">
        <v>1</v>
      </c>
      <c r="K34" s="12">
        <v>1</v>
      </c>
      <c r="L34" s="12">
        <v>1</v>
      </c>
      <c r="M34" s="12">
        <v>1</v>
      </c>
      <c r="N34" s="1"/>
      <c r="O34" s="17"/>
      <c r="P34" s="228">
        <v>3</v>
      </c>
      <c r="Q34" s="228">
        <v>3</v>
      </c>
      <c r="R34" s="228">
        <v>3</v>
      </c>
      <c r="S34" s="228">
        <v>3</v>
      </c>
      <c r="T34" s="19"/>
      <c r="U34" s="219">
        <v>9</v>
      </c>
      <c r="V34" s="27">
        <v>72</v>
      </c>
      <c r="W34" s="20"/>
      <c r="X34" s="20"/>
      <c r="Y34" s="294"/>
      <c r="Z34" s="297"/>
      <c r="AA34" s="297"/>
      <c r="AB34" s="145" t="s">
        <v>96</v>
      </c>
      <c r="AC34" s="306"/>
      <c r="AD34" s="116">
        <v>1</v>
      </c>
      <c r="AE34" s="110">
        <f t="shared" si="0"/>
        <v>1.218769043266301E-4</v>
      </c>
      <c r="AF34" s="226">
        <f t="shared" si="1"/>
        <v>2.7056672760511883E-2</v>
      </c>
      <c r="AG34" s="308"/>
      <c r="AH34" s="1"/>
      <c r="AI34" s="1"/>
      <c r="AJ34" s="1"/>
      <c r="AK34" s="1"/>
      <c r="AL34" s="1"/>
      <c r="AM34" s="1"/>
      <c r="AN34" s="1"/>
      <c r="AO34" s="1"/>
    </row>
    <row r="35" spans="1:41" ht="10.5" customHeight="1">
      <c r="A35" s="146"/>
      <c r="B35" s="2"/>
      <c r="C35" s="227"/>
      <c r="D35" s="19"/>
      <c r="E35" s="19"/>
      <c r="F35" s="19"/>
      <c r="G35" s="183"/>
      <c r="H35" s="1"/>
      <c r="I35" s="15"/>
      <c r="J35" s="15"/>
      <c r="K35" s="15"/>
      <c r="L35" s="15"/>
      <c r="M35" s="15"/>
      <c r="N35" s="1"/>
      <c r="O35" s="17"/>
      <c r="P35" s="18"/>
      <c r="Q35" s="18"/>
      <c r="R35" s="18"/>
      <c r="S35" s="18"/>
      <c r="T35" s="19"/>
      <c r="U35" s="219"/>
      <c r="V35" s="27"/>
      <c r="W35" s="20"/>
      <c r="X35" s="20"/>
      <c r="Y35" s="294"/>
      <c r="Z35" s="297"/>
      <c r="AA35" s="297"/>
      <c r="AB35" s="145" t="s">
        <v>97</v>
      </c>
      <c r="AC35" s="306"/>
      <c r="AD35" s="116">
        <v>7</v>
      </c>
      <c r="AE35" s="110">
        <f t="shared" si="0"/>
        <v>8.5313833028641077E-4</v>
      </c>
      <c r="AF35" s="226">
        <f t="shared" si="1"/>
        <v>0.18939670932358318</v>
      </c>
      <c r="AG35" s="308"/>
      <c r="AH35" s="1"/>
      <c r="AI35" s="1"/>
      <c r="AJ35" s="1"/>
      <c r="AK35" s="1"/>
      <c r="AL35" s="1"/>
      <c r="AM35" s="1"/>
      <c r="AN35" s="1"/>
      <c r="AO35" s="1"/>
    </row>
    <row r="36" spans="1:41" ht="10.5" customHeight="1">
      <c r="A36" s="146"/>
      <c r="B36" s="2"/>
      <c r="C36" s="138">
        <v>3</v>
      </c>
      <c r="D36" s="138">
        <v>3</v>
      </c>
      <c r="E36" s="138">
        <v>3</v>
      </c>
      <c r="F36" s="138">
        <v>3</v>
      </c>
      <c r="G36" s="184"/>
      <c r="H36" s="1"/>
      <c r="I36" s="15"/>
      <c r="J36" s="12">
        <v>1</v>
      </c>
      <c r="K36" s="12">
        <v>1</v>
      </c>
      <c r="L36" s="12">
        <v>1</v>
      </c>
      <c r="M36" s="12">
        <v>1</v>
      </c>
      <c r="N36" s="1"/>
      <c r="O36" s="17"/>
      <c r="P36" s="228">
        <v>3</v>
      </c>
      <c r="Q36" s="228">
        <v>3</v>
      </c>
      <c r="R36" s="228">
        <v>3</v>
      </c>
      <c r="S36" s="228">
        <v>3</v>
      </c>
      <c r="T36" s="19"/>
      <c r="U36" s="219">
        <v>10</v>
      </c>
      <c r="V36" s="27">
        <v>72</v>
      </c>
      <c r="W36" s="20"/>
      <c r="X36" s="20"/>
      <c r="Y36" s="294"/>
      <c r="Z36" s="297"/>
      <c r="AA36" s="297"/>
      <c r="AB36" s="145" t="s">
        <v>99</v>
      </c>
      <c r="AC36" s="307"/>
      <c r="AD36" s="116">
        <v>1</v>
      </c>
      <c r="AE36" s="110">
        <f t="shared" si="0"/>
        <v>1.218769043266301E-4</v>
      </c>
      <c r="AF36" s="226">
        <f t="shared" si="1"/>
        <v>2.7056672760511883E-2</v>
      </c>
      <c r="AG36" s="304"/>
      <c r="AH36" s="1"/>
      <c r="AI36" s="1"/>
      <c r="AJ36" s="1"/>
      <c r="AK36" s="1"/>
      <c r="AL36" s="1"/>
      <c r="AM36" s="1"/>
      <c r="AN36" s="1"/>
      <c r="AO36" s="1"/>
    </row>
    <row r="37" spans="1:41" ht="10.5" customHeight="1">
      <c r="A37" s="146"/>
      <c r="B37" s="2"/>
      <c r="C37" s="227"/>
      <c r="D37" s="19"/>
      <c r="E37" s="19"/>
      <c r="F37" s="19"/>
      <c r="G37" s="183"/>
      <c r="H37" s="1"/>
      <c r="I37" s="15"/>
      <c r="J37" s="15"/>
      <c r="K37" s="15"/>
      <c r="L37" s="15"/>
      <c r="M37" s="15"/>
      <c r="N37" s="1"/>
      <c r="O37" s="17"/>
      <c r="P37" s="18"/>
      <c r="Q37" s="18"/>
      <c r="R37" s="18"/>
      <c r="S37" s="18"/>
      <c r="T37" s="19"/>
      <c r="U37" s="219"/>
      <c r="V37" s="27"/>
      <c r="W37" s="20"/>
      <c r="X37" s="20"/>
      <c r="Y37" s="294"/>
      <c r="Z37" s="296" t="s">
        <v>39</v>
      </c>
      <c r="AA37" s="296" t="s">
        <v>83</v>
      </c>
      <c r="AB37" s="126" t="s">
        <v>106</v>
      </c>
      <c r="AC37" s="33">
        <v>1</v>
      </c>
      <c r="AD37" s="116">
        <v>55</v>
      </c>
      <c r="AE37" s="110">
        <f t="shared" si="0"/>
        <v>6.7032297379646553E-3</v>
      </c>
      <c r="AF37" s="225">
        <f t="shared" si="1"/>
        <v>1.4881170018281535</v>
      </c>
      <c r="AG37" s="225">
        <v>1</v>
      </c>
      <c r="AH37" s="1"/>
      <c r="AI37" s="1"/>
      <c r="AJ37" s="1"/>
      <c r="AK37" s="1"/>
      <c r="AL37" s="1"/>
      <c r="AM37" s="1"/>
      <c r="AN37" s="1"/>
      <c r="AO37" s="1"/>
    </row>
    <row r="38" spans="1:41" ht="10.5" customHeight="1">
      <c r="A38" s="146"/>
      <c r="B38" s="2"/>
      <c r="C38" s="138">
        <v>4</v>
      </c>
      <c r="D38" s="138">
        <v>4</v>
      </c>
      <c r="E38" s="138">
        <v>4</v>
      </c>
      <c r="F38" s="138">
        <v>4</v>
      </c>
      <c r="G38" s="184"/>
      <c r="H38" s="1"/>
      <c r="I38" s="15"/>
      <c r="J38" s="12">
        <v>1</v>
      </c>
      <c r="K38" s="12">
        <v>1</v>
      </c>
      <c r="L38" s="12">
        <v>1</v>
      </c>
      <c r="M38" s="12">
        <v>1</v>
      </c>
      <c r="N38" s="1"/>
      <c r="O38" s="17"/>
      <c r="P38" s="112">
        <v>1</v>
      </c>
      <c r="Q38" s="112">
        <v>1</v>
      </c>
      <c r="R38" s="112">
        <v>1</v>
      </c>
      <c r="S38" s="112">
        <v>1</v>
      </c>
      <c r="T38" s="112">
        <v>1</v>
      </c>
      <c r="U38" s="219">
        <v>11</v>
      </c>
      <c r="V38" s="27">
        <v>78</v>
      </c>
      <c r="W38" s="20"/>
      <c r="X38" s="20"/>
      <c r="Y38" s="294"/>
      <c r="Z38" s="297"/>
      <c r="AA38" s="297"/>
      <c r="AB38" s="126" t="s">
        <v>107</v>
      </c>
      <c r="AC38" s="301">
        <v>2</v>
      </c>
      <c r="AD38" s="116">
        <v>2</v>
      </c>
      <c r="AE38" s="110">
        <f t="shared" si="0"/>
        <v>2.4375380865326019E-4</v>
      </c>
      <c r="AF38" s="226">
        <f t="shared" si="1"/>
        <v>5.4113345521023766E-2</v>
      </c>
      <c r="AG38" s="303">
        <v>1</v>
      </c>
      <c r="AH38" s="1"/>
      <c r="AI38" s="1"/>
      <c r="AJ38" s="1"/>
      <c r="AK38" s="1"/>
      <c r="AL38" s="1"/>
      <c r="AM38" s="1"/>
      <c r="AN38" s="1"/>
      <c r="AO38" s="1"/>
    </row>
    <row r="39" spans="1:41" ht="10.5" customHeight="1">
      <c r="A39" s="146"/>
      <c r="B39" s="2"/>
      <c r="C39" s="227"/>
      <c r="D39" s="19"/>
      <c r="E39" s="19"/>
      <c r="F39" s="19"/>
      <c r="G39" s="183"/>
      <c r="H39" s="1"/>
      <c r="I39" s="15"/>
      <c r="J39" s="15"/>
      <c r="K39" s="15"/>
      <c r="L39" s="15"/>
      <c r="M39" s="15"/>
      <c r="N39" s="1"/>
      <c r="O39" s="17"/>
      <c r="P39" s="18"/>
      <c r="Q39" s="18"/>
      <c r="R39" s="18"/>
      <c r="S39" s="18"/>
      <c r="T39" s="19"/>
      <c r="U39" s="219"/>
      <c r="V39" s="27"/>
      <c r="W39" s="20"/>
      <c r="X39" s="20"/>
      <c r="Y39" s="295"/>
      <c r="Z39" s="298"/>
      <c r="AA39" s="298"/>
      <c r="AB39" s="126" t="s">
        <v>88</v>
      </c>
      <c r="AC39" s="302"/>
      <c r="AD39" s="116">
        <v>2</v>
      </c>
      <c r="AE39" s="110">
        <f t="shared" si="0"/>
        <v>2.4375380865326019E-4</v>
      </c>
      <c r="AF39" s="226">
        <f t="shared" si="1"/>
        <v>5.4113345521023766E-2</v>
      </c>
      <c r="AG39" s="304"/>
      <c r="AH39" s="1"/>
      <c r="AI39" s="1"/>
      <c r="AJ39" s="1"/>
      <c r="AK39" s="1"/>
      <c r="AL39" s="1"/>
      <c r="AM39" s="1"/>
      <c r="AN39" s="1"/>
      <c r="AO39" s="1"/>
    </row>
    <row r="40" spans="1:41" ht="10.5" customHeight="1">
      <c r="A40" s="146"/>
      <c r="B40" s="2"/>
      <c r="C40" s="138">
        <v>5</v>
      </c>
      <c r="D40" s="138">
        <v>5</v>
      </c>
      <c r="E40" s="138">
        <v>5</v>
      </c>
      <c r="F40" s="138">
        <v>5</v>
      </c>
      <c r="G40" s="184"/>
      <c r="H40" s="1"/>
      <c r="I40" s="15"/>
      <c r="J40" s="12">
        <v>1</v>
      </c>
      <c r="K40" s="12">
        <v>1</v>
      </c>
      <c r="L40" s="12">
        <v>1</v>
      </c>
      <c r="M40" s="12">
        <v>1</v>
      </c>
      <c r="N40" s="1"/>
      <c r="O40" s="17"/>
      <c r="P40" s="112">
        <v>1</v>
      </c>
      <c r="Q40" s="112">
        <v>1</v>
      </c>
      <c r="R40" s="112">
        <v>1</v>
      </c>
      <c r="S40" s="112">
        <v>1</v>
      </c>
      <c r="T40" s="112">
        <v>1</v>
      </c>
      <c r="U40" s="219">
        <v>12</v>
      </c>
      <c r="V40" s="27">
        <v>78</v>
      </c>
      <c r="W40" s="20"/>
      <c r="X40" s="20"/>
      <c r="Y40" s="309" t="s">
        <v>23</v>
      </c>
      <c r="Z40" s="206" t="s">
        <v>40</v>
      </c>
      <c r="AA40" s="311" t="s">
        <v>71</v>
      </c>
      <c r="AB40" s="171" t="s">
        <v>23</v>
      </c>
      <c r="AC40" s="112">
        <v>1</v>
      </c>
      <c r="AD40" s="47">
        <v>425</v>
      </c>
      <c r="AE40" s="110">
        <f t="shared" si="0"/>
        <v>5.1797684338817797E-2</v>
      </c>
      <c r="AF40" s="225">
        <f t="shared" si="1"/>
        <v>11.499085923217551</v>
      </c>
      <c r="AG40" s="225">
        <v>11</v>
      </c>
      <c r="AH40" s="1"/>
      <c r="AI40" s="1"/>
      <c r="AJ40" s="1"/>
      <c r="AK40" s="1"/>
      <c r="AL40" s="1"/>
      <c r="AM40" s="1"/>
      <c r="AN40" s="1"/>
      <c r="AO40" s="1"/>
    </row>
    <row r="41" spans="1:41" ht="10.5" customHeight="1">
      <c r="A41" s="146"/>
      <c r="B41" s="2"/>
      <c r="C41" s="2"/>
      <c r="D41" s="15"/>
      <c r="E41" s="15"/>
      <c r="F41" s="15"/>
      <c r="G41" s="184"/>
      <c r="H41" s="1"/>
      <c r="I41" s="15"/>
      <c r="J41" s="15"/>
      <c r="K41" s="15"/>
      <c r="L41" s="15"/>
      <c r="M41" s="15"/>
      <c r="N41" s="1"/>
      <c r="O41" s="17"/>
      <c r="P41" s="14"/>
      <c r="Q41" s="220"/>
      <c r="R41" s="220"/>
      <c r="S41" s="220"/>
      <c r="T41" s="160"/>
      <c r="U41" s="219"/>
      <c r="V41" s="27"/>
      <c r="W41" s="20"/>
      <c r="X41" s="20"/>
      <c r="Y41" s="310"/>
      <c r="Z41" s="206" t="s">
        <v>41</v>
      </c>
      <c r="AA41" s="312"/>
      <c r="AB41" s="171" t="s">
        <v>23</v>
      </c>
      <c r="AC41" s="112">
        <v>2</v>
      </c>
      <c r="AD41" s="47">
        <v>360</v>
      </c>
      <c r="AE41" s="110">
        <f t="shared" si="0"/>
        <v>4.3875685557586835E-2</v>
      </c>
      <c r="AF41" s="225">
        <f t="shared" si="1"/>
        <v>9.7404021937842771</v>
      </c>
      <c r="AG41" s="225">
        <v>9</v>
      </c>
      <c r="AH41" s="1"/>
      <c r="AI41" s="1"/>
      <c r="AJ41" s="1"/>
      <c r="AK41" s="1"/>
      <c r="AL41" s="1"/>
      <c r="AM41" s="1"/>
      <c r="AN41" s="1"/>
      <c r="AO41" s="1"/>
    </row>
    <row r="42" spans="1:41" ht="10.5" customHeight="1">
      <c r="A42" s="146"/>
      <c r="B42" s="2"/>
      <c r="C42" s="138">
        <v>6</v>
      </c>
      <c r="D42" s="138">
        <v>6</v>
      </c>
      <c r="E42" s="138">
        <v>6</v>
      </c>
      <c r="F42" s="138">
        <v>6</v>
      </c>
      <c r="G42" s="184"/>
      <c r="H42" s="1"/>
      <c r="I42" s="15"/>
      <c r="J42" s="12">
        <v>1</v>
      </c>
      <c r="K42" s="12">
        <v>1</v>
      </c>
      <c r="L42" s="12">
        <v>1</v>
      </c>
      <c r="M42" s="12">
        <v>1</v>
      </c>
      <c r="N42" s="1"/>
      <c r="O42" s="17"/>
      <c r="P42" s="112">
        <v>1</v>
      </c>
      <c r="Q42" s="112">
        <v>2</v>
      </c>
      <c r="R42" s="112">
        <v>2</v>
      </c>
      <c r="S42" s="112">
        <v>2</v>
      </c>
      <c r="T42" s="112">
        <v>2</v>
      </c>
      <c r="U42" s="219">
        <v>13</v>
      </c>
      <c r="V42" s="27">
        <v>78</v>
      </c>
      <c r="W42" s="20"/>
      <c r="X42" s="20"/>
      <c r="Y42" s="309" t="s">
        <v>111</v>
      </c>
      <c r="Z42" s="269" t="s">
        <v>40</v>
      </c>
      <c r="AA42" s="309" t="s">
        <v>84</v>
      </c>
      <c r="AB42" s="128" t="s">
        <v>112</v>
      </c>
      <c r="AC42" s="321">
        <v>1</v>
      </c>
      <c r="AD42" s="47">
        <v>13</v>
      </c>
      <c r="AE42" s="110">
        <f t="shared" si="0"/>
        <v>1.5843997562461913E-3</v>
      </c>
      <c r="AF42" s="226">
        <f t="shared" si="1"/>
        <v>0.35173674588665449</v>
      </c>
      <c r="AG42" s="289">
        <v>10</v>
      </c>
      <c r="AH42" s="1"/>
      <c r="AI42" s="1"/>
      <c r="AJ42" s="1"/>
      <c r="AK42" s="1"/>
      <c r="AL42" s="1"/>
      <c r="AM42" s="1"/>
      <c r="AN42" s="1"/>
      <c r="AO42" s="1"/>
    </row>
    <row r="43" spans="1:41" ht="10.5" customHeight="1">
      <c r="A43" s="146"/>
      <c r="B43" s="2"/>
      <c r="C43" s="227"/>
      <c r="D43" s="19"/>
      <c r="E43" s="19"/>
      <c r="F43" s="19"/>
      <c r="G43" s="183"/>
      <c r="H43" s="1"/>
      <c r="I43" s="15"/>
      <c r="J43" s="15"/>
      <c r="K43" s="15"/>
      <c r="L43" s="15"/>
      <c r="M43" s="15"/>
      <c r="N43" s="1"/>
      <c r="O43" s="17"/>
      <c r="P43" s="17"/>
      <c r="Q43" s="17"/>
      <c r="R43" s="17"/>
      <c r="S43" s="17"/>
      <c r="T43" s="15"/>
      <c r="U43" s="219"/>
      <c r="V43" s="27"/>
      <c r="W43" s="20"/>
      <c r="X43" s="20"/>
      <c r="Y43" s="313"/>
      <c r="Z43" s="269"/>
      <c r="AA43" s="313"/>
      <c r="AB43" s="129" t="s">
        <v>126</v>
      </c>
      <c r="AC43" s="322"/>
      <c r="AD43" s="47">
        <v>13</v>
      </c>
      <c r="AE43" s="110">
        <f t="shared" si="0"/>
        <v>1.5843997562461913E-3</v>
      </c>
      <c r="AF43" s="226">
        <f t="shared" si="1"/>
        <v>0.35173674588665449</v>
      </c>
      <c r="AG43" s="290"/>
      <c r="AH43" s="1"/>
      <c r="AI43" s="1"/>
      <c r="AJ43" s="1"/>
      <c r="AK43" s="1"/>
      <c r="AL43" s="1"/>
      <c r="AM43" s="1"/>
      <c r="AN43" s="1"/>
      <c r="AO43" s="1"/>
    </row>
    <row r="44" spans="1:41" ht="10.5" customHeight="1">
      <c r="A44" s="146"/>
      <c r="B44" s="2"/>
      <c r="C44" s="138">
        <v>7</v>
      </c>
      <c r="D44" s="138">
        <v>7</v>
      </c>
      <c r="E44" s="138">
        <v>7</v>
      </c>
      <c r="F44" s="138">
        <v>7</v>
      </c>
      <c r="G44" s="184"/>
      <c r="H44" s="1"/>
      <c r="I44" s="34"/>
      <c r="J44" s="12">
        <v>1</v>
      </c>
      <c r="K44" s="12">
        <v>1</v>
      </c>
      <c r="L44" s="12">
        <v>1</v>
      </c>
      <c r="M44" s="12">
        <v>1</v>
      </c>
      <c r="N44" s="1"/>
      <c r="O44" s="17"/>
      <c r="P44" s="112">
        <v>2</v>
      </c>
      <c r="Q44" s="112">
        <v>2</v>
      </c>
      <c r="R44" s="112">
        <v>2</v>
      </c>
      <c r="S44" s="112">
        <v>2</v>
      </c>
      <c r="T44" s="112">
        <v>2</v>
      </c>
      <c r="U44" s="26">
        <v>14</v>
      </c>
      <c r="V44" s="27">
        <v>78</v>
      </c>
      <c r="W44" s="20"/>
      <c r="X44" s="20"/>
      <c r="Y44" s="313"/>
      <c r="Z44" s="269"/>
      <c r="AA44" s="313"/>
      <c r="AB44" s="129" t="s">
        <v>113</v>
      </c>
      <c r="AC44" s="322"/>
      <c r="AD44" s="47">
        <v>2</v>
      </c>
      <c r="AE44" s="110">
        <f t="shared" si="0"/>
        <v>2.4375380865326019E-4</v>
      </c>
      <c r="AF44" s="226">
        <f t="shared" si="1"/>
        <v>5.4113345521023766E-2</v>
      </c>
      <c r="AG44" s="290"/>
      <c r="AH44" s="1"/>
      <c r="AI44" s="1"/>
      <c r="AJ44" s="1"/>
      <c r="AK44" s="1"/>
      <c r="AL44" s="1"/>
      <c r="AM44" s="1"/>
      <c r="AN44" s="1"/>
      <c r="AO44" s="1"/>
    </row>
    <row r="45" spans="1:41" ht="10.5" customHeight="1">
      <c r="A45" s="146"/>
      <c r="B45" s="2"/>
      <c r="C45" s="2"/>
      <c r="D45" s="2"/>
      <c r="E45" s="2">
        <v>4</v>
      </c>
      <c r="F45" s="2"/>
      <c r="G45" s="39"/>
      <c r="H45" s="2"/>
      <c r="I45" s="2"/>
      <c r="J45" s="2"/>
      <c r="K45" s="2"/>
      <c r="L45" s="2"/>
      <c r="M45" s="2"/>
      <c r="N45" s="1"/>
      <c r="O45" s="7"/>
      <c r="P45" s="7"/>
      <c r="Q45" s="7"/>
      <c r="R45" s="7"/>
      <c r="S45" s="7"/>
      <c r="T45" s="2"/>
      <c r="U45" s="3"/>
      <c r="V45" s="147"/>
      <c r="W45" s="1"/>
      <c r="X45" s="1"/>
      <c r="Y45" s="313"/>
      <c r="Z45" s="269"/>
      <c r="AA45" s="313"/>
      <c r="AB45" s="128" t="s">
        <v>114</v>
      </c>
      <c r="AC45" s="322"/>
      <c r="AD45" s="47">
        <v>11</v>
      </c>
      <c r="AE45" s="110">
        <f t="shared" si="0"/>
        <v>1.3406459475929311E-3</v>
      </c>
      <c r="AF45" s="226">
        <f t="shared" si="1"/>
        <v>0.29762340036563073</v>
      </c>
      <c r="AG45" s="290"/>
      <c r="AH45" s="1"/>
      <c r="AI45" s="1"/>
      <c r="AJ45" s="1"/>
      <c r="AK45" s="1"/>
      <c r="AL45" s="1"/>
      <c r="AM45" s="1"/>
      <c r="AN45" s="1"/>
      <c r="AO45" s="1"/>
    </row>
    <row r="46" spans="1:41" ht="10.5" customHeight="1">
      <c r="A46" s="146"/>
      <c r="B46" s="2"/>
      <c r="C46" s="2"/>
      <c r="D46" s="2"/>
      <c r="E46" s="2"/>
      <c r="F46" s="2"/>
      <c r="G46" s="2"/>
      <c r="H46" s="2"/>
      <c r="I46" s="2"/>
      <c r="J46" s="12">
        <v>1</v>
      </c>
      <c r="K46" s="12">
        <v>1</v>
      </c>
      <c r="L46" s="12">
        <v>1</v>
      </c>
      <c r="M46" s="12">
        <v>1</v>
      </c>
      <c r="N46" s="1"/>
      <c r="O46" s="7"/>
      <c r="P46" s="2"/>
      <c r="Q46" s="2"/>
      <c r="R46" s="317" t="s">
        <v>2</v>
      </c>
      <c r="S46" s="317"/>
      <c r="T46" s="2"/>
      <c r="U46" s="165">
        <v>15</v>
      </c>
      <c r="V46" s="166">
        <v>24</v>
      </c>
      <c r="W46" s="10"/>
      <c r="X46" s="1"/>
      <c r="Y46" s="313"/>
      <c r="Z46" s="269" t="s">
        <v>115</v>
      </c>
      <c r="AA46" s="313"/>
      <c r="AB46" s="128" t="s">
        <v>112</v>
      </c>
      <c r="AC46" s="322"/>
      <c r="AD46" s="47">
        <v>83</v>
      </c>
      <c r="AE46" s="110">
        <f t="shared" si="0"/>
        <v>1.0115783059110298E-2</v>
      </c>
      <c r="AF46" s="226">
        <f t="shared" si="1"/>
        <v>2.2457038391224859</v>
      </c>
      <c r="AG46" s="290"/>
      <c r="AH46" s="1"/>
      <c r="AI46" s="1"/>
      <c r="AJ46" s="1"/>
      <c r="AK46" s="1"/>
      <c r="AL46" s="1"/>
      <c r="AM46" s="1"/>
      <c r="AN46" s="1"/>
      <c r="AO46" s="1"/>
    </row>
    <row r="47" spans="1:41" ht="10.5" customHeight="1">
      <c r="A47" s="14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7"/>
      <c r="P47" s="2"/>
      <c r="Q47" s="2"/>
      <c r="R47" s="317"/>
      <c r="S47" s="317"/>
      <c r="T47" s="2"/>
      <c r="U47" s="3"/>
      <c r="V47" s="147"/>
      <c r="W47" s="1"/>
      <c r="X47" s="1"/>
      <c r="Y47" s="313"/>
      <c r="Z47" s="269"/>
      <c r="AA47" s="313"/>
      <c r="AB47" s="128" t="s">
        <v>116</v>
      </c>
      <c r="AC47" s="322"/>
      <c r="AD47" s="47">
        <v>39</v>
      </c>
      <c r="AE47" s="110">
        <f t="shared" si="0"/>
        <v>4.7531992687385744E-3</v>
      </c>
      <c r="AF47" s="226">
        <f t="shared" si="1"/>
        <v>1.0552102376599635</v>
      </c>
      <c r="AG47" s="290"/>
      <c r="AH47" s="1"/>
      <c r="AI47" s="1"/>
      <c r="AJ47" s="1"/>
      <c r="AK47" s="1"/>
      <c r="AL47" s="1"/>
      <c r="AM47" s="1"/>
      <c r="AN47" s="1"/>
      <c r="AO47" s="1"/>
    </row>
    <row r="48" spans="1:41" ht="10.5" customHeight="1">
      <c r="A48" s="14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7"/>
      <c r="P48" s="7"/>
      <c r="Q48" s="7"/>
      <c r="R48" s="7"/>
      <c r="S48" s="7"/>
      <c r="T48" s="2"/>
      <c r="U48" s="3"/>
      <c r="V48" s="147"/>
      <c r="W48" s="1"/>
      <c r="X48" s="1"/>
      <c r="Y48" s="313"/>
      <c r="Z48" s="309" t="s">
        <v>29</v>
      </c>
      <c r="AA48" s="313"/>
      <c r="AB48" s="187" t="s">
        <v>117</v>
      </c>
      <c r="AC48" s="322"/>
      <c r="AD48" s="47">
        <v>39</v>
      </c>
      <c r="AE48" s="110">
        <f t="shared" si="0"/>
        <v>4.7531992687385744E-3</v>
      </c>
      <c r="AF48" s="226">
        <f t="shared" si="1"/>
        <v>1.0552102376599635</v>
      </c>
      <c r="AG48" s="290"/>
      <c r="AH48" s="1"/>
      <c r="AI48" s="1"/>
      <c r="AJ48" s="1"/>
      <c r="AK48" s="1"/>
      <c r="AL48" s="1"/>
      <c r="AM48" s="1"/>
      <c r="AN48" s="1"/>
      <c r="AO48" s="1"/>
    </row>
    <row r="49" spans="1:41" ht="10.5" customHeight="1">
      <c r="A49" s="14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7"/>
      <c r="P49" s="7"/>
      <c r="Q49" s="7"/>
      <c r="R49" s="7"/>
      <c r="S49" s="7"/>
      <c r="T49" s="2"/>
      <c r="U49" s="3"/>
      <c r="V49" s="147"/>
      <c r="W49" s="1"/>
      <c r="X49" s="1"/>
      <c r="Y49" s="313"/>
      <c r="Z49" s="313"/>
      <c r="AA49" s="313"/>
      <c r="AB49" s="129" t="s">
        <v>127</v>
      </c>
      <c r="AC49" s="322"/>
      <c r="AD49" s="47">
        <v>60</v>
      </c>
      <c r="AE49" s="110">
        <f t="shared" si="0"/>
        <v>7.3126142595978062E-3</v>
      </c>
      <c r="AF49" s="226">
        <f t="shared" si="1"/>
        <v>1.623400365630713</v>
      </c>
      <c r="AG49" s="290"/>
      <c r="AH49" s="1"/>
      <c r="AI49" s="1"/>
      <c r="AJ49" s="1"/>
      <c r="AK49" s="1"/>
      <c r="AL49" s="1"/>
      <c r="AM49" s="1"/>
      <c r="AN49" s="1"/>
      <c r="AO49" s="1"/>
    </row>
    <row r="50" spans="1:41" ht="10.5" customHeight="1">
      <c r="A50" s="146"/>
      <c r="B50" s="2"/>
      <c r="C50" s="2"/>
      <c r="D50" s="2"/>
      <c r="E50" s="2"/>
      <c r="F50" s="318"/>
      <c r="G50" s="318"/>
      <c r="H50" s="318"/>
      <c r="I50" s="318"/>
      <c r="J50" s="318"/>
      <c r="K50" s="318"/>
      <c r="L50" s="318"/>
      <c r="M50" s="220"/>
      <c r="N50" s="318"/>
      <c r="O50" s="318"/>
      <c r="P50" s="318"/>
      <c r="Q50" s="318"/>
      <c r="R50" s="7"/>
      <c r="S50" s="7"/>
      <c r="T50" s="2"/>
      <c r="U50" s="3"/>
      <c r="V50" s="147"/>
      <c r="W50" s="1"/>
      <c r="X50" s="1"/>
      <c r="Y50" s="313"/>
      <c r="Z50" s="313"/>
      <c r="AA50" s="313"/>
      <c r="AB50" s="187" t="s">
        <v>128</v>
      </c>
      <c r="AC50" s="322"/>
      <c r="AD50" s="47">
        <v>46</v>
      </c>
      <c r="AE50" s="110">
        <f t="shared" si="0"/>
        <v>5.6063375990249844E-3</v>
      </c>
      <c r="AF50" s="226">
        <f t="shared" si="1"/>
        <v>1.2446069469835466</v>
      </c>
      <c r="AG50" s="290"/>
      <c r="AH50" s="1"/>
      <c r="AI50" s="1"/>
      <c r="AJ50" s="1"/>
      <c r="AK50" s="1"/>
      <c r="AL50" s="1"/>
      <c r="AM50" s="1"/>
      <c r="AN50" s="1"/>
      <c r="AO50" s="1"/>
    </row>
    <row r="51" spans="1:41" ht="10.5" customHeight="1">
      <c r="A51" s="146"/>
      <c r="B51" s="2"/>
      <c r="C51" s="2"/>
      <c r="D51" s="11"/>
      <c r="E51" s="11"/>
      <c r="F51" s="185">
        <v>8</v>
      </c>
      <c r="G51" s="178"/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7"/>
      <c r="N51" s="12">
        <v>1</v>
      </c>
      <c r="O51" s="12">
        <v>1</v>
      </c>
      <c r="P51" s="12">
        <v>2</v>
      </c>
      <c r="Q51" s="1"/>
      <c r="R51" s="2"/>
      <c r="S51" s="7"/>
      <c r="T51" s="2"/>
      <c r="U51" s="3"/>
      <c r="V51" s="147"/>
      <c r="W51" s="20"/>
      <c r="X51" s="20"/>
      <c r="Y51" s="313"/>
      <c r="Z51" s="313"/>
      <c r="AA51" s="313"/>
      <c r="AB51" s="129" t="s">
        <v>129</v>
      </c>
      <c r="AC51" s="322"/>
      <c r="AD51" s="47">
        <v>1</v>
      </c>
      <c r="AE51" s="110">
        <f t="shared" si="0"/>
        <v>1.218769043266301E-4</v>
      </c>
      <c r="AF51" s="226">
        <f t="shared" si="1"/>
        <v>2.7056672760511883E-2</v>
      </c>
      <c r="AG51" s="290"/>
      <c r="AH51" s="1"/>
      <c r="AI51" s="1"/>
      <c r="AJ51" s="1"/>
      <c r="AK51" s="1"/>
      <c r="AL51" s="1"/>
      <c r="AM51" s="1"/>
      <c r="AN51" s="1"/>
      <c r="AO51" s="1"/>
    </row>
    <row r="52" spans="1:41" ht="9" customHeight="1">
      <c r="A52" s="146"/>
      <c r="B52" s="2"/>
      <c r="C52" s="2"/>
      <c r="D52" s="11"/>
      <c r="E52" s="11"/>
      <c r="F52" s="185">
        <v>8</v>
      </c>
      <c r="G52" s="178"/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2</v>
      </c>
      <c r="Q52" s="1"/>
      <c r="R52" s="2"/>
      <c r="S52" s="2"/>
      <c r="T52" s="2"/>
      <c r="U52" s="26"/>
      <c r="V52" s="27"/>
      <c r="W52" s="20"/>
      <c r="X52" s="20"/>
      <c r="Y52" s="313"/>
      <c r="Z52" s="313"/>
      <c r="AA52" s="313"/>
      <c r="AB52" s="128" t="s">
        <v>130</v>
      </c>
      <c r="AC52" s="322"/>
      <c r="AD52" s="47">
        <v>2</v>
      </c>
      <c r="AE52" s="110">
        <f t="shared" si="0"/>
        <v>2.4375380865326019E-4</v>
      </c>
      <c r="AF52" s="226">
        <f t="shared" si="1"/>
        <v>5.4113345521023766E-2</v>
      </c>
      <c r="AG52" s="290"/>
      <c r="AH52" s="1"/>
      <c r="AI52" s="1"/>
      <c r="AJ52" s="1"/>
      <c r="AK52" s="1"/>
      <c r="AL52" s="1"/>
      <c r="AM52" s="1"/>
      <c r="AN52" s="1"/>
      <c r="AO52" s="1"/>
    </row>
    <row r="53" spans="1:41" ht="9" customHeight="1">
      <c r="A53" s="146"/>
      <c r="B53" s="2"/>
      <c r="C53" s="2"/>
      <c r="D53" s="179">
        <v>1</v>
      </c>
      <c r="E53" s="180"/>
      <c r="F53" s="185">
        <v>8</v>
      </c>
      <c r="G53" s="178"/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2</v>
      </c>
      <c r="Q53" s="1"/>
      <c r="R53" s="2"/>
      <c r="S53" s="2"/>
      <c r="T53" s="2"/>
      <c r="U53" s="26"/>
      <c r="V53" s="27"/>
      <c r="W53" s="20"/>
      <c r="X53" s="20"/>
      <c r="Y53" s="313"/>
      <c r="Z53" s="313"/>
      <c r="AA53" s="313"/>
      <c r="AB53" s="128" t="s">
        <v>131</v>
      </c>
      <c r="AC53" s="322"/>
      <c r="AD53" s="47">
        <v>27</v>
      </c>
      <c r="AE53" s="110">
        <f t="shared" si="0"/>
        <v>3.2906764168190127E-3</v>
      </c>
      <c r="AF53" s="226">
        <f t="shared" si="1"/>
        <v>0.7305301645338208</v>
      </c>
      <c r="AG53" s="290"/>
      <c r="AH53" s="1"/>
      <c r="AI53" s="1"/>
      <c r="AJ53" s="1"/>
      <c r="AK53" s="1"/>
      <c r="AL53" s="1"/>
      <c r="AM53" s="1"/>
      <c r="AN53" s="1"/>
      <c r="AO53" s="1"/>
    </row>
    <row r="54" spans="1:41" ht="9" customHeight="1">
      <c r="A54" s="146"/>
      <c r="B54" s="2"/>
      <c r="C54" s="2"/>
      <c r="D54" s="179">
        <v>2</v>
      </c>
      <c r="E54" s="180"/>
      <c r="F54" s="185">
        <v>8</v>
      </c>
      <c r="G54" s="178"/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  <c r="O54" s="12">
        <v>2</v>
      </c>
      <c r="P54" s="12">
        <v>2</v>
      </c>
      <c r="Q54" s="1"/>
      <c r="R54" s="2"/>
      <c r="S54" s="2"/>
      <c r="T54" s="2"/>
      <c r="U54" s="26"/>
      <c r="V54" s="27"/>
      <c r="W54" s="20"/>
      <c r="X54" s="20"/>
      <c r="Y54" s="313"/>
      <c r="Z54" s="313"/>
      <c r="AA54" s="313"/>
      <c r="AB54" s="129" t="s">
        <v>132</v>
      </c>
      <c r="AC54" s="322"/>
      <c r="AD54" s="47">
        <v>6</v>
      </c>
      <c r="AE54" s="110">
        <f t="shared" si="0"/>
        <v>7.3126142595978066E-4</v>
      </c>
      <c r="AF54" s="226">
        <f t="shared" si="1"/>
        <v>0.1623400365630713</v>
      </c>
      <c r="AG54" s="290"/>
      <c r="AH54" s="1"/>
      <c r="AI54" s="1"/>
      <c r="AJ54" s="1"/>
      <c r="AK54" s="1"/>
      <c r="AL54" s="1"/>
      <c r="AM54" s="1"/>
      <c r="AN54" s="1"/>
      <c r="AO54" s="1"/>
    </row>
    <row r="55" spans="1:41" ht="9" customHeight="1">
      <c r="A55" s="146"/>
      <c r="B55" s="2"/>
      <c r="C55" s="2"/>
      <c r="D55" s="2"/>
      <c r="E55" s="39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1"/>
      <c r="R55" s="3"/>
      <c r="S55" s="3"/>
      <c r="T55" s="324"/>
      <c r="U55" s="324"/>
      <c r="V55" s="325"/>
      <c r="W55" s="1"/>
      <c r="X55" s="1"/>
      <c r="Y55" s="313"/>
      <c r="Z55" s="313"/>
      <c r="AA55" s="313"/>
      <c r="AB55" s="129" t="s">
        <v>133</v>
      </c>
      <c r="AC55" s="322"/>
      <c r="AD55" s="47">
        <v>5</v>
      </c>
      <c r="AE55" s="110">
        <f t="shared" si="0"/>
        <v>6.0938452163315055E-4</v>
      </c>
      <c r="AF55" s="226">
        <f t="shared" si="1"/>
        <v>0.13528336380255943</v>
      </c>
      <c r="AG55" s="290"/>
      <c r="AH55" s="1"/>
      <c r="AI55" s="1"/>
      <c r="AJ55" s="1"/>
      <c r="AK55" s="1"/>
      <c r="AL55" s="1"/>
      <c r="AM55" s="1"/>
      <c r="AN55" s="1"/>
      <c r="AO55" s="1"/>
    </row>
    <row r="56" spans="1:41" ht="9" customHeight="1">
      <c r="A56" s="146"/>
      <c r="B56" s="3"/>
      <c r="C56" s="167" t="s">
        <v>124</v>
      </c>
      <c r="D56" s="144">
        <v>16</v>
      </c>
      <c r="E56" s="144"/>
      <c r="F56" s="144">
        <v>17</v>
      </c>
      <c r="G56" s="144"/>
      <c r="H56" s="144">
        <v>18</v>
      </c>
      <c r="I56" s="144">
        <v>19</v>
      </c>
      <c r="J56" s="144">
        <v>20</v>
      </c>
      <c r="K56" s="144">
        <v>21</v>
      </c>
      <c r="L56" s="144">
        <v>22</v>
      </c>
      <c r="M56" s="144">
        <v>23</v>
      </c>
      <c r="N56" s="144">
        <v>24</v>
      </c>
      <c r="O56" s="144">
        <v>25</v>
      </c>
      <c r="P56" s="144">
        <v>26</v>
      </c>
      <c r="Q56" s="1"/>
      <c r="R56" s="3"/>
      <c r="S56" s="3"/>
      <c r="T56" s="324"/>
      <c r="U56" s="324"/>
      <c r="V56" s="325"/>
      <c r="W56" s="42"/>
      <c r="X56" s="1"/>
      <c r="Y56" s="313"/>
      <c r="Z56" s="313"/>
      <c r="AA56" s="313"/>
      <c r="AB56" s="129" t="s">
        <v>100</v>
      </c>
      <c r="AC56" s="322"/>
      <c r="AD56" s="47">
        <v>8</v>
      </c>
      <c r="AE56" s="110">
        <f t="shared" si="0"/>
        <v>9.7501523461304077E-4</v>
      </c>
      <c r="AF56" s="226">
        <f t="shared" si="1"/>
        <v>0.21645338208409506</v>
      </c>
      <c r="AG56" s="290"/>
      <c r="AH56" s="1"/>
      <c r="AI56" s="1"/>
      <c r="AJ56" s="1"/>
      <c r="AK56" s="1"/>
      <c r="AL56" s="1"/>
      <c r="AM56" s="1"/>
      <c r="AN56" s="1"/>
      <c r="AO56" s="1"/>
    </row>
    <row r="57" spans="1:41" ht="12.75" customHeight="1">
      <c r="A57" s="148"/>
      <c r="B57" s="149"/>
      <c r="C57" s="168" t="s">
        <v>125</v>
      </c>
      <c r="D57" s="169">
        <v>12</v>
      </c>
      <c r="E57" s="169"/>
      <c r="F57" s="169">
        <v>24</v>
      </c>
      <c r="G57" s="169"/>
      <c r="H57" s="169">
        <v>24</v>
      </c>
      <c r="I57" s="169">
        <v>24</v>
      </c>
      <c r="J57" s="169">
        <v>24</v>
      </c>
      <c r="K57" s="169">
        <v>24</v>
      </c>
      <c r="L57" s="169">
        <v>24</v>
      </c>
      <c r="M57" s="169">
        <v>18</v>
      </c>
      <c r="N57" s="170">
        <v>24</v>
      </c>
      <c r="O57" s="169">
        <v>24</v>
      </c>
      <c r="P57" s="169">
        <v>24</v>
      </c>
      <c r="Q57" s="169"/>
      <c r="R57" s="149"/>
      <c r="S57" s="149"/>
      <c r="T57" s="326"/>
      <c r="U57" s="326"/>
      <c r="V57" s="327"/>
      <c r="W57" s="45"/>
      <c r="X57" s="1"/>
      <c r="Y57" s="313"/>
      <c r="Z57" s="313"/>
      <c r="AA57" s="313"/>
      <c r="AB57" s="129" t="s">
        <v>134</v>
      </c>
      <c r="AC57" s="322"/>
      <c r="AD57" s="47">
        <v>2</v>
      </c>
      <c r="AE57" s="110">
        <f t="shared" si="0"/>
        <v>2.4375380865326019E-4</v>
      </c>
      <c r="AF57" s="226">
        <f t="shared" si="1"/>
        <v>5.4113345521023766E-2</v>
      </c>
      <c r="AG57" s="290"/>
      <c r="AH57" s="1"/>
      <c r="AI57" s="1"/>
      <c r="AJ57" s="1"/>
      <c r="AK57" s="1"/>
      <c r="AL57" s="1"/>
      <c r="AM57" s="1"/>
      <c r="AN57" s="1"/>
      <c r="AO57" s="1"/>
    </row>
    <row r="58" spans="1:41" ht="15.75">
      <c r="A58" s="1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1"/>
      <c r="R58" s="1"/>
      <c r="S58" s="1"/>
      <c r="T58" s="320"/>
      <c r="U58" s="320"/>
      <c r="V58" s="320"/>
      <c r="W58" s="45"/>
      <c r="X58" s="1"/>
      <c r="Y58" s="313"/>
      <c r="Z58" s="313"/>
      <c r="AA58" s="313"/>
      <c r="AB58" s="129" t="s">
        <v>135</v>
      </c>
      <c r="AC58" s="322"/>
      <c r="AD58" s="47">
        <v>1</v>
      </c>
      <c r="AE58" s="110">
        <f t="shared" si="0"/>
        <v>1.218769043266301E-4</v>
      </c>
      <c r="AF58" s="226">
        <f t="shared" si="1"/>
        <v>2.7056672760511883E-2</v>
      </c>
      <c r="AG58" s="290"/>
      <c r="AH58" s="1"/>
      <c r="AI58" s="1"/>
      <c r="AJ58" s="1"/>
      <c r="AK58" s="1"/>
      <c r="AL58" s="1"/>
      <c r="AM58" s="1"/>
      <c r="AN58" s="1"/>
      <c r="AO58" s="1"/>
    </row>
    <row r="59" spans="1:41" ht="15.75">
      <c r="A59" s="1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1"/>
      <c r="R59" s="1"/>
      <c r="S59" s="1"/>
      <c r="T59" s="1"/>
      <c r="U59" s="1"/>
      <c r="V59" s="45"/>
      <c r="W59" s="1"/>
      <c r="X59" s="1"/>
      <c r="Y59" s="314"/>
      <c r="Z59" s="314"/>
      <c r="AA59" s="314"/>
      <c r="AB59" s="187" t="s">
        <v>118</v>
      </c>
      <c r="AC59" s="323"/>
      <c r="AD59" s="47">
        <v>39</v>
      </c>
      <c r="AE59" s="110">
        <f t="shared" si="0"/>
        <v>4.7531992687385744E-3</v>
      </c>
      <c r="AF59" s="226">
        <f t="shared" si="1"/>
        <v>1.0552102376599635</v>
      </c>
      <c r="AG59" s="291"/>
      <c r="AH59" s="1"/>
      <c r="AI59" s="1"/>
      <c r="AJ59" s="1"/>
      <c r="AK59" s="1"/>
      <c r="AL59" s="1"/>
      <c r="AM59" s="1"/>
      <c r="AN59" s="1"/>
      <c r="AO59" s="1"/>
    </row>
    <row r="60" spans="1:41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13" t="s">
        <v>11</v>
      </c>
      <c r="Z60" s="114"/>
      <c r="AA60" s="114"/>
      <c r="AB60" s="172"/>
      <c r="AC60" s="71"/>
      <c r="AD60" s="228">
        <f>SUM(AD4:AD59)</f>
        <v>7508</v>
      </c>
      <c r="AE60" s="110">
        <f t="shared" si="0"/>
        <v>0.91505179768433886</v>
      </c>
      <c r="AF60" s="225">
        <f>222*AE60</f>
        <v>203.14149908592321</v>
      </c>
      <c r="AG60" s="225">
        <f>SUM(AG4:AG59)</f>
        <v>222</v>
      </c>
      <c r="AH60" s="1"/>
      <c r="AI60" s="1"/>
      <c r="AJ60" s="1"/>
      <c r="AK60" s="1"/>
      <c r="AL60" s="1"/>
      <c r="AM60" s="1"/>
      <c r="AN60" s="1"/>
      <c r="AO60" s="1"/>
    </row>
    <row r="61" spans="1:41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73"/>
      <c r="AC61" s="1"/>
      <c r="AD61" s="62"/>
      <c r="AE61" s="1"/>
      <c r="AF61" s="62"/>
      <c r="AG61" s="62"/>
      <c r="AH61" s="1"/>
      <c r="AI61" s="1"/>
      <c r="AJ61" s="1"/>
      <c r="AK61" s="1"/>
      <c r="AL61" s="1"/>
      <c r="AM61" s="1"/>
      <c r="AN61" s="1"/>
      <c r="AO61" s="1"/>
    </row>
    <row r="62" spans="1:41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2"/>
      <c r="AB62" s="173"/>
      <c r="AC62" s="62"/>
      <c r="AD62" s="62"/>
      <c r="AE62" s="62"/>
      <c r="AF62" s="62"/>
      <c r="AG62" s="62"/>
      <c r="AH62" s="1"/>
      <c r="AI62" s="1"/>
      <c r="AJ62" s="1"/>
      <c r="AK62" s="1"/>
      <c r="AL62" s="1"/>
      <c r="AM62" s="1"/>
      <c r="AN62" s="1"/>
      <c r="AO62" s="1"/>
    </row>
    <row r="63" spans="1:41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2"/>
      <c r="AB63" s="173"/>
      <c r="AC63" s="62"/>
      <c r="AD63" s="62"/>
      <c r="AE63" s="62"/>
      <c r="AF63" s="62"/>
      <c r="AG63" s="62"/>
      <c r="AH63" s="1"/>
      <c r="AI63" s="1"/>
      <c r="AJ63" s="1"/>
      <c r="AK63" s="1"/>
      <c r="AL63" s="1"/>
      <c r="AM63" s="1"/>
      <c r="AN63" s="1"/>
      <c r="AO63" s="1"/>
    </row>
    <row r="64" spans="1:41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2"/>
      <c r="AB64" s="173"/>
      <c r="AC64" s="62"/>
      <c r="AD64" s="62"/>
      <c r="AE64" s="62"/>
      <c r="AF64" s="62"/>
      <c r="AG64" s="62"/>
      <c r="AH64" s="1"/>
      <c r="AI64" s="1"/>
      <c r="AJ64" s="1"/>
      <c r="AK64" s="1"/>
      <c r="AL64" s="1"/>
      <c r="AM64" s="1"/>
      <c r="AN64" s="1"/>
      <c r="AO64" s="1"/>
    </row>
    <row r="65" spans="1:41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2"/>
      <c r="AB65" s="173"/>
      <c r="AC65" s="62"/>
      <c r="AD65" s="62"/>
      <c r="AE65" s="62"/>
      <c r="AF65" s="62"/>
      <c r="AG65" s="62"/>
      <c r="AH65" s="1"/>
      <c r="AI65" s="1"/>
      <c r="AJ65" s="1"/>
      <c r="AK65" s="1"/>
      <c r="AL65" s="1"/>
      <c r="AM65" s="1"/>
      <c r="AN65" s="1"/>
      <c r="AO65" s="1"/>
    </row>
    <row r="66" spans="1:41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f>222*6</f>
        <v>1332</v>
      </c>
      <c r="Y66" s="1"/>
      <c r="Z66" s="1"/>
      <c r="AA66" s="62"/>
      <c r="AB66" s="173"/>
      <c r="AC66" s="62"/>
      <c r="AD66" s="62"/>
      <c r="AE66" s="62"/>
      <c r="AF66" s="62"/>
      <c r="AG66" s="62"/>
      <c r="AH66" s="1"/>
      <c r="AI66" s="1"/>
      <c r="AJ66" s="1"/>
      <c r="AK66" s="1"/>
      <c r="AL66" s="1"/>
      <c r="AM66" s="1"/>
      <c r="AN66" s="1"/>
      <c r="AO66" s="1"/>
    </row>
    <row r="67" spans="1:41" ht="15.75">
      <c r="A67" s="1"/>
      <c r="B67" s="315"/>
      <c r="C67" s="315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1"/>
      <c r="V67" s="1"/>
      <c r="W67" s="1"/>
      <c r="X67" s="1"/>
      <c r="Y67" s="1"/>
      <c r="Z67" s="1"/>
      <c r="AA67" s="62"/>
      <c r="AB67" s="173"/>
      <c r="AC67" s="62"/>
      <c r="AD67" s="62"/>
      <c r="AE67" s="62"/>
      <c r="AF67" s="62"/>
      <c r="AG67" s="62"/>
      <c r="AH67" s="1"/>
      <c r="AI67" s="1"/>
      <c r="AJ67" s="1"/>
      <c r="AK67" s="1"/>
      <c r="AL67" s="1"/>
      <c r="AM67" s="1"/>
      <c r="AN67" s="1"/>
      <c r="AO67" s="1"/>
    </row>
    <row r="68" spans="1:41" ht="15.75">
      <c r="A68" s="1"/>
      <c r="B68" s="315"/>
      <c r="C68" s="315"/>
      <c r="D68" s="316"/>
      <c r="E68" s="316"/>
      <c r="F68" s="316"/>
      <c r="G68" s="316"/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1"/>
      <c r="V68" s="1"/>
      <c r="W68" s="1"/>
      <c r="X68" s="1"/>
      <c r="Y68" s="1"/>
      <c r="Z68" s="1"/>
      <c r="AA68" s="62"/>
      <c r="AB68" s="173"/>
      <c r="AC68" s="62"/>
      <c r="AD68" s="62"/>
      <c r="AE68" s="62"/>
      <c r="AF68" s="62"/>
      <c r="AG68" s="62"/>
      <c r="AH68" s="1"/>
      <c r="AI68" s="1"/>
      <c r="AJ68" s="1"/>
      <c r="AK68" s="1"/>
      <c r="AL68" s="1"/>
      <c r="AM68" s="1"/>
      <c r="AN68" s="1"/>
      <c r="AO68" s="1"/>
    </row>
    <row r="69" spans="1:41" ht="15.75">
      <c r="A69" s="1"/>
      <c r="B69" s="2"/>
      <c r="C69" s="2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1"/>
      <c r="V69" s="1"/>
      <c r="W69" s="1"/>
      <c r="X69" s="1"/>
      <c r="Y69" s="1"/>
      <c r="Z69" s="1"/>
      <c r="AA69" s="62"/>
      <c r="AB69" s="173"/>
      <c r="AC69" s="62"/>
      <c r="AD69" s="62"/>
      <c r="AE69" s="62"/>
      <c r="AF69" s="62"/>
      <c r="AG69" s="62"/>
      <c r="AH69" s="1"/>
      <c r="AI69" s="1"/>
      <c r="AJ69" s="1"/>
      <c r="AK69" s="1"/>
      <c r="AL69" s="1"/>
      <c r="AM69" s="1"/>
      <c r="AN69" s="1"/>
      <c r="AO69" s="1"/>
    </row>
    <row r="70" spans="1:41" ht="15.75">
      <c r="A70" s="1"/>
      <c r="B70" s="1"/>
      <c r="C70" s="1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1"/>
      <c r="V70" s="1"/>
      <c r="W70" s="1"/>
      <c r="X70" s="1"/>
      <c r="Y70" s="1"/>
      <c r="Z70" s="1"/>
      <c r="AA70" s="62"/>
      <c r="AB70" s="173"/>
      <c r="AC70" s="62"/>
      <c r="AD70" s="62"/>
      <c r="AE70" s="62"/>
      <c r="AF70" s="62"/>
      <c r="AG70" s="62"/>
      <c r="AH70" s="1"/>
      <c r="AI70" s="1"/>
      <c r="AJ70" s="1"/>
      <c r="AK70" s="1"/>
      <c r="AL70" s="1"/>
      <c r="AM70" s="1"/>
      <c r="AN70" s="1"/>
      <c r="AO70" s="1"/>
    </row>
    <row r="71" spans="1:41" ht="15.75">
      <c r="A71" s="1"/>
      <c r="B71" s="1"/>
      <c r="C71" s="1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1"/>
      <c r="V71" s="1"/>
      <c r="W71" s="1"/>
      <c r="X71" s="1"/>
      <c r="Y71" s="1"/>
      <c r="Z71" s="1"/>
      <c r="AA71" s="62"/>
      <c r="AB71" s="173"/>
      <c r="AC71" s="62"/>
      <c r="AD71" s="62"/>
      <c r="AE71" s="62"/>
      <c r="AF71" s="62"/>
      <c r="AG71" s="62"/>
      <c r="AH71" s="1"/>
      <c r="AI71" s="1"/>
      <c r="AJ71" s="1"/>
      <c r="AK71" s="1"/>
      <c r="AL71" s="1"/>
      <c r="AM71" s="1"/>
      <c r="AN71" s="1"/>
      <c r="AO71" s="1"/>
    </row>
  </sheetData>
  <mergeCells count="53">
    <mergeCell ref="B1:AO1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Z37:Z39"/>
    <mergeCell ref="AA37:AA39"/>
    <mergeCell ref="AC38:AC39"/>
    <mergeCell ref="AG38:AG39"/>
    <mergeCell ref="B4:T5"/>
    <mergeCell ref="Y4:Y39"/>
    <mergeCell ref="Z4:Z6"/>
    <mergeCell ref="AA4:AA6"/>
    <mergeCell ref="Z7:Z20"/>
    <mergeCell ref="AA7:AA20"/>
    <mergeCell ref="A8:C9"/>
    <mergeCell ref="Z21:Z22"/>
    <mergeCell ref="AA21:AA22"/>
    <mergeCell ref="Z23:Z36"/>
    <mergeCell ref="B11:C11"/>
    <mergeCell ref="F11:J11"/>
    <mergeCell ref="AB9:AB11"/>
    <mergeCell ref="AA23:AA36"/>
    <mergeCell ref="AC24:AC29"/>
    <mergeCell ref="AG24:AG29"/>
    <mergeCell ref="AC32:AC36"/>
    <mergeCell ref="AG32:AG36"/>
    <mergeCell ref="AB14:AB20"/>
    <mergeCell ref="AC14:AC20"/>
    <mergeCell ref="AG14:AG20"/>
    <mergeCell ref="Y40:Y41"/>
    <mergeCell ref="AA40:AA41"/>
    <mergeCell ref="Y42:Y59"/>
    <mergeCell ref="Z42:Z45"/>
    <mergeCell ref="AA42:AA59"/>
    <mergeCell ref="B67:C68"/>
    <mergeCell ref="D67:T71"/>
    <mergeCell ref="AG42:AG59"/>
    <mergeCell ref="R46:S47"/>
    <mergeCell ref="Z46:Z47"/>
    <mergeCell ref="Z48:Z59"/>
    <mergeCell ref="F50:L50"/>
    <mergeCell ref="N50:Q50"/>
    <mergeCell ref="T55:V56"/>
    <mergeCell ref="T57:V57"/>
    <mergeCell ref="B58:P59"/>
    <mergeCell ref="T58:V58"/>
    <mergeCell ref="AC42:AC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5"/>
  <sheetViews>
    <sheetView zoomScale="70" zoomScaleNormal="70" workbookViewId="0">
      <selection activeCell="L16" sqref="L16:L24"/>
    </sheetView>
  </sheetViews>
  <sheetFormatPr defaultRowHeight="15"/>
  <cols>
    <col min="2" max="2" width="24.85546875" customWidth="1"/>
    <col min="3" max="3" width="30.85546875" customWidth="1"/>
    <col min="4" max="4" width="25.140625" customWidth="1"/>
    <col min="5" max="7" width="17.5703125" bestFit="1" customWidth="1"/>
    <col min="8" max="8" width="5.7109375" customWidth="1"/>
    <col min="9" max="9" width="17.5703125" bestFit="1" customWidth="1"/>
    <col min="10" max="11" width="19.5703125" bestFit="1" customWidth="1"/>
    <col min="12" max="12" width="20" bestFit="1" customWidth="1"/>
    <col min="13" max="15" width="17.5703125" bestFit="1" customWidth="1"/>
    <col min="17" max="22" width="17.5703125" bestFit="1" customWidth="1"/>
  </cols>
  <sheetData>
    <row r="2" spans="1:14" ht="57.75" customHeight="1">
      <c r="A2" s="292" t="s">
        <v>5</v>
      </c>
      <c r="B2" s="292"/>
      <c r="C2" s="292"/>
      <c r="D2" s="292"/>
      <c r="E2" s="292"/>
      <c r="F2" s="292"/>
      <c r="G2" s="292"/>
      <c r="H2" s="292"/>
      <c r="I2" s="292"/>
      <c r="J2" s="292"/>
    </row>
    <row r="3" spans="1:14" ht="17.25">
      <c r="B3" s="341" t="s">
        <v>1</v>
      </c>
      <c r="C3" s="341"/>
      <c r="D3" s="1"/>
      <c r="E3" s="342" t="s">
        <v>7</v>
      </c>
      <c r="F3" s="343"/>
      <c r="G3" s="343"/>
      <c r="H3" s="344"/>
    </row>
    <row r="5" spans="1:14" ht="15.75" thickBot="1">
      <c r="B5" s="257" t="s">
        <v>1476</v>
      </c>
      <c r="C5" s="257" t="s">
        <v>1477</v>
      </c>
      <c r="D5" s="257" t="s">
        <v>1478</v>
      </c>
      <c r="E5" s="257" t="s">
        <v>1482</v>
      </c>
      <c r="F5" s="257" t="s">
        <v>1483</v>
      </c>
      <c r="G5" s="257" t="s">
        <v>1484</v>
      </c>
    </row>
    <row r="6" spans="1:14" ht="15.75" thickBot="1">
      <c r="B6" s="257" t="s">
        <v>1479</v>
      </c>
      <c r="C6" s="257" t="s">
        <v>1480</v>
      </c>
      <c r="D6" s="257" t="s">
        <v>1481</v>
      </c>
      <c r="E6" s="257" t="s">
        <v>1485</v>
      </c>
      <c r="F6" s="257" t="s">
        <v>1486</v>
      </c>
      <c r="G6" s="257" t="s">
        <v>1487</v>
      </c>
    </row>
    <row r="8" spans="1:14" ht="15.75" thickBot="1">
      <c r="B8" s="257" t="s">
        <v>1488</v>
      </c>
      <c r="C8" s="257" t="s">
        <v>1489</v>
      </c>
      <c r="D8" s="257" t="s">
        <v>1490</v>
      </c>
      <c r="E8" s="257" t="s">
        <v>1494</v>
      </c>
      <c r="F8" s="257" t="s">
        <v>1495</v>
      </c>
      <c r="G8" s="257" t="s">
        <v>1496</v>
      </c>
      <c r="I8" s="257" t="s">
        <v>1500</v>
      </c>
      <c r="J8" s="257" t="s">
        <v>1501</v>
      </c>
      <c r="K8" s="257" t="s">
        <v>1502</v>
      </c>
      <c r="L8" s="257" t="s">
        <v>1506</v>
      </c>
      <c r="M8" s="257" t="s">
        <v>1507</v>
      </c>
      <c r="N8" s="257" t="s">
        <v>1508</v>
      </c>
    </row>
    <row r="9" spans="1:14" ht="15.75" thickBot="1">
      <c r="B9" s="257" t="s">
        <v>1491</v>
      </c>
      <c r="C9" s="257" t="s">
        <v>1492</v>
      </c>
      <c r="D9" s="257" t="s">
        <v>1493</v>
      </c>
      <c r="E9" s="257" t="s">
        <v>1497</v>
      </c>
      <c r="F9" s="257" t="s">
        <v>1498</v>
      </c>
      <c r="G9" s="257" t="s">
        <v>1499</v>
      </c>
      <c r="I9" s="257" t="s">
        <v>1503</v>
      </c>
      <c r="J9" s="257" t="s">
        <v>1504</v>
      </c>
      <c r="K9" s="257" t="s">
        <v>1505</v>
      </c>
      <c r="L9" s="257" t="s">
        <v>1509</v>
      </c>
      <c r="M9" s="257" t="s">
        <v>1510</v>
      </c>
      <c r="N9" s="257" t="s">
        <v>1511</v>
      </c>
    </row>
    <row r="11" spans="1:14" ht="15.75" thickBot="1">
      <c r="B11" s="257" t="s">
        <v>1512</v>
      </c>
      <c r="C11" s="257" t="s">
        <v>1513</v>
      </c>
      <c r="D11" s="257" t="s">
        <v>1514</v>
      </c>
      <c r="E11" s="257" t="s">
        <v>1518</v>
      </c>
      <c r="F11" s="257" t="s">
        <v>1519</v>
      </c>
      <c r="G11" s="257" t="s">
        <v>1520</v>
      </c>
      <c r="I11" s="257" t="s">
        <v>1524</v>
      </c>
      <c r="J11" s="257" t="s">
        <v>1525</v>
      </c>
      <c r="K11" s="257" t="s">
        <v>1526</v>
      </c>
      <c r="L11" s="257" t="s">
        <v>1527</v>
      </c>
      <c r="M11" s="257" t="s">
        <v>1528</v>
      </c>
      <c r="N11" s="257" t="s">
        <v>1529</v>
      </c>
    </row>
    <row r="12" spans="1:14" ht="15.75" thickBot="1">
      <c r="B12" s="257" t="s">
        <v>1515</v>
      </c>
      <c r="C12" s="257" t="s">
        <v>1516</v>
      </c>
      <c r="D12" s="257" t="s">
        <v>1517</v>
      </c>
      <c r="E12" s="257" t="s">
        <v>1521</v>
      </c>
      <c r="F12" s="257" t="s">
        <v>1522</v>
      </c>
      <c r="G12" s="257" t="s">
        <v>1523</v>
      </c>
      <c r="I12" s="257" t="s">
        <v>1530</v>
      </c>
      <c r="J12" s="257" t="s">
        <v>1531</v>
      </c>
      <c r="K12" s="257" t="s">
        <v>1532</v>
      </c>
      <c r="L12" s="257" t="s">
        <v>1533</v>
      </c>
      <c r="M12" s="257" t="s">
        <v>1534</v>
      </c>
      <c r="N12" s="257" t="s">
        <v>1535</v>
      </c>
    </row>
    <row r="14" spans="1:14" ht="15.75" thickBot="1">
      <c r="B14" s="257" t="s">
        <v>1536</v>
      </c>
      <c r="C14" s="257" t="s">
        <v>1537</v>
      </c>
      <c r="D14" s="257" t="s">
        <v>1538</v>
      </c>
      <c r="E14" s="257" t="s">
        <v>1542</v>
      </c>
      <c r="F14" s="257" t="s">
        <v>1543</v>
      </c>
      <c r="G14" s="257" t="s">
        <v>1544</v>
      </c>
      <c r="I14" s="257" t="s">
        <v>1548</v>
      </c>
      <c r="J14" s="257" t="s">
        <v>1549</v>
      </c>
      <c r="K14" s="257" t="s">
        <v>1550</v>
      </c>
      <c r="L14" s="257" t="s">
        <v>1554</v>
      </c>
      <c r="M14" s="257" t="s">
        <v>1555</v>
      </c>
      <c r="N14" s="257" t="s">
        <v>1556</v>
      </c>
    </row>
    <row r="15" spans="1:14" ht="15.75" thickBot="1">
      <c r="B15" s="257" t="s">
        <v>1539</v>
      </c>
      <c r="C15" s="257" t="s">
        <v>1540</v>
      </c>
      <c r="D15" s="257" t="s">
        <v>1541</v>
      </c>
      <c r="E15" s="257" t="s">
        <v>1545</v>
      </c>
      <c r="F15" s="257" t="s">
        <v>1546</v>
      </c>
      <c r="G15" s="257" t="s">
        <v>1547</v>
      </c>
      <c r="I15" s="257" t="s">
        <v>1551</v>
      </c>
      <c r="J15" s="257" t="s">
        <v>1552</v>
      </c>
      <c r="K15" s="257" t="s">
        <v>1553</v>
      </c>
      <c r="L15" s="257" t="s">
        <v>1557</v>
      </c>
      <c r="M15" s="257" t="s">
        <v>1558</v>
      </c>
      <c r="N15" s="257" t="s">
        <v>1559</v>
      </c>
    </row>
    <row r="17" spans="2:22" ht="15.75" thickBot="1">
      <c r="B17" s="257" t="s">
        <v>1560</v>
      </c>
      <c r="C17" s="257" t="s">
        <v>1561</v>
      </c>
      <c r="D17" s="257" t="s">
        <v>1562</v>
      </c>
      <c r="E17" s="257" t="s">
        <v>1566</v>
      </c>
      <c r="F17" s="257" t="s">
        <v>1567</v>
      </c>
      <c r="G17" s="257" t="s">
        <v>1568</v>
      </c>
      <c r="I17" s="257" t="s">
        <v>1572</v>
      </c>
      <c r="J17" s="257" t="s">
        <v>1573</v>
      </c>
      <c r="K17" s="257" t="s">
        <v>1574</v>
      </c>
      <c r="L17" s="257" t="s">
        <v>1578</v>
      </c>
      <c r="M17" s="257" t="s">
        <v>1579</v>
      </c>
      <c r="N17" s="257" t="s">
        <v>1580</v>
      </c>
    </row>
    <row r="18" spans="2:22" ht="15.75" thickBot="1">
      <c r="B18" s="257" t="s">
        <v>1563</v>
      </c>
      <c r="C18" s="257" t="s">
        <v>1564</v>
      </c>
      <c r="D18" s="257" t="s">
        <v>1565</v>
      </c>
      <c r="E18" s="257" t="s">
        <v>1569</v>
      </c>
      <c r="F18" s="257" t="s">
        <v>1570</v>
      </c>
      <c r="G18" s="257" t="s">
        <v>1571</v>
      </c>
      <c r="I18" s="257" t="s">
        <v>1575</v>
      </c>
      <c r="J18" s="257" t="s">
        <v>1576</v>
      </c>
      <c r="K18" s="257" t="s">
        <v>1577</v>
      </c>
      <c r="L18" s="257" t="s">
        <v>1581</v>
      </c>
      <c r="M18" s="257" t="s">
        <v>1582</v>
      </c>
      <c r="N18" s="257" t="s">
        <v>1583</v>
      </c>
    </row>
    <row r="20" spans="2:22" ht="15.75" thickBot="1">
      <c r="B20" s="257" t="s">
        <v>1584</v>
      </c>
      <c r="C20" s="257" t="s">
        <v>1585</v>
      </c>
      <c r="D20" s="257" t="s">
        <v>1586</v>
      </c>
      <c r="E20" s="257" t="s">
        <v>1590</v>
      </c>
      <c r="F20" s="257" t="s">
        <v>1591</v>
      </c>
      <c r="G20" s="257" t="s">
        <v>1592</v>
      </c>
      <c r="I20" s="257" t="s">
        <v>1596</v>
      </c>
      <c r="J20" s="257" t="s">
        <v>1597</v>
      </c>
      <c r="K20" s="257" t="s">
        <v>1598</v>
      </c>
      <c r="M20" s="257" t="s">
        <v>1602</v>
      </c>
      <c r="N20" s="257" t="s">
        <v>1603</v>
      </c>
      <c r="O20" s="257" t="s">
        <v>1604</v>
      </c>
      <c r="Q20" s="257" t="s">
        <v>1608</v>
      </c>
      <c r="R20" s="257" t="s">
        <v>1609</v>
      </c>
      <c r="S20" s="257" t="s">
        <v>1610</v>
      </c>
      <c r="T20" s="257" t="s">
        <v>1614</v>
      </c>
      <c r="U20" s="257" t="s">
        <v>1615</v>
      </c>
      <c r="V20" s="257" t="s">
        <v>1616</v>
      </c>
    </row>
    <row r="21" spans="2:22" ht="15.75" thickBot="1">
      <c r="B21" s="257" t="s">
        <v>1587</v>
      </c>
      <c r="C21" s="257" t="s">
        <v>1588</v>
      </c>
      <c r="D21" s="257" t="s">
        <v>1589</v>
      </c>
      <c r="E21" s="257" t="s">
        <v>1593</v>
      </c>
      <c r="F21" s="257" t="s">
        <v>1594</v>
      </c>
      <c r="G21" s="257" t="s">
        <v>1595</v>
      </c>
      <c r="I21" s="257" t="s">
        <v>1599</v>
      </c>
      <c r="J21" s="257" t="s">
        <v>1600</v>
      </c>
      <c r="K21" s="257" t="s">
        <v>1601</v>
      </c>
      <c r="M21" s="257" t="s">
        <v>1605</v>
      </c>
      <c r="N21" s="257" t="s">
        <v>1606</v>
      </c>
      <c r="O21" s="257" t="s">
        <v>1607</v>
      </c>
      <c r="Q21" s="257" t="s">
        <v>1611</v>
      </c>
      <c r="R21" s="257" t="s">
        <v>1612</v>
      </c>
      <c r="S21" s="257" t="s">
        <v>1613</v>
      </c>
      <c r="T21" s="257" t="s">
        <v>1617</v>
      </c>
      <c r="U21" s="257" t="s">
        <v>1618</v>
      </c>
      <c r="V21" s="257" t="s">
        <v>1619</v>
      </c>
    </row>
    <row r="23" spans="2:22" ht="15.75" thickBot="1">
      <c r="B23" s="257" t="s">
        <v>1620</v>
      </c>
      <c r="C23" s="257" t="s">
        <v>1621</v>
      </c>
      <c r="D23" s="257" t="s">
        <v>1622</v>
      </c>
      <c r="E23" s="257" t="s">
        <v>1626</v>
      </c>
      <c r="F23" s="257" t="s">
        <v>1627</v>
      </c>
      <c r="G23" s="257" t="s">
        <v>1628</v>
      </c>
      <c r="I23" s="257" t="s">
        <v>1632</v>
      </c>
      <c r="J23" s="257" t="s">
        <v>1633</v>
      </c>
      <c r="K23" s="257" t="s">
        <v>1634</v>
      </c>
      <c r="M23" s="257" t="s">
        <v>1638</v>
      </c>
      <c r="N23" s="257" t="s">
        <v>1639</v>
      </c>
      <c r="O23" s="257" t="s">
        <v>1640</v>
      </c>
      <c r="Q23" s="257" t="s">
        <v>1644</v>
      </c>
      <c r="R23" s="257" t="s">
        <v>1645</v>
      </c>
      <c r="S23" s="257" t="s">
        <v>1646</v>
      </c>
      <c r="T23" s="257" t="s">
        <v>1650</v>
      </c>
      <c r="U23" s="257" t="s">
        <v>1651</v>
      </c>
      <c r="V23" s="257" t="s">
        <v>1652</v>
      </c>
    </row>
    <row r="24" spans="2:22" ht="15.75" thickBot="1">
      <c r="B24" s="257" t="s">
        <v>1623</v>
      </c>
      <c r="C24" s="257" t="s">
        <v>1624</v>
      </c>
      <c r="D24" s="257" t="s">
        <v>1625</v>
      </c>
      <c r="E24" s="257" t="s">
        <v>1629</v>
      </c>
      <c r="F24" s="257" t="s">
        <v>1630</v>
      </c>
      <c r="G24" s="257" t="s">
        <v>1631</v>
      </c>
      <c r="I24" s="257" t="s">
        <v>1635</v>
      </c>
      <c r="J24" s="257" t="s">
        <v>1636</v>
      </c>
      <c r="K24" s="257" t="s">
        <v>1637</v>
      </c>
      <c r="M24" s="257" t="s">
        <v>1641</v>
      </c>
      <c r="N24" s="257" t="s">
        <v>1642</v>
      </c>
      <c r="O24" s="257" t="s">
        <v>1643</v>
      </c>
      <c r="Q24" s="257" t="s">
        <v>1647</v>
      </c>
      <c r="R24" s="257" t="s">
        <v>1648</v>
      </c>
      <c r="S24" s="257" t="s">
        <v>1649</v>
      </c>
      <c r="T24" s="257" t="s">
        <v>1653</v>
      </c>
      <c r="U24" s="257" t="s">
        <v>1654</v>
      </c>
      <c r="V24" s="257" t="s">
        <v>1655</v>
      </c>
    </row>
    <row r="26" spans="2:22" ht="15.75" thickBot="1">
      <c r="B26" s="257" t="s">
        <v>1656</v>
      </c>
      <c r="C26" s="257" t="s">
        <v>1657</v>
      </c>
      <c r="D26" s="257" t="s">
        <v>1658</v>
      </c>
      <c r="E26" s="257" t="s">
        <v>1662</v>
      </c>
      <c r="F26" s="257" t="s">
        <v>1663</v>
      </c>
      <c r="G26" s="257" t="s">
        <v>1664</v>
      </c>
      <c r="I26" s="257" t="s">
        <v>1668</v>
      </c>
      <c r="J26" s="257" t="s">
        <v>1669</v>
      </c>
      <c r="K26" s="257" t="s">
        <v>1670</v>
      </c>
      <c r="M26" s="257" t="s">
        <v>1674</v>
      </c>
      <c r="N26" s="257" t="s">
        <v>1675</v>
      </c>
      <c r="O26" s="257" t="s">
        <v>1676</v>
      </c>
      <c r="Q26" s="257" t="s">
        <v>1680</v>
      </c>
      <c r="R26" s="257" t="s">
        <v>1681</v>
      </c>
      <c r="S26" s="257" t="s">
        <v>1682</v>
      </c>
      <c r="T26" s="257" t="s">
        <v>1686</v>
      </c>
      <c r="U26" s="257" t="s">
        <v>1687</v>
      </c>
      <c r="V26" s="257" t="s">
        <v>1688</v>
      </c>
    </row>
    <row r="27" spans="2:22" ht="15.75" thickBot="1">
      <c r="B27" s="257" t="s">
        <v>1659</v>
      </c>
      <c r="C27" s="257" t="s">
        <v>1660</v>
      </c>
      <c r="D27" s="257" t="s">
        <v>1661</v>
      </c>
      <c r="E27" s="257" t="s">
        <v>1665</v>
      </c>
      <c r="F27" s="257" t="s">
        <v>1666</v>
      </c>
      <c r="G27" s="257" t="s">
        <v>1667</v>
      </c>
      <c r="I27" s="257" t="s">
        <v>1671</v>
      </c>
      <c r="J27" s="257" t="s">
        <v>1672</v>
      </c>
      <c r="K27" s="257" t="s">
        <v>1673</v>
      </c>
      <c r="M27" s="257" t="s">
        <v>1677</v>
      </c>
      <c r="N27" s="257" t="s">
        <v>1678</v>
      </c>
      <c r="O27" s="257" t="s">
        <v>1679</v>
      </c>
      <c r="Q27" s="257" t="s">
        <v>1683</v>
      </c>
      <c r="R27" s="257" t="s">
        <v>1684</v>
      </c>
      <c r="S27" s="257" t="s">
        <v>1685</v>
      </c>
      <c r="T27" s="257" t="s">
        <v>1689</v>
      </c>
      <c r="U27" s="257" t="s">
        <v>1690</v>
      </c>
      <c r="V27" s="257" t="s">
        <v>1691</v>
      </c>
    </row>
    <row r="29" spans="2:22" ht="15.75" thickBot="1">
      <c r="B29" s="257" t="s">
        <v>1692</v>
      </c>
      <c r="C29" s="257" t="s">
        <v>1693</v>
      </c>
      <c r="D29" s="257" t="s">
        <v>1694</v>
      </c>
      <c r="E29" s="257" t="s">
        <v>1698</v>
      </c>
      <c r="F29" s="257" t="s">
        <v>1699</v>
      </c>
      <c r="G29" s="257" t="s">
        <v>1700</v>
      </c>
      <c r="I29" s="257" t="s">
        <v>1704</v>
      </c>
      <c r="J29" s="257" t="s">
        <v>1705</v>
      </c>
      <c r="K29" s="257" t="s">
        <v>1706</v>
      </c>
      <c r="M29" s="257" t="s">
        <v>1710</v>
      </c>
      <c r="N29" s="257" t="s">
        <v>1711</v>
      </c>
      <c r="O29" s="257" t="s">
        <v>1712</v>
      </c>
      <c r="Q29" s="257" t="s">
        <v>1716</v>
      </c>
      <c r="R29" s="257" t="s">
        <v>1717</v>
      </c>
      <c r="S29" s="257" t="s">
        <v>1718</v>
      </c>
      <c r="T29" s="257" t="s">
        <v>1722</v>
      </c>
      <c r="U29" s="257" t="s">
        <v>1723</v>
      </c>
      <c r="V29" s="257" t="s">
        <v>1724</v>
      </c>
    </row>
    <row r="30" spans="2:22" ht="15.75" thickBot="1">
      <c r="B30" s="257" t="s">
        <v>1695</v>
      </c>
      <c r="C30" s="257" t="s">
        <v>1696</v>
      </c>
      <c r="D30" s="257" t="s">
        <v>1697</v>
      </c>
      <c r="E30" s="257" t="s">
        <v>1701</v>
      </c>
      <c r="F30" s="257" t="s">
        <v>1702</v>
      </c>
      <c r="G30" s="257" t="s">
        <v>1703</v>
      </c>
      <c r="I30" s="257" t="s">
        <v>1707</v>
      </c>
      <c r="J30" s="257" t="s">
        <v>1708</v>
      </c>
      <c r="K30" s="257" t="s">
        <v>1709</v>
      </c>
      <c r="M30" s="257" t="s">
        <v>1713</v>
      </c>
      <c r="N30" s="257" t="s">
        <v>1714</v>
      </c>
      <c r="O30" s="257" t="s">
        <v>1715</v>
      </c>
      <c r="Q30" s="257" t="s">
        <v>1719</v>
      </c>
      <c r="R30" s="257" t="s">
        <v>1720</v>
      </c>
      <c r="S30" s="257" t="s">
        <v>1721</v>
      </c>
      <c r="T30" s="257" t="s">
        <v>1725</v>
      </c>
      <c r="U30" s="257" t="s">
        <v>1726</v>
      </c>
      <c r="V30" s="257" t="s">
        <v>1727</v>
      </c>
    </row>
    <row r="32" spans="2:22" ht="15.75" thickBot="1">
      <c r="B32" s="257" t="s">
        <v>1728</v>
      </c>
      <c r="C32" s="257" t="s">
        <v>1729</v>
      </c>
      <c r="D32" s="257" t="s">
        <v>1730</v>
      </c>
      <c r="E32" s="257" t="s">
        <v>1734</v>
      </c>
      <c r="F32" s="257" t="s">
        <v>1735</v>
      </c>
      <c r="G32" s="257" t="s">
        <v>1736</v>
      </c>
      <c r="I32" s="257" t="s">
        <v>1740</v>
      </c>
      <c r="J32" s="257" t="s">
        <v>1741</v>
      </c>
      <c r="K32" s="257" t="s">
        <v>1742</v>
      </c>
      <c r="M32" s="257" t="s">
        <v>1746</v>
      </c>
      <c r="N32" s="257" t="s">
        <v>1747</v>
      </c>
      <c r="O32" s="257" t="s">
        <v>1748</v>
      </c>
      <c r="Q32" s="257" t="s">
        <v>1752</v>
      </c>
      <c r="R32" s="257" t="s">
        <v>1753</v>
      </c>
      <c r="S32" s="257" t="s">
        <v>1754</v>
      </c>
      <c r="T32" s="257" t="s">
        <v>1758</v>
      </c>
      <c r="U32" s="257" t="s">
        <v>1759</v>
      </c>
      <c r="V32" s="257" t="s">
        <v>1760</v>
      </c>
    </row>
    <row r="33" spans="2:22" ht="15.75" thickBot="1">
      <c r="B33" s="257" t="s">
        <v>1731</v>
      </c>
      <c r="C33" s="257" t="s">
        <v>1732</v>
      </c>
      <c r="D33" s="257" t="s">
        <v>1733</v>
      </c>
      <c r="E33" s="257" t="s">
        <v>1737</v>
      </c>
      <c r="F33" s="257" t="s">
        <v>1738</v>
      </c>
      <c r="G33" s="257" t="s">
        <v>1739</v>
      </c>
      <c r="I33" s="257" t="s">
        <v>1743</v>
      </c>
      <c r="J33" s="257" t="s">
        <v>1744</v>
      </c>
      <c r="K33" s="257" t="s">
        <v>1745</v>
      </c>
      <c r="M33" s="257" t="s">
        <v>1749</v>
      </c>
      <c r="N33" s="257" t="s">
        <v>1750</v>
      </c>
      <c r="O33" s="257" t="s">
        <v>1751</v>
      </c>
      <c r="Q33" s="257" t="s">
        <v>1755</v>
      </c>
      <c r="R33" s="257" t="s">
        <v>1756</v>
      </c>
      <c r="S33" s="257" t="s">
        <v>1757</v>
      </c>
      <c r="T33" s="257" t="s">
        <v>1761</v>
      </c>
      <c r="U33" s="257" t="s">
        <v>1762</v>
      </c>
      <c r="V33" s="257" t="s">
        <v>1763</v>
      </c>
    </row>
    <row r="35" spans="2:22" ht="15.75" thickBot="1">
      <c r="B35" s="257" t="s">
        <v>1764</v>
      </c>
      <c r="C35" s="257" t="s">
        <v>1765</v>
      </c>
      <c r="D35" s="257" t="s">
        <v>1766</v>
      </c>
      <c r="E35" s="257" t="s">
        <v>1770</v>
      </c>
      <c r="F35" s="257" t="s">
        <v>1771</v>
      </c>
      <c r="G35" s="257" t="s">
        <v>1772</v>
      </c>
      <c r="I35" s="257" t="s">
        <v>1776</v>
      </c>
      <c r="J35" s="257" t="s">
        <v>1777</v>
      </c>
      <c r="K35" s="257" t="s">
        <v>1778</v>
      </c>
      <c r="M35" s="257" t="s">
        <v>1782</v>
      </c>
      <c r="N35" s="257" t="s">
        <v>1783</v>
      </c>
      <c r="O35" s="257" t="s">
        <v>1784</v>
      </c>
      <c r="Q35" s="257" t="s">
        <v>1788</v>
      </c>
      <c r="R35" s="257" t="s">
        <v>1789</v>
      </c>
      <c r="S35" s="257" t="s">
        <v>1790</v>
      </c>
      <c r="T35" s="257" t="s">
        <v>1794</v>
      </c>
      <c r="U35" s="257" t="s">
        <v>1795</v>
      </c>
      <c r="V35" s="257" t="s">
        <v>1796</v>
      </c>
    </row>
    <row r="36" spans="2:22" ht="15.75" thickBot="1">
      <c r="B36" s="257" t="s">
        <v>1767</v>
      </c>
      <c r="C36" s="257" t="s">
        <v>1768</v>
      </c>
      <c r="D36" s="257" t="s">
        <v>1769</v>
      </c>
      <c r="E36" s="257" t="s">
        <v>1773</v>
      </c>
      <c r="F36" s="257" t="s">
        <v>1774</v>
      </c>
      <c r="G36" s="257" t="s">
        <v>1775</v>
      </c>
      <c r="I36" s="257" t="s">
        <v>1779</v>
      </c>
      <c r="J36" s="257" t="s">
        <v>1780</v>
      </c>
      <c r="K36" s="257" t="s">
        <v>1781</v>
      </c>
      <c r="M36" s="257" t="s">
        <v>1785</v>
      </c>
      <c r="N36" s="257" t="s">
        <v>1786</v>
      </c>
      <c r="O36" s="257" t="s">
        <v>1787</v>
      </c>
      <c r="Q36" s="257" t="s">
        <v>1791</v>
      </c>
      <c r="R36" s="257" t="s">
        <v>1792</v>
      </c>
      <c r="S36" s="257" t="s">
        <v>1793</v>
      </c>
      <c r="T36" s="257" t="s">
        <v>1797</v>
      </c>
      <c r="U36" s="257" t="s">
        <v>1798</v>
      </c>
      <c r="V36" s="257" t="s">
        <v>1799</v>
      </c>
    </row>
    <row r="38" spans="2:22" ht="15.75" thickBot="1">
      <c r="B38" s="257" t="s">
        <v>1800</v>
      </c>
      <c r="C38" s="257" t="s">
        <v>1801</v>
      </c>
      <c r="D38" s="257" t="s">
        <v>1802</v>
      </c>
      <c r="E38" s="257" t="s">
        <v>1806</v>
      </c>
      <c r="F38" s="257" t="s">
        <v>1807</v>
      </c>
      <c r="G38" s="257" t="s">
        <v>1808</v>
      </c>
      <c r="I38" s="257" t="s">
        <v>1812</v>
      </c>
      <c r="J38" s="257" t="s">
        <v>1813</v>
      </c>
      <c r="K38" s="257" t="s">
        <v>1814</v>
      </c>
      <c r="M38" s="257" t="s">
        <v>1818</v>
      </c>
      <c r="N38" s="257" t="s">
        <v>1819</v>
      </c>
      <c r="O38" s="257" t="s">
        <v>1820</v>
      </c>
      <c r="Q38" s="257" t="s">
        <v>1824</v>
      </c>
      <c r="R38" s="257" t="s">
        <v>1825</v>
      </c>
      <c r="S38" s="257" t="s">
        <v>1826</v>
      </c>
      <c r="T38" s="257" t="s">
        <v>1830</v>
      </c>
      <c r="U38" s="257" t="s">
        <v>1831</v>
      </c>
      <c r="V38" s="257" t="s">
        <v>1832</v>
      </c>
    </row>
    <row r="39" spans="2:22" ht="15.75" thickBot="1">
      <c r="B39" s="257" t="s">
        <v>1803</v>
      </c>
      <c r="C39" s="257" t="s">
        <v>1804</v>
      </c>
      <c r="D39" s="257" t="s">
        <v>1805</v>
      </c>
      <c r="E39" s="257" t="s">
        <v>1809</v>
      </c>
      <c r="F39" s="257" t="s">
        <v>1810</v>
      </c>
      <c r="G39" s="257" t="s">
        <v>1811</v>
      </c>
      <c r="I39" s="257" t="s">
        <v>1815</v>
      </c>
      <c r="J39" s="257" t="s">
        <v>1816</v>
      </c>
      <c r="K39" s="257" t="s">
        <v>1817</v>
      </c>
      <c r="M39" s="257" t="s">
        <v>1821</v>
      </c>
      <c r="N39" s="257" t="s">
        <v>1822</v>
      </c>
      <c r="O39" s="257" t="s">
        <v>1823</v>
      </c>
      <c r="Q39" s="257" t="s">
        <v>1827</v>
      </c>
      <c r="R39" s="257" t="s">
        <v>1828</v>
      </c>
      <c r="S39" s="257" t="s">
        <v>1829</v>
      </c>
      <c r="T39" s="257" t="s">
        <v>1833</v>
      </c>
      <c r="U39" s="257" t="s">
        <v>1834</v>
      </c>
      <c r="V39" s="257" t="s">
        <v>1835</v>
      </c>
    </row>
    <row r="41" spans="2:22" ht="15.75" thickBot="1">
      <c r="B41" s="257" t="s">
        <v>1836</v>
      </c>
      <c r="C41" s="257" t="s">
        <v>1837</v>
      </c>
      <c r="D41" s="257" t="s">
        <v>1838</v>
      </c>
      <c r="E41" s="257" t="s">
        <v>1842</v>
      </c>
      <c r="F41" s="257" t="s">
        <v>1843</v>
      </c>
      <c r="G41" s="257" t="s">
        <v>1844</v>
      </c>
      <c r="I41" s="257" t="s">
        <v>1848</v>
      </c>
      <c r="J41" s="257" t="s">
        <v>1849</v>
      </c>
      <c r="K41" s="257" t="s">
        <v>1850</v>
      </c>
      <c r="M41" s="257" t="s">
        <v>1854</v>
      </c>
      <c r="N41" s="257" t="s">
        <v>1855</v>
      </c>
      <c r="O41" s="257" t="s">
        <v>1856</v>
      </c>
      <c r="Q41" s="257" t="s">
        <v>1860</v>
      </c>
      <c r="R41" s="257" t="s">
        <v>1861</v>
      </c>
      <c r="S41" s="257" t="s">
        <v>1862</v>
      </c>
      <c r="T41" s="257" t="s">
        <v>1866</v>
      </c>
      <c r="U41" s="257" t="s">
        <v>1867</v>
      </c>
      <c r="V41" s="257" t="s">
        <v>1868</v>
      </c>
    </row>
    <row r="42" spans="2:22" ht="15.75" thickBot="1">
      <c r="B42" s="257" t="s">
        <v>1839</v>
      </c>
      <c r="C42" s="257" t="s">
        <v>1840</v>
      </c>
      <c r="D42" s="257" t="s">
        <v>1841</v>
      </c>
      <c r="E42" s="257" t="s">
        <v>1845</v>
      </c>
      <c r="F42" s="257" t="s">
        <v>1846</v>
      </c>
      <c r="G42" s="257" t="s">
        <v>1847</v>
      </c>
      <c r="I42" s="257" t="s">
        <v>1851</v>
      </c>
      <c r="J42" s="257" t="s">
        <v>1852</v>
      </c>
      <c r="K42" s="257" t="s">
        <v>1853</v>
      </c>
      <c r="M42" s="257" t="s">
        <v>1857</v>
      </c>
      <c r="N42" s="257" t="s">
        <v>1858</v>
      </c>
      <c r="O42" s="257" t="s">
        <v>1859</v>
      </c>
      <c r="Q42" s="257" t="s">
        <v>1863</v>
      </c>
      <c r="R42" s="257" t="s">
        <v>1864</v>
      </c>
      <c r="S42" s="257" t="s">
        <v>1865</v>
      </c>
      <c r="T42" s="257" t="s">
        <v>1869</v>
      </c>
      <c r="U42" s="257" t="s">
        <v>1870</v>
      </c>
      <c r="V42" s="257" t="s">
        <v>1871</v>
      </c>
    </row>
    <row r="44" spans="2:22" ht="15.75" thickBot="1">
      <c r="B44" s="257" t="s">
        <v>1872</v>
      </c>
      <c r="C44" s="257" t="s">
        <v>1873</v>
      </c>
      <c r="D44" s="257" t="s">
        <v>1874</v>
      </c>
      <c r="E44" s="257" t="s">
        <v>1878</v>
      </c>
      <c r="F44" s="257" t="s">
        <v>1879</v>
      </c>
      <c r="G44" s="257" t="s">
        <v>1880</v>
      </c>
      <c r="I44" s="257" t="s">
        <v>1884</v>
      </c>
      <c r="J44" s="257" t="s">
        <v>1885</v>
      </c>
      <c r="K44" s="257" t="s">
        <v>1886</v>
      </c>
      <c r="M44" s="257" t="s">
        <v>1890</v>
      </c>
      <c r="N44" s="257" t="s">
        <v>1891</v>
      </c>
      <c r="O44" s="257" t="s">
        <v>1892</v>
      </c>
      <c r="Q44" s="257" t="s">
        <v>1896</v>
      </c>
      <c r="R44" s="257" t="s">
        <v>1897</v>
      </c>
      <c r="S44" s="257" t="s">
        <v>1898</v>
      </c>
      <c r="T44" s="257" t="s">
        <v>1902</v>
      </c>
      <c r="U44" s="257" t="s">
        <v>1903</v>
      </c>
      <c r="V44" s="257" t="s">
        <v>1904</v>
      </c>
    </row>
    <row r="45" spans="2:22" ht="15.75" thickBot="1">
      <c r="B45" s="257" t="s">
        <v>1875</v>
      </c>
      <c r="C45" s="257" t="s">
        <v>1876</v>
      </c>
      <c r="D45" s="257" t="s">
        <v>1877</v>
      </c>
      <c r="E45" s="257" t="s">
        <v>1881</v>
      </c>
      <c r="F45" s="257" t="s">
        <v>1882</v>
      </c>
      <c r="G45" s="257" t="s">
        <v>1883</v>
      </c>
      <c r="I45" s="257" t="s">
        <v>1887</v>
      </c>
      <c r="J45" s="257" t="s">
        <v>1888</v>
      </c>
      <c r="K45" s="257" t="s">
        <v>1889</v>
      </c>
      <c r="M45" s="257" t="s">
        <v>1893</v>
      </c>
      <c r="N45" s="257" t="s">
        <v>1894</v>
      </c>
      <c r="O45" s="257" t="s">
        <v>1895</v>
      </c>
      <c r="Q45" s="257" t="s">
        <v>1899</v>
      </c>
      <c r="R45" s="257" t="s">
        <v>1900</v>
      </c>
      <c r="S45" s="257" t="s">
        <v>1901</v>
      </c>
      <c r="T45" s="257" t="s">
        <v>1905</v>
      </c>
      <c r="U45" s="257" t="s">
        <v>1906</v>
      </c>
      <c r="V45" s="257" t="s">
        <v>1907</v>
      </c>
    </row>
    <row r="47" spans="2:22" ht="15.75" thickBot="1">
      <c r="B47" s="257" t="s">
        <v>1908</v>
      </c>
      <c r="C47" s="257" t="s">
        <v>1909</v>
      </c>
      <c r="D47" s="257" t="s">
        <v>1910</v>
      </c>
      <c r="E47" s="257" t="s">
        <v>1914</v>
      </c>
      <c r="F47" s="257" t="s">
        <v>1915</v>
      </c>
      <c r="G47" s="257" t="s">
        <v>1916</v>
      </c>
      <c r="I47" s="257" t="s">
        <v>1920</v>
      </c>
      <c r="J47" s="257" t="s">
        <v>1921</v>
      </c>
      <c r="K47" s="257" t="s">
        <v>1922</v>
      </c>
      <c r="M47" s="257" t="s">
        <v>1926</v>
      </c>
      <c r="N47" s="257" t="s">
        <v>1927</v>
      </c>
      <c r="O47" s="257" t="s">
        <v>1928</v>
      </c>
      <c r="Q47" s="257" t="s">
        <v>1932</v>
      </c>
      <c r="R47" s="257" t="s">
        <v>1933</v>
      </c>
      <c r="S47" s="257" t="s">
        <v>1934</v>
      </c>
      <c r="T47" s="257" t="s">
        <v>1938</v>
      </c>
      <c r="U47" s="257" t="s">
        <v>1939</v>
      </c>
      <c r="V47" s="257" t="s">
        <v>1940</v>
      </c>
    </row>
    <row r="48" spans="2:22" ht="15.75" thickBot="1">
      <c r="B48" s="257" t="s">
        <v>1911</v>
      </c>
      <c r="C48" s="257" t="s">
        <v>1912</v>
      </c>
      <c r="D48" s="257" t="s">
        <v>1913</v>
      </c>
      <c r="E48" s="257" t="s">
        <v>1917</v>
      </c>
      <c r="F48" s="257" t="s">
        <v>1918</v>
      </c>
      <c r="G48" s="257" t="s">
        <v>1919</v>
      </c>
      <c r="I48" s="257" t="s">
        <v>1923</v>
      </c>
      <c r="J48" s="257" t="s">
        <v>1924</v>
      </c>
      <c r="K48" s="257" t="s">
        <v>1925</v>
      </c>
      <c r="M48" s="257" t="s">
        <v>1929</v>
      </c>
      <c r="N48" s="257" t="s">
        <v>1930</v>
      </c>
      <c r="O48" s="257" t="s">
        <v>1931</v>
      </c>
      <c r="Q48" s="257" t="s">
        <v>1935</v>
      </c>
      <c r="R48" s="257" t="s">
        <v>1936</v>
      </c>
      <c r="S48" s="257" t="s">
        <v>1937</v>
      </c>
      <c r="T48" s="257" t="s">
        <v>1941</v>
      </c>
      <c r="U48" s="257" t="s">
        <v>1942</v>
      </c>
      <c r="V48" s="257" t="s">
        <v>1943</v>
      </c>
    </row>
    <row r="50" spans="2:22" ht="15.75" thickBot="1">
      <c r="B50" s="257" t="s">
        <v>1944</v>
      </c>
      <c r="C50" s="257" t="s">
        <v>1945</v>
      </c>
      <c r="D50" s="257" t="s">
        <v>1946</v>
      </c>
      <c r="E50" s="257" t="s">
        <v>1950</v>
      </c>
      <c r="F50" s="257" t="s">
        <v>1951</v>
      </c>
      <c r="G50" s="257" t="s">
        <v>1952</v>
      </c>
      <c r="I50" s="257" t="s">
        <v>1956</v>
      </c>
      <c r="J50" s="257" t="s">
        <v>1957</v>
      </c>
      <c r="K50" s="257" t="s">
        <v>1958</v>
      </c>
      <c r="M50" s="257" t="s">
        <v>1962</v>
      </c>
      <c r="N50" s="257" t="s">
        <v>1963</v>
      </c>
      <c r="O50" s="257" t="s">
        <v>1964</v>
      </c>
      <c r="Q50" s="257" t="s">
        <v>1968</v>
      </c>
      <c r="R50" s="257" t="s">
        <v>1969</v>
      </c>
      <c r="S50" s="257" t="s">
        <v>1970</v>
      </c>
      <c r="T50" s="257" t="s">
        <v>1974</v>
      </c>
      <c r="U50" s="257" t="s">
        <v>1975</v>
      </c>
      <c r="V50" s="257" t="s">
        <v>1976</v>
      </c>
    </row>
    <row r="51" spans="2:22" ht="15.75" thickBot="1">
      <c r="B51" s="257" t="s">
        <v>1947</v>
      </c>
      <c r="C51" s="257" t="s">
        <v>1948</v>
      </c>
      <c r="D51" s="257" t="s">
        <v>1949</v>
      </c>
      <c r="E51" s="257" t="s">
        <v>1953</v>
      </c>
      <c r="F51" s="257" t="s">
        <v>1954</v>
      </c>
      <c r="G51" s="257" t="s">
        <v>1955</v>
      </c>
      <c r="I51" s="257" t="s">
        <v>1959</v>
      </c>
      <c r="J51" s="257" t="s">
        <v>1960</v>
      </c>
      <c r="K51" s="257" t="s">
        <v>1961</v>
      </c>
      <c r="M51" s="257" t="s">
        <v>1965</v>
      </c>
      <c r="N51" s="257" t="s">
        <v>1966</v>
      </c>
      <c r="O51" s="257" t="s">
        <v>1967</v>
      </c>
      <c r="Q51" s="257" t="s">
        <v>1971</v>
      </c>
      <c r="R51" s="257" t="s">
        <v>1972</v>
      </c>
      <c r="S51" s="257" t="s">
        <v>1973</v>
      </c>
      <c r="T51" s="257" t="s">
        <v>1977</v>
      </c>
      <c r="U51" s="257" t="s">
        <v>1978</v>
      </c>
      <c r="V51" s="257" t="s">
        <v>1979</v>
      </c>
    </row>
    <row r="53" spans="2:22" ht="15.75" thickBot="1">
      <c r="B53" s="257" t="s">
        <v>1980</v>
      </c>
      <c r="C53" s="257" t="s">
        <v>1981</v>
      </c>
      <c r="D53" s="257" t="s">
        <v>1982</v>
      </c>
      <c r="E53" s="257" t="s">
        <v>1986</v>
      </c>
      <c r="F53" s="257" t="s">
        <v>1987</v>
      </c>
      <c r="G53" s="257" t="s">
        <v>1988</v>
      </c>
      <c r="I53" s="257" t="s">
        <v>1992</v>
      </c>
      <c r="J53" s="257" t="s">
        <v>1993</v>
      </c>
      <c r="K53" s="257" t="s">
        <v>1994</v>
      </c>
      <c r="M53" s="257" t="s">
        <v>1998</v>
      </c>
      <c r="N53" s="257" t="s">
        <v>1999</v>
      </c>
      <c r="O53" s="257" t="s">
        <v>2000</v>
      </c>
      <c r="Q53" s="257" t="s">
        <v>2004</v>
      </c>
      <c r="R53" s="257" t="s">
        <v>2005</v>
      </c>
      <c r="S53" s="257" t="s">
        <v>2006</v>
      </c>
      <c r="T53" s="257" t="s">
        <v>2010</v>
      </c>
      <c r="U53" s="257" t="s">
        <v>2011</v>
      </c>
      <c r="V53" s="257" t="s">
        <v>2012</v>
      </c>
    </row>
    <row r="54" spans="2:22" ht="15.75" thickBot="1">
      <c r="B54" s="257" t="s">
        <v>1983</v>
      </c>
      <c r="C54" s="257" t="s">
        <v>1984</v>
      </c>
      <c r="D54" s="257" t="s">
        <v>1985</v>
      </c>
      <c r="E54" s="257" t="s">
        <v>1989</v>
      </c>
      <c r="F54" s="257" t="s">
        <v>1990</v>
      </c>
      <c r="G54" s="257" t="s">
        <v>1991</v>
      </c>
      <c r="I54" s="257" t="s">
        <v>1995</v>
      </c>
      <c r="J54" s="257" t="s">
        <v>1996</v>
      </c>
      <c r="K54" s="257" t="s">
        <v>1997</v>
      </c>
      <c r="M54" s="257" t="s">
        <v>2001</v>
      </c>
      <c r="N54" s="257" t="s">
        <v>2002</v>
      </c>
      <c r="O54" s="257" t="s">
        <v>2003</v>
      </c>
      <c r="Q54" s="257" t="s">
        <v>2007</v>
      </c>
      <c r="R54" s="257" t="s">
        <v>2008</v>
      </c>
      <c r="S54" s="257" t="s">
        <v>2009</v>
      </c>
      <c r="T54" s="257" t="s">
        <v>2013</v>
      </c>
      <c r="U54" s="257" t="s">
        <v>2014</v>
      </c>
      <c r="V54" s="257" t="s">
        <v>2015</v>
      </c>
    </row>
    <row r="56" spans="2:22" ht="15.75" thickBot="1">
      <c r="B56" s="257" t="s">
        <v>2016</v>
      </c>
      <c r="C56" s="257" t="s">
        <v>2017</v>
      </c>
      <c r="D56" s="257" t="s">
        <v>2018</v>
      </c>
      <c r="E56" s="257" t="s">
        <v>2022</v>
      </c>
      <c r="F56" s="257" t="s">
        <v>2023</v>
      </c>
      <c r="G56" s="257" t="s">
        <v>2024</v>
      </c>
      <c r="I56" s="257" t="s">
        <v>2025</v>
      </c>
      <c r="J56" s="257" t="s">
        <v>2026</v>
      </c>
      <c r="K56" s="257" t="s">
        <v>2027</v>
      </c>
      <c r="M56" s="257" t="s">
        <v>2031</v>
      </c>
      <c r="N56" s="257" t="s">
        <v>2032</v>
      </c>
      <c r="O56" s="257" t="s">
        <v>2033</v>
      </c>
      <c r="Q56" s="257" t="s">
        <v>2034</v>
      </c>
      <c r="R56" s="257" t="s">
        <v>2035</v>
      </c>
      <c r="S56" s="257" t="s">
        <v>2036</v>
      </c>
      <c r="T56" s="257" t="s">
        <v>2043</v>
      </c>
      <c r="U56" s="257" t="s">
        <v>2044</v>
      </c>
      <c r="V56" s="257" t="s">
        <v>2045</v>
      </c>
    </row>
    <row r="57" spans="2:22" ht="15.75" thickBot="1">
      <c r="B57" s="257" t="s">
        <v>2019</v>
      </c>
      <c r="C57" s="257" t="s">
        <v>2020</v>
      </c>
      <c r="D57" s="257" t="s">
        <v>2021</v>
      </c>
      <c r="E57" s="257" t="s">
        <v>1989</v>
      </c>
      <c r="F57" s="257" t="s">
        <v>1990</v>
      </c>
      <c r="G57" s="257" t="s">
        <v>1991</v>
      </c>
      <c r="I57" s="257" t="s">
        <v>2028</v>
      </c>
      <c r="J57" s="257" t="s">
        <v>2029</v>
      </c>
      <c r="K57" s="257" t="s">
        <v>2030</v>
      </c>
      <c r="M57" s="257" t="s">
        <v>2001</v>
      </c>
      <c r="N57" s="257" t="s">
        <v>2002</v>
      </c>
      <c r="O57" s="257" t="s">
        <v>2003</v>
      </c>
      <c r="Q57" s="257" t="s">
        <v>2037</v>
      </c>
      <c r="R57" s="257" t="s">
        <v>2038</v>
      </c>
      <c r="S57" s="257" t="s">
        <v>2039</v>
      </c>
      <c r="T57" s="257" t="s">
        <v>2040</v>
      </c>
      <c r="U57" s="257" t="s">
        <v>2041</v>
      </c>
      <c r="V57" s="257" t="s">
        <v>2042</v>
      </c>
    </row>
    <row r="59" spans="2:22" ht="15.75" thickBot="1">
      <c r="B59" s="257" t="s">
        <v>2046</v>
      </c>
      <c r="C59" s="257" t="s">
        <v>2047</v>
      </c>
      <c r="D59" s="257" t="s">
        <v>2048</v>
      </c>
      <c r="E59" s="257" t="s">
        <v>2052</v>
      </c>
      <c r="F59" s="257" t="s">
        <v>2053</v>
      </c>
      <c r="G59" s="257" t="s">
        <v>2054</v>
      </c>
      <c r="I59" s="257" t="s">
        <v>2058</v>
      </c>
      <c r="J59" s="257" t="s">
        <v>2059</v>
      </c>
      <c r="K59" s="257" t="s">
        <v>2060</v>
      </c>
      <c r="M59" s="257" t="s">
        <v>2064</v>
      </c>
      <c r="N59" s="257" t="s">
        <v>2065</v>
      </c>
      <c r="O59" s="257" t="s">
        <v>2066</v>
      </c>
      <c r="Q59" s="257" t="s">
        <v>2070</v>
      </c>
      <c r="R59" s="257" t="s">
        <v>2071</v>
      </c>
      <c r="S59" s="257" t="s">
        <v>2072</v>
      </c>
      <c r="T59" s="257" t="s">
        <v>2076</v>
      </c>
      <c r="U59" s="257" t="s">
        <v>2077</v>
      </c>
      <c r="V59" s="257" t="s">
        <v>2078</v>
      </c>
    </row>
    <row r="60" spans="2:22" ht="15.75" thickBot="1">
      <c r="B60" s="257" t="s">
        <v>2049</v>
      </c>
      <c r="C60" s="257" t="s">
        <v>2050</v>
      </c>
      <c r="D60" s="257" t="s">
        <v>2051</v>
      </c>
      <c r="E60" s="257" t="s">
        <v>2055</v>
      </c>
      <c r="F60" s="257" t="s">
        <v>2056</v>
      </c>
      <c r="G60" s="257" t="s">
        <v>2057</v>
      </c>
      <c r="I60" s="257" t="s">
        <v>2061</v>
      </c>
      <c r="J60" s="257" t="s">
        <v>2062</v>
      </c>
      <c r="K60" s="257" t="s">
        <v>2063</v>
      </c>
      <c r="M60" s="257" t="s">
        <v>2067</v>
      </c>
      <c r="N60" s="257" t="s">
        <v>2068</v>
      </c>
      <c r="O60" s="257" t="s">
        <v>2069</v>
      </c>
      <c r="Q60" s="257" t="s">
        <v>2073</v>
      </c>
      <c r="R60" s="257" t="s">
        <v>2074</v>
      </c>
      <c r="S60" s="257" t="s">
        <v>2075</v>
      </c>
      <c r="T60" s="257" t="s">
        <v>2079</v>
      </c>
      <c r="U60" s="257" t="s">
        <v>2080</v>
      </c>
      <c r="V60" s="257" t="s">
        <v>2081</v>
      </c>
    </row>
    <row r="62" spans="2:22" ht="15.75" thickBot="1">
      <c r="B62" s="257" t="s">
        <v>2082</v>
      </c>
      <c r="C62" s="257" t="s">
        <v>2083</v>
      </c>
      <c r="D62" s="257" t="s">
        <v>2084</v>
      </c>
      <c r="E62" s="257" t="s">
        <v>2088</v>
      </c>
      <c r="F62" s="257" t="s">
        <v>2089</v>
      </c>
      <c r="G62" s="257" t="s">
        <v>2090</v>
      </c>
      <c r="I62" s="257" t="s">
        <v>2094</v>
      </c>
      <c r="J62" s="257" t="s">
        <v>2095</v>
      </c>
      <c r="K62" s="257" t="s">
        <v>2096</v>
      </c>
      <c r="M62" s="257" t="s">
        <v>2100</v>
      </c>
      <c r="N62" s="257" t="s">
        <v>2101</v>
      </c>
      <c r="O62" s="257" t="s">
        <v>2102</v>
      </c>
      <c r="Q62" s="257" t="s">
        <v>2106</v>
      </c>
      <c r="R62" s="257" t="s">
        <v>2107</v>
      </c>
      <c r="S62" s="257" t="s">
        <v>2108</v>
      </c>
      <c r="T62" s="257" t="s">
        <v>2112</v>
      </c>
      <c r="U62" s="257" t="s">
        <v>2113</v>
      </c>
      <c r="V62" s="257" t="s">
        <v>2114</v>
      </c>
    </row>
    <row r="63" spans="2:22" ht="15.75" thickBot="1">
      <c r="B63" s="257" t="s">
        <v>2085</v>
      </c>
      <c r="C63" s="257" t="s">
        <v>2086</v>
      </c>
      <c r="D63" s="257" t="s">
        <v>2087</v>
      </c>
      <c r="E63" s="257" t="s">
        <v>2091</v>
      </c>
      <c r="F63" s="257" t="s">
        <v>2092</v>
      </c>
      <c r="G63" s="257" t="s">
        <v>2093</v>
      </c>
      <c r="I63" s="257" t="s">
        <v>2097</v>
      </c>
      <c r="J63" s="257" t="s">
        <v>2098</v>
      </c>
      <c r="K63" s="257" t="s">
        <v>2099</v>
      </c>
      <c r="M63" s="257" t="s">
        <v>2103</v>
      </c>
      <c r="N63" s="257" t="s">
        <v>2104</v>
      </c>
      <c r="O63" s="257" t="s">
        <v>2105</v>
      </c>
      <c r="Q63" s="257" t="s">
        <v>2109</v>
      </c>
      <c r="R63" s="257" t="s">
        <v>2110</v>
      </c>
      <c r="S63" s="257" t="s">
        <v>2111</v>
      </c>
      <c r="T63" s="257" t="s">
        <v>2115</v>
      </c>
      <c r="U63" s="257" t="s">
        <v>2116</v>
      </c>
      <c r="V63" s="257" t="s">
        <v>2117</v>
      </c>
    </row>
    <row r="65" spans="2:22" ht="15.75" thickBot="1">
      <c r="B65" s="257" t="s">
        <v>2118</v>
      </c>
      <c r="C65" s="257" t="s">
        <v>2119</v>
      </c>
      <c r="D65" s="257" t="s">
        <v>2120</v>
      </c>
      <c r="E65" s="257" t="s">
        <v>2124</v>
      </c>
      <c r="F65" s="257" t="s">
        <v>2125</v>
      </c>
      <c r="G65" s="257" t="s">
        <v>2126</v>
      </c>
      <c r="I65" s="257" t="s">
        <v>2130</v>
      </c>
      <c r="J65" s="257" t="s">
        <v>2131</v>
      </c>
      <c r="K65" s="257" t="s">
        <v>2132</v>
      </c>
      <c r="M65" s="257" t="s">
        <v>2136</v>
      </c>
      <c r="N65" s="257" t="s">
        <v>2137</v>
      </c>
      <c r="O65" s="257" t="s">
        <v>2138</v>
      </c>
      <c r="Q65" s="257" t="s">
        <v>2142</v>
      </c>
      <c r="R65" s="257" t="s">
        <v>2143</v>
      </c>
      <c r="S65" s="257" t="s">
        <v>2144</v>
      </c>
      <c r="T65" s="257" t="s">
        <v>2148</v>
      </c>
      <c r="U65" s="257" t="s">
        <v>2149</v>
      </c>
      <c r="V65" s="257" t="s">
        <v>2150</v>
      </c>
    </row>
    <row r="66" spans="2:22" ht="15.75" thickBot="1">
      <c r="B66" s="257" t="s">
        <v>2121</v>
      </c>
      <c r="C66" s="257" t="s">
        <v>2122</v>
      </c>
      <c r="D66" s="257" t="s">
        <v>2123</v>
      </c>
      <c r="E66" s="257" t="s">
        <v>2127</v>
      </c>
      <c r="F66" s="257" t="s">
        <v>2128</v>
      </c>
      <c r="G66" s="257" t="s">
        <v>2129</v>
      </c>
      <c r="I66" s="257" t="s">
        <v>2133</v>
      </c>
      <c r="J66" s="257" t="s">
        <v>2134</v>
      </c>
      <c r="K66" s="257" t="s">
        <v>2135</v>
      </c>
      <c r="M66" s="257" t="s">
        <v>2139</v>
      </c>
      <c r="N66" s="257" t="s">
        <v>2140</v>
      </c>
      <c r="O66" s="257" t="s">
        <v>2141</v>
      </c>
      <c r="Q66" s="257" t="s">
        <v>2145</v>
      </c>
      <c r="R66" s="257" t="s">
        <v>2146</v>
      </c>
      <c r="S66" s="257" t="s">
        <v>2147</v>
      </c>
      <c r="T66" s="257" t="s">
        <v>2151</v>
      </c>
      <c r="U66" s="257" t="s">
        <v>2152</v>
      </c>
      <c r="V66" s="257" t="s">
        <v>2153</v>
      </c>
    </row>
    <row r="68" spans="2:22" ht="15.75" thickBot="1">
      <c r="B68" s="257" t="s">
        <v>2154</v>
      </c>
      <c r="C68" s="257" t="s">
        <v>2155</v>
      </c>
      <c r="D68" s="257" t="s">
        <v>2156</v>
      </c>
      <c r="E68" s="257" t="s">
        <v>2160</v>
      </c>
      <c r="F68" s="257" t="s">
        <v>2161</v>
      </c>
      <c r="G68" s="257" t="s">
        <v>2162</v>
      </c>
      <c r="I68" s="257" t="s">
        <v>2166</v>
      </c>
      <c r="J68" s="257" t="s">
        <v>2167</v>
      </c>
      <c r="K68" s="257" t="s">
        <v>2168</v>
      </c>
      <c r="M68" s="257" t="s">
        <v>2172</v>
      </c>
      <c r="N68" s="257" t="s">
        <v>2173</v>
      </c>
      <c r="O68" s="257" t="s">
        <v>2174</v>
      </c>
      <c r="Q68" s="257" t="s">
        <v>2178</v>
      </c>
      <c r="R68" s="257" t="s">
        <v>2179</v>
      </c>
      <c r="S68" s="257" t="s">
        <v>2180</v>
      </c>
      <c r="T68" s="257" t="s">
        <v>2184</v>
      </c>
      <c r="U68" s="257" t="s">
        <v>2185</v>
      </c>
      <c r="V68" s="257" t="s">
        <v>2186</v>
      </c>
    </row>
    <row r="69" spans="2:22" ht="15.75" thickBot="1">
      <c r="B69" s="257" t="s">
        <v>2157</v>
      </c>
      <c r="C69" s="257" t="s">
        <v>2158</v>
      </c>
      <c r="D69" s="257" t="s">
        <v>2159</v>
      </c>
      <c r="E69" s="257" t="s">
        <v>2163</v>
      </c>
      <c r="F69" s="257" t="s">
        <v>2164</v>
      </c>
      <c r="G69" s="257" t="s">
        <v>2165</v>
      </c>
      <c r="I69" s="257" t="s">
        <v>2169</v>
      </c>
      <c r="J69" s="257" t="s">
        <v>2170</v>
      </c>
      <c r="K69" s="257" t="s">
        <v>2171</v>
      </c>
      <c r="M69" s="257" t="s">
        <v>2175</v>
      </c>
      <c r="N69" s="257" t="s">
        <v>2176</v>
      </c>
      <c r="O69" s="257" t="s">
        <v>2177</v>
      </c>
      <c r="Q69" s="257" t="s">
        <v>2181</v>
      </c>
      <c r="R69" s="257" t="s">
        <v>2182</v>
      </c>
      <c r="S69" s="257" t="s">
        <v>2183</v>
      </c>
      <c r="T69" s="257" t="s">
        <v>2187</v>
      </c>
      <c r="U69" s="257" t="s">
        <v>2188</v>
      </c>
      <c r="V69" s="257" t="s">
        <v>2189</v>
      </c>
    </row>
    <row r="71" spans="2:22" ht="15.75" thickBot="1">
      <c r="B71" s="257" t="s">
        <v>2190</v>
      </c>
      <c r="C71" s="257" t="s">
        <v>2191</v>
      </c>
      <c r="D71" s="257" t="s">
        <v>2192</v>
      </c>
      <c r="E71" s="257" t="s">
        <v>2196</v>
      </c>
      <c r="F71" s="257" t="s">
        <v>2197</v>
      </c>
      <c r="G71" s="257" t="s">
        <v>2198</v>
      </c>
      <c r="I71" s="257" t="s">
        <v>2202</v>
      </c>
      <c r="J71" s="257" t="s">
        <v>2203</v>
      </c>
      <c r="K71" s="257" t="s">
        <v>2204</v>
      </c>
      <c r="M71" s="257" t="s">
        <v>2208</v>
      </c>
      <c r="N71" s="257" t="s">
        <v>2209</v>
      </c>
      <c r="O71" s="257" t="s">
        <v>2210</v>
      </c>
      <c r="Q71" s="257" t="s">
        <v>2214</v>
      </c>
      <c r="R71" s="257" t="s">
        <v>2215</v>
      </c>
      <c r="S71" s="257" t="s">
        <v>2216</v>
      </c>
      <c r="T71" s="257" t="s">
        <v>2220</v>
      </c>
      <c r="U71" s="257" t="s">
        <v>2221</v>
      </c>
      <c r="V71" s="257" t="s">
        <v>2222</v>
      </c>
    </row>
    <row r="72" spans="2:22" ht="15.75" thickBot="1">
      <c r="B72" s="257" t="s">
        <v>2193</v>
      </c>
      <c r="C72" s="257" t="s">
        <v>2194</v>
      </c>
      <c r="D72" s="257" t="s">
        <v>2195</v>
      </c>
      <c r="E72" s="257" t="s">
        <v>2199</v>
      </c>
      <c r="F72" s="257" t="s">
        <v>2200</v>
      </c>
      <c r="G72" s="257" t="s">
        <v>2201</v>
      </c>
      <c r="I72" s="257" t="s">
        <v>2205</v>
      </c>
      <c r="J72" s="257" t="s">
        <v>2206</v>
      </c>
      <c r="K72" s="257" t="s">
        <v>2207</v>
      </c>
      <c r="M72" s="257" t="s">
        <v>2211</v>
      </c>
      <c r="N72" s="257" t="s">
        <v>2212</v>
      </c>
      <c r="O72" s="257" t="s">
        <v>2213</v>
      </c>
      <c r="Q72" s="257" t="s">
        <v>2217</v>
      </c>
      <c r="R72" s="257" t="s">
        <v>2218</v>
      </c>
      <c r="S72" s="257" t="s">
        <v>2219</v>
      </c>
      <c r="T72" s="257" t="s">
        <v>2223</v>
      </c>
      <c r="U72" s="257" t="s">
        <v>2224</v>
      </c>
      <c r="V72" s="257" t="s">
        <v>2225</v>
      </c>
    </row>
    <row r="74" spans="2:22" ht="15.75" thickBot="1">
      <c r="B74" s="257" t="s">
        <v>2226</v>
      </c>
      <c r="C74" s="257" t="s">
        <v>2227</v>
      </c>
      <c r="D74" s="257" t="s">
        <v>2228</v>
      </c>
      <c r="E74" s="257" t="s">
        <v>2232</v>
      </c>
      <c r="F74" s="257" t="s">
        <v>2233</v>
      </c>
      <c r="G74" s="257" t="s">
        <v>2234</v>
      </c>
      <c r="I74" s="257" t="s">
        <v>2238</v>
      </c>
      <c r="J74" s="257" t="s">
        <v>2239</v>
      </c>
      <c r="K74" s="257" t="s">
        <v>2240</v>
      </c>
      <c r="M74" s="257" t="s">
        <v>2244</v>
      </c>
      <c r="N74" s="257" t="s">
        <v>2245</v>
      </c>
      <c r="O74" s="257" t="s">
        <v>2246</v>
      </c>
      <c r="Q74" s="257" t="s">
        <v>2250</v>
      </c>
      <c r="R74" s="257" t="s">
        <v>2251</v>
      </c>
      <c r="S74" s="257" t="s">
        <v>2252</v>
      </c>
      <c r="T74" s="257" t="s">
        <v>2256</v>
      </c>
      <c r="U74" s="257" t="s">
        <v>2257</v>
      </c>
      <c r="V74" s="257" t="s">
        <v>2258</v>
      </c>
    </row>
    <row r="75" spans="2:22" ht="15.75" thickBot="1">
      <c r="B75" s="257" t="s">
        <v>2229</v>
      </c>
      <c r="C75" s="257" t="s">
        <v>2230</v>
      </c>
      <c r="D75" s="257" t="s">
        <v>2231</v>
      </c>
      <c r="E75" s="257" t="s">
        <v>2235</v>
      </c>
      <c r="F75" s="257" t="s">
        <v>2236</v>
      </c>
      <c r="G75" s="257" t="s">
        <v>2237</v>
      </c>
      <c r="I75" s="257" t="s">
        <v>2241</v>
      </c>
      <c r="J75" s="257" t="s">
        <v>2242</v>
      </c>
      <c r="K75" s="257" t="s">
        <v>2243</v>
      </c>
      <c r="M75" s="257" t="s">
        <v>2247</v>
      </c>
      <c r="N75" s="257" t="s">
        <v>2248</v>
      </c>
      <c r="O75" s="257" t="s">
        <v>2249</v>
      </c>
      <c r="Q75" s="257" t="s">
        <v>2253</v>
      </c>
      <c r="R75" s="257" t="s">
        <v>2254</v>
      </c>
      <c r="S75" s="257" t="s">
        <v>2255</v>
      </c>
      <c r="T75" s="257" t="s">
        <v>2259</v>
      </c>
      <c r="U75" s="257" t="s">
        <v>2260</v>
      </c>
      <c r="V75" s="257" t="s">
        <v>2261</v>
      </c>
    </row>
    <row r="77" spans="2:22" ht="15.75" thickBot="1">
      <c r="B77" s="257" t="s">
        <v>2262</v>
      </c>
      <c r="C77" s="257" t="s">
        <v>2263</v>
      </c>
      <c r="D77" s="257" t="s">
        <v>2264</v>
      </c>
      <c r="E77" s="257" t="s">
        <v>2268</v>
      </c>
      <c r="F77" s="257" t="s">
        <v>2269</v>
      </c>
      <c r="G77" s="257" t="s">
        <v>2270</v>
      </c>
      <c r="I77" s="257" t="s">
        <v>2274</v>
      </c>
      <c r="J77" s="257" t="s">
        <v>2275</v>
      </c>
      <c r="K77" s="257" t="s">
        <v>2276</v>
      </c>
      <c r="M77" s="257" t="s">
        <v>2280</v>
      </c>
      <c r="N77" s="257" t="s">
        <v>2281</v>
      </c>
      <c r="O77" s="257" t="s">
        <v>2282</v>
      </c>
      <c r="Q77" s="257" t="s">
        <v>2286</v>
      </c>
      <c r="R77" s="257" t="s">
        <v>2287</v>
      </c>
      <c r="S77" s="257" t="s">
        <v>2288</v>
      </c>
      <c r="T77" s="257" t="s">
        <v>2292</v>
      </c>
      <c r="U77" s="257" t="s">
        <v>2293</v>
      </c>
      <c r="V77" s="257" t="s">
        <v>2294</v>
      </c>
    </row>
    <row r="78" spans="2:22" ht="15.75" thickBot="1">
      <c r="B78" s="257" t="s">
        <v>2265</v>
      </c>
      <c r="C78" s="257" t="s">
        <v>2266</v>
      </c>
      <c r="D78" s="257" t="s">
        <v>2267</v>
      </c>
      <c r="E78" s="257" t="s">
        <v>2271</v>
      </c>
      <c r="F78" s="257" t="s">
        <v>2272</v>
      </c>
      <c r="G78" s="257" t="s">
        <v>2273</v>
      </c>
      <c r="I78" s="257" t="s">
        <v>2277</v>
      </c>
      <c r="J78" s="257" t="s">
        <v>2278</v>
      </c>
      <c r="K78" s="257" t="s">
        <v>2279</v>
      </c>
      <c r="M78" s="257" t="s">
        <v>2283</v>
      </c>
      <c r="N78" s="257" t="s">
        <v>2284</v>
      </c>
      <c r="O78" s="257" t="s">
        <v>2285</v>
      </c>
      <c r="Q78" s="257" t="s">
        <v>2289</v>
      </c>
      <c r="R78" s="257" t="s">
        <v>2290</v>
      </c>
      <c r="S78" s="257" t="s">
        <v>2291</v>
      </c>
      <c r="T78" s="257" t="s">
        <v>2295</v>
      </c>
      <c r="U78" s="257" t="s">
        <v>2296</v>
      </c>
      <c r="V78" s="257" t="s">
        <v>2297</v>
      </c>
    </row>
    <row r="80" spans="2:22" ht="15.75" thickBot="1">
      <c r="B80" s="257" t="s">
        <v>2298</v>
      </c>
      <c r="C80" s="257" t="s">
        <v>2299</v>
      </c>
      <c r="D80" s="257" t="s">
        <v>2300</v>
      </c>
      <c r="E80" s="257" t="s">
        <v>2304</v>
      </c>
      <c r="F80" s="257" t="s">
        <v>2305</v>
      </c>
      <c r="G80" s="257" t="s">
        <v>2306</v>
      </c>
    </row>
    <row r="81" spans="2:9" ht="15.75" thickBot="1">
      <c r="B81" s="257" t="s">
        <v>2301</v>
      </c>
      <c r="C81" s="257" t="s">
        <v>2302</v>
      </c>
      <c r="D81" s="257" t="s">
        <v>2303</v>
      </c>
      <c r="E81" s="257" t="s">
        <v>2307</v>
      </c>
      <c r="F81" s="257" t="s">
        <v>2308</v>
      </c>
      <c r="G81" s="257" t="s">
        <v>2309</v>
      </c>
    </row>
    <row r="83" spans="2:9" ht="15.75" thickBot="1">
      <c r="B83" s="259" t="s">
        <v>2310</v>
      </c>
      <c r="C83" s="259" t="s">
        <v>2311</v>
      </c>
      <c r="D83" s="259" t="s">
        <v>2312</v>
      </c>
      <c r="E83" s="259" t="s">
        <v>2316</v>
      </c>
      <c r="F83" s="259" t="s">
        <v>2317</v>
      </c>
      <c r="G83" s="259" t="s">
        <v>2318</v>
      </c>
    </row>
    <row r="84" spans="2:9" ht="15.75" thickBot="1">
      <c r="B84" s="259" t="s">
        <v>2313</v>
      </c>
      <c r="C84" s="259" t="s">
        <v>2314</v>
      </c>
      <c r="D84" s="259" t="s">
        <v>2315</v>
      </c>
      <c r="E84" s="259" t="s">
        <v>2319</v>
      </c>
      <c r="F84" s="259" t="s">
        <v>2320</v>
      </c>
      <c r="G84" s="259" t="s">
        <v>2321</v>
      </c>
    </row>
    <row r="85" spans="2:9">
      <c r="I85" s="258"/>
    </row>
  </sheetData>
  <mergeCells count="3">
    <mergeCell ref="A2:J2"/>
    <mergeCell ref="B3:C3"/>
    <mergeCell ref="E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13" zoomScale="70" zoomScaleNormal="70" workbookViewId="0">
      <selection activeCell="C7" sqref="C7"/>
    </sheetView>
  </sheetViews>
  <sheetFormatPr defaultRowHeight="15.75"/>
  <cols>
    <col min="1" max="1" width="9.140625" style="1"/>
    <col min="2" max="6" width="9.7109375" style="1" customWidth="1"/>
    <col min="7" max="7" width="2" style="1" customWidth="1"/>
    <col min="8" max="11" width="9.7109375" style="1" customWidth="1"/>
    <col min="12" max="12" width="11.28515625" style="1" customWidth="1"/>
    <col min="13" max="13" width="12.85546875" style="1" customWidth="1"/>
    <col min="14" max="14" width="11.28515625" style="1" customWidth="1"/>
    <col min="15" max="17" width="17" style="1" customWidth="1"/>
    <col min="18" max="18" width="13.7109375" style="1" customWidth="1"/>
    <col min="19" max="19" width="10.140625" style="1" customWidth="1"/>
    <col min="20" max="20" width="13" style="1" customWidth="1"/>
    <col min="21" max="21" width="15" style="1" customWidth="1"/>
    <col min="22" max="22" width="13.85546875" style="1" customWidth="1"/>
    <col min="23" max="23" width="15.85546875" style="1" customWidth="1"/>
    <col min="24" max="16384" width="9.140625" style="1"/>
  </cols>
  <sheetData>
    <row r="1" spans="1:23" ht="45.75" customHeight="1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5"/>
      <c r="V1" s="5"/>
    </row>
    <row r="2" spans="1:23" ht="84.75" customHeight="1">
      <c r="B2" s="292" t="s">
        <v>5</v>
      </c>
      <c r="C2" s="292"/>
      <c r="D2" s="292"/>
      <c r="E2" s="292"/>
      <c r="F2" s="292"/>
      <c r="G2" s="292"/>
      <c r="H2" s="292"/>
      <c r="I2" s="292"/>
      <c r="J2" s="292"/>
      <c r="K2" s="292"/>
    </row>
    <row r="3" spans="1:23" ht="27.75" customHeight="1">
      <c r="B3" s="346"/>
      <c r="C3" s="346"/>
      <c r="D3" s="3"/>
      <c r="E3" s="347"/>
      <c r="F3" s="347"/>
      <c r="G3" s="347"/>
      <c r="H3" s="347"/>
      <c r="I3" s="347"/>
    </row>
    <row r="4" spans="1:23" ht="33" customHeight="1"/>
    <row r="5" spans="1:23" ht="23.25" customHeight="1">
      <c r="A5" s="41"/>
      <c r="B5" s="341" t="s">
        <v>1</v>
      </c>
      <c r="C5" s="341"/>
      <c r="E5" s="342" t="s">
        <v>7</v>
      </c>
      <c r="F5" s="343"/>
      <c r="G5" s="343"/>
      <c r="H5" s="344"/>
      <c r="N5" s="41"/>
    </row>
    <row r="6" spans="1:23" ht="23.25" customHeight="1">
      <c r="A6" s="41"/>
      <c r="L6" s="41" t="s">
        <v>121</v>
      </c>
      <c r="M6" s="41" t="s">
        <v>122</v>
      </c>
    </row>
    <row r="7" spans="1:23" ht="21.75" customHeight="1">
      <c r="B7" s="98"/>
      <c r="C7" s="22"/>
      <c r="D7" s="23"/>
      <c r="E7" s="23"/>
      <c r="F7" s="23"/>
      <c r="G7" s="72"/>
      <c r="H7" s="23"/>
      <c r="I7" s="23"/>
      <c r="J7" s="23"/>
      <c r="K7" s="24"/>
      <c r="L7" s="1">
        <v>1</v>
      </c>
      <c r="M7" s="1">
        <v>12</v>
      </c>
      <c r="O7" s="296" t="s">
        <v>34</v>
      </c>
      <c r="P7" s="296" t="s">
        <v>15</v>
      </c>
      <c r="Q7" s="336" t="s">
        <v>110</v>
      </c>
      <c r="R7" s="305" t="s">
        <v>21</v>
      </c>
      <c r="S7" s="296" t="s">
        <v>14</v>
      </c>
      <c r="T7" s="336" t="s">
        <v>24</v>
      </c>
      <c r="U7" s="337" t="s">
        <v>32</v>
      </c>
      <c r="V7" s="350" t="s">
        <v>33</v>
      </c>
      <c r="W7" s="350" t="s">
        <v>85</v>
      </c>
    </row>
    <row r="8" spans="1:23" ht="12" customHeight="1">
      <c r="B8" s="25"/>
      <c r="C8" s="21"/>
      <c r="D8" s="26"/>
      <c r="E8" s="26"/>
      <c r="F8" s="26"/>
      <c r="G8" s="72"/>
      <c r="H8" s="26"/>
      <c r="I8" s="26"/>
      <c r="J8" s="26"/>
      <c r="K8" s="27"/>
      <c r="O8" s="298"/>
      <c r="P8" s="298"/>
      <c r="Q8" s="348"/>
      <c r="R8" s="307"/>
      <c r="S8" s="298"/>
      <c r="T8" s="348"/>
      <c r="U8" s="349"/>
      <c r="V8" s="351"/>
      <c r="W8" s="351"/>
    </row>
    <row r="9" spans="1:23" ht="18" customHeight="1">
      <c r="B9" s="22"/>
      <c r="C9" s="22"/>
      <c r="D9" s="21"/>
      <c r="E9" s="22"/>
      <c r="F9" s="22"/>
      <c r="G9" s="72"/>
      <c r="H9" s="21"/>
      <c r="I9" s="21"/>
      <c r="J9" s="26"/>
      <c r="K9" s="27"/>
      <c r="L9" s="1">
        <v>2</v>
      </c>
      <c r="M9" s="1">
        <v>24</v>
      </c>
      <c r="O9" s="143" t="s">
        <v>22</v>
      </c>
      <c r="P9" s="143" t="s">
        <v>42</v>
      </c>
      <c r="Q9" s="111" t="s">
        <v>79</v>
      </c>
      <c r="R9" s="108" t="s">
        <v>102</v>
      </c>
      <c r="S9" s="22"/>
      <c r="T9" s="121">
        <v>4437</v>
      </c>
      <c r="U9" s="37">
        <f>T9/4510</f>
        <v>0.98381374722838133</v>
      </c>
      <c r="V9" s="36">
        <f>142*U9</f>
        <v>139.70155210643014</v>
      </c>
      <c r="W9" s="36">
        <v>140</v>
      </c>
    </row>
    <row r="10" spans="1:23" ht="12" customHeight="1">
      <c r="B10" s="25"/>
      <c r="C10" s="21"/>
      <c r="D10" s="21"/>
      <c r="E10" s="25"/>
      <c r="F10" s="21"/>
      <c r="G10" s="72"/>
      <c r="H10" s="21"/>
      <c r="I10" s="21"/>
      <c r="J10" s="26"/>
      <c r="K10" s="27"/>
      <c r="O10" s="142"/>
      <c r="P10" s="142"/>
      <c r="Q10" s="141" t="s">
        <v>80</v>
      </c>
      <c r="R10" s="108" t="s">
        <v>88</v>
      </c>
      <c r="S10" s="174"/>
      <c r="T10" s="36">
        <v>73</v>
      </c>
      <c r="U10" s="37">
        <f t="shared" ref="U10:U11" si="0">T10/4510</f>
        <v>1.6186252771618625E-2</v>
      </c>
      <c r="V10" s="36">
        <f t="shared" ref="V10:V11" si="1">142*U10</f>
        <v>2.2984478935698447</v>
      </c>
      <c r="W10" s="36">
        <v>2</v>
      </c>
    </row>
    <row r="11" spans="1:23" ht="18" customHeight="1">
      <c r="B11" s="22"/>
      <c r="C11" s="22"/>
      <c r="D11" s="21"/>
      <c r="E11" s="22"/>
      <c r="F11" s="22"/>
      <c r="G11" s="84"/>
      <c r="H11" s="26"/>
      <c r="I11" s="21"/>
      <c r="J11" s="26"/>
      <c r="K11" s="27"/>
      <c r="L11" s="1">
        <v>3</v>
      </c>
      <c r="M11" s="1">
        <v>24</v>
      </c>
      <c r="O11" s="113" t="s">
        <v>11</v>
      </c>
      <c r="P11" s="114"/>
      <c r="Q11" s="115"/>
      <c r="R11" s="115"/>
      <c r="S11" s="71"/>
      <c r="T11" s="78">
        <f>SUM(T9:T10)</f>
        <v>4510</v>
      </c>
      <c r="U11" s="37">
        <f t="shared" si="0"/>
        <v>1</v>
      </c>
      <c r="V11" s="36">
        <f t="shared" si="1"/>
        <v>142</v>
      </c>
      <c r="W11" s="130">
        <f>SUM(W9:W10)</f>
        <v>142</v>
      </c>
    </row>
    <row r="12" spans="1:23" ht="12.75" customHeight="1">
      <c r="B12" s="25"/>
      <c r="C12" s="21"/>
      <c r="D12" s="21"/>
      <c r="E12" s="25"/>
      <c r="F12" s="21"/>
      <c r="H12" s="21"/>
      <c r="I12" s="21"/>
      <c r="J12" s="26"/>
      <c r="K12" s="27"/>
    </row>
    <row r="13" spans="1:23" ht="18" customHeight="1">
      <c r="B13" s="22"/>
      <c r="C13" s="22"/>
      <c r="D13" s="21"/>
      <c r="E13" s="22"/>
      <c r="F13" s="22"/>
      <c r="H13" s="26"/>
      <c r="I13" s="26"/>
      <c r="J13" s="26"/>
      <c r="K13" s="27"/>
      <c r="L13" s="1">
        <v>4</v>
      </c>
      <c r="M13" s="1">
        <v>24</v>
      </c>
    </row>
    <row r="14" spans="1:23" ht="12" customHeight="1">
      <c r="B14" s="25"/>
      <c r="C14" s="21"/>
      <c r="D14" s="21"/>
      <c r="E14" s="25"/>
      <c r="F14" s="21"/>
      <c r="H14" s="21"/>
      <c r="I14" s="21"/>
      <c r="J14" s="26"/>
      <c r="K14" s="27"/>
    </row>
    <row r="15" spans="1:23" ht="18" customHeight="1">
      <c r="B15" s="22"/>
      <c r="C15" s="22"/>
      <c r="D15" s="21"/>
      <c r="E15" s="22"/>
      <c r="F15" s="22"/>
      <c r="H15" s="21"/>
      <c r="I15" s="21"/>
      <c r="J15" s="26"/>
      <c r="K15" s="27"/>
      <c r="L15" s="1">
        <v>5</v>
      </c>
      <c r="M15" s="1">
        <v>24</v>
      </c>
    </row>
    <row r="16" spans="1:23" ht="12" customHeight="1">
      <c r="B16" s="25"/>
      <c r="C16" s="21"/>
      <c r="D16" s="21"/>
      <c r="E16" s="21"/>
      <c r="F16" s="21"/>
      <c r="H16" s="26"/>
      <c r="I16" s="21"/>
      <c r="J16" s="26"/>
      <c r="K16" s="27"/>
    </row>
    <row r="17" spans="2:13" ht="18" customHeight="1">
      <c r="B17" s="22"/>
      <c r="C17" s="22"/>
      <c r="D17" s="21"/>
      <c r="E17" s="22"/>
      <c r="F17" s="21"/>
      <c r="H17" s="22"/>
      <c r="I17" s="21"/>
      <c r="J17" s="22"/>
      <c r="K17" s="22"/>
      <c r="L17" s="1">
        <v>6</v>
      </c>
      <c r="M17" s="1">
        <v>36</v>
      </c>
    </row>
    <row r="18" spans="2:13" ht="12" customHeight="1">
      <c r="B18" s="25"/>
      <c r="C18" s="21"/>
      <c r="D18" s="21"/>
      <c r="E18" s="21"/>
      <c r="F18" s="21"/>
      <c r="G18" s="2"/>
      <c r="H18" s="21"/>
      <c r="I18" s="21"/>
      <c r="J18" s="26"/>
      <c r="K18" s="27"/>
    </row>
    <row r="19" spans="2:13" ht="18" customHeight="1">
      <c r="B19" s="22"/>
      <c r="C19" s="22"/>
      <c r="D19" s="21"/>
      <c r="E19" s="22"/>
      <c r="F19" s="21"/>
      <c r="G19" s="77"/>
      <c r="H19" s="22"/>
      <c r="I19" s="21"/>
      <c r="J19" s="22"/>
      <c r="K19" s="22"/>
      <c r="L19" s="1">
        <v>7</v>
      </c>
      <c r="M19" s="1">
        <v>36</v>
      </c>
    </row>
    <row r="20" spans="2:13" ht="12" customHeight="1">
      <c r="B20" s="25"/>
      <c r="C20" s="21"/>
      <c r="D20" s="21"/>
      <c r="E20" s="21"/>
      <c r="F20" s="21"/>
      <c r="G20" s="75"/>
      <c r="H20" s="21"/>
      <c r="I20" s="21"/>
      <c r="J20" s="26"/>
      <c r="K20" s="27"/>
    </row>
    <row r="21" spans="2:13" ht="18" customHeight="1">
      <c r="B21" s="22"/>
      <c r="C21" s="22"/>
      <c r="D21" s="21"/>
      <c r="E21" s="22"/>
      <c r="F21" s="21"/>
      <c r="G21" s="77"/>
      <c r="H21" s="22"/>
      <c r="I21" s="21"/>
      <c r="J21" s="22"/>
      <c r="K21" s="22"/>
      <c r="L21" s="1">
        <v>8</v>
      </c>
      <c r="M21" s="1">
        <v>36</v>
      </c>
    </row>
    <row r="22" spans="2:13" ht="12" customHeight="1">
      <c r="B22" s="25"/>
      <c r="C22" s="21"/>
      <c r="D22" s="21"/>
      <c r="E22" s="21"/>
      <c r="F22" s="21"/>
      <c r="G22" s="75"/>
      <c r="H22" s="21"/>
      <c r="I22" s="21"/>
      <c r="J22" s="26"/>
      <c r="K22" s="27"/>
    </row>
    <row r="23" spans="2:13" ht="18" customHeight="1">
      <c r="B23" s="22"/>
      <c r="C23" s="22"/>
      <c r="D23" s="21"/>
      <c r="E23" s="22"/>
      <c r="F23" s="21"/>
      <c r="G23" s="77"/>
      <c r="H23" s="22"/>
      <c r="I23" s="21"/>
      <c r="J23" s="22"/>
      <c r="K23" s="22"/>
      <c r="L23" s="1">
        <v>9</v>
      </c>
      <c r="M23" s="1">
        <v>36</v>
      </c>
    </row>
    <row r="24" spans="2:13" ht="12" customHeight="1">
      <c r="B24" s="25"/>
      <c r="C24" s="21"/>
      <c r="D24" s="21"/>
      <c r="E24" s="21"/>
      <c r="F24" s="21"/>
      <c r="G24" s="75"/>
      <c r="H24" s="21"/>
      <c r="I24" s="21"/>
      <c r="J24" s="26"/>
      <c r="K24" s="27"/>
    </row>
    <row r="25" spans="2:13" ht="18" customHeight="1">
      <c r="B25" s="22"/>
      <c r="C25" s="22"/>
      <c r="D25" s="21"/>
      <c r="E25" s="22"/>
      <c r="F25" s="26"/>
      <c r="G25" s="77"/>
      <c r="H25" s="22"/>
      <c r="I25" s="21"/>
      <c r="J25" s="22"/>
      <c r="K25" s="22"/>
      <c r="L25" s="1">
        <v>10</v>
      </c>
      <c r="M25" s="1">
        <v>36</v>
      </c>
    </row>
    <row r="26" spans="2:13" ht="12" customHeight="1">
      <c r="B26" s="25"/>
      <c r="C26" s="21"/>
      <c r="D26" s="21"/>
      <c r="E26" s="21"/>
      <c r="F26" s="21"/>
      <c r="G26" s="75"/>
      <c r="H26" s="21"/>
      <c r="I26" s="26"/>
      <c r="J26" s="26"/>
      <c r="K26" s="27"/>
    </row>
    <row r="27" spans="2:13" ht="18" customHeight="1">
      <c r="B27" s="22"/>
      <c r="C27" s="22"/>
      <c r="D27" s="21"/>
      <c r="E27" s="22"/>
      <c r="F27" s="21"/>
      <c r="G27" s="77"/>
      <c r="H27" s="22"/>
      <c r="I27" s="26"/>
      <c r="J27" s="22"/>
      <c r="K27" s="22"/>
      <c r="L27" s="1">
        <v>11</v>
      </c>
      <c r="M27" s="1">
        <v>36</v>
      </c>
    </row>
    <row r="28" spans="2:13" ht="12" customHeight="1">
      <c r="B28" s="25"/>
      <c r="C28" s="21"/>
      <c r="D28" s="21"/>
      <c r="E28" s="21"/>
      <c r="F28" s="21"/>
      <c r="G28" s="77"/>
      <c r="H28" s="21"/>
      <c r="I28" s="26"/>
      <c r="J28" s="26"/>
      <c r="K28" s="27"/>
    </row>
    <row r="29" spans="2:13" ht="18" customHeight="1">
      <c r="B29" s="22"/>
      <c r="C29" s="22"/>
      <c r="D29" s="21"/>
      <c r="E29" s="22"/>
      <c r="F29" s="21"/>
      <c r="G29" s="75"/>
      <c r="H29" s="22"/>
      <c r="I29" s="26"/>
      <c r="J29" s="22"/>
      <c r="K29" s="22"/>
      <c r="L29" s="1">
        <v>12</v>
      </c>
      <c r="M29" s="1">
        <v>36</v>
      </c>
    </row>
    <row r="30" spans="2:13" ht="12" customHeight="1">
      <c r="B30" s="25"/>
      <c r="C30" s="21"/>
      <c r="D30" s="21"/>
      <c r="E30" s="21"/>
      <c r="F30" s="21"/>
      <c r="G30" s="77"/>
      <c r="H30" s="21"/>
      <c r="I30" s="26"/>
      <c r="J30" s="26"/>
      <c r="K30" s="27"/>
    </row>
    <row r="31" spans="2:13" ht="18" customHeight="1">
      <c r="B31" s="22"/>
      <c r="C31" s="22"/>
      <c r="D31" s="21"/>
      <c r="E31" s="22"/>
      <c r="F31" s="21"/>
      <c r="G31" s="77"/>
      <c r="H31" s="22"/>
      <c r="I31" s="26"/>
      <c r="J31" s="22"/>
      <c r="K31" s="22"/>
      <c r="L31" s="1">
        <v>13</v>
      </c>
      <c r="M31" s="1">
        <v>36</v>
      </c>
    </row>
    <row r="32" spans="2:13" ht="12" customHeight="1">
      <c r="B32" s="25"/>
      <c r="C32" s="21"/>
      <c r="D32" s="21"/>
      <c r="E32" s="21"/>
      <c r="F32" s="21"/>
      <c r="G32" s="75"/>
      <c r="H32" s="21"/>
      <c r="I32" s="21"/>
      <c r="J32" s="26"/>
      <c r="K32" s="27"/>
    </row>
    <row r="33" spans="2:15" ht="18" customHeight="1">
      <c r="B33" s="22"/>
      <c r="C33" s="22"/>
      <c r="D33" s="21"/>
      <c r="E33" s="22"/>
      <c r="F33" s="21"/>
      <c r="G33" s="77"/>
      <c r="H33" s="22"/>
      <c r="I33" s="21"/>
      <c r="J33" s="22"/>
      <c r="K33" s="22"/>
      <c r="L33" s="1">
        <v>14</v>
      </c>
      <c r="M33" s="1">
        <v>36</v>
      </c>
    </row>
    <row r="34" spans="2:15" ht="12" customHeight="1">
      <c r="B34" s="25"/>
      <c r="C34" s="21"/>
      <c r="D34" s="21"/>
      <c r="E34" s="21"/>
      <c r="F34" s="21"/>
      <c r="G34" s="77"/>
      <c r="H34" s="21"/>
      <c r="I34" s="21"/>
      <c r="J34" s="26"/>
      <c r="K34" s="27"/>
    </row>
    <row r="35" spans="2:15" ht="18" customHeight="1">
      <c r="B35" s="22"/>
      <c r="C35" s="22"/>
      <c r="D35" s="21"/>
      <c r="E35" s="22"/>
      <c r="F35" s="21"/>
      <c r="G35" s="75"/>
      <c r="H35" s="22"/>
      <c r="I35" s="21"/>
      <c r="J35" s="22"/>
      <c r="K35" s="22"/>
      <c r="L35" s="1">
        <v>15</v>
      </c>
      <c r="M35" s="1">
        <v>36</v>
      </c>
    </row>
    <row r="36" spans="2:15" ht="12" customHeight="1">
      <c r="B36" s="25"/>
      <c r="C36" s="21"/>
      <c r="D36" s="26"/>
      <c r="E36" s="21"/>
      <c r="F36" s="26"/>
      <c r="G36" s="77"/>
      <c r="H36" s="21"/>
      <c r="I36" s="21"/>
      <c r="J36" s="26"/>
      <c r="K36" s="27"/>
    </row>
    <row r="37" spans="2:15" ht="18" customHeight="1">
      <c r="B37" s="22"/>
      <c r="C37" s="22"/>
      <c r="D37" s="26"/>
      <c r="E37" s="22"/>
      <c r="F37" s="26"/>
      <c r="G37" s="77"/>
      <c r="H37" s="22"/>
      <c r="I37" s="26"/>
      <c r="J37" s="22"/>
      <c r="K37" s="22"/>
      <c r="L37" s="1">
        <v>16</v>
      </c>
      <c r="M37" s="1">
        <v>36</v>
      </c>
    </row>
    <row r="38" spans="2:15" ht="12" customHeight="1">
      <c r="B38" s="28"/>
      <c r="C38" s="26"/>
      <c r="D38" s="26"/>
      <c r="E38" s="21"/>
      <c r="F38" s="26"/>
      <c r="G38" s="75"/>
      <c r="H38" s="21"/>
      <c r="I38" s="26"/>
      <c r="J38" s="26"/>
      <c r="K38" s="27"/>
    </row>
    <row r="39" spans="2:15" ht="18" customHeight="1">
      <c r="B39" s="22"/>
      <c r="C39" s="22"/>
      <c r="D39" s="26"/>
      <c r="E39" s="22"/>
      <c r="F39" s="26"/>
      <c r="G39" s="77"/>
      <c r="H39" s="22"/>
      <c r="I39" s="26"/>
      <c r="J39" s="22"/>
      <c r="K39" s="22"/>
      <c r="L39" s="1">
        <v>17</v>
      </c>
      <c r="M39" s="1">
        <v>36</v>
      </c>
    </row>
    <row r="40" spans="2:15" ht="12" customHeight="1">
      <c r="B40" s="25"/>
      <c r="C40" s="21"/>
      <c r="D40" s="26"/>
      <c r="E40" s="26"/>
      <c r="F40" s="26"/>
      <c r="G40" s="77"/>
      <c r="H40" s="26"/>
      <c r="I40" s="26"/>
      <c r="J40" s="26"/>
      <c r="K40" s="27"/>
    </row>
    <row r="41" spans="2:15" ht="18" customHeight="1">
      <c r="B41" s="22"/>
      <c r="C41" s="22"/>
      <c r="D41" s="26"/>
      <c r="E41" s="22"/>
      <c r="F41" s="26"/>
      <c r="G41" s="75"/>
      <c r="H41" s="22"/>
      <c r="I41" s="26"/>
      <c r="J41" s="22"/>
      <c r="K41" s="22"/>
      <c r="L41" s="1">
        <v>18</v>
      </c>
      <c r="M41" s="1">
        <v>36</v>
      </c>
    </row>
    <row r="42" spans="2:15" ht="12" customHeight="1">
      <c r="B42" s="25"/>
      <c r="C42" s="21"/>
      <c r="D42" s="26"/>
      <c r="E42" s="21"/>
      <c r="F42" s="26"/>
      <c r="G42" s="77"/>
      <c r="H42" s="21"/>
      <c r="I42" s="26"/>
      <c r="J42" s="26"/>
      <c r="K42" s="27"/>
      <c r="O42" s="352"/>
    </row>
    <row r="43" spans="2:15" ht="18" customHeight="1">
      <c r="B43" s="22"/>
      <c r="C43" s="22"/>
      <c r="D43" s="26"/>
      <c r="E43" s="22"/>
      <c r="F43" s="26"/>
      <c r="G43" s="77"/>
      <c r="H43" s="22"/>
      <c r="I43" s="26"/>
      <c r="J43" s="22"/>
      <c r="K43" s="22"/>
      <c r="L43" s="1">
        <v>19</v>
      </c>
      <c r="M43" s="1">
        <v>36</v>
      </c>
      <c r="O43" s="352"/>
    </row>
    <row r="44" spans="2:15" ht="12" customHeight="1">
      <c r="B44" s="25"/>
      <c r="C44" s="21"/>
      <c r="D44" s="26"/>
      <c r="E44" s="21"/>
      <c r="F44" s="26"/>
      <c r="G44" s="75"/>
      <c r="H44" s="21"/>
      <c r="I44" s="26"/>
      <c r="J44" s="26"/>
      <c r="K44" s="27"/>
    </row>
    <row r="45" spans="2:15" ht="18" customHeight="1">
      <c r="B45" s="22"/>
      <c r="C45" s="22"/>
      <c r="D45" s="26"/>
      <c r="E45" s="22"/>
      <c r="F45" s="26"/>
      <c r="G45" s="77"/>
      <c r="H45" s="22"/>
      <c r="I45" s="26"/>
      <c r="J45" s="22"/>
      <c r="K45" s="22"/>
      <c r="L45" s="1">
        <v>20</v>
      </c>
      <c r="M45" s="1">
        <v>36</v>
      </c>
    </row>
    <row r="46" spans="2:15" ht="12" customHeight="1">
      <c r="B46" s="25"/>
      <c r="C46" s="21"/>
      <c r="D46" s="26"/>
      <c r="E46" s="21"/>
      <c r="F46" s="26"/>
      <c r="G46" s="2"/>
      <c r="H46" s="21"/>
      <c r="I46" s="26"/>
      <c r="J46" s="26"/>
      <c r="K46" s="27"/>
    </row>
    <row r="47" spans="2:15" ht="18" customHeight="1">
      <c r="B47" s="22"/>
      <c r="C47" s="22"/>
      <c r="D47" s="26"/>
      <c r="E47" s="22"/>
      <c r="F47" s="26"/>
      <c r="G47" s="2"/>
      <c r="H47" s="22"/>
      <c r="I47" s="26"/>
      <c r="J47" s="22"/>
      <c r="K47" s="22"/>
      <c r="L47" s="1">
        <v>21</v>
      </c>
      <c r="M47" s="1">
        <v>36</v>
      </c>
    </row>
    <row r="48" spans="2:15" ht="12" customHeight="1">
      <c r="B48" s="25"/>
      <c r="C48" s="21"/>
      <c r="D48" s="26"/>
      <c r="E48" s="26"/>
      <c r="F48" s="26"/>
      <c r="G48" s="2"/>
      <c r="H48" s="26"/>
      <c r="I48" s="26"/>
      <c r="J48" s="26"/>
      <c r="K48" s="27"/>
    </row>
    <row r="49" spans="2:13" ht="18" customHeight="1">
      <c r="B49" s="22"/>
      <c r="C49" s="22"/>
      <c r="D49" s="26"/>
      <c r="E49" s="22"/>
      <c r="F49" s="26"/>
      <c r="G49" s="2"/>
      <c r="H49" s="22"/>
      <c r="I49" s="26"/>
      <c r="J49" s="22"/>
      <c r="K49" s="22"/>
      <c r="L49" s="1">
        <v>22</v>
      </c>
      <c r="M49" s="1">
        <v>36</v>
      </c>
    </row>
    <row r="50" spans="2:13" ht="12" customHeight="1">
      <c r="B50" s="25"/>
      <c r="C50" s="21"/>
      <c r="D50" s="26"/>
      <c r="E50" s="21"/>
      <c r="F50" s="26"/>
      <c r="G50" s="2"/>
      <c r="H50" s="21"/>
      <c r="I50" s="26"/>
      <c r="J50" s="26"/>
      <c r="K50" s="27"/>
    </row>
    <row r="51" spans="2:13" ht="18" customHeight="1">
      <c r="B51" s="22"/>
      <c r="C51" s="22"/>
      <c r="D51" s="26"/>
      <c r="E51" s="22"/>
      <c r="F51" s="26"/>
      <c r="G51" s="74"/>
      <c r="H51" s="22"/>
      <c r="I51" s="26"/>
      <c r="J51" s="22"/>
      <c r="K51" s="22"/>
      <c r="L51" s="1">
        <v>23</v>
      </c>
      <c r="M51" s="1">
        <v>36</v>
      </c>
    </row>
    <row r="52" spans="2:13" ht="12" customHeight="1">
      <c r="B52" s="25"/>
      <c r="C52" s="21"/>
      <c r="D52" s="26"/>
      <c r="E52" s="21"/>
      <c r="F52" s="26"/>
      <c r="G52" s="2"/>
      <c r="H52" s="21"/>
      <c r="I52" s="26"/>
      <c r="J52" s="26"/>
      <c r="K52" s="27"/>
    </row>
    <row r="53" spans="2:13" ht="18" customHeight="1">
      <c r="B53" s="22"/>
      <c r="C53" s="22"/>
      <c r="D53" s="26"/>
      <c r="E53" s="22"/>
      <c r="F53" s="26"/>
      <c r="G53" s="2"/>
      <c r="H53" s="22"/>
      <c r="I53" s="26"/>
      <c r="J53" s="22"/>
      <c r="K53" s="22"/>
      <c r="L53" s="1">
        <v>24</v>
      </c>
      <c r="M53" s="1">
        <v>36</v>
      </c>
    </row>
    <row r="54" spans="2:13" ht="12" customHeight="1">
      <c r="B54" s="28"/>
      <c r="C54" s="26"/>
      <c r="D54" s="26"/>
      <c r="E54" s="21"/>
      <c r="F54" s="26"/>
      <c r="G54" s="2"/>
      <c r="H54" s="21"/>
      <c r="I54" s="26"/>
      <c r="J54" s="26"/>
      <c r="K54" s="27"/>
    </row>
    <row r="55" spans="2:13" ht="18" customHeight="1">
      <c r="B55" s="22"/>
      <c r="C55" s="22"/>
      <c r="D55" s="26"/>
      <c r="E55" s="22"/>
      <c r="F55" s="26"/>
      <c r="G55" s="2"/>
      <c r="H55" s="22"/>
      <c r="I55" s="26"/>
      <c r="J55" s="22"/>
      <c r="K55" s="22"/>
      <c r="L55" s="1">
        <v>25</v>
      </c>
      <c r="M55" s="1">
        <v>36</v>
      </c>
    </row>
    <row r="56" spans="2:13">
      <c r="B56" s="28"/>
      <c r="C56" s="26"/>
      <c r="D56" s="26"/>
      <c r="E56" s="26"/>
      <c r="F56" s="26"/>
      <c r="G56" s="2"/>
      <c r="H56" s="26"/>
      <c r="I56" s="26"/>
      <c r="J56" s="26"/>
      <c r="K56" s="27"/>
    </row>
    <row r="57" spans="2:13">
      <c r="B57" s="341" t="s">
        <v>2</v>
      </c>
      <c r="C57" s="341"/>
      <c r="D57" s="26"/>
      <c r="E57" s="26"/>
      <c r="F57" s="26"/>
      <c r="G57" s="26"/>
      <c r="H57" s="26"/>
      <c r="I57" s="26"/>
      <c r="J57" s="22"/>
      <c r="K57" s="22"/>
      <c r="L57" s="1">
        <v>26</v>
      </c>
      <c r="M57" s="1">
        <v>12</v>
      </c>
    </row>
    <row r="58" spans="2:13">
      <c r="B58" s="341"/>
      <c r="C58" s="341"/>
      <c r="D58" s="26"/>
      <c r="E58" s="26"/>
      <c r="F58" s="26"/>
      <c r="G58" s="26"/>
      <c r="H58" s="26"/>
      <c r="I58" s="26"/>
      <c r="J58" s="175"/>
      <c r="K58" s="186"/>
    </row>
    <row r="59" spans="2:13">
      <c r="B59" s="341"/>
      <c r="C59" s="341"/>
      <c r="D59" s="26"/>
      <c r="E59" s="26"/>
      <c r="F59" s="26"/>
      <c r="G59" s="26"/>
      <c r="H59" s="26"/>
      <c r="I59" s="26"/>
      <c r="J59" s="175"/>
      <c r="K59" s="186"/>
    </row>
    <row r="60" spans="2:13">
      <c r="B60" s="29"/>
      <c r="C60" s="30"/>
      <c r="D60" s="30"/>
      <c r="E60" s="30"/>
      <c r="F60" s="30"/>
      <c r="G60" s="30"/>
      <c r="H60" s="30"/>
      <c r="I60" s="30"/>
      <c r="J60" s="174"/>
      <c r="K60" s="174"/>
      <c r="L60" s="1">
        <v>27</v>
      </c>
      <c r="M60" s="1">
        <v>12</v>
      </c>
    </row>
    <row r="61" spans="2:13" ht="16.5" customHeight="1"/>
    <row r="62" spans="2:13" ht="23.25">
      <c r="G62" s="2"/>
      <c r="L62" s="1" t="s">
        <v>123</v>
      </c>
      <c r="M62" s="161">
        <f>SUM(M7:M60)</f>
        <v>852</v>
      </c>
    </row>
    <row r="63" spans="2:13">
      <c r="G63" s="2"/>
    </row>
    <row r="67" spans="7:7">
      <c r="G67" s="2"/>
    </row>
    <row r="68" spans="7:7">
      <c r="G68" s="2"/>
    </row>
    <row r="69" spans="7:7" ht="17.25">
      <c r="G69" s="73"/>
    </row>
    <row r="70" spans="7:7" ht="17.25">
      <c r="G70" s="73"/>
    </row>
    <row r="71" spans="7:7">
      <c r="G71" s="2"/>
    </row>
  </sheetData>
  <mergeCells count="17">
    <mergeCell ref="U7:U8"/>
    <mergeCell ref="V7:V8"/>
    <mergeCell ref="W7:W8"/>
    <mergeCell ref="B57:C59"/>
    <mergeCell ref="O42:O43"/>
    <mergeCell ref="B5:C5"/>
    <mergeCell ref="E5:H5"/>
    <mergeCell ref="O7:O8"/>
    <mergeCell ref="A1:T1"/>
    <mergeCell ref="B2:K2"/>
    <mergeCell ref="B3:C3"/>
    <mergeCell ref="E3:I3"/>
    <mergeCell ref="P7:P8"/>
    <mergeCell ref="Q7:Q8"/>
    <mergeCell ref="R7:R8"/>
    <mergeCell ref="S7:S8"/>
    <mergeCell ref="T7:T8"/>
  </mergeCells>
  <pageMargins left="0.7" right="0.7" top="0.17" bottom="0.22" header="0.17" footer="0.17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7" zoomScale="70" zoomScaleNormal="70" workbookViewId="0">
      <selection activeCell="P23" sqref="P23"/>
    </sheetView>
  </sheetViews>
  <sheetFormatPr defaultRowHeight="15.75"/>
  <cols>
    <col min="1" max="1" width="10.42578125" style="1" customWidth="1"/>
    <col min="2" max="8" width="11" style="1" customWidth="1"/>
    <col min="9" max="9" width="4" style="1" customWidth="1"/>
    <col min="10" max="10" width="4.28515625" style="1" customWidth="1"/>
    <col min="11" max="11" width="12" style="1" customWidth="1"/>
    <col min="12" max="12" width="12.85546875" style="1" customWidth="1"/>
    <col min="13" max="13" width="12" style="1" customWidth="1"/>
    <col min="14" max="14" width="12.85546875" style="1" customWidth="1"/>
    <col min="15" max="16" width="5.140625" style="1" customWidth="1"/>
    <col min="17" max="18" width="14.7109375" style="1" customWidth="1"/>
    <col min="19" max="23" width="12.7109375" style="1" customWidth="1"/>
    <col min="24" max="24" width="19.140625" style="1" customWidth="1"/>
    <col min="25" max="16384" width="9.140625" style="1"/>
  </cols>
  <sheetData>
    <row r="1" spans="1:25" ht="38.25" customHeight="1">
      <c r="B1" s="360" t="s">
        <v>4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5"/>
      <c r="X1" s="5"/>
    </row>
    <row r="2" spans="1:25" ht="5.25" customHeight="1"/>
    <row r="3" spans="1:25" ht="10.5" customHeight="1"/>
    <row r="4" spans="1:25" ht="68.25" customHeight="1">
      <c r="B4" s="292" t="s">
        <v>0</v>
      </c>
      <c r="C4" s="362"/>
      <c r="D4" s="362"/>
      <c r="E4" s="362"/>
      <c r="F4" s="362"/>
      <c r="G4" s="362"/>
      <c r="H4" s="362"/>
    </row>
    <row r="5" spans="1:25" ht="49.5" customHeight="1">
      <c r="B5" s="341" t="s">
        <v>1</v>
      </c>
      <c r="C5" s="341"/>
      <c r="E5" s="363" t="s">
        <v>3</v>
      </c>
      <c r="F5" s="364"/>
      <c r="L5" s="38"/>
      <c r="N5" s="38"/>
      <c r="O5" s="38"/>
      <c r="P5" s="38"/>
      <c r="Q5" s="266" t="s">
        <v>34</v>
      </c>
      <c r="R5" s="266" t="s">
        <v>15</v>
      </c>
      <c r="S5" s="355" t="s">
        <v>110</v>
      </c>
      <c r="T5" s="356" t="s">
        <v>21</v>
      </c>
      <c r="U5" s="266" t="s">
        <v>14</v>
      </c>
      <c r="V5" s="355" t="s">
        <v>24</v>
      </c>
      <c r="W5" s="282" t="s">
        <v>32</v>
      </c>
      <c r="X5" s="353" t="s">
        <v>33</v>
      </c>
      <c r="Y5" s="353" t="s">
        <v>85</v>
      </c>
    </row>
    <row r="6" spans="1:25" ht="46.5" customHeight="1">
      <c r="N6" s="40"/>
      <c r="O6" s="40"/>
      <c r="P6" s="40"/>
      <c r="Q6" s="266"/>
      <c r="R6" s="266"/>
      <c r="S6" s="356"/>
      <c r="T6" s="356"/>
      <c r="U6" s="266"/>
      <c r="V6" s="356"/>
      <c r="W6" s="266"/>
      <c r="X6" s="354"/>
      <c r="Y6" s="353"/>
    </row>
    <row r="7" spans="1:25" ht="18" customHeight="1">
      <c r="A7" s="40" t="s">
        <v>17</v>
      </c>
      <c r="M7" s="40"/>
      <c r="N7" s="40"/>
      <c r="O7" s="40"/>
      <c r="P7" s="40"/>
      <c r="Q7" s="305" t="s">
        <v>22</v>
      </c>
      <c r="R7" s="266" t="s">
        <v>26</v>
      </c>
      <c r="S7" s="47" t="s">
        <v>79</v>
      </c>
      <c r="T7" s="176" t="s">
        <v>86</v>
      </c>
      <c r="U7" s="31"/>
      <c r="V7" s="116">
        <v>649</v>
      </c>
      <c r="W7" s="124">
        <f>V7/1131</f>
        <v>0.57382847038019447</v>
      </c>
      <c r="X7" s="122">
        <f>81*W7</f>
        <v>46.480106100795751</v>
      </c>
      <c r="Y7" s="36">
        <v>48</v>
      </c>
    </row>
    <row r="8" spans="1:25" ht="18" customHeight="1">
      <c r="A8" s="40" t="s">
        <v>18</v>
      </c>
      <c r="K8" s="40" t="s">
        <v>121</v>
      </c>
      <c r="L8" s="40" t="s">
        <v>122</v>
      </c>
      <c r="M8" s="358"/>
      <c r="N8" s="83"/>
      <c r="O8" s="40"/>
      <c r="P8" s="40"/>
      <c r="Q8" s="306"/>
      <c r="R8" s="266"/>
      <c r="S8" s="47" t="s">
        <v>80</v>
      </c>
      <c r="T8" s="126" t="s">
        <v>88</v>
      </c>
      <c r="U8" s="123"/>
      <c r="V8" s="47">
        <v>1</v>
      </c>
      <c r="W8" s="124">
        <f t="shared" ref="W8:W10" si="0">V8/1131</f>
        <v>8.8417329796640137E-4</v>
      </c>
      <c r="X8" s="125">
        <f t="shared" ref="X8:X10" si="1">81*W8</f>
        <v>7.1618037135278506E-2</v>
      </c>
      <c r="Y8" s="36">
        <v>1</v>
      </c>
    </row>
    <row r="9" spans="1:25" ht="15.75" customHeight="1">
      <c r="B9" s="31"/>
      <c r="C9" s="31"/>
      <c r="D9" s="31"/>
      <c r="E9" s="76"/>
      <c r="F9" s="31"/>
      <c r="G9" s="31"/>
      <c r="H9" s="31"/>
      <c r="K9" s="39">
        <v>1</v>
      </c>
      <c r="L9" s="39">
        <v>36</v>
      </c>
      <c r="M9" s="359"/>
      <c r="N9" s="39"/>
      <c r="O9" s="39"/>
      <c r="P9" s="39"/>
      <c r="Q9" s="307"/>
      <c r="R9" s="118" t="s">
        <v>25</v>
      </c>
      <c r="S9" s="47" t="s">
        <v>81</v>
      </c>
      <c r="T9" s="126" t="s">
        <v>87</v>
      </c>
      <c r="U9" s="32"/>
      <c r="V9" s="47">
        <v>481</v>
      </c>
      <c r="W9" s="124">
        <f t="shared" si="0"/>
        <v>0.42528735632183906</v>
      </c>
      <c r="X9" s="122">
        <f t="shared" si="1"/>
        <v>34.448275862068961</v>
      </c>
      <c r="Y9" s="36">
        <v>33</v>
      </c>
    </row>
    <row r="10" spans="1:25" ht="15.75" customHeight="1">
      <c r="B10" s="76"/>
      <c r="C10" s="21"/>
      <c r="D10" s="21"/>
      <c r="E10" s="21"/>
      <c r="F10" s="21"/>
      <c r="G10" s="21"/>
      <c r="H10" s="76"/>
      <c r="K10" s="39"/>
      <c r="L10" s="39"/>
      <c r="M10" s="39"/>
      <c r="N10" s="39"/>
      <c r="O10" s="39"/>
      <c r="P10" s="39"/>
      <c r="Q10" s="357" t="s">
        <v>11</v>
      </c>
      <c r="R10" s="357"/>
      <c r="S10" s="119"/>
      <c r="T10" s="119"/>
      <c r="U10" s="119"/>
      <c r="V10" s="119">
        <f>SUM(V7:V9)</f>
        <v>1131</v>
      </c>
      <c r="W10" s="124">
        <f t="shared" si="0"/>
        <v>1</v>
      </c>
      <c r="X10" s="122">
        <f t="shared" si="1"/>
        <v>81</v>
      </c>
      <c r="Y10" s="36">
        <f>SUM(Y7:Y9)</f>
        <v>82</v>
      </c>
    </row>
    <row r="11" spans="1:25" ht="15.75" customHeight="1">
      <c r="B11" s="31"/>
      <c r="C11" s="31"/>
      <c r="D11" s="31"/>
      <c r="E11" s="21"/>
      <c r="F11" s="31"/>
      <c r="G11" s="31"/>
      <c r="H11" s="31"/>
      <c r="K11" s="39">
        <v>2</v>
      </c>
      <c r="L11" s="39">
        <v>36</v>
      </c>
      <c r="M11" s="39"/>
      <c r="N11" s="39"/>
      <c r="O11" s="39"/>
      <c r="P11" s="39"/>
    </row>
    <row r="12" spans="1:25" ht="19.5" customHeight="1">
      <c r="B12" s="76"/>
      <c r="C12" s="76"/>
      <c r="D12" s="76"/>
      <c r="E12" s="21"/>
      <c r="F12" s="21"/>
      <c r="G12" s="21"/>
      <c r="H12" s="76"/>
      <c r="K12" s="39"/>
      <c r="L12" s="39"/>
      <c r="M12" s="39"/>
      <c r="N12" s="39"/>
      <c r="O12" s="39"/>
      <c r="P12" s="39"/>
    </row>
    <row r="13" spans="1:25" ht="19.5" customHeight="1">
      <c r="B13" s="31"/>
      <c r="C13" s="31"/>
      <c r="D13" s="31"/>
      <c r="E13" s="21"/>
      <c r="F13" s="31"/>
      <c r="G13" s="31"/>
      <c r="H13" s="31"/>
      <c r="K13" s="39">
        <v>3</v>
      </c>
      <c r="L13" s="39">
        <v>36</v>
      </c>
      <c r="M13" s="39"/>
      <c r="N13" s="39"/>
      <c r="O13" s="39"/>
      <c r="P13" s="39"/>
    </row>
    <row r="14" spans="1:25" ht="15.75" customHeight="1">
      <c r="B14" s="76"/>
      <c r="C14" s="76"/>
      <c r="D14" s="76"/>
      <c r="E14" s="21"/>
      <c r="F14" s="21"/>
      <c r="G14" s="21"/>
      <c r="H14" s="76"/>
      <c r="K14" s="39"/>
      <c r="L14" s="39"/>
      <c r="M14" s="39"/>
      <c r="N14" s="39"/>
      <c r="O14" s="39"/>
      <c r="P14" s="39"/>
    </row>
    <row r="15" spans="1:25" ht="15.75" customHeight="1">
      <c r="B15" s="31"/>
      <c r="C15" s="31"/>
      <c r="D15" s="31"/>
      <c r="E15" s="21"/>
      <c r="F15" s="99"/>
      <c r="G15" s="32"/>
      <c r="H15" s="32"/>
      <c r="K15" s="39">
        <v>4</v>
      </c>
      <c r="L15" s="39">
        <v>36</v>
      </c>
      <c r="M15" s="39"/>
      <c r="N15" s="39"/>
      <c r="O15" s="39"/>
      <c r="P15" s="39"/>
    </row>
    <row r="16" spans="1:25" ht="15.75" customHeight="1">
      <c r="B16" s="76"/>
      <c r="C16" s="76"/>
      <c r="D16" s="76"/>
      <c r="E16" s="21"/>
      <c r="F16" s="21"/>
      <c r="G16" s="21"/>
      <c r="H16" s="76"/>
      <c r="K16" s="39"/>
      <c r="L16" s="39"/>
      <c r="M16" s="39"/>
      <c r="N16" s="39"/>
      <c r="O16" s="39"/>
      <c r="P16" s="39"/>
    </row>
    <row r="17" spans="2:16" ht="15.75" customHeight="1">
      <c r="B17" s="31"/>
      <c r="C17" s="31"/>
      <c r="D17" s="31"/>
      <c r="E17" s="21"/>
      <c r="F17" s="32"/>
      <c r="G17" s="32"/>
      <c r="H17" s="32"/>
      <c r="K17" s="39">
        <v>5</v>
      </c>
      <c r="L17" s="39">
        <v>36</v>
      </c>
      <c r="M17" s="39"/>
      <c r="N17" s="39"/>
      <c r="O17" s="39"/>
      <c r="P17" s="39"/>
    </row>
    <row r="18" spans="2:16" ht="15.75" customHeight="1">
      <c r="B18" s="76"/>
      <c r="C18" s="76"/>
      <c r="D18" s="76"/>
      <c r="E18" s="21"/>
      <c r="F18" s="21"/>
      <c r="G18" s="21"/>
      <c r="H18" s="76"/>
      <c r="K18" s="39"/>
      <c r="L18" s="39"/>
      <c r="M18" s="39"/>
      <c r="N18" s="39"/>
      <c r="O18" s="39"/>
      <c r="P18" s="39"/>
    </row>
    <row r="19" spans="2:16" ht="15.75" customHeight="1">
      <c r="B19" s="31"/>
      <c r="C19" s="31"/>
      <c r="D19" s="31"/>
      <c r="E19" s="21"/>
      <c r="F19" s="32"/>
      <c r="G19" s="32"/>
      <c r="H19" s="32"/>
      <c r="K19" s="39">
        <v>6</v>
      </c>
      <c r="L19" s="39">
        <v>36</v>
      </c>
      <c r="M19" s="39"/>
      <c r="N19" s="39"/>
      <c r="O19" s="39"/>
      <c r="P19" s="39"/>
    </row>
    <row r="20" spans="2:16" ht="15.75" customHeight="1">
      <c r="B20" s="76"/>
      <c r="C20" s="76"/>
      <c r="D20" s="76"/>
      <c r="E20" s="21"/>
      <c r="F20" s="21"/>
      <c r="G20" s="21"/>
      <c r="H20" s="76"/>
      <c r="K20" s="39"/>
      <c r="L20" s="39"/>
      <c r="M20" s="39"/>
      <c r="N20" s="39"/>
      <c r="O20" s="39"/>
      <c r="P20" s="39"/>
    </row>
    <row r="21" spans="2:16" ht="15.75" customHeight="1">
      <c r="B21" s="31"/>
      <c r="C21" s="31"/>
      <c r="D21" s="31"/>
      <c r="E21" s="21"/>
      <c r="F21" s="32"/>
      <c r="G21" s="32"/>
      <c r="H21" s="32"/>
      <c r="K21" s="39">
        <v>7</v>
      </c>
      <c r="L21" s="39">
        <v>36</v>
      </c>
      <c r="M21" s="39"/>
      <c r="N21" s="39"/>
      <c r="O21" s="39"/>
      <c r="P21" s="39"/>
    </row>
    <row r="22" spans="2:16" ht="15.75" customHeight="1">
      <c r="B22" s="76"/>
      <c r="C22" s="76"/>
      <c r="D22" s="76"/>
      <c r="E22" s="21"/>
      <c r="F22" s="21"/>
      <c r="G22" s="21"/>
      <c r="H22" s="76"/>
      <c r="K22" s="39"/>
      <c r="L22" s="39"/>
      <c r="M22" s="39"/>
      <c r="N22" s="39"/>
      <c r="O22" s="39"/>
      <c r="P22" s="39"/>
    </row>
    <row r="23" spans="2:16" ht="15.75" customHeight="1">
      <c r="B23" s="31"/>
      <c r="C23" s="31"/>
      <c r="D23" s="31"/>
      <c r="E23" s="21"/>
      <c r="F23" s="32"/>
      <c r="G23" s="32"/>
      <c r="H23" s="32"/>
      <c r="K23" s="39">
        <v>8</v>
      </c>
      <c r="L23" s="39">
        <v>36</v>
      </c>
      <c r="M23" s="39"/>
      <c r="N23" s="39"/>
      <c r="O23" s="39"/>
      <c r="P23" s="39"/>
    </row>
    <row r="24" spans="2:16" ht="15.75" customHeight="1">
      <c r="B24" s="76"/>
      <c r="C24" s="76"/>
      <c r="D24" s="76"/>
      <c r="E24" s="21"/>
      <c r="F24" s="76"/>
      <c r="G24" s="76"/>
      <c r="H24" s="76"/>
      <c r="K24" s="39"/>
      <c r="L24" s="39"/>
      <c r="M24" s="39"/>
      <c r="N24" s="39"/>
      <c r="O24" s="39"/>
      <c r="P24" s="39"/>
    </row>
    <row r="25" spans="2:16" ht="17.25" customHeight="1">
      <c r="B25" s="31"/>
      <c r="C25" s="31"/>
      <c r="D25" s="31"/>
      <c r="E25" s="21"/>
      <c r="F25" s="32"/>
      <c r="G25" s="32"/>
      <c r="H25" s="32"/>
      <c r="K25" s="39">
        <v>9</v>
      </c>
      <c r="L25" s="39">
        <v>36</v>
      </c>
      <c r="M25" s="39"/>
      <c r="N25" s="39"/>
      <c r="O25" s="39"/>
      <c r="P25" s="39"/>
    </row>
    <row r="26" spans="2:16" ht="15.75" customHeight="1">
      <c r="B26" s="76"/>
      <c r="C26" s="76"/>
      <c r="D26" s="76"/>
      <c r="E26" s="21"/>
      <c r="F26" s="21"/>
      <c r="G26" s="21"/>
      <c r="H26" s="76"/>
      <c r="K26" s="39"/>
      <c r="L26" s="39"/>
      <c r="M26" s="39"/>
      <c r="N26" s="39"/>
      <c r="O26" s="39"/>
      <c r="P26" s="39"/>
    </row>
    <row r="27" spans="2:16">
      <c r="B27" s="31"/>
      <c r="C27" s="31"/>
      <c r="D27" s="31"/>
      <c r="E27" s="21"/>
      <c r="F27" s="32"/>
      <c r="G27" s="32"/>
      <c r="H27" s="32"/>
      <c r="K27" s="39">
        <v>10</v>
      </c>
      <c r="L27" s="39">
        <v>36</v>
      </c>
      <c r="M27" s="39"/>
      <c r="N27" s="39"/>
      <c r="O27" s="39"/>
      <c r="P27" s="39"/>
    </row>
    <row r="28" spans="2:16">
      <c r="B28" s="76"/>
      <c r="C28" s="76"/>
      <c r="D28" s="76"/>
      <c r="E28" s="21"/>
      <c r="F28" s="76"/>
      <c r="G28" s="76"/>
      <c r="H28" s="76"/>
      <c r="K28" s="39"/>
      <c r="L28" s="39"/>
      <c r="M28" s="39"/>
      <c r="N28" s="39"/>
      <c r="O28" s="39"/>
      <c r="P28" s="39"/>
    </row>
    <row r="29" spans="2:16">
      <c r="B29" s="31"/>
      <c r="C29" s="31"/>
      <c r="D29" s="31"/>
      <c r="E29" s="26"/>
      <c r="F29" s="32"/>
      <c r="G29" s="32"/>
      <c r="H29" s="32"/>
      <c r="K29" s="39">
        <v>11</v>
      </c>
      <c r="L29" s="39">
        <v>36</v>
      </c>
      <c r="M29" s="39"/>
      <c r="N29" s="39"/>
      <c r="O29" s="39"/>
      <c r="P29" s="39"/>
    </row>
    <row r="30" spans="2:16">
      <c r="B30" s="76"/>
      <c r="C30" s="76"/>
      <c r="D30" s="76"/>
      <c r="E30" s="26"/>
      <c r="F30" s="76"/>
      <c r="G30" s="76"/>
      <c r="H30" s="76"/>
      <c r="K30" s="39"/>
      <c r="L30" s="39"/>
      <c r="M30" s="39"/>
      <c r="N30" s="39"/>
      <c r="O30" s="39"/>
      <c r="P30" s="39"/>
    </row>
    <row r="31" spans="2:16">
      <c r="B31" s="31"/>
      <c r="C31" s="31"/>
      <c r="D31" s="31"/>
      <c r="E31" s="26"/>
      <c r="F31" s="32"/>
      <c r="G31" s="32"/>
      <c r="H31" s="32"/>
      <c r="K31" s="39">
        <v>12</v>
      </c>
      <c r="L31" s="39">
        <v>36</v>
      </c>
      <c r="M31" s="39"/>
      <c r="N31" s="39"/>
      <c r="O31" s="39"/>
      <c r="P31" s="39"/>
    </row>
    <row r="32" spans="2:16">
      <c r="B32" s="76"/>
      <c r="C32" s="76"/>
      <c r="D32" s="76"/>
      <c r="E32" s="26"/>
      <c r="F32" s="76"/>
      <c r="G32" s="76"/>
      <c r="H32" s="76"/>
      <c r="K32" s="39"/>
      <c r="L32" s="39"/>
      <c r="M32" s="39"/>
      <c r="N32" s="39"/>
      <c r="O32" s="39"/>
      <c r="P32" s="39"/>
    </row>
    <row r="33" spans="2:16">
      <c r="B33" s="31"/>
      <c r="C33" s="31"/>
      <c r="D33" s="31"/>
      <c r="E33" s="26"/>
      <c r="F33" s="32"/>
      <c r="G33" s="32"/>
      <c r="H33" s="32"/>
      <c r="K33" s="39">
        <v>13</v>
      </c>
      <c r="L33" s="39">
        <v>36</v>
      </c>
      <c r="M33" s="39"/>
      <c r="N33" s="39"/>
      <c r="O33" s="39"/>
      <c r="P33" s="39"/>
    </row>
    <row r="34" spans="2:16">
      <c r="B34" s="28"/>
      <c r="C34" s="26"/>
      <c r="D34" s="26"/>
      <c r="E34" s="26"/>
      <c r="F34" s="76"/>
      <c r="G34" s="76"/>
      <c r="H34" s="76"/>
      <c r="K34" s="39"/>
      <c r="L34" s="39"/>
      <c r="M34" s="39"/>
      <c r="N34" s="39"/>
      <c r="O34" s="39"/>
      <c r="P34" s="39"/>
    </row>
    <row r="35" spans="2:16">
      <c r="B35" s="29"/>
      <c r="C35" s="30"/>
      <c r="D35" s="123"/>
      <c r="E35" s="30"/>
      <c r="F35" s="32"/>
      <c r="G35" s="32"/>
      <c r="H35" s="32"/>
      <c r="K35" s="39">
        <v>14</v>
      </c>
      <c r="L35" s="39">
        <v>24</v>
      </c>
      <c r="M35" s="39"/>
      <c r="N35" s="39"/>
      <c r="O35" s="39"/>
      <c r="P35" s="39"/>
    </row>
    <row r="37" spans="2:16" ht="27.75" customHeight="1">
      <c r="B37" s="341" t="s">
        <v>2</v>
      </c>
      <c r="C37" s="341"/>
      <c r="K37" s="162" t="s">
        <v>123</v>
      </c>
      <c r="L37" s="162">
        <f>SUM(L9:L35)</f>
        <v>492</v>
      </c>
    </row>
    <row r="38" spans="2:16" ht="27.75" customHeight="1">
      <c r="B38" s="4"/>
      <c r="C38" s="4"/>
    </row>
    <row r="39" spans="2:16" ht="37.5" customHeight="1">
      <c r="B39" s="8" t="s">
        <v>6</v>
      </c>
      <c r="C39" s="8"/>
      <c r="D39" s="8"/>
      <c r="E39" s="8"/>
      <c r="F39" s="8"/>
      <c r="G39" s="8"/>
      <c r="H39" s="9"/>
    </row>
  </sheetData>
  <mergeCells count="18">
    <mergeCell ref="B1:V1"/>
    <mergeCell ref="B4:H4"/>
    <mergeCell ref="B5:C5"/>
    <mergeCell ref="E5:F5"/>
    <mergeCell ref="T5:T6"/>
    <mergeCell ref="V5:V6"/>
    <mergeCell ref="W5:W6"/>
    <mergeCell ref="X5:X6"/>
    <mergeCell ref="R7:R8"/>
    <mergeCell ref="Y5:Y6"/>
    <mergeCell ref="B37:C37"/>
    <mergeCell ref="Q5:Q6"/>
    <mergeCell ref="S5:S6"/>
    <mergeCell ref="U5:U6"/>
    <mergeCell ref="R5:R6"/>
    <mergeCell ref="Q10:R10"/>
    <mergeCell ref="M8:M9"/>
    <mergeCell ref="Q7:Q9"/>
  </mergeCells>
  <pageMargins left="0.7" right="0.7" top="0.38" bottom="0.44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匯總表</vt:lpstr>
      <vt:lpstr>B11</vt:lpstr>
      <vt:lpstr>Sheet2 (2)</vt:lpstr>
      <vt:lpstr>B09</vt:lpstr>
      <vt:lpstr>QW-B09 </vt:lpstr>
      <vt:lpstr>Sheet4</vt:lpstr>
      <vt:lpstr>QW- C </vt:lpstr>
      <vt:lpstr>匯總表!Print_Area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v0500874</dc:creator>
  <cp:lastModifiedBy>Hoang Thi Than</cp:lastModifiedBy>
  <cp:lastPrinted>2021-07-27T00:41:51Z</cp:lastPrinted>
  <dcterms:created xsi:type="dcterms:W3CDTF">2020-09-08T08:08:27Z</dcterms:created>
  <dcterms:modified xsi:type="dcterms:W3CDTF">2021-07-27T02:05:36Z</dcterms:modified>
</cp:coreProperties>
</file>