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188" documentId="11_795D36164AF650508C96BB2008BE6C6CAC222551" xr6:coauthVersionLast="47" xr6:coauthVersionMax="47" xr10:uidLastSave="{8A4BD1E1-045D-4FBD-8AFC-17792E0350A8}"/>
  <bookViews>
    <workbookView xWindow="-120" yWindow="-120" windowWidth="29040" windowHeight="1584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 i="6" l="1"/>
  <c r="H13" i="6"/>
  <c r="H15" i="6"/>
  <c r="H16" i="6"/>
  <c r="H7" i="6"/>
  <c r="H8" i="6"/>
  <c r="H156" i="6"/>
  <c r="H14" i="6"/>
  <c r="H5" i="6"/>
  <c r="H6" i="6"/>
  <c r="H3" i="6"/>
  <c r="H4" i="6"/>
  <c r="G470" i="7" s="1"/>
  <c r="H9" i="6"/>
  <c r="H470" i="7" s="1"/>
  <c r="H10" i="6"/>
  <c r="I470" i="7" s="1"/>
  <c r="H11" i="6"/>
  <c r="J470" i="7" s="1"/>
  <c r="H19" i="6"/>
  <c r="H20" i="6"/>
  <c r="H21" i="6"/>
  <c r="H23" i="6"/>
  <c r="H22" i="6"/>
  <c r="O470" i="7" s="1"/>
  <c r="H24" i="6"/>
  <c r="P470" i="7" s="1"/>
  <c r="H17" i="6"/>
  <c r="Q470" i="7" s="1"/>
  <c r="H18" i="6"/>
  <c r="R470" i="7" s="1"/>
  <c r="H25" i="6"/>
  <c r="H26" i="6"/>
  <c r="H32" i="6"/>
  <c r="U470" i="7" s="1"/>
  <c r="H33" i="6"/>
  <c r="H34" i="6"/>
  <c r="W470" i="7" s="1"/>
  <c r="H35" i="6"/>
  <c r="X470" i="7" s="1"/>
  <c r="H36" i="6"/>
  <c r="Y470" i="7" s="1"/>
  <c r="H27" i="6"/>
  <c r="Z470" i="7" s="1"/>
  <c r="H30" i="6"/>
  <c r="H31" i="6"/>
  <c r="H29" i="6"/>
  <c r="AC470" i="7" s="1"/>
  <c r="H28" i="6"/>
  <c r="H166" i="6"/>
  <c r="AE470" i="7" s="1"/>
  <c r="H157" i="6"/>
  <c r="AF470" i="7" s="1"/>
  <c r="H158" i="6"/>
  <c r="AG470" i="7" s="1"/>
  <c r="H160" i="6"/>
  <c r="AH470" i="7" s="1"/>
  <c r="H159" i="6"/>
  <c r="H151" i="6"/>
  <c r="H155" i="6"/>
  <c r="H152" i="6"/>
  <c r="H153" i="6"/>
  <c r="AM470" i="7" s="1"/>
  <c r="H154" i="6"/>
  <c r="AN470" i="7" s="1"/>
  <c r="H150" i="6"/>
  <c r="H118" i="6"/>
  <c r="AP470" i="7" s="1"/>
  <c r="H119" i="6"/>
  <c r="H47" i="6"/>
  <c r="H120" i="6"/>
  <c r="H121" i="6"/>
  <c r="H122" i="6"/>
  <c r="AU470" i="7" s="1"/>
  <c r="H125" i="6"/>
  <c r="AV470" i="7" s="1"/>
  <c r="H123" i="6"/>
  <c r="H124" i="6"/>
  <c r="AX470" i="7" s="1"/>
  <c r="H126" i="6"/>
  <c r="H39" i="6"/>
  <c r="H48" i="6"/>
  <c r="BA470" i="7" s="1"/>
  <c r="H49" i="6"/>
  <c r="H50" i="6"/>
  <c r="BC470" i="7" s="1"/>
  <c r="H51" i="6"/>
  <c r="BD470" i="7" s="1"/>
  <c r="H52" i="6"/>
  <c r="BE470" i="7" s="1"/>
  <c r="H53" i="6"/>
  <c r="BF470" i="7" s="1"/>
  <c r="H40" i="6"/>
  <c r="H41" i="6"/>
  <c r="H65" i="6"/>
  <c r="BI470" i="7" s="1"/>
  <c r="H127" i="6"/>
  <c r="H102" i="6"/>
  <c r="BK470" i="7" s="1"/>
  <c r="H100" i="6"/>
  <c r="BL470" i="7" s="1"/>
  <c r="H101" i="6"/>
  <c r="BM470" i="7" s="1"/>
  <c r="H99" i="6"/>
  <c r="BN470" i="7" s="1"/>
  <c r="H106" i="6"/>
  <c r="H107" i="6"/>
  <c r="H67" i="6"/>
  <c r="H75" i="6"/>
  <c r="H76" i="6"/>
  <c r="BS470" i="7" s="1"/>
  <c r="H72" i="6"/>
  <c r="BT470" i="7" s="1"/>
  <c r="H73" i="6"/>
  <c r="H69" i="6"/>
  <c r="BV470" i="7" s="1"/>
  <c r="H71" i="6"/>
  <c r="H70" i="6"/>
  <c r="H68" i="6"/>
  <c r="BY470" i="7" s="1"/>
  <c r="H74" i="6"/>
  <c r="H55" i="6"/>
  <c r="CA470" i="7" s="1"/>
  <c r="H56" i="6"/>
  <c r="CB470" i="7" s="1"/>
  <c r="H64" i="6"/>
  <c r="H110" i="6"/>
  <c r="CD470" i="7" s="1"/>
  <c r="H109" i="6"/>
  <c r="H108" i="6"/>
  <c r="H112" i="6"/>
  <c r="H113" i="6"/>
  <c r="H114" i="6"/>
  <c r="CI470" i="7" s="1"/>
  <c r="H115" i="6"/>
  <c r="CJ470" i="7" s="1"/>
  <c r="H116" i="6"/>
  <c r="CK470" i="7" s="1"/>
  <c r="H117" i="6"/>
  <c r="CL470" i="7" s="1"/>
  <c r="H63" i="6"/>
  <c r="H37" i="6"/>
  <c r="H38" i="6"/>
  <c r="H59" i="6"/>
  <c r="H58" i="6"/>
  <c r="CQ470" i="7" s="1"/>
  <c r="H62" i="6"/>
  <c r="CR470" i="7" s="1"/>
  <c r="H57" i="6"/>
  <c r="CS470" i="7" s="1"/>
  <c r="H60" i="6"/>
  <c r="CT470" i="7" s="1"/>
  <c r="H61" i="6"/>
  <c r="H94" i="6"/>
  <c r="H95" i="6"/>
  <c r="H96" i="6"/>
  <c r="H97" i="6"/>
  <c r="CY470" i="7" s="1"/>
  <c r="H98" i="6"/>
  <c r="CZ470" i="7" s="1"/>
  <c r="H83" i="6"/>
  <c r="H84" i="6"/>
  <c r="DB470" i="7" s="1"/>
  <c r="H85" i="6"/>
  <c r="H86" i="6"/>
  <c r="H87" i="6"/>
  <c r="DE470" i="7" s="1"/>
  <c r="H88" i="6"/>
  <c r="H82" i="6"/>
  <c r="DG470" i="7" s="1"/>
  <c r="H81" i="6"/>
  <c r="DH470" i="7" s="1"/>
  <c r="H90" i="6"/>
  <c r="H89" i="6"/>
  <c r="DJ470" i="7" s="1"/>
  <c r="H80" i="6"/>
  <c r="H79" i="6"/>
  <c r="H77" i="6"/>
  <c r="H78" i="6"/>
  <c r="H91" i="6"/>
  <c r="DO470" i="7" s="1"/>
  <c r="H92" i="6"/>
  <c r="DP470" i="7" s="1"/>
  <c r="H93" i="6"/>
  <c r="DQ470" i="7" s="1"/>
  <c r="H104" i="6"/>
  <c r="DR470" i="7" s="1"/>
  <c r="H105" i="6"/>
  <c r="H45" i="6"/>
  <c r="H103" i="6"/>
  <c r="H111" i="6"/>
  <c r="H132" i="6"/>
  <c r="DW470" i="7" s="1"/>
  <c r="H130" i="6"/>
  <c r="DX470" i="7" s="1"/>
  <c r="H131" i="6"/>
  <c r="DY470" i="7" s="1"/>
  <c r="H135" i="6"/>
  <c r="DZ470" i="7" s="1"/>
  <c r="H137" i="6"/>
  <c r="H138" i="6"/>
  <c r="H141" i="6"/>
  <c r="H142" i="6"/>
  <c r="H143" i="6"/>
  <c r="EE470" i="7" s="1"/>
  <c r="H136" i="6"/>
  <c r="EF470" i="7" s="1"/>
  <c r="H140" i="6"/>
  <c r="H134" i="6"/>
  <c r="EH470" i="7" s="1"/>
  <c r="H144" i="6"/>
  <c r="H145" i="6"/>
  <c r="H146" i="6"/>
  <c r="EK470" i="7" s="1"/>
  <c r="H147" i="6"/>
  <c r="H139" i="6"/>
  <c r="EM470" i="7" s="1"/>
  <c r="H148" i="6"/>
  <c r="EN470" i="7" s="1"/>
  <c r="H149" i="6"/>
  <c r="H133" i="6"/>
  <c r="EP470" i="7" s="1"/>
  <c r="H42" i="6"/>
  <c r="H43" i="6"/>
  <c r="H44" i="6"/>
  <c r="H128" i="6"/>
  <c r="H129" i="6"/>
  <c r="EU470" i="7" s="1"/>
  <c r="H66" i="6"/>
  <c r="EV470" i="7" s="1"/>
  <c r="H54" i="6"/>
  <c r="EW470" i="7" s="1"/>
  <c r="H162" i="6"/>
  <c r="EX470" i="7" s="1"/>
  <c r="H163" i="6"/>
  <c r="H164" i="6"/>
  <c r="H165" i="6"/>
  <c r="H161" i="6"/>
  <c r="H46"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E38" i="8"/>
  <c r="H38" i="8"/>
  <c r="A39" i="8"/>
  <c r="C39" i="8" s="1"/>
  <c r="A40" i="8"/>
  <c r="F40" i="8" s="1"/>
  <c r="A41" i="8"/>
  <c r="I41" i="8" s="1"/>
  <c r="B41" i="8"/>
  <c r="J41" i="8"/>
  <c r="A42" i="8"/>
  <c r="I42" i="8" s="1"/>
  <c r="H42" i="8"/>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S470" i="7"/>
  <c r="T1" i="7"/>
  <c r="T470" i="7"/>
  <c r="U1" i="7"/>
  <c r="V1" i="7"/>
  <c r="V470" i="7"/>
  <c r="W1" i="7"/>
  <c r="X1" i="7"/>
  <c r="Y1" i="7"/>
  <c r="Z1" i="7"/>
  <c r="AA1" i="7"/>
  <c r="AA470" i="7"/>
  <c r="AB1" i="7"/>
  <c r="AB470" i="7"/>
  <c r="AC1" i="7"/>
  <c r="AD1" i="7"/>
  <c r="AD470" i="7"/>
  <c r="AE1" i="7"/>
  <c r="AF1" i="7"/>
  <c r="AG1" i="7"/>
  <c r="AH1" i="7"/>
  <c r="AI1" i="7"/>
  <c r="AI470" i="7"/>
  <c r="AJ1" i="7"/>
  <c r="AJ470" i="7"/>
  <c r="AK1" i="7"/>
  <c r="AK470" i="7"/>
  <c r="AL1" i="7"/>
  <c r="AL470" i="7"/>
  <c r="AM1" i="7"/>
  <c r="AN1" i="7"/>
  <c r="AO1" i="7"/>
  <c r="AO470" i="7"/>
  <c r="AP1" i="7"/>
  <c r="AQ1" i="7"/>
  <c r="AQ470" i="7"/>
  <c r="AR1" i="7"/>
  <c r="AR470" i="7"/>
  <c r="AS1" i="7"/>
  <c r="AS470" i="7"/>
  <c r="AT1" i="7"/>
  <c r="AT470" i="7"/>
  <c r="AU1" i="7"/>
  <c r="AV1" i="7"/>
  <c r="AW1" i="7"/>
  <c r="AW470" i="7"/>
  <c r="AX1" i="7"/>
  <c r="AY1" i="7"/>
  <c r="AY470" i="7"/>
  <c r="AZ1" i="7"/>
  <c r="AZ470" i="7"/>
  <c r="BA1" i="7"/>
  <c r="BB1" i="7"/>
  <c r="BB470" i="7"/>
  <c r="BC1" i="7"/>
  <c r="BD1" i="7"/>
  <c r="BE1" i="7"/>
  <c r="BF1" i="7"/>
  <c r="BG1" i="7"/>
  <c r="BG470" i="7"/>
  <c r="BH1" i="7"/>
  <c r="BH470" i="7"/>
  <c r="BI1" i="7"/>
  <c r="BJ1" i="7"/>
  <c r="BJ470" i="7"/>
  <c r="BK1" i="7"/>
  <c r="BL1" i="7"/>
  <c r="BM1" i="7"/>
  <c r="BN1" i="7"/>
  <c r="BO1" i="7"/>
  <c r="BO470" i="7"/>
  <c r="BP1" i="7"/>
  <c r="BP470" i="7"/>
  <c r="BQ1" i="7"/>
  <c r="BQ470" i="7"/>
  <c r="BR1" i="7"/>
  <c r="BR470" i="7"/>
  <c r="BS1" i="7"/>
  <c r="BT1" i="7"/>
  <c r="BU1" i="7"/>
  <c r="BU470" i="7"/>
  <c r="BV1" i="7"/>
  <c r="BW1" i="7"/>
  <c r="BW470" i="7"/>
  <c r="BX1" i="7"/>
  <c r="BX470" i="7"/>
  <c r="BY1" i="7"/>
  <c r="BZ1" i="7"/>
  <c r="BZ470" i="7"/>
  <c r="CA1" i="7"/>
  <c r="CB1" i="7"/>
  <c r="CC1" i="7"/>
  <c r="CC470" i="7"/>
  <c r="CD1" i="7"/>
  <c r="CE1" i="7"/>
  <c r="CE470" i="7"/>
  <c r="CF1" i="7"/>
  <c r="CF470" i="7"/>
  <c r="CG1" i="7"/>
  <c r="CG470" i="7"/>
  <c r="CH1" i="7"/>
  <c r="CH470" i="7"/>
  <c r="CI1" i="7"/>
  <c r="CJ1" i="7"/>
  <c r="CK1" i="7"/>
  <c r="CL1" i="7"/>
  <c r="CM1" i="7"/>
  <c r="CM470" i="7"/>
  <c r="CN1" i="7"/>
  <c r="CN470" i="7"/>
  <c r="CO1" i="7"/>
  <c r="CO470" i="7"/>
  <c r="CP1" i="7"/>
  <c r="CP470" i="7"/>
  <c r="CQ1" i="7"/>
  <c r="CR1" i="7"/>
  <c r="CS1" i="7"/>
  <c r="CT1" i="7"/>
  <c r="CU1" i="7"/>
  <c r="CU470" i="7"/>
  <c r="CV1" i="7"/>
  <c r="CV470" i="7"/>
  <c r="CW1" i="7"/>
  <c r="CW470" i="7"/>
  <c r="CX1" i="7"/>
  <c r="CX470" i="7"/>
  <c r="CY1" i="7"/>
  <c r="CZ1" i="7"/>
  <c r="DA1" i="7"/>
  <c r="DA470" i="7"/>
  <c r="DB1" i="7"/>
  <c r="DC1" i="7"/>
  <c r="DC470" i="7"/>
  <c r="DD1" i="7"/>
  <c r="DD470" i="7"/>
  <c r="DE1" i="7"/>
  <c r="DF1" i="7"/>
  <c r="DF470" i="7"/>
  <c r="DG1" i="7"/>
  <c r="DH1" i="7"/>
  <c r="DI1" i="7"/>
  <c r="DI470" i="7"/>
  <c r="DJ1" i="7"/>
  <c r="DK1" i="7"/>
  <c r="DK470" i="7"/>
  <c r="DL1" i="7"/>
  <c r="DL470" i="7"/>
  <c r="DM1" i="7"/>
  <c r="DM470" i="7"/>
  <c r="DN1" i="7"/>
  <c r="DN470" i="7"/>
  <c r="DO1" i="7"/>
  <c r="DP1" i="7"/>
  <c r="DQ1" i="7"/>
  <c r="DR1" i="7"/>
  <c r="DS1" i="7"/>
  <c r="DS470" i="7"/>
  <c r="DT1" i="7"/>
  <c r="DT470" i="7"/>
  <c r="DU1" i="7"/>
  <c r="DU470" i="7"/>
  <c r="DV1" i="7"/>
  <c r="DV470" i="7"/>
  <c r="DW1" i="7"/>
  <c r="DX1" i="7"/>
  <c r="DY1" i="7"/>
  <c r="DZ1" i="7"/>
  <c r="EA1" i="7"/>
  <c r="EA470" i="7"/>
  <c r="EB1" i="7"/>
  <c r="EB470" i="7"/>
  <c r="EC1" i="7"/>
  <c r="EC470" i="7"/>
  <c r="ED1" i="7"/>
  <c r="ED470" i="7"/>
  <c r="EE1" i="7"/>
  <c r="EF1" i="7"/>
  <c r="EG1" i="7"/>
  <c r="EG470" i="7"/>
  <c r="EH1" i="7"/>
  <c r="EI1" i="7"/>
  <c r="EI470" i="7"/>
  <c r="EJ1" i="7"/>
  <c r="EJ470" i="7"/>
  <c r="EK1" i="7"/>
  <c r="EL1" i="7"/>
  <c r="EL470" i="7"/>
  <c r="EM1" i="7"/>
  <c r="EN1" i="7"/>
  <c r="EO1" i="7"/>
  <c r="EO470" i="7"/>
  <c r="EP1" i="7"/>
  <c r="EQ1" i="7"/>
  <c r="EQ470" i="7"/>
  <c r="ER1" i="7"/>
  <c r="ER470" i="7"/>
  <c r="ES1" i="7"/>
  <c r="ES470" i="7"/>
  <c r="ET1" i="7"/>
  <c r="ET470" i="7"/>
  <c r="EU1" i="7"/>
  <c r="EV1" i="7"/>
  <c r="EW1" i="7"/>
  <c r="EX1" i="7"/>
  <c r="EY1" i="7"/>
  <c r="EY470" i="7"/>
  <c r="EZ1" i="7"/>
  <c r="EZ470" i="7"/>
  <c r="FA1" i="7"/>
  <c r="FA470" i="7"/>
  <c r="FB1" i="7"/>
  <c r="FB470" i="7"/>
  <c r="FC1" i="7"/>
  <c r="E1" i="7"/>
  <c r="E470" i="7"/>
  <c r="F1" i="7"/>
  <c r="F470" i="7"/>
  <c r="G1" i="7"/>
  <c r="H1" i="7"/>
  <c r="I1" i="7"/>
  <c r="J1" i="7"/>
  <c r="K1" i="7"/>
  <c r="K470" i="7"/>
  <c r="L1" i="7"/>
  <c r="L470" i="7"/>
  <c r="M1" i="7"/>
  <c r="M470" i="7"/>
  <c r="N1" i="7"/>
  <c r="N470" i="7"/>
  <c r="O1" i="7"/>
  <c r="P1" i="7"/>
  <c r="C1" i="7"/>
  <c r="C470" i="7"/>
  <c r="D1" i="7"/>
  <c r="D470"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9" i="8" l="1"/>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<sst xmlns="http://schemas.openxmlformats.org/spreadsheetml/2006/main" count="8563" uniqueCount="2196">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</sst>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8"/>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66"/>
  <sheetViews>
    <sheetView tabSelected="1" workbookViewId="0">
      <pane xSplit="1" ySplit="1" topLeftCell="B131" activePane="bottomRight" state="frozen"/>
      <selection pane="topRight" activeCell="B1" sqref="B1"/>
      <selection pane="bottomLeft" activeCell="A2" sqref="A2"/>
      <selection pane="bottomRight" activeCell="A167" sqref="A167"/>
    </sheetView>
  </sheetViews>
  <sheetFormatPr defaultRowHeight="14.4" x14ac:dyDescent="0.3"/>
  <cols>
    <col min="1" max="1" width="9.109375" customWidth="1"/>
    <col min="2" max="2" width="13.88671875" bestFit="1" customWidth="1"/>
    <col min="3" max="3" width="17.88671875" customWidth="1"/>
    <col min="4" max="4" width="18.6640625" bestFit="1" customWidth="1"/>
    <col min="5" max="5" width="15" bestFit="1" customWidth="1"/>
    <col min="6" max="6" width="13.88671875" customWidth="1"/>
    <col min="7" max="7" width="11.5546875" customWidth="1"/>
    <col min="8" max="8" width="20.33203125" customWidth="1"/>
    <col min="9" max="9" width="14.5546875" customWidth="1"/>
    <col min="10" max="10" width="9.109375"/>
    <col min="11" max="11" width="8.6640625"/>
    <col min="13" max="13" width="12.33203125" bestFit="1" customWidth="1"/>
    <col min="14" max="14" width="23" customWidth="1"/>
    <col min="15" max="15" width="18" customWidth="1"/>
    <col min="17" max="18" width="9.109375"/>
    <col min="19" max="19" width="25.33203125" bestFit="1" customWidth="1"/>
    <col min="20" max="20" width="33" customWidth="1"/>
    <col min="21" max="21" width="25.33203125" customWidth="1"/>
    <col min="24" max="26" width="9.109375"/>
  </cols>
  <sheetData>
    <row r="1" spans="1:37" x14ac:dyDescent="0.3">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 t="shared" ref="H2:H39"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3">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3">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3">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3">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3">
      <c r="A7" t="s">
        <v>2175</v>
      </c>
      <c r="B7" t="s">
        <v>1061</v>
      </c>
      <c r="C7" t="s">
        <v>1066</v>
      </c>
      <c r="D7" t="s">
        <v>1070</v>
      </c>
      <c r="F7" t="s">
        <v>2172</v>
      </c>
      <c r="G7" t="s">
        <v>2173</v>
      </c>
      <c r="H7" t="str">
        <f t="shared" si="0"/>
        <v>Mustelus lenticulatus</v>
      </c>
      <c r="I7" t="s">
        <v>2174</v>
      </c>
      <c r="T7" s="13"/>
      <c r="U7" s="13"/>
      <c r="X7" s="13">
        <v>125</v>
      </c>
      <c r="Y7" s="13"/>
      <c r="Z7" s="13"/>
    </row>
    <row r="8" spans="1:37" x14ac:dyDescent="0.3">
      <c r="A8" t="s">
        <v>2171</v>
      </c>
      <c r="B8" t="s">
        <v>1061</v>
      </c>
      <c r="C8" t="s">
        <v>2166</v>
      </c>
      <c r="D8" t="s">
        <v>2167</v>
      </c>
      <c r="F8" t="s">
        <v>2169</v>
      </c>
      <c r="G8" t="s">
        <v>2168</v>
      </c>
      <c r="H8" t="str">
        <f t="shared" si="0"/>
        <v>Notorynchus cepedianus</v>
      </c>
      <c r="I8" t="s">
        <v>2170</v>
      </c>
      <c r="T8" s="13"/>
      <c r="U8" s="13"/>
      <c r="X8" s="13">
        <v>300</v>
      </c>
      <c r="Y8" s="13"/>
      <c r="Z8" s="13"/>
    </row>
    <row r="9" spans="1:37" x14ac:dyDescent="0.3">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3">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3">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3">
      <c r="A12" t="s">
        <v>2192</v>
      </c>
      <c r="B12" t="s">
        <v>1061</v>
      </c>
      <c r="C12" t="s">
        <v>2191</v>
      </c>
      <c r="D12" t="s">
        <v>2190</v>
      </c>
      <c r="F12" t="s">
        <v>2187</v>
      </c>
      <c r="G12" t="s">
        <v>2188</v>
      </c>
      <c r="H12" t="str">
        <f t="shared" si="0"/>
        <v>Dipturus nasutus</v>
      </c>
      <c r="I12" t="s">
        <v>2195</v>
      </c>
      <c r="T12" s="13"/>
      <c r="U12" s="13"/>
      <c r="X12" s="13"/>
      <c r="Y12" s="13"/>
      <c r="Z12" s="13"/>
    </row>
    <row r="13" spans="1:37" x14ac:dyDescent="0.3">
      <c r="A13" t="s">
        <v>2193</v>
      </c>
      <c r="B13" t="s">
        <v>1061</v>
      </c>
      <c r="C13" t="s">
        <v>2191</v>
      </c>
      <c r="D13" t="s">
        <v>2190</v>
      </c>
      <c r="F13" t="s">
        <v>2187</v>
      </c>
      <c r="G13" t="s">
        <v>2189</v>
      </c>
      <c r="H13" t="str">
        <f t="shared" si="0"/>
        <v>Dipturus innominatus</v>
      </c>
      <c r="I13" t="s">
        <v>2194</v>
      </c>
      <c r="T13" s="13"/>
      <c r="U13" s="13"/>
      <c r="X13" s="13"/>
      <c r="Y13" s="13"/>
      <c r="Z13" s="13"/>
    </row>
    <row r="14" spans="1:37" x14ac:dyDescent="0.3">
      <c r="A14" t="s">
        <v>1</v>
      </c>
      <c r="B14" t="s">
        <v>1061</v>
      </c>
      <c r="C14" t="s">
        <v>1062</v>
      </c>
      <c r="D14" t="s">
        <v>1063</v>
      </c>
      <c r="F14" t="s">
        <v>1064</v>
      </c>
      <c r="G14" t="s">
        <v>1065</v>
      </c>
      <c r="H14" t="str">
        <f t="shared" si="0"/>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3">
      <c r="A15" t="s">
        <v>2186</v>
      </c>
      <c r="B15" t="s">
        <v>1084</v>
      </c>
      <c r="C15" t="s">
        <v>2176</v>
      </c>
      <c r="D15" t="s">
        <v>2182</v>
      </c>
      <c r="F15" t="s">
        <v>2183</v>
      </c>
      <c r="G15" t="s">
        <v>2184</v>
      </c>
      <c r="H15" t="str">
        <f t="shared" si="0"/>
        <v>Hemerocoetes monopterygius</v>
      </c>
      <c r="I15" t="s">
        <v>2185</v>
      </c>
      <c r="M15">
        <v>3.5</v>
      </c>
      <c r="T15" s="13"/>
      <c r="U15" s="13"/>
      <c r="X15" s="13">
        <v>28</v>
      </c>
      <c r="Y15" s="13"/>
      <c r="Z15" s="13"/>
    </row>
    <row r="16" spans="1:37" x14ac:dyDescent="0.3">
      <c r="A16" t="s">
        <v>2181</v>
      </c>
      <c r="B16" t="s">
        <v>1084</v>
      </c>
      <c r="C16" t="s">
        <v>2176</v>
      </c>
      <c r="D16" t="s">
        <v>2177</v>
      </c>
      <c r="F16" t="s">
        <v>2178</v>
      </c>
      <c r="G16" t="s">
        <v>2179</v>
      </c>
      <c r="H16" t="str">
        <f t="shared" si="0"/>
        <v>Polyprion oxygeneios</v>
      </c>
      <c r="I16" t="s">
        <v>2180</v>
      </c>
      <c r="T16" s="13"/>
      <c r="U16" s="13"/>
      <c r="X16" s="13">
        <v>160</v>
      </c>
      <c r="Y16" s="13"/>
      <c r="Z16" s="13"/>
    </row>
    <row r="17" spans="1:37" x14ac:dyDescent="0.3">
      <c r="A17" t="s">
        <v>15</v>
      </c>
      <c r="B17" t="s">
        <v>1084</v>
      </c>
      <c r="C17" t="s">
        <v>1085</v>
      </c>
      <c r="D17" t="s">
        <v>1095</v>
      </c>
      <c r="E17" t="s">
        <v>2019</v>
      </c>
      <c r="F17" t="s">
        <v>1096</v>
      </c>
      <c r="G17" t="s">
        <v>1097</v>
      </c>
      <c r="H17" t="str">
        <f t="shared" si="0"/>
        <v>Conger verreauxi</v>
      </c>
      <c r="I17" t="s">
        <v>1449</v>
      </c>
      <c r="K17" t="s">
        <v>2054</v>
      </c>
      <c r="L17" t="s">
        <v>1392</v>
      </c>
      <c r="M17">
        <v>4.2</v>
      </c>
      <c r="N17" t="s">
        <v>1450</v>
      </c>
      <c r="O17" t="s">
        <v>1451</v>
      </c>
      <c r="S17" t="s">
        <v>1948</v>
      </c>
      <c r="T17" s="13" t="s">
        <v>2067</v>
      </c>
      <c r="U17" s="13" t="s">
        <v>2070</v>
      </c>
      <c r="V17">
        <v>2000</v>
      </c>
      <c r="W17" t="s">
        <v>1407</v>
      </c>
      <c r="X17" s="13">
        <v>200</v>
      </c>
      <c r="Y17" s="13"/>
      <c r="Z17" s="13">
        <v>45</v>
      </c>
      <c r="AA17">
        <v>1</v>
      </c>
      <c r="AB17">
        <v>1</v>
      </c>
      <c r="AC17">
        <v>0</v>
      </c>
      <c r="AD17">
        <v>0</v>
      </c>
      <c r="AE17">
        <v>0</v>
      </c>
      <c r="AF17">
        <v>0</v>
      </c>
      <c r="AG17">
        <v>0</v>
      </c>
      <c r="AH17">
        <v>2</v>
      </c>
      <c r="AI17">
        <v>1</v>
      </c>
      <c r="AJ17">
        <v>0</v>
      </c>
      <c r="AK17">
        <v>0</v>
      </c>
    </row>
    <row r="18" spans="1:37" x14ac:dyDescent="0.3">
      <c r="A18" t="s">
        <v>16</v>
      </c>
      <c r="B18" t="s">
        <v>1084</v>
      </c>
      <c r="C18" t="s">
        <v>1085</v>
      </c>
      <c r="D18" t="s">
        <v>1095</v>
      </c>
      <c r="E18" t="s">
        <v>2019</v>
      </c>
      <c r="F18" t="s">
        <v>1096</v>
      </c>
      <c r="G18" t="s">
        <v>1098</v>
      </c>
      <c r="H18" t="str">
        <f t="shared" si="0"/>
        <v>Conger wilsoni</v>
      </c>
      <c r="I18" t="s">
        <v>1452</v>
      </c>
      <c r="K18" t="s">
        <v>2055</v>
      </c>
      <c r="L18" t="s">
        <v>1392</v>
      </c>
      <c r="M18">
        <v>3.5</v>
      </c>
      <c r="N18" t="s">
        <v>1453</v>
      </c>
      <c r="O18" t="s">
        <v>1454</v>
      </c>
      <c r="S18" t="s">
        <v>1948</v>
      </c>
      <c r="T18" s="13" t="s">
        <v>2058</v>
      </c>
      <c r="U18" s="13" t="s">
        <v>2070</v>
      </c>
      <c r="V18">
        <v>904</v>
      </c>
      <c r="W18" t="s">
        <v>1407</v>
      </c>
      <c r="X18" s="13">
        <v>150</v>
      </c>
      <c r="Y18" s="13"/>
      <c r="Z18" s="13">
        <v>30</v>
      </c>
      <c r="AA18">
        <v>1</v>
      </c>
      <c r="AB18">
        <v>1</v>
      </c>
      <c r="AC18">
        <v>0</v>
      </c>
      <c r="AD18">
        <v>0</v>
      </c>
      <c r="AE18">
        <v>0</v>
      </c>
      <c r="AF18">
        <v>0</v>
      </c>
      <c r="AG18">
        <v>1</v>
      </c>
      <c r="AH18">
        <v>2</v>
      </c>
      <c r="AI18">
        <v>1</v>
      </c>
      <c r="AJ18">
        <v>0</v>
      </c>
      <c r="AK18">
        <v>0</v>
      </c>
    </row>
    <row r="19" spans="1:37" x14ac:dyDescent="0.3">
      <c r="A19" t="s">
        <v>9</v>
      </c>
      <c r="B19" t="s">
        <v>1084</v>
      </c>
      <c r="C19" t="s">
        <v>1085</v>
      </c>
      <c r="D19" t="s">
        <v>1086</v>
      </c>
      <c r="E19" t="s">
        <v>2018</v>
      </c>
      <c r="F19" t="s">
        <v>1087</v>
      </c>
      <c r="G19" t="s">
        <v>1088</v>
      </c>
      <c r="H19" t="str">
        <f t="shared" si="0"/>
        <v>Enchelycore ramosa</v>
      </c>
      <c r="I19" t="s">
        <v>1433</v>
      </c>
      <c r="K19" t="s">
        <v>2055</v>
      </c>
      <c r="L19" t="s">
        <v>1392</v>
      </c>
      <c r="M19">
        <v>4.7</v>
      </c>
      <c r="N19" t="s">
        <v>1434</v>
      </c>
      <c r="O19" t="s">
        <v>1435</v>
      </c>
      <c r="S19" t="s">
        <v>1948</v>
      </c>
      <c r="T19" s="13" t="e">
        <v>#N/A</v>
      </c>
      <c r="U19" s="13" t="e">
        <v>#N/A</v>
      </c>
      <c r="V19">
        <v>1800</v>
      </c>
      <c r="W19" t="s">
        <v>1407</v>
      </c>
      <c r="X19" s="13">
        <v>150</v>
      </c>
      <c r="Y19" s="13"/>
      <c r="Z19" s="13" t="s">
        <v>2067</v>
      </c>
      <c r="AA19">
        <v>1</v>
      </c>
      <c r="AB19">
        <v>1</v>
      </c>
      <c r="AC19">
        <v>0</v>
      </c>
      <c r="AD19">
        <v>0</v>
      </c>
      <c r="AE19">
        <v>0</v>
      </c>
      <c r="AF19">
        <v>0</v>
      </c>
      <c r="AG19">
        <v>0</v>
      </c>
      <c r="AH19">
        <v>2</v>
      </c>
      <c r="AI19">
        <v>1</v>
      </c>
      <c r="AJ19">
        <v>0</v>
      </c>
      <c r="AK19">
        <v>0</v>
      </c>
    </row>
    <row r="20" spans="1:37" x14ac:dyDescent="0.3">
      <c r="A20" t="s">
        <v>10</v>
      </c>
      <c r="B20" t="s">
        <v>1084</v>
      </c>
      <c r="C20" t="s">
        <v>1085</v>
      </c>
      <c r="D20" t="s">
        <v>1086</v>
      </c>
      <c r="E20" t="s">
        <v>2018</v>
      </c>
      <c r="F20" t="s">
        <v>1089</v>
      </c>
      <c r="G20" t="s">
        <v>1090</v>
      </c>
      <c r="H20" t="str">
        <f t="shared" si="0"/>
        <v>Gymnothorax nubilus</v>
      </c>
      <c r="I20" t="s">
        <v>1436</v>
      </c>
      <c r="K20" t="s">
        <v>2055</v>
      </c>
      <c r="L20" t="s">
        <v>1392</v>
      </c>
      <c r="M20">
        <v>3.9</v>
      </c>
      <c r="N20" t="s">
        <v>1437</v>
      </c>
      <c r="O20" t="s">
        <v>1438</v>
      </c>
      <c r="S20" t="s">
        <v>1948</v>
      </c>
      <c r="T20" s="13" t="e">
        <v>#N/A</v>
      </c>
      <c r="U20" s="13" t="e">
        <v>#N/A</v>
      </c>
      <c r="V20">
        <v>820</v>
      </c>
      <c r="W20" t="s">
        <v>1407</v>
      </c>
      <c r="X20" s="13">
        <v>53.5</v>
      </c>
      <c r="Y20" s="13"/>
      <c r="Z20" s="13" t="s">
        <v>2067</v>
      </c>
      <c r="AA20">
        <v>0</v>
      </c>
      <c r="AB20">
        <v>1</v>
      </c>
      <c r="AC20">
        <v>0</v>
      </c>
      <c r="AD20">
        <v>0</v>
      </c>
      <c r="AE20">
        <v>0</v>
      </c>
      <c r="AF20">
        <v>0</v>
      </c>
      <c r="AG20">
        <v>0</v>
      </c>
      <c r="AH20">
        <v>2</v>
      </c>
      <c r="AI20">
        <v>1</v>
      </c>
      <c r="AJ20">
        <v>0</v>
      </c>
      <c r="AK20">
        <v>0</v>
      </c>
    </row>
    <row r="21" spans="1:37" x14ac:dyDescent="0.3">
      <c r="A21" t="s">
        <v>11</v>
      </c>
      <c r="B21" t="s">
        <v>1084</v>
      </c>
      <c r="C21" t="s">
        <v>1085</v>
      </c>
      <c r="D21" t="s">
        <v>1086</v>
      </c>
      <c r="E21" t="s">
        <v>2018</v>
      </c>
      <c r="F21" t="s">
        <v>1089</v>
      </c>
      <c r="G21" t="s">
        <v>1091</v>
      </c>
      <c r="H21" t="str">
        <f t="shared" si="0"/>
        <v>Gymnothorax obesus</v>
      </c>
      <c r="I21" t="s">
        <v>1439</v>
      </c>
      <c r="K21" t="s">
        <v>2055</v>
      </c>
      <c r="L21" t="s">
        <v>1392</v>
      </c>
      <c r="M21">
        <v>4.3</v>
      </c>
      <c r="N21" t="s">
        <v>1440</v>
      </c>
      <c r="O21" t="s">
        <v>1441</v>
      </c>
      <c r="S21" t="s">
        <v>1948</v>
      </c>
      <c r="T21" s="13" t="e">
        <v>#N/A</v>
      </c>
      <c r="U21" s="13" t="e">
        <v>#N/A</v>
      </c>
      <c r="V21">
        <v>1720</v>
      </c>
      <c r="W21" t="s">
        <v>1407</v>
      </c>
      <c r="X21" s="13">
        <v>180</v>
      </c>
      <c r="Y21" s="13"/>
      <c r="Z21" s="13" t="s">
        <v>2067</v>
      </c>
      <c r="AA21">
        <v>0</v>
      </c>
      <c r="AB21">
        <v>1</v>
      </c>
      <c r="AC21">
        <v>0</v>
      </c>
      <c r="AD21">
        <v>0</v>
      </c>
      <c r="AE21">
        <v>0</v>
      </c>
      <c r="AF21">
        <v>0</v>
      </c>
      <c r="AG21">
        <v>0</v>
      </c>
      <c r="AH21">
        <v>2</v>
      </c>
      <c r="AI21">
        <v>1</v>
      </c>
      <c r="AJ21">
        <v>0</v>
      </c>
      <c r="AK21">
        <v>0</v>
      </c>
    </row>
    <row r="22" spans="1:37" x14ac:dyDescent="0.3">
      <c r="A22" t="s">
        <v>13</v>
      </c>
      <c r="B22" t="s">
        <v>1084</v>
      </c>
      <c r="C22" t="s">
        <v>1085</v>
      </c>
      <c r="D22" t="s">
        <v>1086</v>
      </c>
      <c r="E22" t="s">
        <v>2018</v>
      </c>
      <c r="F22" t="s">
        <v>1089</v>
      </c>
      <c r="G22" t="s">
        <v>1093</v>
      </c>
      <c r="H22" t="str">
        <f t="shared" si="0"/>
        <v>Gymnothorax porphyreus</v>
      </c>
      <c r="I22" t="s">
        <v>1445</v>
      </c>
      <c r="K22" t="s">
        <v>2055</v>
      </c>
      <c r="L22" t="s">
        <v>1392</v>
      </c>
      <c r="M22">
        <v>3.8</v>
      </c>
      <c r="N22" t="s">
        <v>1440</v>
      </c>
      <c r="O22" t="s">
        <v>1446</v>
      </c>
      <c r="S22" t="s">
        <v>1948</v>
      </c>
      <c r="T22" s="13" t="s">
        <v>2067</v>
      </c>
      <c r="U22" s="13" t="s">
        <v>2069</v>
      </c>
      <c r="V22">
        <v>1060</v>
      </c>
      <c r="W22" t="s">
        <v>1407</v>
      </c>
      <c r="X22" s="13">
        <v>34.6</v>
      </c>
      <c r="Y22" s="13">
        <v>1</v>
      </c>
      <c r="Z22" s="13">
        <v>40</v>
      </c>
      <c r="AA22">
        <v>0</v>
      </c>
      <c r="AB22">
        <v>1</v>
      </c>
      <c r="AC22">
        <v>0</v>
      </c>
      <c r="AD22">
        <v>0</v>
      </c>
      <c r="AE22">
        <v>0</v>
      </c>
      <c r="AF22">
        <v>0</v>
      </c>
      <c r="AG22">
        <v>0</v>
      </c>
      <c r="AH22">
        <v>2</v>
      </c>
      <c r="AI22">
        <v>1</v>
      </c>
      <c r="AJ22">
        <v>0</v>
      </c>
      <c r="AK22">
        <v>1</v>
      </c>
    </row>
    <row r="23" spans="1:37" x14ac:dyDescent="0.3">
      <c r="A23" t="s">
        <v>12</v>
      </c>
      <c r="B23" t="s">
        <v>1084</v>
      </c>
      <c r="C23" t="s">
        <v>1085</v>
      </c>
      <c r="D23" t="s">
        <v>1086</v>
      </c>
      <c r="E23" t="s">
        <v>2018</v>
      </c>
      <c r="F23" t="s">
        <v>1089</v>
      </c>
      <c r="G23" t="s">
        <v>1092</v>
      </c>
      <c r="H23" t="str">
        <f t="shared" si="0"/>
        <v>Gymnothorax prasinus</v>
      </c>
      <c r="I23" t="s">
        <v>1442</v>
      </c>
      <c r="K23" t="s">
        <v>2055</v>
      </c>
      <c r="L23" t="s">
        <v>1392</v>
      </c>
      <c r="M23">
        <v>3.6</v>
      </c>
      <c r="N23" t="s">
        <v>1443</v>
      </c>
      <c r="O23" t="s">
        <v>1444</v>
      </c>
      <c r="S23" t="s">
        <v>1948</v>
      </c>
      <c r="T23" s="13" t="s">
        <v>2058</v>
      </c>
      <c r="U23" s="13" t="s">
        <v>2068</v>
      </c>
      <c r="V23">
        <v>1500</v>
      </c>
      <c r="W23" t="s">
        <v>1407</v>
      </c>
      <c r="X23" s="13">
        <v>91.5</v>
      </c>
      <c r="Y23" s="13"/>
      <c r="Z23" s="13" t="s">
        <v>2067</v>
      </c>
      <c r="AA23">
        <v>1</v>
      </c>
      <c r="AB23">
        <v>1</v>
      </c>
      <c r="AC23">
        <v>0</v>
      </c>
      <c r="AD23">
        <v>0</v>
      </c>
      <c r="AE23">
        <v>0</v>
      </c>
      <c r="AF23">
        <v>0</v>
      </c>
      <c r="AG23">
        <v>1</v>
      </c>
      <c r="AH23">
        <v>2</v>
      </c>
      <c r="AI23">
        <v>1</v>
      </c>
      <c r="AJ23">
        <v>0</v>
      </c>
      <c r="AK23">
        <v>0</v>
      </c>
    </row>
    <row r="24" spans="1:37" x14ac:dyDescent="0.3">
      <c r="A24" t="s">
        <v>14</v>
      </c>
      <c r="B24" t="s">
        <v>1084</v>
      </c>
      <c r="C24" t="s">
        <v>1085</v>
      </c>
      <c r="D24" t="s">
        <v>1086</v>
      </c>
      <c r="E24" t="s">
        <v>2018</v>
      </c>
      <c r="F24" t="s">
        <v>1089</v>
      </c>
      <c r="G24" t="s">
        <v>1094</v>
      </c>
      <c r="H24" t="str">
        <f t="shared" si="0"/>
        <v>Gymnothorax prionodon</v>
      </c>
      <c r="I24" t="s">
        <v>1447</v>
      </c>
      <c r="K24" t="s">
        <v>2055</v>
      </c>
      <c r="L24" t="s">
        <v>1392</v>
      </c>
      <c r="M24">
        <v>4.2</v>
      </c>
      <c r="N24" t="s">
        <v>1440</v>
      </c>
      <c r="O24" t="s">
        <v>1448</v>
      </c>
      <c r="S24" t="s">
        <v>1948</v>
      </c>
      <c r="T24" s="13" t="s">
        <v>2067</v>
      </c>
      <c r="U24" s="13" t="s">
        <v>2069</v>
      </c>
      <c r="V24">
        <v>870</v>
      </c>
      <c r="W24" t="s">
        <v>1407</v>
      </c>
      <c r="X24" s="13">
        <v>150</v>
      </c>
      <c r="Y24" s="13"/>
      <c r="Z24" s="13" t="s">
        <v>2067</v>
      </c>
      <c r="AA24">
        <v>0</v>
      </c>
      <c r="AB24">
        <v>1</v>
      </c>
      <c r="AC24">
        <v>0</v>
      </c>
      <c r="AD24">
        <v>0</v>
      </c>
      <c r="AE24">
        <v>0</v>
      </c>
      <c r="AF24">
        <v>0</v>
      </c>
      <c r="AG24">
        <v>0</v>
      </c>
      <c r="AH24">
        <v>2</v>
      </c>
      <c r="AI24">
        <v>1</v>
      </c>
      <c r="AJ24">
        <v>0</v>
      </c>
      <c r="AK24">
        <v>0</v>
      </c>
    </row>
    <row r="25" spans="1:37" x14ac:dyDescent="0.3">
      <c r="A25" t="s">
        <v>17</v>
      </c>
      <c r="B25" t="s">
        <v>1084</v>
      </c>
      <c r="C25" t="s">
        <v>1099</v>
      </c>
      <c r="D25" t="s">
        <v>1100</v>
      </c>
      <c r="E25" t="s">
        <v>2020</v>
      </c>
      <c r="F25" t="s">
        <v>1101</v>
      </c>
      <c r="G25" t="s">
        <v>1102</v>
      </c>
      <c r="H25" t="str">
        <f t="shared" si="0"/>
        <v>Synodus doaki</v>
      </c>
      <c r="I25" t="s">
        <v>1455</v>
      </c>
      <c r="K25" t="s">
        <v>2055</v>
      </c>
      <c r="L25" t="s">
        <v>1392</v>
      </c>
      <c r="M25">
        <v>4.2</v>
      </c>
      <c r="N25" t="s">
        <v>1453</v>
      </c>
      <c r="O25" t="s">
        <v>1456</v>
      </c>
      <c r="S25" t="s">
        <v>1948</v>
      </c>
      <c r="T25" s="13" t="s">
        <v>2067</v>
      </c>
      <c r="U25" s="13" t="s">
        <v>2071</v>
      </c>
      <c r="V25">
        <v>244</v>
      </c>
      <c r="W25" t="s">
        <v>1407</v>
      </c>
      <c r="X25" s="13">
        <v>28</v>
      </c>
      <c r="Y25" s="13">
        <v>9</v>
      </c>
      <c r="Z25" s="13">
        <v>260</v>
      </c>
      <c r="AA25">
        <v>0</v>
      </c>
      <c r="AB25">
        <v>1</v>
      </c>
      <c r="AC25">
        <v>0</v>
      </c>
      <c r="AD25">
        <v>0</v>
      </c>
      <c r="AE25">
        <v>0</v>
      </c>
      <c r="AF25">
        <v>0</v>
      </c>
      <c r="AG25">
        <v>1</v>
      </c>
      <c r="AH25">
        <v>2</v>
      </c>
      <c r="AI25">
        <v>1</v>
      </c>
      <c r="AJ25">
        <v>0</v>
      </c>
      <c r="AK25">
        <v>0</v>
      </c>
    </row>
    <row r="26" spans="1:37" x14ac:dyDescent="0.3">
      <c r="A26" t="s">
        <v>18</v>
      </c>
      <c r="B26" t="s">
        <v>1084</v>
      </c>
      <c r="C26" t="s">
        <v>1099</v>
      </c>
      <c r="D26" t="s">
        <v>1100</v>
      </c>
      <c r="E26" t="s">
        <v>2020</v>
      </c>
      <c r="F26" t="s">
        <v>1101</v>
      </c>
      <c r="G26" t="s">
        <v>1103</v>
      </c>
      <c r="H26" t="str">
        <f t="shared" si="0"/>
        <v>Synodus similis</v>
      </c>
      <c r="I26" t="s">
        <v>1457</v>
      </c>
      <c r="K26" t="s">
        <v>2055</v>
      </c>
      <c r="L26" t="s">
        <v>1392</v>
      </c>
      <c r="M26">
        <v>4</v>
      </c>
      <c r="N26" t="s">
        <v>1458</v>
      </c>
      <c r="O26" t="s">
        <v>1459</v>
      </c>
      <c r="S26" t="s">
        <v>1948</v>
      </c>
      <c r="T26" s="13" t="e">
        <v>#N/A</v>
      </c>
      <c r="U26" s="13" t="e">
        <v>#N/A</v>
      </c>
      <c r="V26">
        <v>185</v>
      </c>
      <c r="W26" t="s">
        <v>1407</v>
      </c>
      <c r="X26" s="13">
        <v>18</v>
      </c>
      <c r="Y26" s="13">
        <v>25</v>
      </c>
      <c r="Z26" s="13">
        <v>76</v>
      </c>
      <c r="AA26">
        <v>0</v>
      </c>
      <c r="AB26">
        <v>1</v>
      </c>
      <c r="AC26">
        <v>0</v>
      </c>
      <c r="AD26">
        <v>0</v>
      </c>
      <c r="AE26">
        <v>0</v>
      </c>
      <c r="AF26">
        <v>0</v>
      </c>
      <c r="AG26">
        <v>1</v>
      </c>
      <c r="AH26">
        <v>2</v>
      </c>
      <c r="AI26">
        <v>1</v>
      </c>
      <c r="AJ26">
        <v>0</v>
      </c>
      <c r="AK26">
        <v>0</v>
      </c>
    </row>
    <row r="27" spans="1:37" x14ac:dyDescent="0.3">
      <c r="A27" t="s">
        <v>24</v>
      </c>
      <c r="B27" t="s">
        <v>1084</v>
      </c>
      <c r="C27" t="s">
        <v>1112</v>
      </c>
      <c r="D27" t="s">
        <v>1113</v>
      </c>
      <c r="F27" t="s">
        <v>1114</v>
      </c>
      <c r="G27" t="s">
        <v>1115</v>
      </c>
      <c r="H27" t="str">
        <f t="shared" si="0"/>
        <v>Hyporhamphus ihi</v>
      </c>
      <c r="I27" t="s">
        <v>1477</v>
      </c>
      <c r="L27" t="s">
        <v>1478</v>
      </c>
      <c r="M27">
        <v>3.2</v>
      </c>
      <c r="N27" t="s">
        <v>1479</v>
      </c>
      <c r="O27" s="10" t="s">
        <v>1480</v>
      </c>
      <c r="P27" t="s">
        <v>1481</v>
      </c>
      <c r="S27" t="s">
        <v>1949</v>
      </c>
      <c r="T27" s="13" t="s">
        <v>2075</v>
      </c>
      <c r="U27" s="13" t="s">
        <v>2076</v>
      </c>
      <c r="V27">
        <v>400</v>
      </c>
      <c r="W27" t="s">
        <v>1407</v>
      </c>
      <c r="X27" s="13">
        <v>26</v>
      </c>
      <c r="Y27" s="13"/>
      <c r="Z27" s="13" t="s">
        <v>2067</v>
      </c>
      <c r="AA27">
        <v>0</v>
      </c>
      <c r="AB27">
        <v>0</v>
      </c>
      <c r="AC27">
        <v>0</v>
      </c>
      <c r="AD27">
        <v>1</v>
      </c>
      <c r="AE27">
        <v>2</v>
      </c>
      <c r="AF27">
        <v>1</v>
      </c>
      <c r="AG27">
        <v>1</v>
      </c>
      <c r="AH27">
        <v>1</v>
      </c>
      <c r="AI27">
        <v>0</v>
      </c>
      <c r="AJ27">
        <v>0</v>
      </c>
      <c r="AK27">
        <v>0</v>
      </c>
    </row>
    <row r="28" spans="1:37" x14ac:dyDescent="0.3">
      <c r="A28" t="s">
        <v>28</v>
      </c>
      <c r="B28" t="s">
        <v>1084</v>
      </c>
      <c r="C28" t="s">
        <v>1116</v>
      </c>
      <c r="D28" t="s">
        <v>1125</v>
      </c>
      <c r="F28" t="s">
        <v>1126</v>
      </c>
      <c r="G28" t="s">
        <v>1127</v>
      </c>
      <c r="H28" t="str">
        <f t="shared" si="0"/>
        <v>Centroberyx affinis</v>
      </c>
      <c r="I28" t="s">
        <v>1491</v>
      </c>
      <c r="L28" t="s">
        <v>1483</v>
      </c>
      <c r="M28">
        <v>3.8</v>
      </c>
      <c r="N28" t="s">
        <v>1493</v>
      </c>
      <c r="O28" t="s">
        <v>1494</v>
      </c>
      <c r="P28" t="s">
        <v>1495</v>
      </c>
      <c r="S28" t="s">
        <v>1492</v>
      </c>
      <c r="T28" s="13" t="s">
        <v>2058</v>
      </c>
      <c r="U28" s="13" t="s">
        <v>2080</v>
      </c>
      <c r="V28">
        <v>435</v>
      </c>
      <c r="W28" t="s">
        <v>1407</v>
      </c>
      <c r="X28" s="13">
        <v>51</v>
      </c>
      <c r="Y28" s="13">
        <v>10</v>
      </c>
      <c r="Z28" s="13">
        <v>450</v>
      </c>
      <c r="AA28">
        <v>1</v>
      </c>
      <c r="AB28">
        <v>1</v>
      </c>
      <c r="AC28">
        <v>0</v>
      </c>
      <c r="AD28">
        <v>0</v>
      </c>
      <c r="AE28">
        <v>2</v>
      </c>
      <c r="AF28">
        <v>0</v>
      </c>
      <c r="AG28">
        <v>1</v>
      </c>
      <c r="AH28">
        <v>1</v>
      </c>
      <c r="AI28">
        <v>1</v>
      </c>
      <c r="AJ28">
        <v>0</v>
      </c>
      <c r="AK28">
        <v>0</v>
      </c>
    </row>
    <row r="29" spans="1:37" x14ac:dyDescent="0.3">
      <c r="A29" t="s">
        <v>27</v>
      </c>
      <c r="B29" t="s">
        <v>1084</v>
      </c>
      <c r="C29" t="s">
        <v>1116</v>
      </c>
      <c r="D29" t="s">
        <v>1122</v>
      </c>
      <c r="E29" t="s">
        <v>2021</v>
      </c>
      <c r="F29" t="s">
        <v>1123</v>
      </c>
      <c r="G29" t="s">
        <v>1124</v>
      </c>
      <c r="H29" t="str">
        <f t="shared" si="0"/>
        <v>Pristilepis oligolepis</v>
      </c>
      <c r="I29" t="s">
        <v>1489</v>
      </c>
      <c r="J29" s="12"/>
      <c r="K29" s="12"/>
      <c r="L29" s="12" t="s">
        <v>1392</v>
      </c>
      <c r="M29">
        <v>4</v>
      </c>
      <c r="N29" s="12" t="s">
        <v>1461</v>
      </c>
      <c r="O29" s="12" t="s">
        <v>1490</v>
      </c>
      <c r="P29" s="12"/>
      <c r="Q29" s="12"/>
      <c r="R29" s="12"/>
      <c r="S29" t="s">
        <v>1948</v>
      </c>
      <c r="T29" s="13" t="s">
        <v>2058</v>
      </c>
      <c r="U29" s="13" t="s">
        <v>2079</v>
      </c>
      <c r="V29">
        <v>252</v>
      </c>
      <c r="W29" t="s">
        <v>1407</v>
      </c>
      <c r="X29" s="13">
        <v>30</v>
      </c>
      <c r="Y29" s="13">
        <v>14</v>
      </c>
      <c r="Z29" s="13">
        <v>220</v>
      </c>
      <c r="AA29">
        <v>0</v>
      </c>
      <c r="AB29">
        <v>1</v>
      </c>
      <c r="AC29">
        <v>0</v>
      </c>
      <c r="AD29">
        <v>0</v>
      </c>
      <c r="AE29">
        <v>0</v>
      </c>
      <c r="AF29">
        <v>0</v>
      </c>
      <c r="AG29">
        <v>0</v>
      </c>
      <c r="AH29">
        <v>2</v>
      </c>
      <c r="AI29">
        <v>1</v>
      </c>
      <c r="AJ29">
        <v>0</v>
      </c>
      <c r="AK29">
        <v>0</v>
      </c>
    </row>
    <row r="30" spans="1:37" x14ac:dyDescent="0.3">
      <c r="A30" t="s">
        <v>25</v>
      </c>
      <c r="B30" t="s">
        <v>1084</v>
      </c>
      <c r="C30" t="s">
        <v>1116</v>
      </c>
      <c r="D30" t="s">
        <v>1117</v>
      </c>
      <c r="F30" t="s">
        <v>1118</v>
      </c>
      <c r="G30" t="s">
        <v>1119</v>
      </c>
      <c r="H30" t="str">
        <f t="shared" si="0"/>
        <v>Optivus elongatus</v>
      </c>
      <c r="I30" t="s">
        <v>1482</v>
      </c>
      <c r="L30" t="s">
        <v>1483</v>
      </c>
      <c r="M30">
        <v>3.5</v>
      </c>
      <c r="N30" t="s">
        <v>1484</v>
      </c>
      <c r="O30" t="s">
        <v>1485</v>
      </c>
      <c r="S30" t="s">
        <v>1483</v>
      </c>
      <c r="T30" s="13" t="s">
        <v>2058</v>
      </c>
      <c r="U30" s="13" t="s">
        <v>2077</v>
      </c>
      <c r="V30">
        <v>120</v>
      </c>
      <c r="W30" t="s">
        <v>1407</v>
      </c>
      <c r="X30" s="13">
        <v>72</v>
      </c>
      <c r="Y30" s="13">
        <v>0</v>
      </c>
      <c r="Z30" s="13">
        <v>70</v>
      </c>
      <c r="AA30">
        <v>1</v>
      </c>
      <c r="AB30">
        <v>1</v>
      </c>
      <c r="AC30">
        <v>0</v>
      </c>
      <c r="AD30">
        <v>0</v>
      </c>
      <c r="AE30">
        <v>2</v>
      </c>
      <c r="AF30">
        <v>1</v>
      </c>
      <c r="AG30">
        <v>1</v>
      </c>
      <c r="AH30">
        <v>1</v>
      </c>
      <c r="AI30">
        <v>0</v>
      </c>
      <c r="AJ30">
        <v>0</v>
      </c>
      <c r="AK30">
        <v>0</v>
      </c>
    </row>
    <row r="31" spans="1:37" x14ac:dyDescent="0.3">
      <c r="A31" t="s">
        <v>26</v>
      </c>
      <c r="B31" t="s">
        <v>1084</v>
      </c>
      <c r="C31" t="s">
        <v>1116</v>
      </c>
      <c r="D31" t="s">
        <v>1117</v>
      </c>
      <c r="F31" t="s">
        <v>1120</v>
      </c>
      <c r="G31" t="s">
        <v>1121</v>
      </c>
      <c r="H31" t="str">
        <f t="shared" si="0"/>
        <v>Paratrachichthys trailli</v>
      </c>
      <c r="I31" t="s">
        <v>1486</v>
      </c>
      <c r="L31" t="s">
        <v>1483</v>
      </c>
      <c r="M31">
        <v>3.5</v>
      </c>
      <c r="N31" t="s">
        <v>1487</v>
      </c>
      <c r="O31" t="s">
        <v>1488</v>
      </c>
      <c r="S31" t="s">
        <v>1483</v>
      </c>
      <c r="T31" s="13" t="s">
        <v>2058</v>
      </c>
      <c r="U31" s="13" t="s">
        <v>2078</v>
      </c>
      <c r="V31">
        <v>250</v>
      </c>
      <c r="W31" t="s">
        <v>1407</v>
      </c>
      <c r="X31" s="13">
        <v>24.6</v>
      </c>
      <c r="Y31" s="13">
        <v>20</v>
      </c>
      <c r="Z31" s="13">
        <v>500</v>
      </c>
      <c r="AA31">
        <v>1</v>
      </c>
      <c r="AB31">
        <v>1</v>
      </c>
      <c r="AC31">
        <v>0</v>
      </c>
      <c r="AD31">
        <v>0</v>
      </c>
      <c r="AE31">
        <v>2</v>
      </c>
      <c r="AF31">
        <v>1</v>
      </c>
      <c r="AG31">
        <v>1</v>
      </c>
      <c r="AH31">
        <v>1</v>
      </c>
      <c r="AI31">
        <v>0</v>
      </c>
      <c r="AJ31">
        <v>0</v>
      </c>
      <c r="AK31">
        <v>0</v>
      </c>
    </row>
    <row r="32" spans="1:37" x14ac:dyDescent="0.3">
      <c r="A32" s="12" t="s">
        <v>19</v>
      </c>
      <c r="B32" t="s">
        <v>1084</v>
      </c>
      <c r="C32" s="12" t="s">
        <v>1104</v>
      </c>
      <c r="D32" s="12" t="s">
        <v>1105</v>
      </c>
      <c r="F32" s="12" t="s">
        <v>1106</v>
      </c>
      <c r="G32" s="12" t="s">
        <v>1107</v>
      </c>
      <c r="H32" t="str">
        <f t="shared" si="0"/>
        <v>Lotella phycis</v>
      </c>
      <c r="I32" s="12" t="s">
        <v>1460</v>
      </c>
      <c r="L32" t="s">
        <v>1392</v>
      </c>
      <c r="M32" s="12">
        <v>3.5</v>
      </c>
      <c r="N32" t="s">
        <v>1959</v>
      </c>
      <c r="O32" t="s">
        <v>1462</v>
      </c>
      <c r="S32" t="s">
        <v>1948</v>
      </c>
      <c r="T32" s="13" t="s">
        <v>2067</v>
      </c>
      <c r="U32" s="13" t="s">
        <v>2072</v>
      </c>
      <c r="V32">
        <v>195</v>
      </c>
      <c r="W32" s="12" t="s">
        <v>1407</v>
      </c>
      <c r="X32" s="13">
        <v>30</v>
      </c>
      <c r="Y32" s="13"/>
      <c r="Z32" s="13" t="s">
        <v>2067</v>
      </c>
      <c r="AA32">
        <v>1</v>
      </c>
      <c r="AB32">
        <v>0</v>
      </c>
      <c r="AC32">
        <v>0</v>
      </c>
      <c r="AD32">
        <v>0</v>
      </c>
      <c r="AE32">
        <v>0</v>
      </c>
      <c r="AF32">
        <v>0</v>
      </c>
      <c r="AG32">
        <v>0</v>
      </c>
      <c r="AH32">
        <v>2</v>
      </c>
      <c r="AI32">
        <v>1</v>
      </c>
      <c r="AJ32">
        <v>1</v>
      </c>
      <c r="AK32">
        <v>0</v>
      </c>
    </row>
    <row r="33" spans="1:37" x14ac:dyDescent="0.3">
      <c r="A33" t="s">
        <v>20</v>
      </c>
      <c r="B33" t="s">
        <v>1084</v>
      </c>
      <c r="C33" t="s">
        <v>1104</v>
      </c>
      <c r="D33" t="s">
        <v>1105</v>
      </c>
      <c r="F33" t="s">
        <v>1106</v>
      </c>
      <c r="G33" t="s">
        <v>1997</v>
      </c>
      <c r="H33" t="str">
        <f t="shared" si="0"/>
        <v>Lotella rhacina</v>
      </c>
      <c r="I33" t="s">
        <v>1464</v>
      </c>
      <c r="J33" t="s">
        <v>2011</v>
      </c>
      <c r="L33" t="s">
        <v>1392</v>
      </c>
      <c r="M33">
        <v>3.5</v>
      </c>
      <c r="N33" t="s">
        <v>1465</v>
      </c>
      <c r="O33" t="s">
        <v>1466</v>
      </c>
      <c r="S33" t="s">
        <v>1948</v>
      </c>
      <c r="T33" s="13" t="e">
        <v>#N/A</v>
      </c>
      <c r="U33" s="13" t="e">
        <v>#N/A</v>
      </c>
      <c r="V33">
        <v>342</v>
      </c>
      <c r="W33" t="s">
        <v>1407</v>
      </c>
      <c r="X33" s="13">
        <v>50</v>
      </c>
      <c r="Y33" s="13">
        <v>10</v>
      </c>
      <c r="Z33" s="13">
        <v>90</v>
      </c>
      <c r="AA33">
        <v>1</v>
      </c>
      <c r="AB33">
        <v>1</v>
      </c>
      <c r="AC33">
        <v>0</v>
      </c>
      <c r="AD33">
        <v>0</v>
      </c>
      <c r="AE33">
        <v>0</v>
      </c>
      <c r="AF33">
        <v>0</v>
      </c>
      <c r="AG33">
        <v>1</v>
      </c>
      <c r="AH33">
        <v>2</v>
      </c>
      <c r="AI33">
        <v>1</v>
      </c>
      <c r="AJ33">
        <v>0</v>
      </c>
      <c r="AK33">
        <v>0</v>
      </c>
    </row>
    <row r="34" spans="1:37" x14ac:dyDescent="0.3">
      <c r="A34" t="s">
        <v>21</v>
      </c>
      <c r="B34" t="s">
        <v>1084</v>
      </c>
      <c r="C34" t="s">
        <v>1104</v>
      </c>
      <c r="D34" t="s">
        <v>1105</v>
      </c>
      <c r="F34" t="s">
        <v>1108</v>
      </c>
      <c r="G34" t="s">
        <v>1109</v>
      </c>
      <c r="H34" t="str">
        <f t="shared" si="0"/>
        <v>Pseudophycis bachus</v>
      </c>
      <c r="I34" t="s">
        <v>1467</v>
      </c>
      <c r="L34" t="s">
        <v>1392</v>
      </c>
      <c r="M34">
        <v>4.5</v>
      </c>
      <c r="N34" t="s">
        <v>1468</v>
      </c>
      <c r="O34" t="s">
        <v>1469</v>
      </c>
      <c r="P34" t="s">
        <v>1470</v>
      </c>
      <c r="S34" t="s">
        <v>1948</v>
      </c>
      <c r="T34" s="13" t="s">
        <v>2058</v>
      </c>
      <c r="U34" s="13" t="s">
        <v>2067</v>
      </c>
      <c r="V34">
        <v>650</v>
      </c>
      <c r="W34" t="s">
        <v>1407</v>
      </c>
      <c r="X34" s="13">
        <v>90</v>
      </c>
      <c r="Y34" s="13">
        <v>26</v>
      </c>
      <c r="Z34" s="13">
        <v>700</v>
      </c>
      <c r="AA34">
        <v>0</v>
      </c>
      <c r="AB34">
        <v>1</v>
      </c>
      <c r="AC34">
        <v>0</v>
      </c>
      <c r="AD34">
        <v>0</v>
      </c>
      <c r="AE34">
        <v>1</v>
      </c>
      <c r="AF34">
        <v>0</v>
      </c>
      <c r="AG34">
        <v>1</v>
      </c>
      <c r="AH34">
        <v>2</v>
      </c>
      <c r="AI34">
        <v>1</v>
      </c>
      <c r="AJ34">
        <v>1</v>
      </c>
      <c r="AK34">
        <v>0</v>
      </c>
    </row>
    <row r="35" spans="1:37" x14ac:dyDescent="0.3">
      <c r="A35" t="s">
        <v>22</v>
      </c>
      <c r="B35" t="s">
        <v>1084</v>
      </c>
      <c r="C35" t="s">
        <v>1104</v>
      </c>
      <c r="D35" t="s">
        <v>1105</v>
      </c>
      <c r="F35" t="s">
        <v>1108</v>
      </c>
      <c r="G35" t="s">
        <v>1110</v>
      </c>
      <c r="H35" t="str">
        <f t="shared" si="0"/>
        <v>Pseudophycis barbata</v>
      </c>
      <c r="I35" t="s">
        <v>1471</v>
      </c>
      <c r="L35" t="s">
        <v>1392</v>
      </c>
      <c r="M35">
        <v>3.5</v>
      </c>
      <c r="N35" t="s">
        <v>1472</v>
      </c>
      <c r="O35" t="s">
        <v>1473</v>
      </c>
      <c r="S35" t="s">
        <v>1463</v>
      </c>
      <c r="T35" s="13" t="s">
        <v>2058</v>
      </c>
      <c r="U35" s="13" t="s">
        <v>2073</v>
      </c>
      <c r="V35">
        <v>620</v>
      </c>
      <c r="W35" t="s">
        <v>1407</v>
      </c>
      <c r="X35" s="13">
        <v>63</v>
      </c>
      <c r="Y35" s="13">
        <v>0</v>
      </c>
      <c r="Z35" s="13">
        <v>300</v>
      </c>
      <c r="AA35">
        <v>1</v>
      </c>
      <c r="AB35">
        <v>1</v>
      </c>
      <c r="AC35">
        <v>0</v>
      </c>
      <c r="AD35">
        <v>0</v>
      </c>
      <c r="AE35">
        <v>0</v>
      </c>
      <c r="AF35">
        <v>0</v>
      </c>
      <c r="AG35">
        <v>1</v>
      </c>
      <c r="AH35">
        <v>2</v>
      </c>
      <c r="AI35">
        <v>1</v>
      </c>
      <c r="AJ35">
        <v>0</v>
      </c>
      <c r="AK35">
        <v>0</v>
      </c>
    </row>
    <row r="36" spans="1:37" x14ac:dyDescent="0.3">
      <c r="A36" t="s">
        <v>23</v>
      </c>
      <c r="B36" t="s">
        <v>1084</v>
      </c>
      <c r="C36" t="s">
        <v>1104</v>
      </c>
      <c r="D36" t="s">
        <v>1105</v>
      </c>
      <c r="F36" t="s">
        <v>1108</v>
      </c>
      <c r="G36" t="s">
        <v>1111</v>
      </c>
      <c r="H36" t="str">
        <f t="shared" si="0"/>
        <v>Pseudophycis breviuscula</v>
      </c>
      <c r="I36" t="s">
        <v>1474</v>
      </c>
      <c r="L36" t="s">
        <v>1392</v>
      </c>
      <c r="M36">
        <v>3.7</v>
      </c>
      <c r="N36" t="s">
        <v>1475</v>
      </c>
      <c r="O36" t="s">
        <v>1476</v>
      </c>
      <c r="S36" t="s">
        <v>1463</v>
      </c>
      <c r="T36" s="13" t="s">
        <v>2058</v>
      </c>
      <c r="U36" s="13" t="s">
        <v>2074</v>
      </c>
      <c r="V36">
        <v>151</v>
      </c>
      <c r="W36" t="s">
        <v>1407</v>
      </c>
      <c r="X36" s="13">
        <v>25</v>
      </c>
      <c r="Y36" s="13">
        <v>0</v>
      </c>
      <c r="Z36" s="13">
        <v>220</v>
      </c>
      <c r="AA36">
        <v>0</v>
      </c>
      <c r="AB36">
        <v>1</v>
      </c>
      <c r="AC36">
        <v>0</v>
      </c>
      <c r="AD36">
        <v>0</v>
      </c>
      <c r="AE36">
        <v>0</v>
      </c>
      <c r="AF36">
        <v>0</v>
      </c>
      <c r="AG36">
        <v>1</v>
      </c>
      <c r="AH36">
        <v>1</v>
      </c>
      <c r="AI36">
        <v>2</v>
      </c>
      <c r="AJ36">
        <v>0</v>
      </c>
      <c r="AK36">
        <v>0</v>
      </c>
    </row>
    <row r="37" spans="1:37" x14ac:dyDescent="0.3">
      <c r="A37" t="s">
        <v>90</v>
      </c>
      <c r="B37" t="s">
        <v>1084</v>
      </c>
      <c r="C37" t="s">
        <v>1158</v>
      </c>
      <c r="D37" t="s">
        <v>1263</v>
      </c>
      <c r="F37" t="s">
        <v>1264</v>
      </c>
      <c r="G37" t="s">
        <v>1265</v>
      </c>
      <c r="H37" t="str">
        <f t="shared" si="0"/>
        <v>Aplodactylus arctidens</v>
      </c>
      <c r="I37" t="s">
        <v>1705</v>
      </c>
      <c r="L37" t="s">
        <v>1631</v>
      </c>
      <c r="M37">
        <v>2</v>
      </c>
      <c r="N37" t="s">
        <v>1706</v>
      </c>
      <c r="O37" t="s">
        <v>1707</v>
      </c>
      <c r="P37" t="s">
        <v>1642</v>
      </c>
      <c r="S37" t="s">
        <v>1631</v>
      </c>
      <c r="T37" s="13" t="s">
        <v>2110</v>
      </c>
      <c r="U37" s="13" t="s">
        <v>2121</v>
      </c>
      <c r="V37">
        <v>570</v>
      </c>
      <c r="W37" t="s">
        <v>1407</v>
      </c>
      <c r="X37" s="13">
        <v>65</v>
      </c>
      <c r="Y37" s="13">
        <v>0</v>
      </c>
      <c r="Z37" s="13">
        <v>40</v>
      </c>
      <c r="AA37">
        <v>0</v>
      </c>
      <c r="AB37">
        <v>0</v>
      </c>
      <c r="AC37">
        <v>0</v>
      </c>
      <c r="AD37">
        <v>2</v>
      </c>
      <c r="AE37">
        <v>0</v>
      </c>
      <c r="AF37">
        <v>0</v>
      </c>
      <c r="AG37">
        <v>0</v>
      </c>
      <c r="AH37">
        <v>0</v>
      </c>
      <c r="AI37">
        <v>0</v>
      </c>
      <c r="AJ37">
        <v>0</v>
      </c>
      <c r="AK37">
        <v>0</v>
      </c>
    </row>
    <row r="38" spans="1:37" x14ac:dyDescent="0.3">
      <c r="A38" t="s">
        <v>91</v>
      </c>
      <c r="B38" t="s">
        <v>1084</v>
      </c>
      <c r="C38" t="s">
        <v>1158</v>
      </c>
      <c r="D38" t="s">
        <v>1263</v>
      </c>
      <c r="F38" t="s">
        <v>1264</v>
      </c>
      <c r="G38" t="s">
        <v>1266</v>
      </c>
      <c r="H38" t="str">
        <f t="shared" si="0"/>
        <v>Aplodactylus etheridgii</v>
      </c>
      <c r="I38" t="s">
        <v>1708</v>
      </c>
      <c r="L38" t="s">
        <v>1631</v>
      </c>
      <c r="M38">
        <v>2</v>
      </c>
      <c r="N38" t="s">
        <v>1709</v>
      </c>
      <c r="O38" t="s">
        <v>1710</v>
      </c>
      <c r="P38" t="s">
        <v>1642</v>
      </c>
      <c r="S38" t="s">
        <v>1631</v>
      </c>
      <c r="T38" s="13" t="s">
        <v>2112</v>
      </c>
      <c r="U38" s="13" t="s">
        <v>2069</v>
      </c>
      <c r="V38">
        <v>464</v>
      </c>
      <c r="W38" t="s">
        <v>1407</v>
      </c>
      <c r="X38" s="13">
        <v>45</v>
      </c>
      <c r="Y38" s="13">
        <v>6</v>
      </c>
      <c r="Z38" s="13">
        <v>20</v>
      </c>
      <c r="AA38">
        <v>0</v>
      </c>
      <c r="AB38">
        <v>0</v>
      </c>
      <c r="AC38">
        <v>0</v>
      </c>
      <c r="AD38">
        <v>2</v>
      </c>
      <c r="AE38">
        <v>0</v>
      </c>
      <c r="AF38">
        <v>0</v>
      </c>
      <c r="AG38">
        <v>0</v>
      </c>
      <c r="AH38">
        <v>0</v>
      </c>
      <c r="AI38">
        <v>0</v>
      </c>
      <c r="AJ38">
        <v>0</v>
      </c>
      <c r="AK38">
        <v>0</v>
      </c>
    </row>
    <row r="39" spans="1:37" x14ac:dyDescent="0.3">
      <c r="A39" t="s">
        <v>50</v>
      </c>
      <c r="B39" t="s">
        <v>1084</v>
      </c>
      <c r="C39" t="s">
        <v>1158</v>
      </c>
      <c r="D39" t="s">
        <v>1179</v>
      </c>
      <c r="E39" t="s">
        <v>2029</v>
      </c>
      <c r="F39" t="s">
        <v>2002</v>
      </c>
      <c r="G39" t="s">
        <v>1180</v>
      </c>
      <c r="H39" t="str">
        <f t="shared" si="0"/>
        <v>Ostorhinchus doederleini</v>
      </c>
      <c r="I39" t="s">
        <v>1561</v>
      </c>
      <c r="J39" s="12" t="s">
        <v>2013</v>
      </c>
      <c r="K39" s="12"/>
      <c r="L39" s="12" t="s">
        <v>1392</v>
      </c>
      <c r="M39">
        <v>3.6</v>
      </c>
      <c r="N39" s="12" t="s">
        <v>1525</v>
      </c>
      <c r="O39" s="12" t="s">
        <v>1525</v>
      </c>
      <c r="P39" s="12"/>
      <c r="Q39" s="12"/>
      <c r="R39" s="12"/>
      <c r="S39" t="s">
        <v>1463</v>
      </c>
      <c r="T39" s="13" t="s">
        <v>2058</v>
      </c>
      <c r="U39" s="13" t="s">
        <v>2096</v>
      </c>
      <c r="V39">
        <v>140</v>
      </c>
      <c r="W39" t="s">
        <v>1958</v>
      </c>
      <c r="X39" s="13">
        <v>14</v>
      </c>
      <c r="Y39" s="13">
        <v>0</v>
      </c>
      <c r="Z39" s="13">
        <v>10</v>
      </c>
      <c r="AA39">
        <v>0</v>
      </c>
      <c r="AB39">
        <v>1</v>
      </c>
      <c r="AC39">
        <v>0</v>
      </c>
      <c r="AD39">
        <v>0</v>
      </c>
      <c r="AE39">
        <v>0</v>
      </c>
      <c r="AF39">
        <v>0</v>
      </c>
      <c r="AG39">
        <v>0</v>
      </c>
      <c r="AH39">
        <v>2</v>
      </c>
      <c r="AI39">
        <v>0</v>
      </c>
      <c r="AJ39">
        <v>0</v>
      </c>
      <c r="AK39">
        <v>0</v>
      </c>
    </row>
    <row r="40" spans="1:37" x14ac:dyDescent="0.3">
      <c r="A40" t="s">
        <v>57</v>
      </c>
      <c r="B40" t="s">
        <v>1084</v>
      </c>
      <c r="C40" t="s">
        <v>1158</v>
      </c>
      <c r="D40" t="s">
        <v>1192</v>
      </c>
      <c r="F40" t="s">
        <v>1193</v>
      </c>
      <c r="G40" t="s">
        <v>1194</v>
      </c>
      <c r="H40" t="str">
        <f t="shared" ref="H40:H71" si="1">CONCATENATE(F40," ",G40)</f>
        <v>Arripis trutta</v>
      </c>
      <c r="I40" t="s">
        <v>1582</v>
      </c>
      <c r="L40" t="s">
        <v>1392</v>
      </c>
      <c r="M40">
        <v>4.0999999999999996</v>
      </c>
      <c r="N40" t="s">
        <v>1583</v>
      </c>
      <c r="O40" t="s">
        <v>1584</v>
      </c>
      <c r="P40" t="s">
        <v>1585</v>
      </c>
      <c r="S40" t="s">
        <v>1492</v>
      </c>
      <c r="T40" s="13" t="s">
        <v>2058</v>
      </c>
      <c r="U40" s="13" t="s">
        <v>2102</v>
      </c>
      <c r="V40">
        <v>890</v>
      </c>
      <c r="W40" t="s">
        <v>1586</v>
      </c>
      <c r="X40" s="13">
        <v>89</v>
      </c>
      <c r="Y40" s="13">
        <v>30</v>
      </c>
      <c r="Z40" s="13">
        <v>39</v>
      </c>
      <c r="AA40">
        <v>0</v>
      </c>
      <c r="AB40">
        <v>1</v>
      </c>
      <c r="AC40">
        <v>0</v>
      </c>
      <c r="AD40">
        <v>0</v>
      </c>
      <c r="AE40">
        <v>2</v>
      </c>
      <c r="AF40">
        <v>1</v>
      </c>
      <c r="AG40">
        <v>1</v>
      </c>
      <c r="AH40">
        <v>1</v>
      </c>
      <c r="AI40">
        <v>1</v>
      </c>
      <c r="AJ40">
        <v>0</v>
      </c>
      <c r="AK40">
        <v>0</v>
      </c>
    </row>
    <row r="41" spans="1:37" x14ac:dyDescent="0.3">
      <c r="A41" t="s">
        <v>58</v>
      </c>
      <c r="B41" t="s">
        <v>1084</v>
      </c>
      <c r="C41" t="s">
        <v>1158</v>
      </c>
      <c r="D41" t="s">
        <v>1192</v>
      </c>
      <c r="F41" t="s">
        <v>1193</v>
      </c>
      <c r="G41" t="s">
        <v>1195</v>
      </c>
      <c r="H41" t="str">
        <f t="shared" si="1"/>
        <v>Arripis xylabion</v>
      </c>
      <c r="I41" t="s">
        <v>1587</v>
      </c>
      <c r="L41" t="s">
        <v>1392</v>
      </c>
      <c r="M41">
        <v>4.4000000000000004</v>
      </c>
      <c r="N41" t="s">
        <v>1588</v>
      </c>
      <c r="O41" t="s">
        <v>1589</v>
      </c>
      <c r="P41" t="s">
        <v>1590</v>
      </c>
      <c r="S41" t="s">
        <v>1492</v>
      </c>
      <c r="T41" s="13" t="e">
        <v>#N/A</v>
      </c>
      <c r="U41" s="13" t="e">
        <v>#N/A</v>
      </c>
      <c r="V41">
        <v>900</v>
      </c>
      <c r="W41" t="s">
        <v>1591</v>
      </c>
      <c r="X41" s="13">
        <v>85</v>
      </c>
      <c r="Y41" s="13"/>
      <c r="Z41" s="13" t="s">
        <v>2067</v>
      </c>
      <c r="AA41">
        <v>0</v>
      </c>
      <c r="AB41">
        <v>1</v>
      </c>
      <c r="AC41">
        <v>0</v>
      </c>
      <c r="AD41">
        <v>0</v>
      </c>
      <c r="AE41">
        <v>2</v>
      </c>
      <c r="AF41">
        <v>1</v>
      </c>
      <c r="AG41">
        <v>1</v>
      </c>
      <c r="AH41">
        <v>1</v>
      </c>
      <c r="AI41">
        <v>1</v>
      </c>
      <c r="AJ41">
        <v>0</v>
      </c>
      <c r="AK41">
        <v>0</v>
      </c>
    </row>
    <row r="42" spans="1:37" x14ac:dyDescent="0.3">
      <c r="A42" s="3" t="s">
        <v>145</v>
      </c>
      <c r="B42" t="s">
        <v>1084</v>
      </c>
      <c r="C42" t="s">
        <v>1158</v>
      </c>
      <c r="D42" s="12" t="s">
        <v>1350</v>
      </c>
      <c r="E42" t="s">
        <v>2037</v>
      </c>
      <c r="F42" s="12" t="s">
        <v>1351</v>
      </c>
      <c r="G42" s="12" t="s">
        <v>1352</v>
      </c>
      <c r="H42" t="str">
        <f t="shared" si="1"/>
        <v>Cirripectes alboapicalis</v>
      </c>
      <c r="I42" s="12" t="s">
        <v>1906</v>
      </c>
      <c r="L42" t="s">
        <v>1478</v>
      </c>
      <c r="M42" s="12">
        <v>2</v>
      </c>
      <c r="N42" t="s">
        <v>1970</v>
      </c>
      <c r="O42" t="s">
        <v>1907</v>
      </c>
      <c r="S42" t="s">
        <v>1954</v>
      </c>
      <c r="T42" s="13" t="s">
        <v>2110</v>
      </c>
      <c r="U42" s="13" t="s">
        <v>2142</v>
      </c>
      <c r="V42">
        <v>155</v>
      </c>
      <c r="W42" s="12" t="s">
        <v>1407</v>
      </c>
      <c r="X42" s="13">
        <v>15.5</v>
      </c>
      <c r="Y42" s="13">
        <v>0</v>
      </c>
      <c r="Z42" s="13">
        <v>10</v>
      </c>
      <c r="AA42">
        <v>0</v>
      </c>
      <c r="AB42">
        <v>0</v>
      </c>
      <c r="AC42">
        <v>0</v>
      </c>
      <c r="AD42">
        <v>2</v>
      </c>
      <c r="AE42">
        <v>0</v>
      </c>
      <c r="AF42">
        <v>0</v>
      </c>
      <c r="AG42">
        <v>0</v>
      </c>
      <c r="AH42">
        <v>0</v>
      </c>
      <c r="AI42">
        <v>0</v>
      </c>
      <c r="AJ42">
        <v>0</v>
      </c>
      <c r="AK42">
        <v>1</v>
      </c>
    </row>
    <row r="43" spans="1:37" x14ac:dyDescent="0.3">
      <c r="A43" t="s">
        <v>146</v>
      </c>
      <c r="B43" t="s">
        <v>1084</v>
      </c>
      <c r="C43" t="s">
        <v>1158</v>
      </c>
      <c r="D43" t="s">
        <v>1350</v>
      </c>
      <c r="E43" t="s">
        <v>2037</v>
      </c>
      <c r="F43" t="s">
        <v>1353</v>
      </c>
      <c r="G43" t="s">
        <v>1354</v>
      </c>
      <c r="H43" t="str">
        <f t="shared" si="1"/>
        <v>Parablennius laticlavius</v>
      </c>
      <c r="I43" t="s">
        <v>1908</v>
      </c>
      <c r="L43" t="s">
        <v>1478</v>
      </c>
      <c r="M43">
        <v>3.4</v>
      </c>
      <c r="N43" t="s">
        <v>1909</v>
      </c>
      <c r="O43" t="s">
        <v>1910</v>
      </c>
      <c r="P43" t="s">
        <v>1911</v>
      </c>
      <c r="S43" t="s">
        <v>1950</v>
      </c>
      <c r="T43" s="13" t="s">
        <v>2058</v>
      </c>
      <c r="U43" s="13" t="s">
        <v>2067</v>
      </c>
      <c r="V43">
        <v>69</v>
      </c>
      <c r="W43" t="s">
        <v>1407</v>
      </c>
      <c r="X43" s="13">
        <v>8</v>
      </c>
      <c r="Y43" s="13">
        <v>1</v>
      </c>
      <c r="Z43" s="13">
        <v>3</v>
      </c>
      <c r="AA43">
        <v>0</v>
      </c>
      <c r="AB43">
        <v>0</v>
      </c>
      <c r="AC43">
        <v>1</v>
      </c>
      <c r="AD43">
        <v>1</v>
      </c>
      <c r="AE43">
        <v>0</v>
      </c>
      <c r="AF43">
        <v>1</v>
      </c>
      <c r="AG43">
        <v>2</v>
      </c>
      <c r="AH43">
        <v>1</v>
      </c>
      <c r="AI43">
        <v>0</v>
      </c>
      <c r="AJ43">
        <v>0</v>
      </c>
      <c r="AK43">
        <v>0</v>
      </c>
    </row>
    <row r="44" spans="1:37" x14ac:dyDescent="0.3">
      <c r="A44" t="s">
        <v>147</v>
      </c>
      <c r="B44" t="s">
        <v>1084</v>
      </c>
      <c r="C44" t="s">
        <v>1158</v>
      </c>
      <c r="D44" t="s">
        <v>1350</v>
      </c>
      <c r="E44" t="s">
        <v>2038</v>
      </c>
      <c r="F44" t="s">
        <v>1355</v>
      </c>
      <c r="G44" t="s">
        <v>1356</v>
      </c>
      <c r="H44" t="str">
        <f t="shared" si="1"/>
        <v>Plagiotremus tapeinosoma</v>
      </c>
      <c r="I44" t="s">
        <v>1912</v>
      </c>
      <c r="L44" t="s">
        <v>1392</v>
      </c>
      <c r="M44">
        <v>3.8</v>
      </c>
      <c r="N44" t="s">
        <v>1913</v>
      </c>
      <c r="O44" t="s">
        <v>1914</v>
      </c>
      <c r="S44" t="s">
        <v>1955</v>
      </c>
      <c r="T44" s="13" t="s">
        <v>2058</v>
      </c>
      <c r="U44" s="13" t="s">
        <v>2143</v>
      </c>
      <c r="V44">
        <v>110</v>
      </c>
      <c r="W44" t="s">
        <v>1533</v>
      </c>
      <c r="X44" s="13">
        <v>14</v>
      </c>
      <c r="Y44" s="13">
        <v>1</v>
      </c>
      <c r="Z44" s="13">
        <v>45</v>
      </c>
      <c r="AA44">
        <v>0</v>
      </c>
      <c r="AB44">
        <v>0</v>
      </c>
      <c r="AC44">
        <v>0</v>
      </c>
      <c r="AD44">
        <v>0</v>
      </c>
      <c r="AE44">
        <v>0</v>
      </c>
      <c r="AF44">
        <v>0</v>
      </c>
      <c r="AG44">
        <v>0</v>
      </c>
      <c r="AH44">
        <v>0</v>
      </c>
      <c r="AI44">
        <v>2</v>
      </c>
      <c r="AJ44">
        <v>2</v>
      </c>
      <c r="AK44">
        <v>0</v>
      </c>
    </row>
    <row r="45" spans="1:37" x14ac:dyDescent="0.3">
      <c r="A45" t="s">
        <v>122</v>
      </c>
      <c r="B45" t="s">
        <v>1084</v>
      </c>
      <c r="C45" t="s">
        <v>1158</v>
      </c>
      <c r="D45" t="s">
        <v>1313</v>
      </c>
      <c r="F45" t="s">
        <v>1314</v>
      </c>
      <c r="G45" t="s">
        <v>1315</v>
      </c>
      <c r="H45" t="str">
        <f t="shared" si="1"/>
        <v>Bovichtus variegatus</v>
      </c>
      <c r="I45" t="s">
        <v>1825</v>
      </c>
      <c r="L45" t="s">
        <v>1392</v>
      </c>
      <c r="M45">
        <v>3.6</v>
      </c>
      <c r="N45" t="s">
        <v>1826</v>
      </c>
      <c r="O45" t="s">
        <v>1827</v>
      </c>
      <c r="P45" t="s">
        <v>1828</v>
      </c>
      <c r="S45" t="s">
        <v>1463</v>
      </c>
      <c r="T45" s="13" t="e">
        <v>#N/A</v>
      </c>
      <c r="U45" s="13" t="e">
        <v>#N/A</v>
      </c>
      <c r="V45">
        <v>267</v>
      </c>
      <c r="W45" t="s">
        <v>1407</v>
      </c>
      <c r="X45" s="13" t="s">
        <v>2067</v>
      </c>
      <c r="Y45" s="13"/>
      <c r="Z45" s="13" t="s">
        <v>2067</v>
      </c>
      <c r="AA45">
        <v>0</v>
      </c>
      <c r="AB45">
        <v>1</v>
      </c>
      <c r="AC45">
        <v>0</v>
      </c>
      <c r="AD45">
        <v>0</v>
      </c>
      <c r="AE45">
        <v>0</v>
      </c>
      <c r="AF45">
        <v>0</v>
      </c>
      <c r="AG45">
        <v>1</v>
      </c>
      <c r="AH45">
        <v>2</v>
      </c>
      <c r="AI45">
        <v>0</v>
      </c>
      <c r="AJ45">
        <v>0</v>
      </c>
      <c r="AK45">
        <v>0</v>
      </c>
    </row>
    <row r="46" spans="1:37" x14ac:dyDescent="0.3">
      <c r="A46" t="s">
        <v>157</v>
      </c>
      <c r="B46" t="s">
        <v>1084</v>
      </c>
      <c r="C46" t="s">
        <v>1158</v>
      </c>
      <c r="D46" t="s">
        <v>1164</v>
      </c>
      <c r="F46" t="s">
        <v>1165</v>
      </c>
      <c r="G46" t="s">
        <v>1380</v>
      </c>
      <c r="H46" t="str">
        <f t="shared" si="1"/>
        <v>Callanthias allporti</v>
      </c>
      <c r="I46" t="s">
        <v>1944</v>
      </c>
      <c r="L46" t="s">
        <v>1483</v>
      </c>
      <c r="M46">
        <v>3.4</v>
      </c>
      <c r="N46" t="s">
        <v>1945</v>
      </c>
      <c r="O46" t="s">
        <v>1946</v>
      </c>
      <c r="S46" t="s">
        <v>1483</v>
      </c>
      <c r="T46" s="13" t="e">
        <v>#N/A</v>
      </c>
      <c r="U46" s="13" t="e">
        <v>#N/A</v>
      </c>
      <c r="V46">
        <v>260</v>
      </c>
      <c r="W46" t="s">
        <v>1407</v>
      </c>
      <c r="X46" s="13">
        <v>30</v>
      </c>
      <c r="Y46" s="13">
        <v>20</v>
      </c>
      <c r="Z46" s="13">
        <v>100</v>
      </c>
      <c r="AA46">
        <v>0</v>
      </c>
      <c r="AB46">
        <v>1</v>
      </c>
      <c r="AC46">
        <v>0</v>
      </c>
      <c r="AD46">
        <v>0</v>
      </c>
      <c r="AE46">
        <v>2</v>
      </c>
      <c r="AF46">
        <v>1</v>
      </c>
      <c r="AG46">
        <v>1</v>
      </c>
      <c r="AH46">
        <v>0</v>
      </c>
      <c r="AI46">
        <v>0</v>
      </c>
      <c r="AJ46">
        <v>0</v>
      </c>
      <c r="AK46">
        <v>0</v>
      </c>
    </row>
    <row r="47" spans="1:37" x14ac:dyDescent="0.3">
      <c r="A47" t="s">
        <v>42</v>
      </c>
      <c r="B47" t="s">
        <v>1084</v>
      </c>
      <c r="C47" t="s">
        <v>1158</v>
      </c>
      <c r="D47" t="s">
        <v>1164</v>
      </c>
      <c r="F47" t="s">
        <v>1165</v>
      </c>
      <c r="G47" t="s">
        <v>1166</v>
      </c>
      <c r="H47" t="str">
        <f t="shared" si="1"/>
        <v>Callanthias australis</v>
      </c>
      <c r="I47" t="s">
        <v>1539</v>
      </c>
      <c r="J47" s="12"/>
      <c r="K47" s="12"/>
      <c r="L47" s="12" t="s">
        <v>1483</v>
      </c>
      <c r="M47">
        <v>3.1</v>
      </c>
      <c r="N47" s="12" t="s">
        <v>1525</v>
      </c>
      <c r="O47" s="12" t="s">
        <v>1540</v>
      </c>
      <c r="P47" s="12"/>
      <c r="Q47" s="12"/>
      <c r="R47" s="12"/>
      <c r="S47" t="s">
        <v>1483</v>
      </c>
      <c r="T47" s="13" t="s">
        <v>2090</v>
      </c>
      <c r="U47" s="13" t="s">
        <v>2091</v>
      </c>
      <c r="V47">
        <v>280</v>
      </c>
      <c r="W47" t="s">
        <v>1533</v>
      </c>
      <c r="X47" s="13">
        <v>49</v>
      </c>
      <c r="Y47" s="13">
        <v>15</v>
      </c>
      <c r="Z47" s="13">
        <v>365</v>
      </c>
      <c r="AA47">
        <v>0</v>
      </c>
      <c r="AB47">
        <v>1</v>
      </c>
      <c r="AC47">
        <v>0</v>
      </c>
      <c r="AD47">
        <v>0</v>
      </c>
      <c r="AE47">
        <v>2</v>
      </c>
      <c r="AF47">
        <v>1</v>
      </c>
      <c r="AG47">
        <v>1</v>
      </c>
      <c r="AH47">
        <v>1</v>
      </c>
      <c r="AI47">
        <v>0</v>
      </c>
      <c r="AJ47">
        <v>0</v>
      </c>
      <c r="AK47">
        <v>0</v>
      </c>
    </row>
    <row r="48" spans="1:37" x14ac:dyDescent="0.3">
      <c r="A48" t="s">
        <v>51</v>
      </c>
      <c r="B48" t="s">
        <v>1084</v>
      </c>
      <c r="C48" t="s">
        <v>1158</v>
      </c>
      <c r="D48" t="s">
        <v>1181</v>
      </c>
      <c r="E48" t="s">
        <v>2030</v>
      </c>
      <c r="F48" t="s">
        <v>1182</v>
      </c>
      <c r="G48" t="s">
        <v>1183</v>
      </c>
      <c r="H48" t="str">
        <f t="shared" si="1"/>
        <v>Decapterus koheru</v>
      </c>
      <c r="I48" t="s">
        <v>1562</v>
      </c>
      <c r="L48" t="s">
        <v>1483</v>
      </c>
      <c r="M48">
        <v>3.4</v>
      </c>
      <c r="N48" t="s">
        <v>1563</v>
      </c>
      <c r="O48" t="s">
        <v>1564</v>
      </c>
      <c r="S48" t="s">
        <v>1483</v>
      </c>
      <c r="T48" s="13" t="s">
        <v>2058</v>
      </c>
      <c r="U48" s="13" t="s">
        <v>2067</v>
      </c>
      <c r="V48">
        <v>370</v>
      </c>
      <c r="W48" t="s">
        <v>1407</v>
      </c>
      <c r="X48" s="13">
        <v>40</v>
      </c>
      <c r="Y48" s="13">
        <v>0</v>
      </c>
      <c r="Z48" s="13">
        <v>55</v>
      </c>
      <c r="AA48">
        <v>0</v>
      </c>
      <c r="AB48">
        <v>1</v>
      </c>
      <c r="AC48">
        <v>0</v>
      </c>
      <c r="AD48">
        <v>0</v>
      </c>
      <c r="AE48">
        <v>2</v>
      </c>
      <c r="AF48">
        <v>1</v>
      </c>
      <c r="AG48">
        <v>1</v>
      </c>
      <c r="AH48">
        <v>1</v>
      </c>
      <c r="AI48">
        <v>0</v>
      </c>
      <c r="AJ48">
        <v>0</v>
      </c>
      <c r="AK48">
        <v>0</v>
      </c>
    </row>
    <row r="49" spans="1:37" x14ac:dyDescent="0.3">
      <c r="A49" t="s">
        <v>52</v>
      </c>
      <c r="B49" t="s">
        <v>1084</v>
      </c>
      <c r="C49" t="s">
        <v>1158</v>
      </c>
      <c r="D49" t="s">
        <v>1181</v>
      </c>
      <c r="E49" t="s">
        <v>2030</v>
      </c>
      <c r="F49" t="s">
        <v>1182</v>
      </c>
      <c r="G49" t="s">
        <v>1184</v>
      </c>
      <c r="H49" t="str">
        <f t="shared" si="1"/>
        <v>Decapterus muroadsi</v>
      </c>
      <c r="I49" t="s">
        <v>1565</v>
      </c>
      <c r="L49" t="s">
        <v>1483</v>
      </c>
      <c r="M49">
        <v>3.4</v>
      </c>
      <c r="N49" t="s">
        <v>1566</v>
      </c>
      <c r="O49" t="s">
        <v>1567</v>
      </c>
      <c r="S49" t="s">
        <v>1483</v>
      </c>
      <c r="T49" s="13" t="s">
        <v>2075</v>
      </c>
      <c r="U49" s="13" t="s">
        <v>2097</v>
      </c>
      <c r="V49">
        <v>450</v>
      </c>
      <c r="W49" t="s">
        <v>1407</v>
      </c>
      <c r="X49" s="13">
        <v>50</v>
      </c>
      <c r="Y49" s="13">
        <v>1</v>
      </c>
      <c r="Z49" s="13">
        <v>320</v>
      </c>
      <c r="AA49">
        <v>0</v>
      </c>
      <c r="AB49">
        <v>1</v>
      </c>
      <c r="AC49">
        <v>0</v>
      </c>
      <c r="AD49">
        <v>0</v>
      </c>
      <c r="AE49">
        <v>2</v>
      </c>
      <c r="AF49">
        <v>1</v>
      </c>
      <c r="AG49">
        <v>1</v>
      </c>
      <c r="AH49">
        <v>0</v>
      </c>
      <c r="AI49">
        <v>0</v>
      </c>
      <c r="AJ49">
        <v>0</v>
      </c>
      <c r="AK49">
        <v>0</v>
      </c>
    </row>
    <row r="50" spans="1:37" x14ac:dyDescent="0.3">
      <c r="A50" t="s">
        <v>53</v>
      </c>
      <c r="B50" t="s">
        <v>1084</v>
      </c>
      <c r="C50" t="s">
        <v>1158</v>
      </c>
      <c r="D50" t="s">
        <v>1181</v>
      </c>
      <c r="E50" t="s">
        <v>2030</v>
      </c>
      <c r="F50" t="s">
        <v>1185</v>
      </c>
      <c r="G50" t="s">
        <v>1186</v>
      </c>
      <c r="H50" t="str">
        <f t="shared" si="1"/>
        <v>Pseudocaranx dentex</v>
      </c>
      <c r="I50" t="s">
        <v>1568</v>
      </c>
      <c r="L50" t="s">
        <v>1483</v>
      </c>
      <c r="M50">
        <v>3.9</v>
      </c>
      <c r="N50" t="s">
        <v>1569</v>
      </c>
      <c r="O50" t="s">
        <v>1570</v>
      </c>
      <c r="S50" t="s">
        <v>1571</v>
      </c>
      <c r="T50" s="13" t="s">
        <v>2058</v>
      </c>
      <c r="U50" s="13" t="s">
        <v>2098</v>
      </c>
      <c r="V50">
        <v>827</v>
      </c>
      <c r="W50" t="s">
        <v>1407</v>
      </c>
      <c r="X50" s="13">
        <v>122</v>
      </c>
      <c r="Y50" s="13">
        <v>10</v>
      </c>
      <c r="Z50" s="13">
        <v>238</v>
      </c>
      <c r="AA50">
        <v>0</v>
      </c>
      <c r="AB50">
        <v>1</v>
      </c>
      <c r="AC50">
        <v>1</v>
      </c>
      <c r="AD50">
        <v>0</v>
      </c>
      <c r="AE50">
        <v>2</v>
      </c>
      <c r="AF50">
        <v>1</v>
      </c>
      <c r="AG50">
        <v>1</v>
      </c>
      <c r="AH50">
        <v>1</v>
      </c>
      <c r="AI50">
        <v>1</v>
      </c>
      <c r="AJ50">
        <v>0</v>
      </c>
      <c r="AK50">
        <v>0</v>
      </c>
    </row>
    <row r="51" spans="1:37" x14ac:dyDescent="0.3">
      <c r="A51" t="s">
        <v>54</v>
      </c>
      <c r="B51" t="s">
        <v>1084</v>
      </c>
      <c r="C51" t="s">
        <v>1158</v>
      </c>
      <c r="D51" t="s">
        <v>1181</v>
      </c>
      <c r="E51" t="s">
        <v>2031</v>
      </c>
      <c r="F51" t="s">
        <v>1187</v>
      </c>
      <c r="G51" t="s">
        <v>1188</v>
      </c>
      <c r="H51" t="str">
        <f t="shared" si="1"/>
        <v>Seriola lalandi</v>
      </c>
      <c r="I51" t="s">
        <v>1572</v>
      </c>
      <c r="L51" t="s">
        <v>1392</v>
      </c>
      <c r="M51">
        <v>4.2</v>
      </c>
      <c r="N51" t="s">
        <v>1573</v>
      </c>
      <c r="O51" t="s">
        <v>1574</v>
      </c>
      <c r="S51" t="s">
        <v>1499</v>
      </c>
      <c r="T51" s="13" t="s">
        <v>2058</v>
      </c>
      <c r="U51" s="13" t="s">
        <v>2099</v>
      </c>
      <c r="V51">
        <v>1930</v>
      </c>
      <c r="W51" t="s">
        <v>1575</v>
      </c>
      <c r="X51" s="13">
        <v>250</v>
      </c>
      <c r="Y51" s="13">
        <v>3</v>
      </c>
      <c r="Z51" s="13">
        <v>825</v>
      </c>
      <c r="AA51">
        <v>0</v>
      </c>
      <c r="AB51">
        <v>1</v>
      </c>
      <c r="AC51">
        <v>0</v>
      </c>
      <c r="AD51">
        <v>0</v>
      </c>
      <c r="AE51">
        <v>0</v>
      </c>
      <c r="AF51">
        <v>0</v>
      </c>
      <c r="AG51">
        <v>0</v>
      </c>
      <c r="AH51">
        <v>0</v>
      </c>
      <c r="AI51">
        <v>2</v>
      </c>
      <c r="AJ51">
        <v>1</v>
      </c>
      <c r="AK51">
        <v>0</v>
      </c>
    </row>
    <row r="52" spans="1:37" x14ac:dyDescent="0.3">
      <c r="A52" t="s">
        <v>55</v>
      </c>
      <c r="B52" t="s">
        <v>1084</v>
      </c>
      <c r="C52" t="s">
        <v>1158</v>
      </c>
      <c r="D52" t="s">
        <v>1181</v>
      </c>
      <c r="E52" t="s">
        <v>2031</v>
      </c>
      <c r="F52" t="s">
        <v>1187</v>
      </c>
      <c r="G52" t="s">
        <v>1189</v>
      </c>
      <c r="H52" t="str">
        <f t="shared" si="1"/>
        <v>Seriola rivoliana</v>
      </c>
      <c r="I52" t="s">
        <v>1576</v>
      </c>
      <c r="J52" s="12"/>
      <c r="K52" s="12"/>
      <c r="L52" s="12" t="s">
        <v>1392</v>
      </c>
      <c r="M52">
        <v>4.5</v>
      </c>
      <c r="N52" s="12" t="s">
        <v>1525</v>
      </c>
      <c r="O52" s="12" t="s">
        <v>1577</v>
      </c>
      <c r="P52" s="12"/>
      <c r="Q52" s="12"/>
      <c r="R52" s="12"/>
      <c r="S52" t="s">
        <v>1952</v>
      </c>
      <c r="T52" s="13" t="s">
        <v>2058</v>
      </c>
      <c r="U52" s="13" t="s">
        <v>2100</v>
      </c>
      <c r="V52">
        <v>1570</v>
      </c>
      <c r="W52" t="s">
        <v>1578</v>
      </c>
      <c r="X52" s="13">
        <v>160</v>
      </c>
      <c r="Y52" s="13">
        <v>5</v>
      </c>
      <c r="Z52" s="13">
        <v>245</v>
      </c>
      <c r="AA52">
        <v>0</v>
      </c>
      <c r="AB52">
        <v>1</v>
      </c>
      <c r="AC52">
        <v>0</v>
      </c>
      <c r="AD52">
        <v>0</v>
      </c>
      <c r="AE52">
        <v>0</v>
      </c>
      <c r="AF52">
        <v>0</v>
      </c>
      <c r="AG52">
        <v>0</v>
      </c>
      <c r="AH52">
        <v>2</v>
      </c>
      <c r="AI52">
        <v>1</v>
      </c>
      <c r="AJ52">
        <v>1</v>
      </c>
      <c r="AK52">
        <v>0</v>
      </c>
    </row>
    <row r="53" spans="1:37" x14ac:dyDescent="0.3">
      <c r="A53" t="s">
        <v>56</v>
      </c>
      <c r="B53" t="s">
        <v>1084</v>
      </c>
      <c r="C53" t="s">
        <v>1158</v>
      </c>
      <c r="D53" t="s">
        <v>1181</v>
      </c>
      <c r="E53" t="s">
        <v>2030</v>
      </c>
      <c r="F53" t="s">
        <v>1190</v>
      </c>
      <c r="G53" t="s">
        <v>1191</v>
      </c>
      <c r="H53" t="str">
        <f t="shared" si="1"/>
        <v>Trachurus novaezelandiae</v>
      </c>
      <c r="I53" t="s">
        <v>1579</v>
      </c>
      <c r="L53" t="s">
        <v>1392</v>
      </c>
      <c r="M53">
        <v>3.2</v>
      </c>
      <c r="N53" t="s">
        <v>1580</v>
      </c>
      <c r="O53" t="s">
        <v>1581</v>
      </c>
      <c r="S53" t="s">
        <v>1492</v>
      </c>
      <c r="T53" s="13" t="s">
        <v>2058</v>
      </c>
      <c r="U53" s="13" t="s">
        <v>2101</v>
      </c>
      <c r="V53">
        <v>500</v>
      </c>
      <c r="W53" t="s">
        <v>1407</v>
      </c>
      <c r="X53" s="13">
        <v>50</v>
      </c>
      <c r="Y53" s="13">
        <v>22</v>
      </c>
      <c r="Z53" s="13">
        <v>500</v>
      </c>
      <c r="AA53">
        <v>0</v>
      </c>
      <c r="AB53">
        <v>1</v>
      </c>
      <c r="AC53">
        <v>0</v>
      </c>
      <c r="AD53">
        <v>0</v>
      </c>
      <c r="AE53">
        <v>2</v>
      </c>
      <c r="AF53">
        <v>1</v>
      </c>
      <c r="AG53">
        <v>1</v>
      </c>
      <c r="AH53">
        <v>1</v>
      </c>
      <c r="AI53">
        <v>1</v>
      </c>
      <c r="AJ53">
        <v>0</v>
      </c>
      <c r="AK53">
        <v>0</v>
      </c>
    </row>
    <row r="54" spans="1:37" x14ac:dyDescent="0.3">
      <c r="A54" t="s">
        <v>151</v>
      </c>
      <c r="B54" t="s">
        <v>1084</v>
      </c>
      <c r="C54" t="s">
        <v>1158</v>
      </c>
      <c r="D54" t="s">
        <v>1364</v>
      </c>
      <c r="F54" t="s">
        <v>1365</v>
      </c>
      <c r="G54" t="s">
        <v>1366</v>
      </c>
      <c r="H54" t="str">
        <f t="shared" si="1"/>
        <v>Seriolella brama</v>
      </c>
      <c r="I54" t="s">
        <v>1921</v>
      </c>
      <c r="L54" t="s">
        <v>1392</v>
      </c>
      <c r="M54">
        <v>3.7</v>
      </c>
      <c r="N54" t="s">
        <v>1922</v>
      </c>
      <c r="O54" t="s">
        <v>1923</v>
      </c>
      <c r="P54" t="s">
        <v>1924</v>
      </c>
      <c r="S54" t="s">
        <v>1463</v>
      </c>
      <c r="T54" s="13" t="s">
        <v>2058</v>
      </c>
      <c r="U54" s="13" t="s">
        <v>2144</v>
      </c>
      <c r="V54">
        <v>600</v>
      </c>
      <c r="W54" t="s">
        <v>1533</v>
      </c>
      <c r="X54" s="13">
        <v>76</v>
      </c>
      <c r="Y54" s="13">
        <v>22</v>
      </c>
      <c r="Z54" s="13">
        <v>400</v>
      </c>
      <c r="AA54">
        <v>0</v>
      </c>
      <c r="AB54">
        <v>1</v>
      </c>
      <c r="AC54">
        <v>0</v>
      </c>
      <c r="AD54">
        <v>0</v>
      </c>
      <c r="AE54">
        <v>1</v>
      </c>
      <c r="AF54">
        <v>0</v>
      </c>
      <c r="AG54">
        <v>1</v>
      </c>
      <c r="AH54">
        <v>2</v>
      </c>
      <c r="AI54">
        <v>0</v>
      </c>
      <c r="AJ54">
        <v>0</v>
      </c>
      <c r="AK54">
        <v>0</v>
      </c>
    </row>
    <row r="55" spans="1:37" x14ac:dyDescent="0.3">
      <c r="A55" t="s">
        <v>77</v>
      </c>
      <c r="B55" t="s">
        <v>1084</v>
      </c>
      <c r="C55" t="s">
        <v>1158</v>
      </c>
      <c r="D55" t="s">
        <v>1233</v>
      </c>
      <c r="F55" t="s">
        <v>1234</v>
      </c>
      <c r="G55" t="s">
        <v>1235</v>
      </c>
      <c r="H55" t="str">
        <f t="shared" si="1"/>
        <v>Amphichaetodon howensis</v>
      </c>
      <c r="I55" t="s">
        <v>1658</v>
      </c>
      <c r="L55" t="s">
        <v>1392</v>
      </c>
      <c r="M55">
        <v>2.8</v>
      </c>
      <c r="N55" t="s">
        <v>1659</v>
      </c>
      <c r="O55" t="s">
        <v>1660</v>
      </c>
      <c r="P55" t="s">
        <v>1661</v>
      </c>
      <c r="S55" t="s">
        <v>1463</v>
      </c>
      <c r="T55" s="13" t="s">
        <v>2058</v>
      </c>
      <c r="U55" s="13" t="s">
        <v>2115</v>
      </c>
      <c r="V55">
        <v>200</v>
      </c>
      <c r="W55" t="s">
        <v>1407</v>
      </c>
      <c r="X55" s="13">
        <v>18</v>
      </c>
      <c r="Y55" s="13">
        <v>10</v>
      </c>
      <c r="Z55" s="13">
        <v>150</v>
      </c>
      <c r="AA55">
        <v>0</v>
      </c>
      <c r="AB55">
        <v>1</v>
      </c>
      <c r="AC55">
        <v>0</v>
      </c>
      <c r="AD55">
        <v>0</v>
      </c>
      <c r="AE55">
        <v>0</v>
      </c>
      <c r="AF55">
        <v>0</v>
      </c>
      <c r="AG55">
        <v>1</v>
      </c>
      <c r="AH55">
        <v>2</v>
      </c>
      <c r="AI55">
        <v>0</v>
      </c>
      <c r="AJ55">
        <v>0</v>
      </c>
      <c r="AK55">
        <v>0</v>
      </c>
    </row>
    <row r="56" spans="1:37" x14ac:dyDescent="0.3">
      <c r="A56" t="s">
        <v>78</v>
      </c>
      <c r="B56" t="s">
        <v>1084</v>
      </c>
      <c r="C56" t="s">
        <v>1158</v>
      </c>
      <c r="D56" t="s">
        <v>1233</v>
      </c>
      <c r="F56" t="s">
        <v>1236</v>
      </c>
      <c r="G56" t="s">
        <v>1237</v>
      </c>
      <c r="H56" t="str">
        <f t="shared" si="1"/>
        <v>Forcipiger flavissimus</v>
      </c>
      <c r="I56" t="s">
        <v>1662</v>
      </c>
      <c r="L56" t="s">
        <v>1392</v>
      </c>
      <c r="M56">
        <v>3.1</v>
      </c>
      <c r="N56" t="s">
        <v>1663</v>
      </c>
      <c r="O56" t="s">
        <v>1664</v>
      </c>
      <c r="P56" t="s">
        <v>1665</v>
      </c>
      <c r="S56" t="s">
        <v>1463</v>
      </c>
      <c r="T56" s="13" t="s">
        <v>2058</v>
      </c>
      <c r="U56" s="13" t="s">
        <v>2116</v>
      </c>
      <c r="V56">
        <v>180</v>
      </c>
      <c r="W56" t="s">
        <v>1407</v>
      </c>
      <c r="X56" s="13">
        <v>22</v>
      </c>
      <c r="Y56" s="13">
        <v>2</v>
      </c>
      <c r="Z56" s="13">
        <v>145</v>
      </c>
      <c r="AA56">
        <v>0</v>
      </c>
      <c r="AB56">
        <v>1</v>
      </c>
      <c r="AC56">
        <v>1</v>
      </c>
      <c r="AD56">
        <v>0</v>
      </c>
      <c r="AE56">
        <v>0</v>
      </c>
      <c r="AF56">
        <v>0</v>
      </c>
      <c r="AG56">
        <v>1</v>
      </c>
      <c r="AH56">
        <v>2</v>
      </c>
      <c r="AI56">
        <v>0</v>
      </c>
      <c r="AJ56">
        <v>0</v>
      </c>
      <c r="AK56">
        <v>0</v>
      </c>
    </row>
    <row r="57" spans="1:37" x14ac:dyDescent="0.3">
      <c r="A57" t="s">
        <v>95</v>
      </c>
      <c r="B57" t="s">
        <v>1084</v>
      </c>
      <c r="C57" t="s">
        <v>1158</v>
      </c>
      <c r="D57" t="s">
        <v>1267</v>
      </c>
      <c r="F57" t="s">
        <v>2156</v>
      </c>
      <c r="G57" t="s">
        <v>1272</v>
      </c>
      <c r="H57" t="str">
        <f t="shared" si="1"/>
        <v>Chirodactylus spectabilis</v>
      </c>
      <c r="I57" t="s">
        <v>1721</v>
      </c>
      <c r="J57" t="s">
        <v>2153</v>
      </c>
      <c r="L57" t="s">
        <v>1392</v>
      </c>
      <c r="M57">
        <v>3.4</v>
      </c>
      <c r="N57" t="s">
        <v>1722</v>
      </c>
      <c r="O57" t="s">
        <v>1723</v>
      </c>
      <c r="P57" t="s">
        <v>1724</v>
      </c>
      <c r="S57" t="s">
        <v>1532</v>
      </c>
      <c r="T57" s="13" t="s">
        <v>2058</v>
      </c>
      <c r="U57" s="13" t="s">
        <v>2069</v>
      </c>
      <c r="V57">
        <v>700</v>
      </c>
      <c r="W57" t="s">
        <v>1407</v>
      </c>
      <c r="X57" s="13">
        <v>100</v>
      </c>
      <c r="Y57" s="13">
        <v>1</v>
      </c>
      <c r="Z57" s="13">
        <v>50</v>
      </c>
      <c r="AA57">
        <v>0</v>
      </c>
      <c r="AB57">
        <v>1</v>
      </c>
      <c r="AC57">
        <v>0</v>
      </c>
      <c r="AD57">
        <v>0</v>
      </c>
      <c r="AE57">
        <v>0</v>
      </c>
      <c r="AF57">
        <v>2</v>
      </c>
      <c r="AG57">
        <v>1</v>
      </c>
      <c r="AH57">
        <v>1</v>
      </c>
      <c r="AI57">
        <v>0</v>
      </c>
      <c r="AJ57">
        <v>0</v>
      </c>
      <c r="AK57">
        <v>0</v>
      </c>
    </row>
    <row r="58" spans="1:37" x14ac:dyDescent="0.3">
      <c r="A58" t="s">
        <v>93</v>
      </c>
      <c r="B58" t="s">
        <v>1084</v>
      </c>
      <c r="C58" t="s">
        <v>1158</v>
      </c>
      <c r="D58" t="s">
        <v>1267</v>
      </c>
      <c r="F58" t="s">
        <v>2154</v>
      </c>
      <c r="G58" t="s">
        <v>1270</v>
      </c>
      <c r="H58" t="str">
        <f t="shared" si="1"/>
        <v>Goniistius francisi</v>
      </c>
      <c r="I58" t="s">
        <v>1714</v>
      </c>
      <c r="J58" t="s">
        <v>2153</v>
      </c>
      <c r="L58" t="s">
        <v>1392</v>
      </c>
      <c r="M58">
        <v>3.2</v>
      </c>
      <c r="N58" t="s">
        <v>1715</v>
      </c>
      <c r="O58" t="s">
        <v>1716</v>
      </c>
      <c r="S58" t="s">
        <v>1392</v>
      </c>
      <c r="T58" s="13" t="e">
        <v>#N/A</v>
      </c>
      <c r="U58" s="13" t="e">
        <v>#N/A</v>
      </c>
      <c r="V58">
        <v>274</v>
      </c>
      <c r="W58" t="s">
        <v>1407</v>
      </c>
      <c r="X58" s="13">
        <v>27.37</v>
      </c>
      <c r="Y58" s="13">
        <v>6</v>
      </c>
      <c r="Z58" s="13">
        <v>88</v>
      </c>
      <c r="AA58">
        <v>0</v>
      </c>
      <c r="AB58">
        <v>1</v>
      </c>
      <c r="AC58">
        <v>0</v>
      </c>
      <c r="AD58">
        <v>0</v>
      </c>
      <c r="AE58">
        <v>0</v>
      </c>
      <c r="AF58">
        <v>0</v>
      </c>
      <c r="AG58">
        <v>2</v>
      </c>
      <c r="AH58">
        <v>1</v>
      </c>
      <c r="AI58">
        <v>0</v>
      </c>
      <c r="AJ58">
        <v>0</v>
      </c>
      <c r="AK58">
        <v>0</v>
      </c>
    </row>
    <row r="59" spans="1:37" x14ac:dyDescent="0.3">
      <c r="A59" t="s">
        <v>92</v>
      </c>
      <c r="B59" t="s">
        <v>1084</v>
      </c>
      <c r="C59" t="s">
        <v>1158</v>
      </c>
      <c r="D59" t="s">
        <v>1267</v>
      </c>
      <c r="F59" t="s">
        <v>2152</v>
      </c>
      <c r="G59" t="s">
        <v>1269</v>
      </c>
      <c r="H59" t="str">
        <f t="shared" si="1"/>
        <v>Morwong ephippium</v>
      </c>
      <c r="I59" t="s">
        <v>1711</v>
      </c>
      <c r="J59" t="s">
        <v>2153</v>
      </c>
      <c r="L59" t="s">
        <v>1392</v>
      </c>
      <c r="M59">
        <v>3.5</v>
      </c>
      <c r="N59" t="s">
        <v>1712</v>
      </c>
      <c r="O59" t="s">
        <v>1713</v>
      </c>
      <c r="S59" t="s">
        <v>1951</v>
      </c>
      <c r="T59" s="13" t="s">
        <v>2058</v>
      </c>
      <c r="U59" s="13" t="s">
        <v>2122</v>
      </c>
      <c r="V59">
        <v>410</v>
      </c>
      <c r="W59" t="s">
        <v>1407</v>
      </c>
      <c r="X59" s="13">
        <v>20</v>
      </c>
      <c r="Y59" s="13">
        <v>0</v>
      </c>
      <c r="Z59" s="13">
        <v>250</v>
      </c>
      <c r="AA59">
        <v>0</v>
      </c>
      <c r="AB59">
        <v>1</v>
      </c>
      <c r="AC59">
        <v>0</v>
      </c>
      <c r="AD59">
        <v>0</v>
      </c>
      <c r="AE59">
        <v>0</v>
      </c>
      <c r="AF59">
        <v>1</v>
      </c>
      <c r="AG59">
        <v>2</v>
      </c>
      <c r="AH59">
        <v>1</v>
      </c>
      <c r="AI59">
        <v>0</v>
      </c>
      <c r="AJ59">
        <v>0</v>
      </c>
      <c r="AK59">
        <v>0</v>
      </c>
    </row>
    <row r="60" spans="1:37" x14ac:dyDescent="0.3">
      <c r="A60" t="s">
        <v>96</v>
      </c>
      <c r="B60" t="s">
        <v>1084</v>
      </c>
      <c r="C60" t="s">
        <v>1158</v>
      </c>
      <c r="D60" t="s">
        <v>1267</v>
      </c>
      <c r="F60" t="s">
        <v>1273</v>
      </c>
      <c r="G60" t="s">
        <v>1274</v>
      </c>
      <c r="H60" t="str">
        <f t="shared" si="1"/>
        <v>Nemadactylus douglasii</v>
      </c>
      <c r="I60" t="s">
        <v>1725</v>
      </c>
      <c r="L60" t="s">
        <v>1392</v>
      </c>
      <c r="M60">
        <v>3.4</v>
      </c>
      <c r="N60" t="s">
        <v>1726</v>
      </c>
      <c r="O60" t="s">
        <v>1727</v>
      </c>
      <c r="P60" t="s">
        <v>1728</v>
      </c>
      <c r="S60" t="s">
        <v>1532</v>
      </c>
      <c r="T60" s="13" t="s">
        <v>2058</v>
      </c>
      <c r="U60" s="13" t="s">
        <v>2067</v>
      </c>
      <c r="V60">
        <v>600</v>
      </c>
      <c r="W60" t="s">
        <v>1407</v>
      </c>
      <c r="X60" s="13">
        <v>81</v>
      </c>
      <c r="Y60" s="13">
        <v>0</v>
      </c>
      <c r="Z60" s="13">
        <v>200</v>
      </c>
      <c r="AA60">
        <v>0</v>
      </c>
      <c r="AB60">
        <v>1</v>
      </c>
      <c r="AC60">
        <v>0</v>
      </c>
      <c r="AD60">
        <v>0</v>
      </c>
      <c r="AE60">
        <v>0</v>
      </c>
      <c r="AF60">
        <v>1</v>
      </c>
      <c r="AG60">
        <v>2</v>
      </c>
      <c r="AH60">
        <v>1</v>
      </c>
      <c r="AI60">
        <v>0</v>
      </c>
      <c r="AJ60">
        <v>0</v>
      </c>
      <c r="AK60">
        <v>0</v>
      </c>
    </row>
    <row r="61" spans="1:37" x14ac:dyDescent="0.3">
      <c r="A61" t="s">
        <v>97</v>
      </c>
      <c r="B61" t="s">
        <v>1084</v>
      </c>
      <c r="C61" t="s">
        <v>1158</v>
      </c>
      <c r="D61" t="s">
        <v>1267</v>
      </c>
      <c r="F61" t="s">
        <v>1273</v>
      </c>
      <c r="G61" t="s">
        <v>1275</v>
      </c>
      <c r="H61" t="str">
        <f t="shared" si="1"/>
        <v>Nemadactylus macropterus</v>
      </c>
      <c r="I61" t="s">
        <v>1729</v>
      </c>
      <c r="L61" t="s">
        <v>1392</v>
      </c>
      <c r="M61">
        <v>3.4</v>
      </c>
      <c r="N61" t="s">
        <v>1730</v>
      </c>
      <c r="O61" t="s">
        <v>1731</v>
      </c>
      <c r="P61" t="s">
        <v>1732</v>
      </c>
      <c r="S61" t="s">
        <v>1532</v>
      </c>
      <c r="T61" s="13" t="s">
        <v>2058</v>
      </c>
      <c r="U61" s="13" t="s">
        <v>2124</v>
      </c>
      <c r="V61">
        <v>500</v>
      </c>
      <c r="W61" t="s">
        <v>1407</v>
      </c>
      <c r="X61" s="13">
        <v>70</v>
      </c>
      <c r="Y61" s="13">
        <v>22</v>
      </c>
      <c r="Z61" s="13">
        <v>450</v>
      </c>
      <c r="AA61">
        <v>1</v>
      </c>
      <c r="AB61">
        <v>1</v>
      </c>
      <c r="AC61">
        <v>0</v>
      </c>
      <c r="AD61">
        <v>0</v>
      </c>
      <c r="AE61">
        <v>0</v>
      </c>
      <c r="AF61">
        <v>1</v>
      </c>
      <c r="AG61">
        <v>2</v>
      </c>
      <c r="AH61">
        <v>1</v>
      </c>
      <c r="AI61">
        <v>0</v>
      </c>
      <c r="AJ61">
        <v>0</v>
      </c>
      <c r="AK61">
        <v>0</v>
      </c>
    </row>
    <row r="62" spans="1:37" x14ac:dyDescent="0.3">
      <c r="A62" t="s">
        <v>94</v>
      </c>
      <c r="B62" t="s">
        <v>1084</v>
      </c>
      <c r="C62" t="s">
        <v>1158</v>
      </c>
      <c r="D62" t="s">
        <v>1267</v>
      </c>
      <c r="F62" t="s">
        <v>2155</v>
      </c>
      <c r="G62" t="s">
        <v>1271</v>
      </c>
      <c r="H62" t="str">
        <f t="shared" si="1"/>
        <v>Pseudogoniistius nigripes</v>
      </c>
      <c r="I62" t="s">
        <v>1717</v>
      </c>
      <c r="J62" t="s">
        <v>2153</v>
      </c>
      <c r="L62" t="s">
        <v>1392</v>
      </c>
      <c r="M62">
        <v>3.1</v>
      </c>
      <c r="N62" t="s">
        <v>1718</v>
      </c>
      <c r="O62" t="s">
        <v>1719</v>
      </c>
      <c r="P62" t="s">
        <v>1720</v>
      </c>
      <c r="S62" t="s">
        <v>1463</v>
      </c>
      <c r="T62" s="13" t="s">
        <v>2093</v>
      </c>
      <c r="U62" s="13" t="s">
        <v>2123</v>
      </c>
      <c r="V62">
        <v>410</v>
      </c>
      <c r="W62" t="s">
        <v>1407</v>
      </c>
      <c r="X62" s="13">
        <v>41</v>
      </c>
      <c r="Y62" s="13"/>
      <c r="Z62" s="13">
        <v>65</v>
      </c>
      <c r="AA62">
        <v>0</v>
      </c>
      <c r="AB62">
        <v>1</v>
      </c>
      <c r="AC62">
        <v>0</v>
      </c>
      <c r="AD62">
        <v>0</v>
      </c>
      <c r="AE62">
        <v>0</v>
      </c>
      <c r="AF62">
        <v>0</v>
      </c>
      <c r="AG62">
        <v>2</v>
      </c>
      <c r="AH62">
        <v>1</v>
      </c>
      <c r="AI62">
        <v>0</v>
      </c>
      <c r="AJ62">
        <v>0</v>
      </c>
      <c r="AK62">
        <v>0</v>
      </c>
    </row>
    <row r="63" spans="1:37" x14ac:dyDescent="0.3">
      <c r="A63" t="s">
        <v>89</v>
      </c>
      <c r="B63" t="s">
        <v>1084</v>
      </c>
      <c r="C63" t="s">
        <v>1158</v>
      </c>
      <c r="D63" t="s">
        <v>1260</v>
      </c>
      <c r="F63" t="s">
        <v>1261</v>
      </c>
      <c r="G63" t="s">
        <v>1262</v>
      </c>
      <c r="H63" t="str">
        <f t="shared" si="1"/>
        <v>Chironemus marmoratus</v>
      </c>
      <c r="I63" t="s">
        <v>1700</v>
      </c>
      <c r="L63" t="s">
        <v>1392</v>
      </c>
      <c r="M63">
        <v>3.7</v>
      </c>
      <c r="N63" t="s">
        <v>1701</v>
      </c>
      <c r="O63" t="s">
        <v>1702</v>
      </c>
      <c r="P63" t="s">
        <v>1703</v>
      </c>
      <c r="S63" t="s">
        <v>1463</v>
      </c>
      <c r="T63" s="13" t="s">
        <v>2058</v>
      </c>
      <c r="U63" s="13" t="s">
        <v>2069</v>
      </c>
      <c r="V63">
        <v>400</v>
      </c>
      <c r="W63" t="s">
        <v>1704</v>
      </c>
      <c r="X63" s="13">
        <v>40</v>
      </c>
      <c r="Y63" s="13">
        <v>0</v>
      </c>
      <c r="Z63" s="13">
        <v>30</v>
      </c>
      <c r="AA63">
        <v>0</v>
      </c>
      <c r="AB63">
        <v>1</v>
      </c>
      <c r="AC63">
        <v>0</v>
      </c>
      <c r="AD63">
        <v>0</v>
      </c>
      <c r="AE63">
        <v>0</v>
      </c>
      <c r="AF63">
        <v>0</v>
      </c>
      <c r="AG63">
        <v>1</v>
      </c>
      <c r="AH63">
        <v>2</v>
      </c>
      <c r="AI63">
        <v>1</v>
      </c>
      <c r="AJ63">
        <v>0</v>
      </c>
      <c r="AK63">
        <v>0</v>
      </c>
    </row>
    <row r="64" spans="1:37" x14ac:dyDescent="0.3">
      <c r="A64" t="s">
        <v>79</v>
      </c>
      <c r="B64" t="s">
        <v>1084</v>
      </c>
      <c r="C64" t="s">
        <v>1158</v>
      </c>
      <c r="D64" t="s">
        <v>1238</v>
      </c>
      <c r="F64" t="s">
        <v>1239</v>
      </c>
      <c r="G64" t="s">
        <v>1240</v>
      </c>
      <c r="H64" t="str">
        <f t="shared" si="1"/>
        <v>Notocirrhitus splendens</v>
      </c>
      <c r="I64" t="s">
        <v>1666</v>
      </c>
      <c r="L64" t="s">
        <v>1392</v>
      </c>
      <c r="M64">
        <v>4</v>
      </c>
      <c r="N64" t="s">
        <v>1667</v>
      </c>
      <c r="O64" t="s">
        <v>1668</v>
      </c>
      <c r="S64" t="s">
        <v>1463</v>
      </c>
      <c r="T64" s="13" t="s">
        <v>2058</v>
      </c>
      <c r="U64" s="13" t="s">
        <v>2117</v>
      </c>
      <c r="V64">
        <v>250</v>
      </c>
      <c r="W64" t="s">
        <v>1407</v>
      </c>
      <c r="X64" s="13">
        <v>20</v>
      </c>
      <c r="Y64" s="13"/>
      <c r="Z64" s="13" t="s">
        <v>2067</v>
      </c>
      <c r="AA64">
        <v>0</v>
      </c>
      <c r="AB64">
        <v>1</v>
      </c>
      <c r="AC64">
        <v>0</v>
      </c>
      <c r="AD64">
        <v>0</v>
      </c>
      <c r="AE64">
        <v>0</v>
      </c>
      <c r="AF64">
        <v>0</v>
      </c>
      <c r="AG64">
        <v>1</v>
      </c>
      <c r="AH64">
        <v>2</v>
      </c>
      <c r="AI64">
        <v>1</v>
      </c>
      <c r="AJ64">
        <v>0</v>
      </c>
      <c r="AK64">
        <v>0</v>
      </c>
    </row>
    <row r="65" spans="1:37" x14ac:dyDescent="0.3">
      <c r="A65" t="s">
        <v>59</v>
      </c>
      <c r="B65" t="s">
        <v>1084</v>
      </c>
      <c r="C65" t="s">
        <v>1158</v>
      </c>
      <c r="D65" t="s">
        <v>1196</v>
      </c>
      <c r="F65" t="s">
        <v>1197</v>
      </c>
      <c r="G65" t="s">
        <v>2003</v>
      </c>
      <c r="H65" t="str">
        <f t="shared" si="1"/>
        <v>Plagiogeneion rubiginosum</v>
      </c>
      <c r="I65" t="s">
        <v>1592</v>
      </c>
      <c r="J65" s="12" t="s">
        <v>2014</v>
      </c>
      <c r="K65" s="12"/>
      <c r="L65" s="12" t="s">
        <v>1483</v>
      </c>
      <c r="M65">
        <v>3.4</v>
      </c>
      <c r="N65" s="12" t="s">
        <v>1525</v>
      </c>
      <c r="O65" s="12" t="s">
        <v>1593</v>
      </c>
      <c r="P65" s="12" t="s">
        <v>1594</v>
      </c>
      <c r="Q65" s="12"/>
      <c r="R65" s="12"/>
      <c r="S65" t="s">
        <v>1483</v>
      </c>
      <c r="T65" s="13" t="s">
        <v>2075</v>
      </c>
      <c r="U65" s="13" t="s">
        <v>2103</v>
      </c>
      <c r="V65">
        <v>470</v>
      </c>
      <c r="W65" t="s">
        <v>1407</v>
      </c>
      <c r="X65" s="13">
        <v>60</v>
      </c>
      <c r="Y65" s="13">
        <v>50</v>
      </c>
      <c r="Z65" s="13">
        <v>600</v>
      </c>
      <c r="AA65">
        <v>0</v>
      </c>
      <c r="AB65">
        <v>1</v>
      </c>
      <c r="AC65">
        <v>0</v>
      </c>
      <c r="AD65">
        <v>0</v>
      </c>
      <c r="AE65">
        <v>2</v>
      </c>
      <c r="AF65">
        <v>1</v>
      </c>
      <c r="AG65">
        <v>1</v>
      </c>
      <c r="AH65">
        <v>1</v>
      </c>
      <c r="AI65">
        <v>0</v>
      </c>
      <c r="AJ65">
        <v>0</v>
      </c>
      <c r="AK65">
        <v>0</v>
      </c>
    </row>
    <row r="66" spans="1:37" x14ac:dyDescent="0.3">
      <c r="A66" t="s">
        <v>150</v>
      </c>
      <c r="B66" t="s">
        <v>1084</v>
      </c>
      <c r="C66" t="s">
        <v>1158</v>
      </c>
      <c r="D66" t="s">
        <v>1361</v>
      </c>
      <c r="E66" t="s">
        <v>2039</v>
      </c>
      <c r="F66" t="s">
        <v>1362</v>
      </c>
      <c r="G66" t="s">
        <v>1363</v>
      </c>
      <c r="H66" t="str">
        <f t="shared" si="1"/>
        <v>Gobiopsis atrata</v>
      </c>
      <c r="I66" t="s">
        <v>1918</v>
      </c>
      <c r="L66" t="s">
        <v>1392</v>
      </c>
      <c r="M66">
        <v>3.3</v>
      </c>
      <c r="N66" t="s">
        <v>1919</v>
      </c>
      <c r="O66" t="s">
        <v>1920</v>
      </c>
      <c r="S66" t="s">
        <v>1532</v>
      </c>
      <c r="T66" s="13" t="e">
        <v>#N/A</v>
      </c>
      <c r="U66" s="13" t="e">
        <v>#N/A</v>
      </c>
      <c r="V66">
        <v>85</v>
      </c>
      <c r="W66" t="s">
        <v>1407</v>
      </c>
      <c r="X66" s="13">
        <v>8.5</v>
      </c>
      <c r="Y66" s="13">
        <v>0</v>
      </c>
      <c r="Z66" s="13">
        <v>30</v>
      </c>
      <c r="AA66">
        <v>0</v>
      </c>
      <c r="AB66">
        <v>1</v>
      </c>
      <c r="AC66">
        <v>0</v>
      </c>
      <c r="AD66">
        <v>0</v>
      </c>
      <c r="AE66">
        <v>0</v>
      </c>
      <c r="AF66">
        <v>2</v>
      </c>
      <c r="AG66">
        <v>1</v>
      </c>
      <c r="AH66">
        <v>0</v>
      </c>
      <c r="AI66">
        <v>0</v>
      </c>
      <c r="AJ66">
        <v>0</v>
      </c>
      <c r="AK66">
        <v>0</v>
      </c>
    </row>
    <row r="67" spans="1:37" x14ac:dyDescent="0.3">
      <c r="A67" t="s">
        <v>67</v>
      </c>
      <c r="B67" t="s">
        <v>1084</v>
      </c>
      <c r="C67" t="s">
        <v>1158</v>
      </c>
      <c r="D67" t="s">
        <v>1213</v>
      </c>
      <c r="E67" t="s">
        <v>1214</v>
      </c>
      <c r="F67" t="s">
        <v>1215</v>
      </c>
      <c r="G67" t="s">
        <v>1216</v>
      </c>
      <c r="H67" t="str">
        <f t="shared" si="1"/>
        <v>Atypichthys latus</v>
      </c>
      <c r="I67" t="s">
        <v>1618</v>
      </c>
      <c r="L67" t="s">
        <v>1478</v>
      </c>
      <c r="M67">
        <v>3.5</v>
      </c>
      <c r="N67" t="s">
        <v>1619</v>
      </c>
      <c r="O67" t="s">
        <v>1620</v>
      </c>
      <c r="P67" t="s">
        <v>1621</v>
      </c>
      <c r="S67" t="s">
        <v>1951</v>
      </c>
      <c r="T67" s="13" t="s">
        <v>2058</v>
      </c>
      <c r="U67" s="13" t="s">
        <v>2069</v>
      </c>
      <c r="V67">
        <v>225</v>
      </c>
      <c r="W67" t="s">
        <v>1407</v>
      </c>
      <c r="X67" s="13">
        <v>30</v>
      </c>
      <c r="Y67" s="13"/>
      <c r="Z67" s="13" t="s">
        <v>2067</v>
      </c>
      <c r="AA67">
        <v>0</v>
      </c>
      <c r="AB67">
        <v>0</v>
      </c>
      <c r="AC67">
        <v>1</v>
      </c>
      <c r="AD67">
        <v>1</v>
      </c>
      <c r="AE67">
        <v>1</v>
      </c>
      <c r="AF67">
        <v>1</v>
      </c>
      <c r="AG67">
        <v>2</v>
      </c>
      <c r="AH67">
        <v>1</v>
      </c>
      <c r="AI67">
        <v>0</v>
      </c>
      <c r="AJ67">
        <v>0</v>
      </c>
      <c r="AK67">
        <v>0</v>
      </c>
    </row>
    <row r="68" spans="1:37" x14ac:dyDescent="0.3">
      <c r="A68" t="s">
        <v>75</v>
      </c>
      <c r="B68" t="s">
        <v>1084</v>
      </c>
      <c r="C68" t="s">
        <v>1158</v>
      </c>
      <c r="D68" t="s">
        <v>1213</v>
      </c>
      <c r="E68" t="s">
        <v>1217</v>
      </c>
      <c r="F68" t="s">
        <v>1229</v>
      </c>
      <c r="G68" t="s">
        <v>1230</v>
      </c>
      <c r="H68" t="str">
        <f t="shared" si="1"/>
        <v>Bathystethus cultratus</v>
      </c>
      <c r="I68" t="s">
        <v>1651</v>
      </c>
      <c r="L68" t="s">
        <v>1483</v>
      </c>
      <c r="M68">
        <v>3.1</v>
      </c>
      <c r="N68" t="s">
        <v>1652</v>
      </c>
      <c r="O68" t="s">
        <v>1653</v>
      </c>
      <c r="P68" t="s">
        <v>1654</v>
      </c>
      <c r="S68" t="s">
        <v>1483</v>
      </c>
      <c r="T68" s="13" t="e">
        <v>#N/A</v>
      </c>
      <c r="U68" s="13" t="e">
        <v>#N/A</v>
      </c>
      <c r="V68">
        <v>350</v>
      </c>
      <c r="W68" t="s">
        <v>1407</v>
      </c>
      <c r="X68" s="13">
        <v>30</v>
      </c>
      <c r="Y68" s="13"/>
      <c r="Z68" s="13" t="s">
        <v>2067</v>
      </c>
      <c r="AA68">
        <v>0</v>
      </c>
      <c r="AB68">
        <v>1</v>
      </c>
      <c r="AC68">
        <v>0</v>
      </c>
      <c r="AD68">
        <v>0</v>
      </c>
      <c r="AE68">
        <v>2</v>
      </c>
      <c r="AF68">
        <v>1</v>
      </c>
      <c r="AG68">
        <v>1</v>
      </c>
      <c r="AH68">
        <v>0</v>
      </c>
      <c r="AI68">
        <v>0</v>
      </c>
      <c r="AJ68">
        <v>0</v>
      </c>
      <c r="AK68">
        <v>0</v>
      </c>
    </row>
    <row r="69" spans="1:37" s="14" customFormat="1" x14ac:dyDescent="0.3">
      <c r="A69" t="s">
        <v>72</v>
      </c>
      <c r="B69" t="s">
        <v>1084</v>
      </c>
      <c r="C69" t="s">
        <v>1158</v>
      </c>
      <c r="D69" t="s">
        <v>1213</v>
      </c>
      <c r="E69" t="s">
        <v>1224</v>
      </c>
      <c r="F69" t="s">
        <v>1225</v>
      </c>
      <c r="G69" t="s">
        <v>1226</v>
      </c>
      <c r="H69" t="str">
        <f t="shared" si="1"/>
        <v>Girella cyanea</v>
      </c>
      <c r="I69" t="s">
        <v>1639</v>
      </c>
      <c r="J69"/>
      <c r="K69"/>
      <c r="L69" t="s">
        <v>1478</v>
      </c>
      <c r="M69">
        <v>2</v>
      </c>
      <c r="N69" t="s">
        <v>1640</v>
      </c>
      <c r="O69" t="s">
        <v>1641</v>
      </c>
      <c r="P69" t="s">
        <v>1642</v>
      </c>
      <c r="Q69"/>
      <c r="R69"/>
      <c r="S69" t="s">
        <v>1936</v>
      </c>
      <c r="T69" s="13" t="s">
        <v>2112</v>
      </c>
      <c r="U69" s="13" t="s">
        <v>2069</v>
      </c>
      <c r="V69">
        <v>510</v>
      </c>
      <c r="W69" t="s">
        <v>1407</v>
      </c>
      <c r="X69" s="13">
        <v>20</v>
      </c>
      <c r="Y69" s="13">
        <v>6</v>
      </c>
      <c r="Z69" s="13" t="s">
        <v>2067</v>
      </c>
      <c r="AA69">
        <v>0</v>
      </c>
      <c r="AB69">
        <v>1</v>
      </c>
      <c r="AC69">
        <v>0</v>
      </c>
      <c r="AD69">
        <v>2</v>
      </c>
      <c r="AE69">
        <v>1</v>
      </c>
      <c r="AF69">
        <v>0</v>
      </c>
      <c r="AG69">
        <v>1</v>
      </c>
      <c r="AH69">
        <v>1</v>
      </c>
      <c r="AI69">
        <v>0</v>
      </c>
      <c r="AJ69">
        <v>0</v>
      </c>
      <c r="AK69">
        <v>0</v>
      </c>
    </row>
    <row r="70" spans="1:37" x14ac:dyDescent="0.3">
      <c r="A70" t="s">
        <v>74</v>
      </c>
      <c r="B70" t="s">
        <v>1084</v>
      </c>
      <c r="C70" t="s">
        <v>1158</v>
      </c>
      <c r="D70" t="s">
        <v>1213</v>
      </c>
      <c r="E70" t="s">
        <v>1224</v>
      </c>
      <c r="F70" t="s">
        <v>1225</v>
      </c>
      <c r="G70" t="s">
        <v>1228</v>
      </c>
      <c r="H70" t="str">
        <f t="shared" si="1"/>
        <v>Girella fimbriata</v>
      </c>
      <c r="I70" t="s">
        <v>1647</v>
      </c>
      <c r="L70" t="s">
        <v>1631</v>
      </c>
      <c r="M70">
        <v>2</v>
      </c>
      <c r="N70" t="s">
        <v>1648</v>
      </c>
      <c r="O70" t="s">
        <v>1649</v>
      </c>
      <c r="P70" t="s">
        <v>1650</v>
      </c>
      <c r="S70" t="s">
        <v>1631</v>
      </c>
      <c r="T70" s="13" t="s">
        <v>2110</v>
      </c>
      <c r="U70" s="13" t="s">
        <v>2067</v>
      </c>
      <c r="V70">
        <v>335</v>
      </c>
      <c r="W70" t="s">
        <v>1407</v>
      </c>
      <c r="X70" s="13">
        <v>36</v>
      </c>
      <c r="Y70" s="13">
        <v>6</v>
      </c>
      <c r="Z70" s="13" t="s">
        <v>2067</v>
      </c>
      <c r="AA70">
        <v>0</v>
      </c>
      <c r="AB70">
        <v>0</v>
      </c>
      <c r="AC70">
        <v>0</v>
      </c>
      <c r="AD70">
        <v>2</v>
      </c>
      <c r="AE70">
        <v>0</v>
      </c>
      <c r="AF70">
        <v>0</v>
      </c>
      <c r="AG70">
        <v>0</v>
      </c>
      <c r="AH70">
        <v>0</v>
      </c>
      <c r="AI70">
        <v>0</v>
      </c>
      <c r="AJ70">
        <v>0</v>
      </c>
      <c r="AK70">
        <v>0</v>
      </c>
    </row>
    <row r="71" spans="1:37" x14ac:dyDescent="0.3">
      <c r="A71" t="s">
        <v>73</v>
      </c>
      <c r="B71" t="s">
        <v>1084</v>
      </c>
      <c r="C71" t="s">
        <v>1158</v>
      </c>
      <c r="D71" t="s">
        <v>1213</v>
      </c>
      <c r="E71" t="s">
        <v>1224</v>
      </c>
      <c r="F71" t="s">
        <v>1225</v>
      </c>
      <c r="G71" t="s">
        <v>1227</v>
      </c>
      <c r="H71" t="str">
        <f t="shared" si="1"/>
        <v>Girella tricuspidata</v>
      </c>
      <c r="I71" t="s">
        <v>1643</v>
      </c>
      <c r="L71" t="s">
        <v>1478</v>
      </c>
      <c r="M71">
        <v>2.1</v>
      </c>
      <c r="N71" t="s">
        <v>1644</v>
      </c>
      <c r="O71" t="s">
        <v>1645</v>
      </c>
      <c r="P71" t="s">
        <v>1646</v>
      </c>
      <c r="S71" t="s">
        <v>1936</v>
      </c>
      <c r="T71" s="13" t="s">
        <v>2110</v>
      </c>
      <c r="U71" s="13" t="s">
        <v>2114</v>
      </c>
      <c r="V71">
        <v>393</v>
      </c>
      <c r="W71" t="s">
        <v>1407</v>
      </c>
      <c r="X71" s="13">
        <v>71</v>
      </c>
      <c r="Y71" s="13">
        <v>0</v>
      </c>
      <c r="Z71" s="13">
        <v>20</v>
      </c>
      <c r="AA71">
        <v>0</v>
      </c>
      <c r="AB71">
        <v>1</v>
      </c>
      <c r="AC71">
        <v>1</v>
      </c>
      <c r="AD71">
        <v>2</v>
      </c>
      <c r="AE71">
        <v>1</v>
      </c>
      <c r="AF71">
        <v>1</v>
      </c>
      <c r="AG71">
        <v>1</v>
      </c>
      <c r="AH71">
        <v>1</v>
      </c>
      <c r="AI71">
        <v>0</v>
      </c>
      <c r="AJ71">
        <v>0</v>
      </c>
      <c r="AK71">
        <v>1</v>
      </c>
    </row>
    <row r="72" spans="1:37" x14ac:dyDescent="0.3">
      <c r="A72" t="s">
        <v>70</v>
      </c>
      <c r="B72" t="s">
        <v>1084</v>
      </c>
      <c r="C72" t="s">
        <v>1158</v>
      </c>
      <c r="D72" t="s">
        <v>1213</v>
      </c>
      <c r="E72" t="s">
        <v>1220</v>
      </c>
      <c r="F72" t="s">
        <v>1221</v>
      </c>
      <c r="G72" t="s">
        <v>1222</v>
      </c>
      <c r="H72" t="str">
        <f t="shared" ref="H72:H103" si="2">CONCATENATE(F72," ",G72)</f>
        <v>Kyphosus bigibbus</v>
      </c>
      <c r="I72" t="s">
        <v>1630</v>
      </c>
      <c r="L72" t="s">
        <v>1631</v>
      </c>
      <c r="M72">
        <v>2</v>
      </c>
      <c r="N72" t="s">
        <v>1632</v>
      </c>
      <c r="O72" t="s">
        <v>1633</v>
      </c>
      <c r="P72" t="s">
        <v>1634</v>
      </c>
      <c r="S72" t="s">
        <v>1631</v>
      </c>
      <c r="T72" s="13" t="s">
        <v>2110</v>
      </c>
      <c r="U72" s="13" t="s">
        <v>2111</v>
      </c>
      <c r="V72">
        <v>527</v>
      </c>
      <c r="W72" t="s">
        <v>1533</v>
      </c>
      <c r="X72" s="13">
        <v>75</v>
      </c>
      <c r="Y72" s="13">
        <v>2</v>
      </c>
      <c r="Z72" s="13" t="s">
        <v>2067</v>
      </c>
      <c r="AA72">
        <v>0</v>
      </c>
      <c r="AB72">
        <v>0</v>
      </c>
      <c r="AC72">
        <v>0</v>
      </c>
      <c r="AD72">
        <v>2</v>
      </c>
      <c r="AE72">
        <v>0</v>
      </c>
      <c r="AF72">
        <v>0</v>
      </c>
      <c r="AG72">
        <v>0</v>
      </c>
      <c r="AH72">
        <v>0</v>
      </c>
      <c r="AI72">
        <v>0</v>
      </c>
      <c r="AJ72">
        <v>0</v>
      </c>
      <c r="AK72">
        <v>0</v>
      </c>
    </row>
    <row r="73" spans="1:37" x14ac:dyDescent="0.3">
      <c r="A73" t="s">
        <v>71</v>
      </c>
      <c r="B73" t="s">
        <v>1084</v>
      </c>
      <c r="C73" t="s">
        <v>1158</v>
      </c>
      <c r="D73" t="s">
        <v>1213</v>
      </c>
      <c r="E73" t="s">
        <v>1220</v>
      </c>
      <c r="F73" t="s">
        <v>1221</v>
      </c>
      <c r="G73" t="s">
        <v>1223</v>
      </c>
      <c r="H73" t="str">
        <f t="shared" si="2"/>
        <v>Kyphosus sydneyanus</v>
      </c>
      <c r="I73" t="s">
        <v>1635</v>
      </c>
      <c r="L73" t="s">
        <v>1631</v>
      </c>
      <c r="M73">
        <v>2</v>
      </c>
      <c r="N73" t="s">
        <v>1636</v>
      </c>
      <c r="O73" t="s">
        <v>1637</v>
      </c>
      <c r="P73" t="s">
        <v>1638</v>
      </c>
      <c r="S73" t="s">
        <v>1631</v>
      </c>
      <c r="T73" s="13" t="s">
        <v>2112</v>
      </c>
      <c r="U73" s="13" t="s">
        <v>2113</v>
      </c>
      <c r="V73">
        <v>652</v>
      </c>
      <c r="W73" t="s">
        <v>1407</v>
      </c>
      <c r="X73" s="13">
        <v>80</v>
      </c>
      <c r="Y73" s="13">
        <v>1</v>
      </c>
      <c r="Z73" s="13">
        <v>20</v>
      </c>
      <c r="AA73">
        <v>0</v>
      </c>
      <c r="AB73">
        <v>0</v>
      </c>
      <c r="AC73">
        <v>0</v>
      </c>
      <c r="AD73">
        <v>2</v>
      </c>
      <c r="AE73">
        <v>0</v>
      </c>
      <c r="AF73">
        <v>0</v>
      </c>
      <c r="AG73">
        <v>1</v>
      </c>
      <c r="AH73">
        <v>0</v>
      </c>
      <c r="AI73">
        <v>0</v>
      </c>
      <c r="AJ73">
        <v>0</v>
      </c>
      <c r="AK73">
        <v>0</v>
      </c>
    </row>
    <row r="74" spans="1:37" x14ac:dyDescent="0.3">
      <c r="A74" t="s">
        <v>76</v>
      </c>
      <c r="B74" t="s">
        <v>1084</v>
      </c>
      <c r="C74" t="s">
        <v>1158</v>
      </c>
      <c r="D74" t="s">
        <v>1213</v>
      </c>
      <c r="E74" t="s">
        <v>1217</v>
      </c>
      <c r="F74" t="s">
        <v>1231</v>
      </c>
      <c r="G74" t="s">
        <v>1232</v>
      </c>
      <c r="H74" t="str">
        <f t="shared" si="2"/>
        <v>Labracoglossa nitida</v>
      </c>
      <c r="I74" t="s">
        <v>1655</v>
      </c>
      <c r="L74" t="s">
        <v>1483</v>
      </c>
      <c r="M74">
        <v>3.1</v>
      </c>
      <c r="N74" t="s">
        <v>1656</v>
      </c>
      <c r="O74" t="s">
        <v>1657</v>
      </c>
      <c r="P74" t="s">
        <v>1654</v>
      </c>
      <c r="S74" t="s">
        <v>1483</v>
      </c>
      <c r="T74" s="13" t="e">
        <v>#N/A</v>
      </c>
      <c r="U74" s="13" t="e">
        <v>#N/A</v>
      </c>
      <c r="V74">
        <v>241</v>
      </c>
      <c r="W74" t="s">
        <v>1407</v>
      </c>
      <c r="X74" s="13">
        <v>20</v>
      </c>
      <c r="Y74" s="13">
        <v>0</v>
      </c>
      <c r="Z74" s="13" t="s">
        <v>2067</v>
      </c>
      <c r="AA74">
        <v>0</v>
      </c>
      <c r="AB74">
        <v>1</v>
      </c>
      <c r="AC74">
        <v>0</v>
      </c>
      <c r="AD74">
        <v>0</v>
      </c>
      <c r="AE74">
        <v>2</v>
      </c>
      <c r="AF74">
        <v>0</v>
      </c>
      <c r="AG74">
        <v>1</v>
      </c>
      <c r="AH74">
        <v>1</v>
      </c>
      <c r="AI74">
        <v>0</v>
      </c>
      <c r="AJ74">
        <v>0</v>
      </c>
      <c r="AK74">
        <v>0</v>
      </c>
    </row>
    <row r="75" spans="1:37" x14ac:dyDescent="0.3">
      <c r="A75" t="s">
        <v>68</v>
      </c>
      <c r="B75" t="s">
        <v>1084</v>
      </c>
      <c r="C75" t="s">
        <v>1158</v>
      </c>
      <c r="D75" t="s">
        <v>1213</v>
      </c>
      <c r="E75" t="s">
        <v>1217</v>
      </c>
      <c r="F75" t="s">
        <v>1218</v>
      </c>
      <c r="G75" t="s">
        <v>1219</v>
      </c>
      <c r="H75" t="str">
        <f t="shared" si="2"/>
        <v>Scorpis lineolata</v>
      </c>
      <c r="I75" t="s">
        <v>1623</v>
      </c>
      <c r="L75" t="s">
        <v>1478</v>
      </c>
      <c r="M75">
        <v>3.1</v>
      </c>
      <c r="N75" t="s">
        <v>1624</v>
      </c>
      <c r="O75" t="s">
        <v>1625</v>
      </c>
      <c r="P75" t="s">
        <v>1626</v>
      </c>
      <c r="S75" t="s">
        <v>1483</v>
      </c>
      <c r="T75" s="13" t="e">
        <v>#N/A</v>
      </c>
      <c r="U75" s="13" t="e">
        <v>#N/A</v>
      </c>
      <c r="V75">
        <v>363</v>
      </c>
      <c r="W75" t="s">
        <v>1407</v>
      </c>
      <c r="X75" s="13">
        <v>30</v>
      </c>
      <c r="Y75" s="13">
        <v>1</v>
      </c>
      <c r="Z75" s="13">
        <v>30</v>
      </c>
      <c r="AA75">
        <v>0</v>
      </c>
      <c r="AB75">
        <v>1</v>
      </c>
      <c r="AC75">
        <v>0</v>
      </c>
      <c r="AD75">
        <v>1</v>
      </c>
      <c r="AE75">
        <v>2</v>
      </c>
      <c r="AF75">
        <v>1</v>
      </c>
      <c r="AG75">
        <v>1</v>
      </c>
      <c r="AH75">
        <v>1</v>
      </c>
      <c r="AI75">
        <v>0</v>
      </c>
      <c r="AJ75">
        <v>0</v>
      </c>
      <c r="AK75">
        <v>0</v>
      </c>
    </row>
    <row r="76" spans="1:37" x14ac:dyDescent="0.3">
      <c r="A76" t="s">
        <v>69</v>
      </c>
      <c r="B76" t="s">
        <v>1084</v>
      </c>
      <c r="C76" t="s">
        <v>1158</v>
      </c>
      <c r="D76" t="s">
        <v>1213</v>
      </c>
      <c r="E76" t="s">
        <v>1217</v>
      </c>
      <c r="F76" t="s">
        <v>1218</v>
      </c>
      <c r="G76" t="s">
        <v>2004</v>
      </c>
      <c r="H76" t="str">
        <f t="shared" si="2"/>
        <v>Scorpis violacea</v>
      </c>
      <c r="I76" t="s">
        <v>1627</v>
      </c>
      <c r="J76" t="s">
        <v>2005</v>
      </c>
      <c r="L76" t="s">
        <v>1483</v>
      </c>
      <c r="M76">
        <v>3.1</v>
      </c>
      <c r="N76" t="s">
        <v>1628</v>
      </c>
      <c r="O76" t="s">
        <v>1629</v>
      </c>
      <c r="P76" t="s">
        <v>1590</v>
      </c>
      <c r="S76" t="s">
        <v>1483</v>
      </c>
      <c r="T76" s="13" t="e">
        <v>#N/A</v>
      </c>
      <c r="U76" s="13" t="e">
        <v>#N/A</v>
      </c>
      <c r="V76">
        <v>400</v>
      </c>
      <c r="W76" t="s">
        <v>1407</v>
      </c>
      <c r="X76" s="13">
        <v>40</v>
      </c>
      <c r="Y76" s="13">
        <v>0</v>
      </c>
      <c r="Z76" s="13">
        <v>30</v>
      </c>
      <c r="AA76">
        <v>0</v>
      </c>
      <c r="AB76">
        <v>1</v>
      </c>
      <c r="AC76">
        <v>0</v>
      </c>
      <c r="AD76">
        <v>1</v>
      </c>
      <c r="AE76">
        <v>2</v>
      </c>
      <c r="AF76">
        <v>1</v>
      </c>
      <c r="AG76">
        <v>1</v>
      </c>
      <c r="AH76">
        <v>1</v>
      </c>
      <c r="AI76">
        <v>0</v>
      </c>
      <c r="AJ76">
        <v>0</v>
      </c>
      <c r="AK76">
        <v>0</v>
      </c>
    </row>
    <row r="77" spans="1:37" x14ac:dyDescent="0.3">
      <c r="A77" t="s">
        <v>115</v>
      </c>
      <c r="B77" t="s">
        <v>1084</v>
      </c>
      <c r="C77" t="s">
        <v>1158</v>
      </c>
      <c r="D77" t="s">
        <v>1286</v>
      </c>
      <c r="E77" t="s">
        <v>2034</v>
      </c>
      <c r="F77" t="s">
        <v>1302</v>
      </c>
      <c r="G77" t="s">
        <v>1303</v>
      </c>
      <c r="H77" t="str">
        <f t="shared" si="2"/>
        <v>Anampses caeruleopunctatus</v>
      </c>
      <c r="I77" t="s">
        <v>1800</v>
      </c>
      <c r="L77" t="s">
        <v>1392</v>
      </c>
      <c r="M77">
        <v>3.4</v>
      </c>
      <c r="N77" t="s">
        <v>1801</v>
      </c>
      <c r="O77" t="s">
        <v>1802</v>
      </c>
      <c r="S77" t="s">
        <v>1463</v>
      </c>
      <c r="T77" s="13" t="s">
        <v>2058</v>
      </c>
      <c r="U77" s="13" t="s">
        <v>2133</v>
      </c>
      <c r="V77">
        <v>420</v>
      </c>
      <c r="W77" t="s">
        <v>1407</v>
      </c>
      <c r="X77" s="13">
        <v>42</v>
      </c>
      <c r="Y77" s="13">
        <v>3</v>
      </c>
      <c r="Z77" s="13">
        <v>30</v>
      </c>
      <c r="AA77">
        <v>0</v>
      </c>
      <c r="AB77">
        <v>1</v>
      </c>
      <c r="AC77">
        <v>0</v>
      </c>
      <c r="AD77">
        <v>0</v>
      </c>
      <c r="AE77">
        <v>0</v>
      </c>
      <c r="AF77">
        <v>0</v>
      </c>
      <c r="AG77">
        <v>1</v>
      </c>
      <c r="AH77">
        <v>2</v>
      </c>
      <c r="AI77">
        <v>0</v>
      </c>
      <c r="AJ77">
        <v>0</v>
      </c>
      <c r="AK77">
        <v>0</v>
      </c>
    </row>
    <row r="78" spans="1:37" x14ac:dyDescent="0.3">
      <c r="A78" t="s">
        <v>116</v>
      </c>
      <c r="B78" t="s">
        <v>1084</v>
      </c>
      <c r="C78" t="s">
        <v>1158</v>
      </c>
      <c r="D78" t="s">
        <v>1286</v>
      </c>
      <c r="E78" t="s">
        <v>2034</v>
      </c>
      <c r="F78" t="s">
        <v>1302</v>
      </c>
      <c r="G78" t="s">
        <v>1304</v>
      </c>
      <c r="H78" t="str">
        <f t="shared" si="2"/>
        <v>Anampses elegans</v>
      </c>
      <c r="I78" t="s">
        <v>1803</v>
      </c>
      <c r="L78" t="s">
        <v>1392</v>
      </c>
      <c r="M78">
        <v>3.5</v>
      </c>
      <c r="N78" t="s">
        <v>1804</v>
      </c>
      <c r="O78" t="s">
        <v>1805</v>
      </c>
      <c r="P78" t="s">
        <v>1806</v>
      </c>
      <c r="S78" t="s">
        <v>1807</v>
      </c>
      <c r="T78" s="13" t="s">
        <v>2058</v>
      </c>
      <c r="U78" s="13" t="s">
        <v>2069</v>
      </c>
      <c r="V78">
        <v>300</v>
      </c>
      <c r="W78" t="s">
        <v>1407</v>
      </c>
      <c r="X78" s="13">
        <v>29</v>
      </c>
      <c r="Y78" s="13">
        <v>2</v>
      </c>
      <c r="Z78" s="13">
        <v>35</v>
      </c>
      <c r="AA78">
        <v>0</v>
      </c>
      <c r="AB78">
        <v>1</v>
      </c>
      <c r="AC78">
        <v>0</v>
      </c>
      <c r="AD78">
        <v>0</v>
      </c>
      <c r="AE78">
        <v>0</v>
      </c>
      <c r="AF78">
        <v>0</v>
      </c>
      <c r="AG78">
        <v>1</v>
      </c>
      <c r="AH78">
        <v>2</v>
      </c>
      <c r="AI78">
        <v>0</v>
      </c>
      <c r="AJ78">
        <v>0</v>
      </c>
      <c r="AK78">
        <v>0</v>
      </c>
    </row>
    <row r="79" spans="1:37" x14ac:dyDescent="0.3">
      <c r="A79" s="3" t="s">
        <v>114</v>
      </c>
      <c r="B79" t="s">
        <v>1084</v>
      </c>
      <c r="C79" t="s">
        <v>1158</v>
      </c>
      <c r="D79" s="12" t="s">
        <v>1286</v>
      </c>
      <c r="E79" t="s">
        <v>2035</v>
      </c>
      <c r="F79" s="12" t="s">
        <v>1299</v>
      </c>
      <c r="G79" s="12" t="s">
        <v>1301</v>
      </c>
      <c r="H79" t="str">
        <f t="shared" si="2"/>
        <v>Bodianus flavipinnis</v>
      </c>
      <c r="I79" s="12" t="s">
        <v>1797</v>
      </c>
      <c r="L79" t="s">
        <v>1392</v>
      </c>
      <c r="M79" s="12">
        <v>3.5</v>
      </c>
      <c r="N79" t="s">
        <v>1965</v>
      </c>
      <c r="O79" t="s">
        <v>1798</v>
      </c>
      <c r="P79" t="s">
        <v>1799</v>
      </c>
      <c r="S79" t="s">
        <v>1463</v>
      </c>
      <c r="T79" s="13" t="e">
        <v>#N/A</v>
      </c>
      <c r="U79" s="13" t="e">
        <v>#N/A</v>
      </c>
      <c r="V79">
        <v>368</v>
      </c>
      <c r="W79" s="12" t="s">
        <v>1407</v>
      </c>
      <c r="X79" s="13">
        <v>36.799999999999997</v>
      </c>
      <c r="Y79" s="13">
        <v>157</v>
      </c>
      <c r="Z79" s="13">
        <v>250</v>
      </c>
      <c r="AA79">
        <v>0</v>
      </c>
      <c r="AB79">
        <v>1</v>
      </c>
      <c r="AC79">
        <v>0</v>
      </c>
      <c r="AD79">
        <v>0</v>
      </c>
      <c r="AE79">
        <v>0</v>
      </c>
      <c r="AF79">
        <v>0</v>
      </c>
      <c r="AG79">
        <v>0</v>
      </c>
      <c r="AH79">
        <v>2</v>
      </c>
      <c r="AI79">
        <v>0</v>
      </c>
      <c r="AJ79">
        <v>0</v>
      </c>
      <c r="AK79">
        <v>0</v>
      </c>
    </row>
    <row r="80" spans="1:37" x14ac:dyDescent="0.3">
      <c r="A80" t="s">
        <v>113</v>
      </c>
      <c r="B80" t="s">
        <v>1084</v>
      </c>
      <c r="C80" t="s">
        <v>1158</v>
      </c>
      <c r="D80" t="s">
        <v>1286</v>
      </c>
      <c r="E80" t="s">
        <v>2035</v>
      </c>
      <c r="F80" t="s">
        <v>1299</v>
      </c>
      <c r="G80" t="s">
        <v>1300</v>
      </c>
      <c r="H80" t="str">
        <f t="shared" si="2"/>
        <v>Bodianus unimaculatus</v>
      </c>
      <c r="I80" t="s">
        <v>1793</v>
      </c>
      <c r="L80" t="s">
        <v>1392</v>
      </c>
      <c r="M80">
        <v>3.6</v>
      </c>
      <c r="N80" t="s">
        <v>1794</v>
      </c>
      <c r="O80" t="s">
        <v>1795</v>
      </c>
      <c r="P80" t="s">
        <v>1796</v>
      </c>
      <c r="S80" t="s">
        <v>1463</v>
      </c>
      <c r="T80" s="13" t="e">
        <v>#N/A</v>
      </c>
      <c r="U80" s="13" t="e">
        <v>#N/A</v>
      </c>
      <c r="V80">
        <v>375</v>
      </c>
      <c r="W80" t="s">
        <v>1407</v>
      </c>
      <c r="X80" s="13">
        <v>50</v>
      </c>
      <c r="Y80" s="13">
        <v>0</v>
      </c>
      <c r="Z80" s="13">
        <v>60</v>
      </c>
      <c r="AA80">
        <v>0</v>
      </c>
      <c r="AB80">
        <v>1</v>
      </c>
      <c r="AC80">
        <v>0</v>
      </c>
      <c r="AD80">
        <v>0</v>
      </c>
      <c r="AE80">
        <v>0</v>
      </c>
      <c r="AF80">
        <v>0</v>
      </c>
      <c r="AG80">
        <v>0</v>
      </c>
      <c r="AH80">
        <v>2</v>
      </c>
      <c r="AI80">
        <v>0</v>
      </c>
      <c r="AJ80">
        <v>0</v>
      </c>
      <c r="AK80">
        <v>0</v>
      </c>
    </row>
    <row r="81" spans="1:37" x14ac:dyDescent="0.3">
      <c r="A81" t="s">
        <v>110</v>
      </c>
      <c r="B81" t="s">
        <v>1084</v>
      </c>
      <c r="C81" t="s">
        <v>1158</v>
      </c>
      <c r="D81" t="s">
        <v>1286</v>
      </c>
      <c r="E81" t="s">
        <v>2034</v>
      </c>
      <c r="F81" t="s">
        <v>1294</v>
      </c>
      <c r="G81" t="s">
        <v>1295</v>
      </c>
      <c r="H81" t="str">
        <f t="shared" si="2"/>
        <v>Coris picta</v>
      </c>
      <c r="I81" t="s">
        <v>1783</v>
      </c>
      <c r="L81" t="s">
        <v>1392</v>
      </c>
      <c r="M81">
        <v>3.4</v>
      </c>
      <c r="N81" t="s">
        <v>1784</v>
      </c>
      <c r="O81" t="s">
        <v>1785</v>
      </c>
      <c r="P81" t="s">
        <v>1786</v>
      </c>
      <c r="S81" t="s">
        <v>1774</v>
      </c>
      <c r="T81" s="13" t="e">
        <v>#N/A</v>
      </c>
      <c r="U81" s="13" t="e">
        <v>#N/A</v>
      </c>
      <c r="V81">
        <v>250</v>
      </c>
      <c r="W81" t="s">
        <v>1407</v>
      </c>
      <c r="X81" s="13">
        <v>25</v>
      </c>
      <c r="Y81" s="13"/>
      <c r="Z81" s="13" t="s">
        <v>2067</v>
      </c>
      <c r="AA81">
        <v>0</v>
      </c>
      <c r="AB81">
        <v>1</v>
      </c>
      <c r="AC81">
        <v>1</v>
      </c>
      <c r="AD81">
        <v>0</v>
      </c>
      <c r="AE81">
        <v>1</v>
      </c>
      <c r="AF81">
        <v>1</v>
      </c>
      <c r="AG81">
        <v>2</v>
      </c>
      <c r="AH81">
        <v>0</v>
      </c>
      <c r="AI81">
        <v>0</v>
      </c>
      <c r="AJ81">
        <v>0</v>
      </c>
      <c r="AK81">
        <v>0</v>
      </c>
    </row>
    <row r="82" spans="1:37" x14ac:dyDescent="0.3">
      <c r="A82" t="s">
        <v>109</v>
      </c>
      <c r="B82" t="s">
        <v>1084</v>
      </c>
      <c r="C82" t="s">
        <v>1158</v>
      </c>
      <c r="D82" t="s">
        <v>1286</v>
      </c>
      <c r="E82" t="s">
        <v>2034</v>
      </c>
      <c r="F82" t="s">
        <v>1294</v>
      </c>
      <c r="G82" t="s">
        <v>2007</v>
      </c>
      <c r="H82" t="str">
        <f t="shared" si="2"/>
        <v>Coris sandeyeri</v>
      </c>
      <c r="I82" t="s">
        <v>1779</v>
      </c>
      <c r="J82" t="s">
        <v>2008</v>
      </c>
      <c r="L82" t="s">
        <v>1392</v>
      </c>
      <c r="M82">
        <v>3.6</v>
      </c>
      <c r="N82" t="s">
        <v>1780</v>
      </c>
      <c r="O82" t="s">
        <v>1781</v>
      </c>
      <c r="P82" t="s">
        <v>1782</v>
      </c>
      <c r="S82" t="s">
        <v>1622</v>
      </c>
      <c r="T82" s="13" t="s">
        <v>2058</v>
      </c>
      <c r="U82" s="13" t="s">
        <v>2069</v>
      </c>
      <c r="V82">
        <v>327</v>
      </c>
      <c r="W82" t="s">
        <v>1407</v>
      </c>
      <c r="X82" s="13">
        <v>25</v>
      </c>
      <c r="Y82" s="13"/>
      <c r="Z82" s="13">
        <v>60</v>
      </c>
      <c r="AA82">
        <v>0</v>
      </c>
      <c r="AB82">
        <v>1</v>
      </c>
      <c r="AC82">
        <v>1</v>
      </c>
      <c r="AD82">
        <v>0</v>
      </c>
      <c r="AE82">
        <v>0</v>
      </c>
      <c r="AF82">
        <v>1</v>
      </c>
      <c r="AG82">
        <v>2</v>
      </c>
      <c r="AH82">
        <v>1</v>
      </c>
      <c r="AI82">
        <v>0</v>
      </c>
      <c r="AJ82">
        <v>0</v>
      </c>
      <c r="AK82">
        <v>0</v>
      </c>
    </row>
    <row r="83" spans="1:37" x14ac:dyDescent="0.3">
      <c r="A83" t="s">
        <v>103</v>
      </c>
      <c r="B83" t="s">
        <v>1084</v>
      </c>
      <c r="C83" t="s">
        <v>1158</v>
      </c>
      <c r="D83" t="s">
        <v>1286</v>
      </c>
      <c r="F83" t="s">
        <v>1287</v>
      </c>
      <c r="G83" t="s">
        <v>1288</v>
      </c>
      <c r="H83" t="str">
        <f t="shared" si="2"/>
        <v>Notolabrus celidotus</v>
      </c>
      <c r="I83" t="s">
        <v>1754</v>
      </c>
      <c r="L83" t="s">
        <v>1392</v>
      </c>
      <c r="M83">
        <v>3.4</v>
      </c>
      <c r="N83" t="s">
        <v>1755</v>
      </c>
      <c r="O83" t="s">
        <v>1756</v>
      </c>
      <c r="P83" t="s">
        <v>1757</v>
      </c>
      <c r="S83" t="s">
        <v>1622</v>
      </c>
      <c r="T83" s="13" t="s">
        <v>2058</v>
      </c>
      <c r="U83" s="13" t="s">
        <v>2067</v>
      </c>
      <c r="V83">
        <v>240</v>
      </c>
      <c r="W83" t="s">
        <v>1407</v>
      </c>
      <c r="X83" s="13">
        <v>23.9</v>
      </c>
      <c r="Y83" s="13">
        <v>22</v>
      </c>
      <c r="Z83" s="13">
        <v>145</v>
      </c>
      <c r="AA83">
        <v>0</v>
      </c>
      <c r="AB83">
        <v>1</v>
      </c>
      <c r="AC83">
        <v>1</v>
      </c>
      <c r="AD83">
        <v>0</v>
      </c>
      <c r="AE83">
        <v>1</v>
      </c>
      <c r="AF83">
        <v>1</v>
      </c>
      <c r="AG83">
        <v>1</v>
      </c>
      <c r="AH83">
        <v>2</v>
      </c>
      <c r="AI83">
        <v>0</v>
      </c>
      <c r="AJ83">
        <v>0</v>
      </c>
      <c r="AK83">
        <v>0</v>
      </c>
    </row>
    <row r="84" spans="1:37" x14ac:dyDescent="0.3">
      <c r="A84" t="s">
        <v>104</v>
      </c>
      <c r="B84" t="s">
        <v>1084</v>
      </c>
      <c r="C84" t="s">
        <v>1158</v>
      </c>
      <c r="D84" t="s">
        <v>1286</v>
      </c>
      <c r="F84" t="s">
        <v>1287</v>
      </c>
      <c r="G84" t="s">
        <v>1161</v>
      </c>
      <c r="H84" t="str">
        <f t="shared" si="2"/>
        <v>Notolabrus cinctus</v>
      </c>
      <c r="I84" t="s">
        <v>1758</v>
      </c>
      <c r="L84" t="s">
        <v>1392</v>
      </c>
      <c r="M84">
        <v>3.6</v>
      </c>
      <c r="N84" t="s">
        <v>1759</v>
      </c>
      <c r="O84" t="s">
        <v>1760</v>
      </c>
      <c r="P84" t="s">
        <v>1761</v>
      </c>
      <c r="S84" t="s">
        <v>1622</v>
      </c>
      <c r="T84" s="13" t="s">
        <v>2093</v>
      </c>
      <c r="U84" s="13" t="s">
        <v>2129</v>
      </c>
      <c r="V84">
        <v>360</v>
      </c>
      <c r="W84" t="s">
        <v>1407</v>
      </c>
      <c r="X84" s="13">
        <v>29.9</v>
      </c>
      <c r="Y84" s="13">
        <v>40</v>
      </c>
      <c r="Z84" s="13">
        <v>91</v>
      </c>
      <c r="AA84">
        <v>0</v>
      </c>
      <c r="AB84">
        <v>1</v>
      </c>
      <c r="AC84">
        <v>1</v>
      </c>
      <c r="AD84">
        <v>0</v>
      </c>
      <c r="AE84">
        <v>1</v>
      </c>
      <c r="AF84">
        <v>1</v>
      </c>
      <c r="AG84">
        <v>1</v>
      </c>
      <c r="AH84">
        <v>2</v>
      </c>
      <c r="AI84">
        <v>0</v>
      </c>
      <c r="AJ84">
        <v>0</v>
      </c>
      <c r="AK84">
        <v>0</v>
      </c>
    </row>
    <row r="85" spans="1:37" x14ac:dyDescent="0.3">
      <c r="A85" t="s">
        <v>105</v>
      </c>
      <c r="B85" t="s">
        <v>1084</v>
      </c>
      <c r="C85" t="s">
        <v>1158</v>
      </c>
      <c r="D85" t="s">
        <v>1286</v>
      </c>
      <c r="F85" t="s">
        <v>1287</v>
      </c>
      <c r="G85" t="s">
        <v>1289</v>
      </c>
      <c r="H85" t="str">
        <f t="shared" si="2"/>
        <v>Notolabrus fucicola</v>
      </c>
      <c r="I85" t="s">
        <v>1762</v>
      </c>
      <c r="L85" t="s">
        <v>1392</v>
      </c>
      <c r="M85">
        <v>3.7</v>
      </c>
      <c r="N85" t="s">
        <v>1763</v>
      </c>
      <c r="O85" t="s">
        <v>1764</v>
      </c>
      <c r="P85" t="s">
        <v>1765</v>
      </c>
      <c r="S85" t="s">
        <v>1463</v>
      </c>
      <c r="T85" s="13" t="s">
        <v>2058</v>
      </c>
      <c r="U85" s="13" t="s">
        <v>2130</v>
      </c>
      <c r="V85">
        <v>500</v>
      </c>
      <c r="W85" t="s">
        <v>1407</v>
      </c>
      <c r="X85" s="13">
        <v>38</v>
      </c>
      <c r="Y85" s="13"/>
      <c r="Z85" s="13" t="s">
        <v>2067</v>
      </c>
      <c r="AA85">
        <v>0</v>
      </c>
      <c r="AB85">
        <v>1</v>
      </c>
      <c r="AC85">
        <v>0</v>
      </c>
      <c r="AD85">
        <v>0</v>
      </c>
      <c r="AE85">
        <v>0</v>
      </c>
      <c r="AF85">
        <v>0</v>
      </c>
      <c r="AG85">
        <v>1</v>
      </c>
      <c r="AH85">
        <v>2</v>
      </c>
      <c r="AI85">
        <v>1</v>
      </c>
      <c r="AJ85">
        <v>0</v>
      </c>
      <c r="AK85">
        <v>0</v>
      </c>
    </row>
    <row r="86" spans="1:37" x14ac:dyDescent="0.3">
      <c r="A86" t="s">
        <v>106</v>
      </c>
      <c r="B86" t="s">
        <v>1084</v>
      </c>
      <c r="C86" t="s">
        <v>1158</v>
      </c>
      <c r="D86" t="s">
        <v>1286</v>
      </c>
      <c r="F86" t="s">
        <v>1287</v>
      </c>
      <c r="G86" t="s">
        <v>1290</v>
      </c>
      <c r="H86" t="str">
        <f t="shared" si="2"/>
        <v>Notolabrus inscriptus</v>
      </c>
      <c r="I86" t="s">
        <v>1766</v>
      </c>
      <c r="L86" t="s">
        <v>1392</v>
      </c>
      <c r="M86">
        <v>3.7</v>
      </c>
      <c r="N86" t="s">
        <v>1767</v>
      </c>
      <c r="O86" t="s">
        <v>1768</v>
      </c>
      <c r="P86" t="s">
        <v>1769</v>
      </c>
      <c r="S86" t="s">
        <v>1463</v>
      </c>
      <c r="T86" s="13" t="e">
        <v>#N/A</v>
      </c>
      <c r="U86" s="13" t="e">
        <v>#N/A</v>
      </c>
      <c r="V86">
        <v>325</v>
      </c>
      <c r="W86" t="s">
        <v>1407</v>
      </c>
      <c r="X86" s="13">
        <v>50</v>
      </c>
      <c r="Y86" s="13"/>
      <c r="Z86" s="13" t="s">
        <v>2067</v>
      </c>
      <c r="AA86">
        <v>0</v>
      </c>
      <c r="AB86">
        <v>1</v>
      </c>
      <c r="AC86">
        <v>0</v>
      </c>
      <c r="AD86">
        <v>0</v>
      </c>
      <c r="AE86">
        <v>0</v>
      </c>
      <c r="AF86">
        <v>0</v>
      </c>
      <c r="AG86">
        <v>0</v>
      </c>
      <c r="AH86">
        <v>2</v>
      </c>
      <c r="AI86">
        <v>1</v>
      </c>
      <c r="AJ86">
        <v>0</v>
      </c>
      <c r="AK86">
        <v>0</v>
      </c>
    </row>
    <row r="87" spans="1:37" x14ac:dyDescent="0.3">
      <c r="A87" t="s">
        <v>107</v>
      </c>
      <c r="B87" t="s">
        <v>1084</v>
      </c>
      <c r="C87" t="s">
        <v>1158</v>
      </c>
      <c r="D87" t="s">
        <v>1286</v>
      </c>
      <c r="F87" t="s">
        <v>1291</v>
      </c>
      <c r="G87" t="s">
        <v>1292</v>
      </c>
      <c r="H87" t="str">
        <f t="shared" si="2"/>
        <v>Pseudolabrus luculentus</v>
      </c>
      <c r="I87" t="s">
        <v>1770</v>
      </c>
      <c r="L87" t="s">
        <v>1392</v>
      </c>
      <c r="M87">
        <v>3.3</v>
      </c>
      <c r="N87" t="s">
        <v>1771</v>
      </c>
      <c r="O87" t="s">
        <v>1772</v>
      </c>
      <c r="P87" t="s">
        <v>1773</v>
      </c>
      <c r="S87" t="s">
        <v>1774</v>
      </c>
      <c r="T87" s="13" t="e">
        <v>#N/A</v>
      </c>
      <c r="U87" s="13" t="e">
        <v>#N/A</v>
      </c>
      <c r="V87">
        <v>170</v>
      </c>
      <c r="W87" t="s">
        <v>1407</v>
      </c>
      <c r="X87" s="13">
        <v>17</v>
      </c>
      <c r="Y87" s="13">
        <v>10</v>
      </c>
      <c r="Z87" s="13">
        <v>50</v>
      </c>
      <c r="AA87">
        <v>0</v>
      </c>
      <c r="AB87">
        <v>1</v>
      </c>
      <c r="AC87">
        <v>1</v>
      </c>
      <c r="AD87">
        <v>0</v>
      </c>
      <c r="AE87">
        <v>0</v>
      </c>
      <c r="AF87">
        <v>1</v>
      </c>
      <c r="AG87">
        <v>1</v>
      </c>
      <c r="AH87">
        <v>2</v>
      </c>
      <c r="AI87">
        <v>0</v>
      </c>
      <c r="AJ87">
        <v>0</v>
      </c>
      <c r="AK87">
        <v>0</v>
      </c>
    </row>
    <row r="88" spans="1:37" x14ac:dyDescent="0.3">
      <c r="A88" t="s">
        <v>108</v>
      </c>
      <c r="B88" t="s">
        <v>1084</v>
      </c>
      <c r="C88" t="s">
        <v>1158</v>
      </c>
      <c r="D88" t="s">
        <v>1286</v>
      </c>
      <c r="F88" t="s">
        <v>1291</v>
      </c>
      <c r="G88" t="s">
        <v>1293</v>
      </c>
      <c r="H88" t="str">
        <f t="shared" si="2"/>
        <v>Pseudolabrus miles</v>
      </c>
      <c r="I88" t="s">
        <v>1775</v>
      </c>
      <c r="L88" t="s">
        <v>1392</v>
      </c>
      <c r="M88">
        <v>3.6</v>
      </c>
      <c r="N88" t="s">
        <v>1776</v>
      </c>
      <c r="O88" t="s">
        <v>1777</v>
      </c>
      <c r="P88" t="s">
        <v>1778</v>
      </c>
      <c r="S88" t="s">
        <v>1463</v>
      </c>
      <c r="T88" s="13" t="s">
        <v>2058</v>
      </c>
      <c r="U88" s="13" t="s">
        <v>2067</v>
      </c>
      <c r="V88">
        <v>350</v>
      </c>
      <c r="W88" t="s">
        <v>1407</v>
      </c>
      <c r="X88" s="13">
        <v>27.2</v>
      </c>
      <c r="Y88" s="13">
        <v>4</v>
      </c>
      <c r="Z88" s="13">
        <v>40</v>
      </c>
      <c r="AA88">
        <v>0</v>
      </c>
      <c r="AB88">
        <v>1</v>
      </c>
      <c r="AC88">
        <v>1</v>
      </c>
      <c r="AD88">
        <v>0</v>
      </c>
      <c r="AE88">
        <v>0</v>
      </c>
      <c r="AF88">
        <v>1</v>
      </c>
      <c r="AG88">
        <v>1</v>
      </c>
      <c r="AH88">
        <v>2</v>
      </c>
      <c r="AI88">
        <v>0</v>
      </c>
      <c r="AJ88">
        <v>0</v>
      </c>
      <c r="AK88">
        <v>0</v>
      </c>
    </row>
    <row r="89" spans="1:37" x14ac:dyDescent="0.3">
      <c r="A89" s="4" t="s">
        <v>112</v>
      </c>
      <c r="B89" t="s">
        <v>1084</v>
      </c>
      <c r="C89" t="s">
        <v>1158</v>
      </c>
      <c r="D89" s="12" t="s">
        <v>1286</v>
      </c>
      <c r="F89" s="12" t="s">
        <v>1296</v>
      </c>
      <c r="G89" s="12" t="s">
        <v>1298</v>
      </c>
      <c r="H89" t="str">
        <f t="shared" si="2"/>
        <v>Suezichthys arquatus</v>
      </c>
      <c r="I89" s="12" t="s">
        <v>1791</v>
      </c>
      <c r="L89" t="s">
        <v>1392</v>
      </c>
      <c r="M89" s="12">
        <v>3.5</v>
      </c>
      <c r="N89" t="s">
        <v>1965</v>
      </c>
      <c r="O89" t="s">
        <v>1792</v>
      </c>
      <c r="P89" t="s">
        <v>1782</v>
      </c>
      <c r="S89" t="s">
        <v>1951</v>
      </c>
      <c r="T89" s="13" t="s">
        <v>2058</v>
      </c>
      <c r="U89" s="13" t="s">
        <v>2132</v>
      </c>
      <c r="V89">
        <v>140</v>
      </c>
      <c r="W89" s="12" t="s">
        <v>1407</v>
      </c>
      <c r="X89" s="13">
        <v>13.5</v>
      </c>
      <c r="Y89" s="13">
        <v>13</v>
      </c>
      <c r="Z89" s="13">
        <v>100</v>
      </c>
      <c r="AA89">
        <v>0</v>
      </c>
      <c r="AB89">
        <v>1</v>
      </c>
      <c r="AC89">
        <v>0</v>
      </c>
      <c r="AD89">
        <v>0</v>
      </c>
      <c r="AE89">
        <v>0</v>
      </c>
      <c r="AF89">
        <v>0</v>
      </c>
      <c r="AG89">
        <v>2</v>
      </c>
      <c r="AH89">
        <v>0</v>
      </c>
      <c r="AI89">
        <v>0</v>
      </c>
      <c r="AJ89">
        <v>0</v>
      </c>
      <c r="AK89">
        <v>0</v>
      </c>
    </row>
    <row r="90" spans="1:37" x14ac:dyDescent="0.3">
      <c r="A90" t="s">
        <v>111</v>
      </c>
      <c r="B90" t="s">
        <v>1084</v>
      </c>
      <c r="C90" t="s">
        <v>1158</v>
      </c>
      <c r="D90" t="s">
        <v>1286</v>
      </c>
      <c r="F90" t="s">
        <v>1296</v>
      </c>
      <c r="G90" t="s">
        <v>1297</v>
      </c>
      <c r="H90" t="str">
        <f t="shared" si="2"/>
        <v>Suezichthys aylingi</v>
      </c>
      <c r="I90" t="s">
        <v>1787</v>
      </c>
      <c r="L90" t="s">
        <v>1392</v>
      </c>
      <c r="M90">
        <v>3.5</v>
      </c>
      <c r="N90" t="s">
        <v>1788</v>
      </c>
      <c r="O90" t="s">
        <v>1789</v>
      </c>
      <c r="P90" t="s">
        <v>1790</v>
      </c>
      <c r="S90" t="s">
        <v>1622</v>
      </c>
      <c r="T90" s="13" t="s">
        <v>2058</v>
      </c>
      <c r="U90" s="13" t="s">
        <v>2131</v>
      </c>
      <c r="V90">
        <v>130</v>
      </c>
      <c r="W90" t="s">
        <v>1407</v>
      </c>
      <c r="X90" s="13">
        <v>11.7</v>
      </c>
      <c r="Y90" s="13">
        <v>6</v>
      </c>
      <c r="Z90" s="13">
        <v>100</v>
      </c>
      <c r="AA90">
        <v>0</v>
      </c>
      <c r="AB90">
        <v>1</v>
      </c>
      <c r="AC90">
        <v>1</v>
      </c>
      <c r="AD90">
        <v>0</v>
      </c>
      <c r="AE90">
        <v>1</v>
      </c>
      <c r="AF90">
        <v>1</v>
      </c>
      <c r="AG90">
        <v>2</v>
      </c>
      <c r="AH90">
        <v>0</v>
      </c>
      <c r="AI90">
        <v>0</v>
      </c>
      <c r="AJ90">
        <v>0</v>
      </c>
      <c r="AK90">
        <v>0</v>
      </c>
    </row>
    <row r="91" spans="1:37" x14ac:dyDescent="0.3">
      <c r="A91" t="s">
        <v>117</v>
      </c>
      <c r="B91" t="s">
        <v>1084</v>
      </c>
      <c r="C91" t="s">
        <v>1158</v>
      </c>
      <c r="D91" t="s">
        <v>1286</v>
      </c>
      <c r="E91" t="s">
        <v>2034</v>
      </c>
      <c r="F91" t="s">
        <v>1305</v>
      </c>
      <c r="G91" t="s">
        <v>1306</v>
      </c>
      <c r="H91" t="str">
        <f t="shared" si="2"/>
        <v>Thalassoma amblycephalum</v>
      </c>
      <c r="I91" t="s">
        <v>1808</v>
      </c>
      <c r="L91" t="s">
        <v>1483</v>
      </c>
      <c r="M91">
        <v>3.1</v>
      </c>
      <c r="N91" t="s">
        <v>1809</v>
      </c>
      <c r="O91" t="s">
        <v>1810</v>
      </c>
      <c r="S91" t="s">
        <v>1483</v>
      </c>
      <c r="T91" s="13" t="s">
        <v>2075</v>
      </c>
      <c r="U91" s="13" t="s">
        <v>2069</v>
      </c>
      <c r="V91">
        <v>160</v>
      </c>
      <c r="W91" t="s">
        <v>1407</v>
      </c>
      <c r="X91" s="13">
        <v>16</v>
      </c>
      <c r="Y91" s="13">
        <v>1</v>
      </c>
      <c r="Z91" s="13">
        <v>15</v>
      </c>
      <c r="AA91">
        <v>0</v>
      </c>
      <c r="AB91">
        <v>1</v>
      </c>
      <c r="AC91">
        <v>0</v>
      </c>
      <c r="AD91">
        <v>0</v>
      </c>
      <c r="AE91">
        <v>2</v>
      </c>
      <c r="AF91">
        <v>1</v>
      </c>
      <c r="AG91">
        <v>1</v>
      </c>
      <c r="AH91">
        <v>0</v>
      </c>
      <c r="AI91">
        <v>0</v>
      </c>
      <c r="AJ91">
        <v>0</v>
      </c>
      <c r="AK91">
        <v>0</v>
      </c>
    </row>
    <row r="92" spans="1:37" x14ac:dyDescent="0.3">
      <c r="A92" t="s">
        <v>118</v>
      </c>
      <c r="B92" t="s">
        <v>1084</v>
      </c>
      <c r="C92" t="s">
        <v>1158</v>
      </c>
      <c r="D92" t="s">
        <v>1286</v>
      </c>
      <c r="E92" t="s">
        <v>2034</v>
      </c>
      <c r="F92" t="s">
        <v>1305</v>
      </c>
      <c r="G92" t="s">
        <v>1307</v>
      </c>
      <c r="H92" t="str">
        <f t="shared" si="2"/>
        <v>Thalassoma lutescens</v>
      </c>
      <c r="I92" t="s">
        <v>1811</v>
      </c>
      <c r="L92" t="s">
        <v>1392</v>
      </c>
      <c r="M92">
        <v>3.7</v>
      </c>
      <c r="N92" t="s">
        <v>1812</v>
      </c>
      <c r="O92" t="s">
        <v>1813</v>
      </c>
      <c r="P92" t="s">
        <v>1814</v>
      </c>
      <c r="S92" t="s">
        <v>1463</v>
      </c>
      <c r="T92" s="13" t="s">
        <v>2058</v>
      </c>
      <c r="U92" s="13" t="s">
        <v>2069</v>
      </c>
      <c r="V92">
        <v>250</v>
      </c>
      <c r="W92" t="s">
        <v>1407</v>
      </c>
      <c r="X92" s="13">
        <v>30</v>
      </c>
      <c r="Y92" s="13">
        <v>1</v>
      </c>
      <c r="Z92" s="13">
        <v>30</v>
      </c>
      <c r="AA92">
        <v>0</v>
      </c>
      <c r="AB92">
        <v>1</v>
      </c>
      <c r="AC92">
        <v>0</v>
      </c>
      <c r="AD92">
        <v>0</v>
      </c>
      <c r="AE92">
        <v>0</v>
      </c>
      <c r="AF92">
        <v>0</v>
      </c>
      <c r="AG92">
        <v>1</v>
      </c>
      <c r="AH92">
        <v>2</v>
      </c>
      <c r="AI92">
        <v>0</v>
      </c>
      <c r="AJ92">
        <v>0</v>
      </c>
      <c r="AK92">
        <v>0</v>
      </c>
    </row>
    <row r="93" spans="1:37" x14ac:dyDescent="0.3">
      <c r="A93" t="s">
        <v>119</v>
      </c>
      <c r="B93" t="s">
        <v>1084</v>
      </c>
      <c r="C93" t="s">
        <v>1158</v>
      </c>
      <c r="D93" t="s">
        <v>1286</v>
      </c>
      <c r="E93" t="s">
        <v>2034</v>
      </c>
      <c r="F93" t="s">
        <v>1305</v>
      </c>
      <c r="G93" t="s">
        <v>1308</v>
      </c>
      <c r="H93" t="str">
        <f t="shared" si="2"/>
        <v>Thalassoma trilobatum</v>
      </c>
      <c r="I93" t="s">
        <v>1815</v>
      </c>
      <c r="L93" t="s">
        <v>1392</v>
      </c>
      <c r="M93">
        <v>3.8</v>
      </c>
      <c r="N93" t="s">
        <v>1816</v>
      </c>
      <c r="O93" t="s">
        <v>1817</v>
      </c>
      <c r="S93" t="s">
        <v>1463</v>
      </c>
      <c r="T93" s="13" t="s">
        <v>2058</v>
      </c>
      <c r="U93" s="13" t="s">
        <v>2069</v>
      </c>
      <c r="V93">
        <v>300</v>
      </c>
      <c r="W93" t="s">
        <v>1407</v>
      </c>
      <c r="X93" s="13">
        <v>30</v>
      </c>
      <c r="Y93" s="13">
        <v>0</v>
      </c>
      <c r="Z93" s="13">
        <v>10</v>
      </c>
      <c r="AA93">
        <v>0</v>
      </c>
      <c r="AB93">
        <v>1</v>
      </c>
      <c r="AC93">
        <v>0</v>
      </c>
      <c r="AD93">
        <v>0</v>
      </c>
      <c r="AE93">
        <v>0</v>
      </c>
      <c r="AF93">
        <v>0</v>
      </c>
      <c r="AG93">
        <v>1</v>
      </c>
      <c r="AH93">
        <v>2</v>
      </c>
      <c r="AI93">
        <v>0</v>
      </c>
      <c r="AJ93">
        <v>0</v>
      </c>
      <c r="AK93">
        <v>0</v>
      </c>
    </row>
    <row r="94" spans="1:37" x14ac:dyDescent="0.3">
      <c r="A94" t="s">
        <v>98</v>
      </c>
      <c r="B94" t="s">
        <v>1084</v>
      </c>
      <c r="C94" t="s">
        <v>1158</v>
      </c>
      <c r="D94" t="s">
        <v>1276</v>
      </c>
      <c r="F94" t="s">
        <v>1277</v>
      </c>
      <c r="G94" t="s">
        <v>1278</v>
      </c>
      <c r="H94" t="str">
        <f t="shared" si="2"/>
        <v>Latridopsis ciliaris</v>
      </c>
      <c r="I94" t="s">
        <v>1733</v>
      </c>
      <c r="L94" t="s">
        <v>1392</v>
      </c>
      <c r="M94">
        <v>3.3</v>
      </c>
      <c r="N94" t="s">
        <v>1734</v>
      </c>
      <c r="O94" t="s">
        <v>1735</v>
      </c>
      <c r="P94" t="s">
        <v>1736</v>
      </c>
      <c r="S94" t="s">
        <v>1950</v>
      </c>
      <c r="T94" s="13" t="s">
        <v>2058</v>
      </c>
      <c r="U94" s="13" t="s">
        <v>2125</v>
      </c>
      <c r="V94">
        <v>800</v>
      </c>
      <c r="W94" t="s">
        <v>1407</v>
      </c>
      <c r="X94" s="13">
        <v>80</v>
      </c>
      <c r="Y94" s="13">
        <v>10</v>
      </c>
      <c r="Z94" s="13" t="s">
        <v>2067</v>
      </c>
      <c r="AA94">
        <v>0</v>
      </c>
      <c r="AB94">
        <v>1</v>
      </c>
      <c r="AC94">
        <v>0</v>
      </c>
      <c r="AD94">
        <v>0</v>
      </c>
      <c r="AE94">
        <v>0</v>
      </c>
      <c r="AF94">
        <v>1</v>
      </c>
      <c r="AG94">
        <v>2</v>
      </c>
      <c r="AH94">
        <v>1</v>
      </c>
      <c r="AI94">
        <v>0</v>
      </c>
      <c r="AJ94">
        <v>0</v>
      </c>
      <c r="AK94">
        <v>0</v>
      </c>
    </row>
    <row r="95" spans="1:37" x14ac:dyDescent="0.3">
      <c r="A95" t="s">
        <v>99</v>
      </c>
      <c r="B95" t="s">
        <v>1084</v>
      </c>
      <c r="C95" t="s">
        <v>1158</v>
      </c>
      <c r="D95" t="s">
        <v>1276</v>
      </c>
      <c r="F95" t="s">
        <v>1277</v>
      </c>
      <c r="G95" t="s">
        <v>1279</v>
      </c>
      <c r="H95" t="str">
        <f t="shared" si="2"/>
        <v>Latridopsis forsteri</v>
      </c>
      <c r="I95" t="s">
        <v>1737</v>
      </c>
      <c r="L95" t="s">
        <v>1392</v>
      </c>
      <c r="M95">
        <v>3.6</v>
      </c>
      <c r="N95" t="s">
        <v>1738</v>
      </c>
      <c r="O95" t="s">
        <v>1739</v>
      </c>
      <c r="P95" t="s">
        <v>1740</v>
      </c>
      <c r="S95" t="s">
        <v>1463</v>
      </c>
      <c r="T95" s="13" t="e">
        <v>#N/A</v>
      </c>
      <c r="U95" s="13" t="e">
        <v>#N/A</v>
      </c>
      <c r="V95">
        <v>650</v>
      </c>
      <c r="W95" t="s">
        <v>1407</v>
      </c>
      <c r="X95" s="13">
        <v>65</v>
      </c>
      <c r="Y95" s="13">
        <v>20</v>
      </c>
      <c r="Z95" s="13">
        <v>160</v>
      </c>
      <c r="AA95">
        <v>0</v>
      </c>
      <c r="AB95">
        <v>1</v>
      </c>
      <c r="AC95">
        <v>0</v>
      </c>
      <c r="AD95">
        <v>0</v>
      </c>
      <c r="AE95">
        <v>0</v>
      </c>
      <c r="AF95">
        <v>0</v>
      </c>
      <c r="AG95">
        <v>2</v>
      </c>
      <c r="AH95">
        <v>1</v>
      </c>
      <c r="AI95">
        <v>1</v>
      </c>
      <c r="AJ95">
        <v>0</v>
      </c>
      <c r="AK95">
        <v>0</v>
      </c>
    </row>
    <row r="96" spans="1:37" x14ac:dyDescent="0.3">
      <c r="A96" t="s">
        <v>100</v>
      </c>
      <c r="B96" t="s">
        <v>1084</v>
      </c>
      <c r="C96" t="s">
        <v>1158</v>
      </c>
      <c r="D96" t="s">
        <v>1276</v>
      </c>
      <c r="F96" t="s">
        <v>1280</v>
      </c>
      <c r="G96" t="s">
        <v>1281</v>
      </c>
      <c r="H96" t="str">
        <f t="shared" si="2"/>
        <v>Latris lineata</v>
      </c>
      <c r="I96" t="s">
        <v>1741</v>
      </c>
      <c r="L96" t="s">
        <v>1392</v>
      </c>
      <c r="M96">
        <v>3.7</v>
      </c>
      <c r="N96" t="s">
        <v>1742</v>
      </c>
      <c r="O96" t="s">
        <v>1743</v>
      </c>
      <c r="P96" t="s">
        <v>1744</v>
      </c>
      <c r="S96" t="s">
        <v>1571</v>
      </c>
      <c r="T96" s="13" t="s">
        <v>2067</v>
      </c>
      <c r="U96" s="13" t="s">
        <v>2126</v>
      </c>
      <c r="V96">
        <v>1200</v>
      </c>
      <c r="W96" t="s">
        <v>1407</v>
      </c>
      <c r="X96" s="13">
        <v>120</v>
      </c>
      <c r="Y96" s="13">
        <v>5</v>
      </c>
      <c r="Z96" s="13">
        <v>400</v>
      </c>
      <c r="AA96">
        <v>0</v>
      </c>
      <c r="AB96">
        <v>1</v>
      </c>
      <c r="AC96">
        <v>0</v>
      </c>
      <c r="AD96">
        <v>0</v>
      </c>
      <c r="AE96">
        <v>1</v>
      </c>
      <c r="AF96">
        <v>1</v>
      </c>
      <c r="AG96">
        <v>1</v>
      </c>
      <c r="AH96">
        <v>2</v>
      </c>
      <c r="AI96">
        <v>1</v>
      </c>
      <c r="AJ96">
        <v>0</v>
      </c>
      <c r="AK96">
        <v>0</v>
      </c>
    </row>
    <row r="97" spans="1:37" x14ac:dyDescent="0.3">
      <c r="A97" t="s">
        <v>101</v>
      </c>
      <c r="B97" t="s">
        <v>1084</v>
      </c>
      <c r="C97" t="s">
        <v>1158</v>
      </c>
      <c r="D97" t="s">
        <v>1276</v>
      </c>
      <c r="F97" t="s">
        <v>1282</v>
      </c>
      <c r="G97" t="s">
        <v>1283</v>
      </c>
      <c r="H97" t="str">
        <f t="shared" si="2"/>
        <v>Mendosoma lineatum</v>
      </c>
      <c r="I97" t="s">
        <v>1745</v>
      </c>
      <c r="L97" t="s">
        <v>1392</v>
      </c>
      <c r="M97">
        <v>3.9</v>
      </c>
      <c r="N97" t="s">
        <v>1746</v>
      </c>
      <c r="O97" t="s">
        <v>1747</v>
      </c>
      <c r="P97" t="s">
        <v>1748</v>
      </c>
      <c r="S97" t="s">
        <v>1571</v>
      </c>
      <c r="T97" s="13" t="s">
        <v>2093</v>
      </c>
      <c r="U97" s="13" t="s">
        <v>2127</v>
      </c>
      <c r="V97">
        <v>366</v>
      </c>
      <c r="W97" t="s">
        <v>1407</v>
      </c>
      <c r="X97" s="13">
        <v>40</v>
      </c>
      <c r="Y97" s="13">
        <v>0</v>
      </c>
      <c r="Z97" s="13">
        <v>20</v>
      </c>
      <c r="AA97">
        <v>0</v>
      </c>
      <c r="AB97">
        <v>1</v>
      </c>
      <c r="AC97">
        <v>0</v>
      </c>
      <c r="AD97">
        <v>0</v>
      </c>
      <c r="AE97">
        <v>2</v>
      </c>
      <c r="AF97">
        <v>1</v>
      </c>
      <c r="AG97">
        <v>1</v>
      </c>
      <c r="AH97">
        <v>1</v>
      </c>
      <c r="AI97">
        <v>1</v>
      </c>
      <c r="AJ97">
        <v>0</v>
      </c>
      <c r="AK97">
        <v>0</v>
      </c>
    </row>
    <row r="98" spans="1:37" x14ac:dyDescent="0.3">
      <c r="A98" t="s">
        <v>102</v>
      </c>
      <c r="B98" t="s">
        <v>1084</v>
      </c>
      <c r="C98" t="s">
        <v>1158</v>
      </c>
      <c r="D98" t="s">
        <v>1284</v>
      </c>
      <c r="F98" t="s">
        <v>1285</v>
      </c>
      <c r="G98" t="s">
        <v>1279</v>
      </c>
      <c r="H98" t="str">
        <f t="shared" si="2"/>
        <v>Aldrichetta forsteri</v>
      </c>
      <c r="I98" t="s">
        <v>1749</v>
      </c>
      <c r="L98" t="s">
        <v>1478</v>
      </c>
      <c r="M98">
        <v>2.5</v>
      </c>
      <c r="N98" t="s">
        <v>1750</v>
      </c>
      <c r="O98" t="s">
        <v>1751</v>
      </c>
      <c r="P98" t="s">
        <v>1752</v>
      </c>
      <c r="S98" t="s">
        <v>1753</v>
      </c>
      <c r="T98" s="13" t="s">
        <v>2110</v>
      </c>
      <c r="U98" s="13" t="s">
        <v>2128</v>
      </c>
      <c r="V98">
        <v>360</v>
      </c>
      <c r="W98" t="s">
        <v>1407</v>
      </c>
      <c r="X98" s="13">
        <v>50</v>
      </c>
      <c r="Y98" s="13">
        <v>0</v>
      </c>
      <c r="Z98" s="13">
        <v>50</v>
      </c>
      <c r="AA98">
        <v>0</v>
      </c>
      <c r="AB98">
        <v>0</v>
      </c>
      <c r="AC98">
        <v>0</v>
      </c>
      <c r="AD98">
        <v>1</v>
      </c>
      <c r="AE98">
        <v>1</v>
      </c>
      <c r="AF98">
        <v>2</v>
      </c>
      <c r="AG98">
        <v>1</v>
      </c>
      <c r="AH98">
        <v>1</v>
      </c>
      <c r="AI98">
        <v>0</v>
      </c>
      <c r="AJ98">
        <v>0</v>
      </c>
      <c r="AK98">
        <v>1</v>
      </c>
    </row>
    <row r="99" spans="1:37" x14ac:dyDescent="0.3">
      <c r="A99" t="s">
        <v>64</v>
      </c>
      <c r="B99" t="s">
        <v>1084</v>
      </c>
      <c r="C99" t="s">
        <v>1158</v>
      </c>
      <c r="D99" t="s">
        <v>1201</v>
      </c>
      <c r="F99" t="s">
        <v>1207</v>
      </c>
      <c r="G99" t="s">
        <v>1208</v>
      </c>
      <c r="H99" t="str">
        <f t="shared" si="2"/>
        <v>Mulloidichthys vanicolensis</v>
      </c>
      <c r="I99" t="s">
        <v>1606</v>
      </c>
      <c r="L99" t="s">
        <v>1392</v>
      </c>
      <c r="M99">
        <v>3.6</v>
      </c>
      <c r="N99" t="s">
        <v>1607</v>
      </c>
      <c r="O99" t="s">
        <v>1608</v>
      </c>
      <c r="P99" t="s">
        <v>1609</v>
      </c>
      <c r="S99" t="s">
        <v>1951</v>
      </c>
      <c r="T99" s="13" t="s">
        <v>2058</v>
      </c>
      <c r="U99" s="13" t="s">
        <v>2107</v>
      </c>
      <c r="V99">
        <v>380</v>
      </c>
      <c r="W99" t="s">
        <v>1533</v>
      </c>
      <c r="X99" s="13">
        <v>38</v>
      </c>
      <c r="Y99" s="13">
        <v>1</v>
      </c>
      <c r="Z99" s="13">
        <v>113</v>
      </c>
      <c r="AA99">
        <v>1</v>
      </c>
      <c r="AB99">
        <v>1</v>
      </c>
      <c r="AC99">
        <v>0</v>
      </c>
      <c r="AD99">
        <v>0</v>
      </c>
      <c r="AE99">
        <v>0</v>
      </c>
      <c r="AF99">
        <v>0</v>
      </c>
      <c r="AG99">
        <v>2</v>
      </c>
      <c r="AH99">
        <v>1</v>
      </c>
      <c r="AI99">
        <v>0</v>
      </c>
      <c r="AJ99">
        <v>0</v>
      </c>
      <c r="AK99">
        <v>0</v>
      </c>
    </row>
    <row r="100" spans="1:37" x14ac:dyDescent="0.3">
      <c r="A100" t="s">
        <v>62</v>
      </c>
      <c r="B100" t="s">
        <v>1084</v>
      </c>
      <c r="C100" t="s">
        <v>1158</v>
      </c>
      <c r="D100" t="s">
        <v>1201</v>
      </c>
      <c r="F100" t="s">
        <v>1204</v>
      </c>
      <c r="G100" t="s">
        <v>1205</v>
      </c>
      <c r="H100" t="str">
        <f t="shared" si="2"/>
        <v>Parupeneus ciliatus</v>
      </c>
      <c r="I100" t="s">
        <v>1602</v>
      </c>
      <c r="J100" s="12"/>
      <c r="K100" s="12"/>
      <c r="L100" s="12" t="s">
        <v>1392</v>
      </c>
      <c r="M100">
        <v>3.5</v>
      </c>
      <c r="N100" s="12" t="s">
        <v>1963</v>
      </c>
      <c r="O100" s="12" t="s">
        <v>1525</v>
      </c>
      <c r="P100" s="12"/>
      <c r="Q100" s="12"/>
      <c r="R100" s="12"/>
      <c r="S100" t="s">
        <v>1951</v>
      </c>
      <c r="T100" s="13" t="s">
        <v>2058</v>
      </c>
      <c r="U100" s="13" t="s">
        <v>2106</v>
      </c>
      <c r="V100">
        <v>380</v>
      </c>
      <c r="W100" t="s">
        <v>1958</v>
      </c>
      <c r="X100" s="13">
        <v>38</v>
      </c>
      <c r="Y100" s="13">
        <v>2</v>
      </c>
      <c r="Z100" s="13">
        <v>91</v>
      </c>
      <c r="AA100">
        <v>0</v>
      </c>
      <c r="AB100">
        <v>1</v>
      </c>
      <c r="AC100">
        <v>0</v>
      </c>
      <c r="AD100">
        <v>0</v>
      </c>
      <c r="AE100">
        <v>0</v>
      </c>
      <c r="AF100">
        <v>0</v>
      </c>
      <c r="AG100">
        <v>2</v>
      </c>
      <c r="AH100">
        <v>1</v>
      </c>
      <c r="AI100">
        <v>0</v>
      </c>
      <c r="AJ100">
        <v>0</v>
      </c>
      <c r="AK100">
        <v>0</v>
      </c>
    </row>
    <row r="101" spans="1:37" x14ac:dyDescent="0.3">
      <c r="A101" t="s">
        <v>63</v>
      </c>
      <c r="B101" t="s">
        <v>1084</v>
      </c>
      <c r="C101" t="s">
        <v>1158</v>
      </c>
      <c r="D101" t="s">
        <v>1201</v>
      </c>
      <c r="F101" t="s">
        <v>1204</v>
      </c>
      <c r="G101" t="s">
        <v>1206</v>
      </c>
      <c r="H101" t="str">
        <f t="shared" si="2"/>
        <v>Parupeneus spilurus</v>
      </c>
      <c r="I101" t="s">
        <v>1603</v>
      </c>
      <c r="J101" s="12" t="s">
        <v>2006</v>
      </c>
      <c r="K101" s="12"/>
      <c r="L101" s="12" t="s">
        <v>1392</v>
      </c>
      <c r="M101">
        <v>3.5</v>
      </c>
      <c r="N101" s="12" t="s">
        <v>1964</v>
      </c>
      <c r="O101" s="12" t="s">
        <v>1604</v>
      </c>
      <c r="P101" s="12" t="s">
        <v>1605</v>
      </c>
      <c r="Q101" s="12"/>
      <c r="R101" s="12"/>
      <c r="S101" t="s">
        <v>1951</v>
      </c>
      <c r="T101" s="13" t="s">
        <v>2058</v>
      </c>
      <c r="U101" s="13" t="s">
        <v>2069</v>
      </c>
      <c r="V101">
        <v>272</v>
      </c>
      <c r="W101" t="s">
        <v>1407</v>
      </c>
      <c r="X101" s="13">
        <v>50</v>
      </c>
      <c r="Y101" s="13">
        <v>10</v>
      </c>
      <c r="Z101" s="13">
        <v>80</v>
      </c>
      <c r="AA101">
        <v>0</v>
      </c>
      <c r="AB101">
        <v>1</v>
      </c>
      <c r="AC101">
        <v>0</v>
      </c>
      <c r="AD101">
        <v>0</v>
      </c>
      <c r="AE101">
        <v>0</v>
      </c>
      <c r="AF101">
        <v>0</v>
      </c>
      <c r="AG101">
        <v>2</v>
      </c>
      <c r="AH101">
        <v>1</v>
      </c>
      <c r="AI101">
        <v>0</v>
      </c>
      <c r="AJ101">
        <v>0</v>
      </c>
      <c r="AK101">
        <v>0</v>
      </c>
    </row>
    <row r="102" spans="1:37" x14ac:dyDescent="0.3">
      <c r="A102" s="14" t="s">
        <v>61</v>
      </c>
      <c r="B102" s="14" t="s">
        <v>1084</v>
      </c>
      <c r="C102" s="14" t="s">
        <v>1158</v>
      </c>
      <c r="D102" s="14" t="s">
        <v>1201</v>
      </c>
      <c r="E102" s="14"/>
      <c r="F102" s="14" t="s">
        <v>1202</v>
      </c>
      <c r="G102" s="14" t="s">
        <v>1203</v>
      </c>
      <c r="H102" s="14" t="str">
        <f t="shared" si="2"/>
        <v>Upeneichthys porosus</v>
      </c>
      <c r="I102" s="14" t="s">
        <v>1957</v>
      </c>
      <c r="J102" s="14" t="s">
        <v>2151</v>
      </c>
      <c r="K102" s="14"/>
      <c r="L102" s="14" t="s">
        <v>1392</v>
      </c>
      <c r="M102" s="14">
        <v>3.1</v>
      </c>
      <c r="N102" s="14" t="s">
        <v>1600</v>
      </c>
      <c r="O102" s="14" t="s">
        <v>1601</v>
      </c>
      <c r="P102" s="14"/>
      <c r="Q102" s="14"/>
      <c r="R102" s="14"/>
      <c r="S102" s="14" t="s">
        <v>1463</v>
      </c>
      <c r="T102" s="15" t="s">
        <v>2058</v>
      </c>
      <c r="U102" s="15" t="s">
        <v>2105</v>
      </c>
      <c r="V102" s="14">
        <v>363</v>
      </c>
      <c r="W102" s="14" t="s">
        <v>1407</v>
      </c>
      <c r="X102" s="15">
        <v>40</v>
      </c>
      <c r="Y102" s="15">
        <v>5</v>
      </c>
      <c r="Z102" s="15">
        <v>100</v>
      </c>
      <c r="AA102" s="14">
        <v>0</v>
      </c>
      <c r="AB102" s="14">
        <v>1</v>
      </c>
      <c r="AC102" s="14">
        <v>0</v>
      </c>
      <c r="AD102" s="14">
        <v>0</v>
      </c>
      <c r="AE102" s="14">
        <v>0</v>
      </c>
      <c r="AF102" s="14">
        <v>0</v>
      </c>
      <c r="AG102" s="14">
        <v>1</v>
      </c>
      <c r="AH102" s="14">
        <v>2</v>
      </c>
      <c r="AI102" s="14">
        <v>0</v>
      </c>
      <c r="AJ102" s="14">
        <v>0</v>
      </c>
      <c r="AK102" s="14">
        <v>0</v>
      </c>
    </row>
    <row r="103" spans="1:37" x14ac:dyDescent="0.3">
      <c r="A103" t="s">
        <v>123</v>
      </c>
      <c r="B103" t="s">
        <v>1084</v>
      </c>
      <c r="C103" t="s">
        <v>1158</v>
      </c>
      <c r="D103" t="s">
        <v>1316</v>
      </c>
      <c r="F103" t="s">
        <v>1317</v>
      </c>
      <c r="G103" t="s">
        <v>1318</v>
      </c>
      <c r="H103" t="str">
        <f t="shared" si="2"/>
        <v>Notothenia angustata</v>
      </c>
      <c r="I103" t="s">
        <v>1829</v>
      </c>
      <c r="L103" t="s">
        <v>1478</v>
      </c>
      <c r="M103">
        <v>4.2</v>
      </c>
      <c r="N103" t="s">
        <v>1830</v>
      </c>
      <c r="O103" t="s">
        <v>1831</v>
      </c>
      <c r="S103" t="s">
        <v>1832</v>
      </c>
      <c r="T103" s="13" t="s">
        <v>2058</v>
      </c>
      <c r="U103" s="13" t="s">
        <v>2134</v>
      </c>
      <c r="V103">
        <v>470</v>
      </c>
      <c r="W103" t="s">
        <v>1407</v>
      </c>
      <c r="X103" s="13">
        <v>41</v>
      </c>
      <c r="Y103" s="13">
        <v>0</v>
      </c>
      <c r="Z103" s="13">
        <v>100</v>
      </c>
      <c r="AA103">
        <v>0</v>
      </c>
      <c r="AB103">
        <v>0</v>
      </c>
      <c r="AC103">
        <v>0</v>
      </c>
      <c r="AD103">
        <v>1</v>
      </c>
      <c r="AE103">
        <v>0</v>
      </c>
      <c r="AF103">
        <v>0</v>
      </c>
      <c r="AG103">
        <v>0</v>
      </c>
      <c r="AH103">
        <v>2</v>
      </c>
      <c r="AI103">
        <v>1</v>
      </c>
      <c r="AJ103">
        <v>0</v>
      </c>
      <c r="AK103">
        <v>0</v>
      </c>
    </row>
    <row r="104" spans="1:37" x14ac:dyDescent="0.3">
      <c r="A104" t="s">
        <v>120</v>
      </c>
      <c r="B104" t="s">
        <v>1084</v>
      </c>
      <c r="C104" t="s">
        <v>1158</v>
      </c>
      <c r="D104" t="s">
        <v>1309</v>
      </c>
      <c r="F104" t="s">
        <v>1310</v>
      </c>
      <c r="G104" t="s">
        <v>1311</v>
      </c>
      <c r="H104" t="str">
        <f t="shared" ref="H104:H135" si="3">CONCATENATE(F104," ",G104)</f>
        <v>Odax cyanoallix</v>
      </c>
      <c r="I104" t="s">
        <v>1818</v>
      </c>
      <c r="L104" t="s">
        <v>1631</v>
      </c>
      <c r="M104">
        <v>2.7</v>
      </c>
      <c r="N104" t="s">
        <v>1819</v>
      </c>
      <c r="O104" t="s">
        <v>1820</v>
      </c>
      <c r="S104" t="s">
        <v>1631</v>
      </c>
      <c r="T104" s="13" t="e">
        <v>#N/A</v>
      </c>
      <c r="U104" s="13" t="e">
        <v>#N/A</v>
      </c>
      <c r="V104">
        <v>355</v>
      </c>
      <c r="W104" t="s">
        <v>1407</v>
      </c>
      <c r="X104" s="13">
        <v>27</v>
      </c>
      <c r="Y104" s="13"/>
      <c r="Z104" s="13">
        <v>16</v>
      </c>
      <c r="AA104">
        <v>0</v>
      </c>
      <c r="AB104">
        <v>0</v>
      </c>
      <c r="AC104">
        <v>0</v>
      </c>
      <c r="AD104">
        <v>2</v>
      </c>
      <c r="AE104">
        <v>0</v>
      </c>
      <c r="AF104">
        <v>0</v>
      </c>
      <c r="AG104">
        <v>0</v>
      </c>
      <c r="AH104">
        <v>0</v>
      </c>
      <c r="AI104">
        <v>0</v>
      </c>
      <c r="AJ104">
        <v>0</v>
      </c>
      <c r="AK104">
        <v>0</v>
      </c>
    </row>
    <row r="105" spans="1:37" x14ac:dyDescent="0.3">
      <c r="A105" t="s">
        <v>121</v>
      </c>
      <c r="B105" t="s">
        <v>1084</v>
      </c>
      <c r="C105" t="s">
        <v>1158</v>
      </c>
      <c r="D105" t="s">
        <v>1309</v>
      </c>
      <c r="F105" t="s">
        <v>1310</v>
      </c>
      <c r="G105" t="s">
        <v>1312</v>
      </c>
      <c r="H105" t="str">
        <f t="shared" si="3"/>
        <v>Odax pullus</v>
      </c>
      <c r="I105" t="s">
        <v>1821</v>
      </c>
      <c r="L105" t="s">
        <v>1631</v>
      </c>
      <c r="M105">
        <v>2.1</v>
      </c>
      <c r="N105" t="s">
        <v>1822</v>
      </c>
      <c r="O105" s="10" t="s">
        <v>1823</v>
      </c>
      <c r="S105" t="s">
        <v>1824</v>
      </c>
      <c r="T105" s="13" t="s">
        <v>2112</v>
      </c>
      <c r="U105" s="13" t="s">
        <v>2067</v>
      </c>
      <c r="V105">
        <v>700</v>
      </c>
      <c r="W105" t="s">
        <v>1407</v>
      </c>
      <c r="X105" s="13">
        <v>40</v>
      </c>
      <c r="Y105" s="13"/>
      <c r="Z105" s="13" t="s">
        <v>2067</v>
      </c>
      <c r="AA105">
        <v>0</v>
      </c>
      <c r="AB105">
        <v>0</v>
      </c>
      <c r="AC105">
        <v>0</v>
      </c>
      <c r="AD105">
        <v>2</v>
      </c>
      <c r="AE105">
        <v>1</v>
      </c>
      <c r="AF105">
        <v>0</v>
      </c>
      <c r="AG105">
        <v>1</v>
      </c>
      <c r="AH105">
        <v>1</v>
      </c>
      <c r="AI105">
        <v>0</v>
      </c>
      <c r="AJ105">
        <v>0</v>
      </c>
      <c r="AK105">
        <v>0</v>
      </c>
    </row>
    <row r="106" spans="1:37" x14ac:dyDescent="0.3">
      <c r="A106" t="s">
        <v>65</v>
      </c>
      <c r="B106" t="s">
        <v>1084</v>
      </c>
      <c r="C106" t="s">
        <v>1158</v>
      </c>
      <c r="D106" t="s">
        <v>1209</v>
      </c>
      <c r="F106" t="s">
        <v>1210</v>
      </c>
      <c r="G106" t="s">
        <v>1211</v>
      </c>
      <c r="H106" t="str">
        <f t="shared" si="3"/>
        <v>Pempheris adspersa</v>
      </c>
      <c r="I106" t="s">
        <v>1610</v>
      </c>
      <c r="L106" t="s">
        <v>1483</v>
      </c>
      <c r="M106">
        <v>3</v>
      </c>
      <c r="N106" t="s">
        <v>1611</v>
      </c>
      <c r="O106" t="s">
        <v>1612</v>
      </c>
      <c r="P106" t="s">
        <v>1613</v>
      </c>
      <c r="S106" t="s">
        <v>1483</v>
      </c>
      <c r="T106" s="13" t="s">
        <v>2058</v>
      </c>
      <c r="U106" s="13" t="s">
        <v>2108</v>
      </c>
      <c r="V106">
        <v>170</v>
      </c>
      <c r="W106" t="s">
        <v>1407</v>
      </c>
      <c r="X106" s="13">
        <v>15.8</v>
      </c>
      <c r="Y106" s="13">
        <v>0</v>
      </c>
      <c r="Z106" s="13">
        <v>70</v>
      </c>
      <c r="AA106">
        <v>1</v>
      </c>
      <c r="AB106">
        <v>1</v>
      </c>
      <c r="AC106">
        <v>0</v>
      </c>
      <c r="AD106">
        <v>0</v>
      </c>
      <c r="AE106">
        <v>2</v>
      </c>
      <c r="AF106">
        <v>0</v>
      </c>
      <c r="AG106">
        <v>1</v>
      </c>
      <c r="AH106">
        <v>1</v>
      </c>
      <c r="AI106">
        <v>0</v>
      </c>
      <c r="AJ106">
        <v>0</v>
      </c>
      <c r="AK106">
        <v>0</v>
      </c>
    </row>
    <row r="107" spans="1:37" x14ac:dyDescent="0.3">
      <c r="A107" t="s">
        <v>66</v>
      </c>
      <c r="B107" t="s">
        <v>1084</v>
      </c>
      <c r="C107" t="s">
        <v>1158</v>
      </c>
      <c r="D107" t="s">
        <v>1209</v>
      </c>
      <c r="F107" t="s">
        <v>1210</v>
      </c>
      <c r="G107" t="s">
        <v>1212</v>
      </c>
      <c r="H107" t="str">
        <f t="shared" si="3"/>
        <v>Pempheris analis</v>
      </c>
      <c r="I107" t="s">
        <v>1614</v>
      </c>
      <c r="L107" t="s">
        <v>1483</v>
      </c>
      <c r="M107">
        <v>3.4</v>
      </c>
      <c r="N107" t="s">
        <v>1615</v>
      </c>
      <c r="O107" t="s">
        <v>1616</v>
      </c>
      <c r="P107" t="s">
        <v>1617</v>
      </c>
      <c r="S107" t="s">
        <v>1483</v>
      </c>
      <c r="T107" s="13" t="s">
        <v>2075</v>
      </c>
      <c r="U107" s="13" t="s">
        <v>2109</v>
      </c>
      <c r="V107">
        <v>170</v>
      </c>
      <c r="W107" t="s">
        <v>1407</v>
      </c>
      <c r="X107" s="13">
        <v>20</v>
      </c>
      <c r="Y107" s="13">
        <v>5</v>
      </c>
      <c r="Z107" s="13">
        <v>40</v>
      </c>
      <c r="AA107">
        <v>1</v>
      </c>
      <c r="AB107">
        <v>1</v>
      </c>
      <c r="AC107">
        <v>0</v>
      </c>
      <c r="AD107">
        <v>0</v>
      </c>
      <c r="AE107">
        <v>2</v>
      </c>
      <c r="AF107">
        <v>0</v>
      </c>
      <c r="AG107">
        <v>1</v>
      </c>
      <c r="AH107">
        <v>1</v>
      </c>
      <c r="AI107">
        <v>0</v>
      </c>
      <c r="AJ107">
        <v>0</v>
      </c>
      <c r="AK107">
        <v>0</v>
      </c>
    </row>
    <row r="108" spans="1:37" x14ac:dyDescent="0.3">
      <c r="A108" t="s">
        <v>82</v>
      </c>
      <c r="B108" t="s">
        <v>1084</v>
      </c>
      <c r="C108" t="s">
        <v>1158</v>
      </c>
      <c r="D108" t="s">
        <v>1244</v>
      </c>
      <c r="E108" t="s">
        <v>2032</v>
      </c>
      <c r="F108" t="s">
        <v>1247</v>
      </c>
      <c r="G108" t="s">
        <v>1248</v>
      </c>
      <c r="H108" t="str">
        <f t="shared" si="3"/>
        <v>Evistias acutirostris</v>
      </c>
      <c r="I108" t="s">
        <v>1676</v>
      </c>
      <c r="L108" t="s">
        <v>1392</v>
      </c>
      <c r="M108">
        <v>3.5</v>
      </c>
      <c r="N108" t="s">
        <v>1677</v>
      </c>
      <c r="O108" t="s">
        <v>1678</v>
      </c>
      <c r="P108" t="s">
        <v>1679</v>
      </c>
      <c r="S108" t="s">
        <v>1463</v>
      </c>
      <c r="T108" s="13" t="s">
        <v>2058</v>
      </c>
      <c r="U108" s="13" t="s">
        <v>2070</v>
      </c>
      <c r="V108">
        <v>415</v>
      </c>
      <c r="W108" t="s">
        <v>1407</v>
      </c>
      <c r="X108" s="13">
        <v>90</v>
      </c>
      <c r="Y108" s="13">
        <v>18</v>
      </c>
      <c r="Z108" s="13">
        <v>193</v>
      </c>
      <c r="AA108">
        <v>0</v>
      </c>
      <c r="AB108">
        <v>1</v>
      </c>
      <c r="AC108">
        <v>0</v>
      </c>
      <c r="AD108">
        <v>0</v>
      </c>
      <c r="AE108">
        <v>0</v>
      </c>
      <c r="AF108">
        <v>0</v>
      </c>
      <c r="AG108">
        <v>1</v>
      </c>
      <c r="AH108">
        <v>2</v>
      </c>
      <c r="AI108">
        <v>0</v>
      </c>
      <c r="AJ108">
        <v>0</v>
      </c>
      <c r="AK108">
        <v>0</v>
      </c>
    </row>
    <row r="109" spans="1:37" x14ac:dyDescent="0.3">
      <c r="A109" t="s">
        <v>81</v>
      </c>
      <c r="B109" t="s">
        <v>1084</v>
      </c>
      <c r="C109" t="s">
        <v>1158</v>
      </c>
      <c r="D109" t="s">
        <v>1244</v>
      </c>
      <c r="E109" t="s">
        <v>2032</v>
      </c>
      <c r="F109" t="s">
        <v>1245</v>
      </c>
      <c r="G109" t="s">
        <v>1246</v>
      </c>
      <c r="H109" t="str">
        <f t="shared" si="3"/>
        <v>Zanclistius elevatus</v>
      </c>
      <c r="I109" t="s">
        <v>1673</v>
      </c>
      <c r="L109" t="s">
        <v>1392</v>
      </c>
      <c r="M109">
        <v>3.3</v>
      </c>
      <c r="N109" t="s">
        <v>1674</v>
      </c>
      <c r="O109" t="s">
        <v>1675</v>
      </c>
      <c r="S109" t="s">
        <v>1463</v>
      </c>
      <c r="T109" s="13" t="e">
        <v>#N/A</v>
      </c>
      <c r="U109" s="13" t="e">
        <v>#N/A</v>
      </c>
      <c r="V109">
        <v>350</v>
      </c>
      <c r="W109" t="s">
        <v>1407</v>
      </c>
      <c r="X109" s="13">
        <v>33</v>
      </c>
      <c r="Y109" s="13">
        <v>30</v>
      </c>
      <c r="Z109" s="13">
        <v>500</v>
      </c>
      <c r="AA109">
        <v>0</v>
      </c>
      <c r="AB109">
        <v>1</v>
      </c>
      <c r="AC109">
        <v>0</v>
      </c>
      <c r="AD109">
        <v>0</v>
      </c>
      <c r="AE109">
        <v>0</v>
      </c>
      <c r="AF109">
        <v>0</v>
      </c>
      <c r="AG109">
        <v>1</v>
      </c>
      <c r="AH109">
        <v>2</v>
      </c>
      <c r="AI109">
        <v>0</v>
      </c>
      <c r="AJ109">
        <v>0</v>
      </c>
      <c r="AK109">
        <v>0</v>
      </c>
    </row>
    <row r="110" spans="1:37" x14ac:dyDescent="0.3">
      <c r="A110" t="s">
        <v>80</v>
      </c>
      <c r="B110" t="s">
        <v>1084</v>
      </c>
      <c r="C110" t="s">
        <v>1158</v>
      </c>
      <c r="D110" t="s">
        <v>1241</v>
      </c>
      <c r="E110" t="s">
        <v>2032</v>
      </c>
      <c r="F110" t="s">
        <v>1242</v>
      </c>
      <c r="G110" t="s">
        <v>1243</v>
      </c>
      <c r="H110" t="str">
        <f t="shared" si="3"/>
        <v>Paristiopterus labiosus</v>
      </c>
      <c r="I110" t="s">
        <v>1669</v>
      </c>
      <c r="L110" t="s">
        <v>1392</v>
      </c>
      <c r="M110">
        <v>3.3</v>
      </c>
      <c r="N110" t="s">
        <v>1670</v>
      </c>
      <c r="O110" t="s">
        <v>1671</v>
      </c>
      <c r="P110" t="s">
        <v>1672</v>
      </c>
      <c r="S110" t="s">
        <v>1463</v>
      </c>
      <c r="T110" s="13" t="s">
        <v>2058</v>
      </c>
      <c r="U110" s="13" t="s">
        <v>2118</v>
      </c>
      <c r="V110">
        <v>900</v>
      </c>
      <c r="W110" t="s">
        <v>1407</v>
      </c>
      <c r="X110" s="13">
        <v>100</v>
      </c>
      <c r="Y110" s="13">
        <v>20</v>
      </c>
      <c r="Z110" s="13">
        <v>170</v>
      </c>
      <c r="AA110">
        <v>0</v>
      </c>
      <c r="AB110">
        <v>1</v>
      </c>
      <c r="AC110">
        <v>0</v>
      </c>
      <c r="AD110">
        <v>0</v>
      </c>
      <c r="AE110">
        <v>0</v>
      </c>
      <c r="AF110">
        <v>0</v>
      </c>
      <c r="AG110">
        <v>1</v>
      </c>
      <c r="AH110">
        <v>2</v>
      </c>
      <c r="AI110">
        <v>0</v>
      </c>
      <c r="AJ110">
        <v>0</v>
      </c>
      <c r="AK110">
        <v>0</v>
      </c>
    </row>
    <row r="111" spans="1:37" x14ac:dyDescent="0.3">
      <c r="A111" t="s">
        <v>124</v>
      </c>
      <c r="B111" t="s">
        <v>1084</v>
      </c>
      <c r="C111" t="s">
        <v>1158</v>
      </c>
      <c r="D111" t="s">
        <v>1319</v>
      </c>
      <c r="F111" t="s">
        <v>1320</v>
      </c>
      <c r="G111" t="s">
        <v>1321</v>
      </c>
      <c r="H111" t="str">
        <f t="shared" si="3"/>
        <v>Parapercis colias</v>
      </c>
      <c r="I111" t="s">
        <v>1833</v>
      </c>
      <c r="L111" t="s">
        <v>1392</v>
      </c>
      <c r="M111">
        <v>3.9</v>
      </c>
      <c r="N111" t="s">
        <v>1834</v>
      </c>
      <c r="O111" t="s">
        <v>1835</v>
      </c>
      <c r="S111" t="s">
        <v>1463</v>
      </c>
      <c r="T111" s="13" t="s">
        <v>2058</v>
      </c>
      <c r="U111" s="13" t="s">
        <v>2067</v>
      </c>
      <c r="V111">
        <v>600</v>
      </c>
      <c r="W111" t="s">
        <v>1407</v>
      </c>
      <c r="X111" s="13">
        <v>45</v>
      </c>
      <c r="Y111" s="13">
        <v>52</v>
      </c>
      <c r="Z111" s="13">
        <v>150</v>
      </c>
      <c r="AA111">
        <v>0</v>
      </c>
      <c r="AB111">
        <v>1</v>
      </c>
      <c r="AC111">
        <v>0</v>
      </c>
      <c r="AD111">
        <v>0</v>
      </c>
      <c r="AE111">
        <v>1</v>
      </c>
      <c r="AF111">
        <v>1</v>
      </c>
      <c r="AG111">
        <v>1</v>
      </c>
      <c r="AH111">
        <v>2</v>
      </c>
      <c r="AI111">
        <v>1</v>
      </c>
      <c r="AJ111">
        <v>0</v>
      </c>
      <c r="AK111">
        <v>1</v>
      </c>
    </row>
    <row r="112" spans="1:37" x14ac:dyDescent="0.3">
      <c r="A112" t="s">
        <v>83</v>
      </c>
      <c r="B112" t="s">
        <v>1084</v>
      </c>
      <c r="C112" t="s">
        <v>1158</v>
      </c>
      <c r="D112" t="s">
        <v>1249</v>
      </c>
      <c r="E112" t="s">
        <v>2033</v>
      </c>
      <c r="F112" t="s">
        <v>1250</v>
      </c>
      <c r="G112" t="s">
        <v>1251</v>
      </c>
      <c r="H112" t="str">
        <f t="shared" si="3"/>
        <v>Chromis dispilus</v>
      </c>
      <c r="I112" t="s">
        <v>1680</v>
      </c>
      <c r="L112" t="s">
        <v>1483</v>
      </c>
      <c r="M112">
        <v>3</v>
      </c>
      <c r="N112" t="s">
        <v>1681</v>
      </c>
      <c r="O112" t="s">
        <v>1682</v>
      </c>
      <c r="S112" t="s">
        <v>1483</v>
      </c>
      <c r="T112" s="13" t="s">
        <v>2075</v>
      </c>
      <c r="U112" s="13" t="s">
        <v>2067</v>
      </c>
      <c r="V112">
        <v>170</v>
      </c>
      <c r="W112" t="s">
        <v>1407</v>
      </c>
      <c r="X112" s="13">
        <v>21</v>
      </c>
      <c r="Y112" s="13">
        <v>0</v>
      </c>
      <c r="Z112" s="13">
        <v>60</v>
      </c>
      <c r="AA112">
        <v>0</v>
      </c>
      <c r="AB112">
        <v>1</v>
      </c>
      <c r="AC112">
        <v>0</v>
      </c>
      <c r="AD112">
        <v>0</v>
      </c>
      <c r="AE112">
        <v>2</v>
      </c>
      <c r="AF112">
        <v>1</v>
      </c>
      <c r="AG112">
        <v>1</v>
      </c>
      <c r="AH112">
        <v>0</v>
      </c>
      <c r="AI112">
        <v>0</v>
      </c>
      <c r="AJ112">
        <v>0</v>
      </c>
      <c r="AK112">
        <v>0</v>
      </c>
    </row>
    <row r="113" spans="1:37" x14ac:dyDescent="0.3">
      <c r="A113" t="s">
        <v>84</v>
      </c>
      <c r="B113" t="s">
        <v>1084</v>
      </c>
      <c r="C113" t="s">
        <v>1158</v>
      </c>
      <c r="D113" t="s">
        <v>1249</v>
      </c>
      <c r="E113" t="s">
        <v>2033</v>
      </c>
      <c r="F113" t="s">
        <v>1250</v>
      </c>
      <c r="G113" t="s">
        <v>1252</v>
      </c>
      <c r="H113" t="str">
        <f t="shared" si="3"/>
        <v>Chromis hypsilepis</v>
      </c>
      <c r="I113" t="s">
        <v>1683</v>
      </c>
      <c r="L113" t="s">
        <v>1483</v>
      </c>
      <c r="M113">
        <v>2.7</v>
      </c>
      <c r="N113" t="s">
        <v>1684</v>
      </c>
      <c r="O113" t="s">
        <v>1685</v>
      </c>
      <c r="S113" t="s">
        <v>1483</v>
      </c>
      <c r="T113" s="13" t="s">
        <v>2075</v>
      </c>
      <c r="U113" s="13" t="s">
        <v>2119</v>
      </c>
      <c r="V113">
        <v>150</v>
      </c>
      <c r="W113" t="s">
        <v>1407</v>
      </c>
      <c r="X113" s="13">
        <v>16</v>
      </c>
      <c r="Y113" s="13">
        <v>3</v>
      </c>
      <c r="Z113" s="13">
        <v>46</v>
      </c>
      <c r="AA113">
        <v>0</v>
      </c>
      <c r="AB113">
        <v>1</v>
      </c>
      <c r="AC113">
        <v>0</v>
      </c>
      <c r="AD113">
        <v>0</v>
      </c>
      <c r="AE113">
        <v>2</v>
      </c>
      <c r="AF113">
        <v>1</v>
      </c>
      <c r="AG113">
        <v>1</v>
      </c>
      <c r="AH113">
        <v>0</v>
      </c>
      <c r="AI113">
        <v>0</v>
      </c>
      <c r="AJ113">
        <v>0</v>
      </c>
      <c r="AK113">
        <v>0</v>
      </c>
    </row>
    <row r="114" spans="1:37" x14ac:dyDescent="0.3">
      <c r="A114" t="s">
        <v>85</v>
      </c>
      <c r="B114" t="s">
        <v>1084</v>
      </c>
      <c r="C114" t="s">
        <v>1158</v>
      </c>
      <c r="D114" t="s">
        <v>1249</v>
      </c>
      <c r="E114" t="s">
        <v>2033</v>
      </c>
      <c r="F114" t="s">
        <v>1253</v>
      </c>
      <c r="G114" t="s">
        <v>1254</v>
      </c>
      <c r="H114" t="str">
        <f t="shared" si="3"/>
        <v>Chrysiptera rapanui</v>
      </c>
      <c r="I114" t="s">
        <v>1686</v>
      </c>
      <c r="L114" t="s">
        <v>1483</v>
      </c>
      <c r="M114">
        <v>2.7</v>
      </c>
      <c r="N114" t="s">
        <v>1687</v>
      </c>
      <c r="O114" t="s">
        <v>1688</v>
      </c>
      <c r="S114" t="s">
        <v>1483</v>
      </c>
      <c r="T114" s="13" t="e">
        <v>#N/A</v>
      </c>
      <c r="U114" s="13" t="e">
        <v>#N/A</v>
      </c>
      <c r="V114">
        <v>61</v>
      </c>
      <c r="W114" t="s">
        <v>1407</v>
      </c>
      <c r="X114" s="13">
        <v>5.5</v>
      </c>
      <c r="Y114" s="13">
        <v>3</v>
      </c>
      <c r="Z114" s="13">
        <v>38</v>
      </c>
      <c r="AA114">
        <v>0</v>
      </c>
      <c r="AB114">
        <v>1</v>
      </c>
      <c r="AC114">
        <v>0</v>
      </c>
      <c r="AD114">
        <v>0</v>
      </c>
      <c r="AE114">
        <v>1</v>
      </c>
      <c r="AF114">
        <v>1</v>
      </c>
      <c r="AG114">
        <v>1</v>
      </c>
      <c r="AH114">
        <v>1</v>
      </c>
      <c r="AI114">
        <v>0</v>
      </c>
      <c r="AJ114">
        <v>0</v>
      </c>
      <c r="AK114">
        <v>0</v>
      </c>
    </row>
    <row r="115" spans="1:37" x14ac:dyDescent="0.3">
      <c r="A115" t="s">
        <v>86</v>
      </c>
      <c r="B115" t="s">
        <v>1084</v>
      </c>
      <c r="C115" t="s">
        <v>1158</v>
      </c>
      <c r="D115" t="s">
        <v>1249</v>
      </c>
      <c r="E115" t="s">
        <v>2033</v>
      </c>
      <c r="F115" t="s">
        <v>1255</v>
      </c>
      <c r="G115" t="s">
        <v>1256</v>
      </c>
      <c r="H115" t="str">
        <f t="shared" si="3"/>
        <v>Parma alboscapularis</v>
      </c>
      <c r="I115" t="s">
        <v>1689</v>
      </c>
      <c r="L115" t="s">
        <v>1478</v>
      </c>
      <c r="M115">
        <v>2</v>
      </c>
      <c r="N115" t="s">
        <v>1690</v>
      </c>
      <c r="O115" t="s">
        <v>1691</v>
      </c>
      <c r="S115" t="s">
        <v>1936</v>
      </c>
      <c r="T115" s="13" t="s">
        <v>2112</v>
      </c>
      <c r="U115" s="13" t="s">
        <v>2069</v>
      </c>
      <c r="V115">
        <v>230</v>
      </c>
      <c r="W115" t="s">
        <v>1407</v>
      </c>
      <c r="X115" s="13">
        <v>22</v>
      </c>
      <c r="Y115" s="13">
        <v>5</v>
      </c>
      <c r="Z115" s="13">
        <v>40</v>
      </c>
      <c r="AA115">
        <v>0</v>
      </c>
      <c r="AB115">
        <v>1</v>
      </c>
      <c r="AC115">
        <v>0</v>
      </c>
      <c r="AD115">
        <v>2</v>
      </c>
      <c r="AE115">
        <v>1</v>
      </c>
      <c r="AF115">
        <v>0</v>
      </c>
      <c r="AG115">
        <v>1</v>
      </c>
      <c r="AH115">
        <v>0</v>
      </c>
      <c r="AI115">
        <v>0</v>
      </c>
      <c r="AJ115">
        <v>0</v>
      </c>
      <c r="AK115">
        <v>0</v>
      </c>
    </row>
    <row r="116" spans="1:37" x14ac:dyDescent="0.3">
      <c r="A116" t="s">
        <v>87</v>
      </c>
      <c r="B116" t="s">
        <v>1084</v>
      </c>
      <c r="C116" t="s">
        <v>1158</v>
      </c>
      <c r="D116" t="s">
        <v>1249</v>
      </c>
      <c r="E116" t="s">
        <v>2033</v>
      </c>
      <c r="F116" t="s">
        <v>1255</v>
      </c>
      <c r="G116" t="s">
        <v>1257</v>
      </c>
      <c r="H116" t="str">
        <f t="shared" si="3"/>
        <v>Parma kermadecensis</v>
      </c>
      <c r="I116" t="s">
        <v>1692</v>
      </c>
      <c r="L116" t="s">
        <v>1631</v>
      </c>
      <c r="M116">
        <v>2.7</v>
      </c>
      <c r="N116" t="s">
        <v>1693</v>
      </c>
      <c r="O116" t="s">
        <v>1694</v>
      </c>
      <c r="P116" t="s">
        <v>1695</v>
      </c>
      <c r="S116" t="s">
        <v>1631</v>
      </c>
      <c r="T116" s="13" t="e">
        <v>#N/A</v>
      </c>
      <c r="U116" s="13" t="e">
        <v>#N/A</v>
      </c>
      <c r="V116">
        <v>221</v>
      </c>
      <c r="W116" t="s">
        <v>1407</v>
      </c>
      <c r="X116" s="13">
        <v>22</v>
      </c>
      <c r="Y116" s="13">
        <v>3</v>
      </c>
      <c r="Z116" s="13">
        <v>20</v>
      </c>
      <c r="AA116">
        <v>0</v>
      </c>
      <c r="AB116">
        <v>0</v>
      </c>
      <c r="AC116">
        <v>0</v>
      </c>
      <c r="AD116">
        <v>2</v>
      </c>
      <c r="AE116">
        <v>0</v>
      </c>
      <c r="AF116">
        <v>0</v>
      </c>
      <c r="AG116">
        <v>0</v>
      </c>
      <c r="AH116">
        <v>0</v>
      </c>
      <c r="AI116">
        <v>0</v>
      </c>
      <c r="AJ116">
        <v>0</v>
      </c>
      <c r="AK116">
        <v>0</v>
      </c>
    </row>
    <row r="117" spans="1:37" x14ac:dyDescent="0.3">
      <c r="A117" t="s">
        <v>88</v>
      </c>
      <c r="B117" t="s">
        <v>1084</v>
      </c>
      <c r="C117" t="s">
        <v>1158</v>
      </c>
      <c r="D117" t="s">
        <v>1249</v>
      </c>
      <c r="E117" t="s">
        <v>2033</v>
      </c>
      <c r="F117" t="s">
        <v>1258</v>
      </c>
      <c r="G117" t="s">
        <v>1259</v>
      </c>
      <c r="H117" t="str">
        <f t="shared" si="3"/>
        <v>Stegastes fasciolatus</v>
      </c>
      <c r="I117" t="s">
        <v>1696</v>
      </c>
      <c r="L117" t="s">
        <v>1631</v>
      </c>
      <c r="M117">
        <v>2.2000000000000002</v>
      </c>
      <c r="N117" t="s">
        <v>1697</v>
      </c>
      <c r="O117" t="s">
        <v>1698</v>
      </c>
      <c r="P117" t="s">
        <v>1699</v>
      </c>
      <c r="S117" t="s">
        <v>1631</v>
      </c>
      <c r="T117" s="13" t="s">
        <v>2110</v>
      </c>
      <c r="U117" s="13" t="s">
        <v>2120</v>
      </c>
      <c r="V117">
        <v>160</v>
      </c>
      <c r="W117" t="s">
        <v>1407</v>
      </c>
      <c r="X117" s="13">
        <v>16.5</v>
      </c>
      <c r="Y117" s="13">
        <v>1</v>
      </c>
      <c r="Z117" s="13">
        <v>30</v>
      </c>
      <c r="AA117">
        <v>0</v>
      </c>
      <c r="AB117">
        <v>0</v>
      </c>
      <c r="AC117">
        <v>0</v>
      </c>
      <c r="AD117">
        <v>2</v>
      </c>
      <c r="AE117">
        <v>0</v>
      </c>
      <c r="AF117">
        <v>0</v>
      </c>
      <c r="AG117">
        <v>0</v>
      </c>
      <c r="AH117">
        <v>0</v>
      </c>
      <c r="AI117">
        <v>0</v>
      </c>
      <c r="AJ117">
        <v>0</v>
      </c>
      <c r="AK117">
        <v>0</v>
      </c>
    </row>
    <row r="118" spans="1:37" x14ac:dyDescent="0.3">
      <c r="A118" t="s">
        <v>40</v>
      </c>
      <c r="B118" t="s">
        <v>1084</v>
      </c>
      <c r="C118" t="s">
        <v>1158</v>
      </c>
      <c r="D118" t="s">
        <v>1159</v>
      </c>
      <c r="E118" t="s">
        <v>2027</v>
      </c>
      <c r="F118" t="s">
        <v>1160</v>
      </c>
      <c r="G118" t="s">
        <v>1161</v>
      </c>
      <c r="H118" t="str">
        <f t="shared" si="3"/>
        <v>Acanthistius cinctus</v>
      </c>
      <c r="I118" t="s">
        <v>1534</v>
      </c>
      <c r="L118" t="s">
        <v>1499</v>
      </c>
      <c r="M118">
        <v>4.0999999999999996</v>
      </c>
      <c r="N118" t="s">
        <v>1535</v>
      </c>
      <c r="O118" t="s">
        <v>1536</v>
      </c>
      <c r="S118" t="s">
        <v>1499</v>
      </c>
      <c r="T118" s="13" t="e">
        <v>#N/A</v>
      </c>
      <c r="U118" s="13" t="e">
        <v>#N/A</v>
      </c>
      <c r="V118">
        <v>450</v>
      </c>
      <c r="W118" t="s">
        <v>1407</v>
      </c>
      <c r="X118" s="13">
        <v>50</v>
      </c>
      <c r="Y118" s="13">
        <v>30</v>
      </c>
      <c r="Z118" s="13" t="s">
        <v>2067</v>
      </c>
      <c r="AA118">
        <v>0</v>
      </c>
      <c r="AB118">
        <v>1</v>
      </c>
      <c r="AC118">
        <v>0</v>
      </c>
      <c r="AD118">
        <v>0</v>
      </c>
      <c r="AE118">
        <v>0</v>
      </c>
      <c r="AF118">
        <v>0</v>
      </c>
      <c r="AG118">
        <v>0</v>
      </c>
      <c r="AH118">
        <v>0</v>
      </c>
      <c r="AI118">
        <v>2</v>
      </c>
      <c r="AJ118">
        <v>1</v>
      </c>
      <c r="AK118">
        <v>0</v>
      </c>
    </row>
    <row r="119" spans="1:37" x14ac:dyDescent="0.3">
      <c r="A119" t="s">
        <v>41</v>
      </c>
      <c r="B119" t="s">
        <v>1084</v>
      </c>
      <c r="C119" t="s">
        <v>1158</v>
      </c>
      <c r="D119" t="s">
        <v>1159</v>
      </c>
      <c r="E119" t="s">
        <v>1162</v>
      </c>
      <c r="F119" t="s">
        <v>1163</v>
      </c>
      <c r="G119" t="s">
        <v>1998</v>
      </c>
      <c r="H119" t="str">
        <f t="shared" si="3"/>
        <v>Aulacocephalus temminckii</v>
      </c>
      <c r="I119" t="s">
        <v>1537</v>
      </c>
      <c r="J119" s="12" t="s">
        <v>2012</v>
      </c>
      <c r="K119" s="12"/>
      <c r="L119" s="12" t="s">
        <v>1392</v>
      </c>
      <c r="M119">
        <v>4</v>
      </c>
      <c r="N119" s="12" t="s">
        <v>1525</v>
      </c>
      <c r="O119" s="12" t="s">
        <v>1538</v>
      </c>
      <c r="P119" s="12"/>
      <c r="Q119" s="12"/>
      <c r="R119" s="12"/>
      <c r="S119" t="s">
        <v>1463</v>
      </c>
      <c r="T119" s="13" t="s">
        <v>2058</v>
      </c>
      <c r="U119" s="13" t="s">
        <v>2089</v>
      </c>
      <c r="V119">
        <v>350</v>
      </c>
      <c r="W119" t="s">
        <v>1407</v>
      </c>
      <c r="X119" s="13">
        <v>40</v>
      </c>
      <c r="Y119" s="13">
        <v>20</v>
      </c>
      <c r="Z119" s="13">
        <v>350</v>
      </c>
      <c r="AA119">
        <v>1</v>
      </c>
      <c r="AB119">
        <v>1</v>
      </c>
      <c r="AC119">
        <v>0</v>
      </c>
      <c r="AD119">
        <v>0</v>
      </c>
      <c r="AE119">
        <v>0</v>
      </c>
      <c r="AF119">
        <v>0</v>
      </c>
      <c r="AG119">
        <v>1</v>
      </c>
      <c r="AH119">
        <v>2</v>
      </c>
      <c r="AI119">
        <v>0</v>
      </c>
      <c r="AJ119">
        <v>0</v>
      </c>
      <c r="AK119">
        <v>0</v>
      </c>
    </row>
    <row r="120" spans="1:37" x14ac:dyDescent="0.3">
      <c r="A120" t="s">
        <v>43</v>
      </c>
      <c r="B120" t="s">
        <v>1084</v>
      </c>
      <c r="C120" t="s">
        <v>1158</v>
      </c>
      <c r="D120" t="s">
        <v>1159</v>
      </c>
      <c r="E120" t="s">
        <v>2027</v>
      </c>
      <c r="F120" t="s">
        <v>1167</v>
      </c>
      <c r="G120" t="s">
        <v>1168</v>
      </c>
      <c r="H120" t="str">
        <f t="shared" si="3"/>
        <v>Caesioperca lepidoptera</v>
      </c>
      <c r="I120" t="s">
        <v>1541</v>
      </c>
      <c r="L120" t="s">
        <v>1483</v>
      </c>
      <c r="M120">
        <v>3.1</v>
      </c>
      <c r="N120" t="s">
        <v>1542</v>
      </c>
      <c r="O120" t="s">
        <v>1543</v>
      </c>
      <c r="S120" t="s">
        <v>1483</v>
      </c>
      <c r="T120" s="13" t="s">
        <v>2075</v>
      </c>
      <c r="U120" s="13" t="s">
        <v>2092</v>
      </c>
      <c r="V120">
        <v>318</v>
      </c>
      <c r="W120" t="s">
        <v>1533</v>
      </c>
      <c r="X120" s="13">
        <v>30</v>
      </c>
      <c r="Y120" s="13">
        <v>10</v>
      </c>
      <c r="Z120" s="13">
        <v>140</v>
      </c>
      <c r="AA120">
        <v>0</v>
      </c>
      <c r="AB120">
        <v>1</v>
      </c>
      <c r="AC120">
        <v>0</v>
      </c>
      <c r="AD120">
        <v>0</v>
      </c>
      <c r="AE120">
        <v>2</v>
      </c>
      <c r="AF120">
        <v>1</v>
      </c>
      <c r="AG120">
        <v>1</v>
      </c>
      <c r="AH120">
        <v>1</v>
      </c>
      <c r="AI120">
        <v>0</v>
      </c>
      <c r="AJ120">
        <v>0</v>
      </c>
      <c r="AK120">
        <v>0</v>
      </c>
    </row>
    <row r="121" spans="1:37" x14ac:dyDescent="0.3">
      <c r="A121" t="s">
        <v>44</v>
      </c>
      <c r="B121" t="s">
        <v>1084</v>
      </c>
      <c r="C121" t="s">
        <v>1158</v>
      </c>
      <c r="D121" t="s">
        <v>1159</v>
      </c>
      <c r="E121" t="s">
        <v>2027</v>
      </c>
      <c r="F121" t="s">
        <v>1169</v>
      </c>
      <c r="G121" t="s">
        <v>1170</v>
      </c>
      <c r="H121" t="str">
        <f t="shared" si="3"/>
        <v>Caprodon longimanus</v>
      </c>
      <c r="I121" t="s">
        <v>1544</v>
      </c>
      <c r="L121" t="s">
        <v>1483</v>
      </c>
      <c r="M121">
        <v>3.9</v>
      </c>
      <c r="N121" t="s">
        <v>1545</v>
      </c>
      <c r="O121" t="s">
        <v>1546</v>
      </c>
      <c r="S121" t="s">
        <v>1483</v>
      </c>
      <c r="T121" s="13" t="s">
        <v>2093</v>
      </c>
      <c r="U121" s="13" t="s">
        <v>2094</v>
      </c>
      <c r="V121">
        <v>440</v>
      </c>
      <c r="W121" t="s">
        <v>1407</v>
      </c>
      <c r="X121" s="13">
        <v>55</v>
      </c>
      <c r="Y121" s="13">
        <v>0</v>
      </c>
      <c r="Z121" s="13">
        <v>400</v>
      </c>
      <c r="AA121">
        <v>0</v>
      </c>
      <c r="AB121">
        <v>1</v>
      </c>
      <c r="AC121">
        <v>0</v>
      </c>
      <c r="AD121">
        <v>0</v>
      </c>
      <c r="AE121">
        <v>2</v>
      </c>
      <c r="AF121">
        <v>1</v>
      </c>
      <c r="AG121">
        <v>1</v>
      </c>
      <c r="AH121">
        <v>1</v>
      </c>
      <c r="AI121">
        <v>0</v>
      </c>
      <c r="AJ121">
        <v>0</v>
      </c>
      <c r="AK121">
        <v>0</v>
      </c>
    </row>
    <row r="122" spans="1:37" x14ac:dyDescent="0.3">
      <c r="A122" t="s">
        <v>45</v>
      </c>
      <c r="B122" t="s">
        <v>1084</v>
      </c>
      <c r="C122" t="s">
        <v>1158</v>
      </c>
      <c r="D122" t="s">
        <v>1159</v>
      </c>
      <c r="E122" t="s">
        <v>2028</v>
      </c>
      <c r="F122" t="s">
        <v>1171</v>
      </c>
      <c r="G122" t="s">
        <v>1172</v>
      </c>
      <c r="H122" t="str">
        <f t="shared" si="3"/>
        <v>Epinephelus daemelii</v>
      </c>
      <c r="I122" t="s">
        <v>1547</v>
      </c>
      <c r="L122" t="s">
        <v>1392</v>
      </c>
      <c r="M122">
        <v>4</v>
      </c>
      <c r="N122" t="s">
        <v>1548</v>
      </c>
      <c r="O122" t="s">
        <v>1549</v>
      </c>
      <c r="P122" t="s">
        <v>1550</v>
      </c>
      <c r="S122" t="s">
        <v>1463</v>
      </c>
      <c r="T122" s="13" t="s">
        <v>2058</v>
      </c>
      <c r="U122" s="13" t="s">
        <v>2095</v>
      </c>
      <c r="V122">
        <v>1700</v>
      </c>
      <c r="W122" t="s">
        <v>1533</v>
      </c>
      <c r="X122" s="13">
        <v>200</v>
      </c>
      <c r="Y122" s="13"/>
      <c r="Z122" s="13">
        <v>50</v>
      </c>
      <c r="AA122">
        <v>1</v>
      </c>
      <c r="AB122">
        <v>1</v>
      </c>
      <c r="AC122">
        <v>0</v>
      </c>
      <c r="AD122">
        <v>0</v>
      </c>
      <c r="AE122">
        <v>0</v>
      </c>
      <c r="AF122">
        <v>0</v>
      </c>
      <c r="AG122">
        <v>1</v>
      </c>
      <c r="AH122">
        <v>2</v>
      </c>
      <c r="AI122">
        <v>1</v>
      </c>
      <c r="AJ122">
        <v>1</v>
      </c>
      <c r="AK122">
        <v>0</v>
      </c>
    </row>
    <row r="123" spans="1:37" x14ac:dyDescent="0.3">
      <c r="A123" t="s">
        <v>47</v>
      </c>
      <c r="B123" t="s">
        <v>1084</v>
      </c>
      <c r="C123" t="s">
        <v>1158</v>
      </c>
      <c r="D123" t="s">
        <v>1159</v>
      </c>
      <c r="F123" t="s">
        <v>1173</v>
      </c>
      <c r="G123" t="s">
        <v>1175</v>
      </c>
      <c r="H123" t="str">
        <f t="shared" si="3"/>
        <v>Hypoplectrodes coronatus</v>
      </c>
      <c r="I123" t="s">
        <v>1553</v>
      </c>
      <c r="J123" t="s">
        <v>2000</v>
      </c>
      <c r="L123" t="s">
        <v>1392</v>
      </c>
      <c r="M123">
        <v>3.6</v>
      </c>
      <c r="N123" t="s">
        <v>1962</v>
      </c>
      <c r="O123" t="s">
        <v>1554</v>
      </c>
      <c r="S123" t="s">
        <v>1463</v>
      </c>
      <c r="T123" s="13" t="e">
        <v>#N/A</v>
      </c>
      <c r="U123" s="13" t="e">
        <v>#N/A</v>
      </c>
      <c r="V123">
        <v>470</v>
      </c>
      <c r="W123" t="s">
        <v>1407</v>
      </c>
      <c r="X123" s="13"/>
      <c r="Y123" s="13"/>
      <c r="Z123" s="13"/>
      <c r="AA123">
        <v>1</v>
      </c>
      <c r="AB123">
        <v>1</v>
      </c>
      <c r="AC123">
        <v>0</v>
      </c>
      <c r="AD123">
        <v>0</v>
      </c>
      <c r="AE123">
        <v>0</v>
      </c>
      <c r="AF123">
        <v>0</v>
      </c>
      <c r="AG123">
        <v>1</v>
      </c>
      <c r="AH123">
        <v>2</v>
      </c>
      <c r="AI123">
        <v>0</v>
      </c>
      <c r="AJ123">
        <v>0</v>
      </c>
      <c r="AK123">
        <v>0</v>
      </c>
    </row>
    <row r="124" spans="1:37" x14ac:dyDescent="0.3">
      <c r="A124" t="s">
        <v>48</v>
      </c>
      <c r="B124" t="s">
        <v>1084</v>
      </c>
      <c r="C124" t="s">
        <v>1158</v>
      </c>
      <c r="D124" t="s">
        <v>1159</v>
      </c>
      <c r="F124" t="s">
        <v>1173</v>
      </c>
      <c r="G124" t="s">
        <v>1176</v>
      </c>
      <c r="H124" t="str">
        <f t="shared" si="3"/>
        <v>Hypoplectrodes dimidius</v>
      </c>
      <c r="I124" t="s">
        <v>1555</v>
      </c>
      <c r="J124" t="s">
        <v>2001</v>
      </c>
      <c r="L124" t="s">
        <v>1392</v>
      </c>
      <c r="M124">
        <v>3.6</v>
      </c>
      <c r="N124" t="s">
        <v>1556</v>
      </c>
      <c r="O124" t="s">
        <v>1557</v>
      </c>
      <c r="S124" t="s">
        <v>1951</v>
      </c>
      <c r="T124" s="13" t="e">
        <v>#N/A</v>
      </c>
      <c r="U124" s="13" t="e">
        <v>#N/A</v>
      </c>
      <c r="V124">
        <v>143</v>
      </c>
      <c r="W124" t="s">
        <v>1407</v>
      </c>
      <c r="X124" s="13"/>
      <c r="Y124" s="13"/>
      <c r="Z124" s="13"/>
      <c r="AA124">
        <v>1</v>
      </c>
      <c r="AB124">
        <v>1</v>
      </c>
      <c r="AC124">
        <v>0</v>
      </c>
      <c r="AD124">
        <v>0</v>
      </c>
      <c r="AE124">
        <v>0</v>
      </c>
      <c r="AF124">
        <v>0</v>
      </c>
      <c r="AG124">
        <v>2</v>
      </c>
      <c r="AH124">
        <v>1</v>
      </c>
      <c r="AI124">
        <v>0</v>
      </c>
      <c r="AJ124">
        <v>0</v>
      </c>
      <c r="AK124">
        <v>0</v>
      </c>
    </row>
    <row r="125" spans="1:37" x14ac:dyDescent="0.3">
      <c r="A125" t="s">
        <v>46</v>
      </c>
      <c r="B125" t="s">
        <v>1084</v>
      </c>
      <c r="C125" t="s">
        <v>1158</v>
      </c>
      <c r="D125" t="s">
        <v>1159</v>
      </c>
      <c r="E125" t="s">
        <v>2027</v>
      </c>
      <c r="F125" t="s">
        <v>1173</v>
      </c>
      <c r="G125" t="s">
        <v>1174</v>
      </c>
      <c r="H125" t="str">
        <f t="shared" si="3"/>
        <v>Hypoplectrodes huntii</v>
      </c>
      <c r="I125" t="s">
        <v>1551</v>
      </c>
      <c r="L125" t="s">
        <v>1392</v>
      </c>
      <c r="M125">
        <v>4.0999999999999996</v>
      </c>
      <c r="N125" t="s">
        <v>1552</v>
      </c>
      <c r="O125" t="s">
        <v>1961</v>
      </c>
      <c r="S125" t="s">
        <v>1463</v>
      </c>
      <c r="T125" s="13" t="s">
        <v>2058</v>
      </c>
      <c r="U125" s="13" t="s">
        <v>2067</v>
      </c>
      <c r="V125">
        <v>200</v>
      </c>
      <c r="W125" t="s">
        <v>1407</v>
      </c>
      <c r="X125" s="13">
        <v>20</v>
      </c>
      <c r="Y125" s="13">
        <v>0</v>
      </c>
      <c r="Z125" s="13">
        <v>100</v>
      </c>
      <c r="AA125">
        <v>0</v>
      </c>
      <c r="AB125">
        <v>1</v>
      </c>
      <c r="AC125">
        <v>0</v>
      </c>
      <c r="AD125">
        <v>0</v>
      </c>
      <c r="AE125">
        <v>0</v>
      </c>
      <c r="AF125">
        <v>0</v>
      </c>
      <c r="AG125">
        <v>0</v>
      </c>
      <c r="AH125">
        <v>2</v>
      </c>
      <c r="AI125">
        <v>1</v>
      </c>
      <c r="AJ125">
        <v>0</v>
      </c>
      <c r="AK125">
        <v>0</v>
      </c>
    </row>
    <row r="126" spans="1:37" x14ac:dyDescent="0.3">
      <c r="A126" t="s">
        <v>49</v>
      </c>
      <c r="B126" t="s">
        <v>1084</v>
      </c>
      <c r="C126" t="s">
        <v>1158</v>
      </c>
      <c r="D126" t="s">
        <v>1159</v>
      </c>
      <c r="E126" t="s">
        <v>2027</v>
      </c>
      <c r="F126" t="s">
        <v>1177</v>
      </c>
      <c r="G126" t="s">
        <v>1178</v>
      </c>
      <c r="H126" t="str">
        <f t="shared" si="3"/>
        <v>Trachypoma macracanthus</v>
      </c>
      <c r="I126" t="s">
        <v>1558</v>
      </c>
      <c r="L126" t="s">
        <v>1392</v>
      </c>
      <c r="M126">
        <v>3.5</v>
      </c>
      <c r="N126" t="s">
        <v>1559</v>
      </c>
      <c r="O126" t="s">
        <v>1560</v>
      </c>
      <c r="S126" t="s">
        <v>1463</v>
      </c>
      <c r="T126" s="13" t="e">
        <v>#N/A</v>
      </c>
      <c r="U126" s="13" t="e">
        <v>#N/A</v>
      </c>
      <c r="V126">
        <v>300</v>
      </c>
      <c r="W126" t="s">
        <v>1407</v>
      </c>
      <c r="X126" s="13">
        <v>22</v>
      </c>
      <c r="Y126" s="13"/>
      <c r="Z126" s="13">
        <v>45</v>
      </c>
      <c r="AA126">
        <v>1</v>
      </c>
      <c r="AB126">
        <v>1</v>
      </c>
      <c r="AC126">
        <v>0</v>
      </c>
      <c r="AD126">
        <v>0</v>
      </c>
      <c r="AE126">
        <v>0</v>
      </c>
      <c r="AF126">
        <v>0</v>
      </c>
      <c r="AG126">
        <v>0</v>
      </c>
      <c r="AH126">
        <v>2</v>
      </c>
      <c r="AI126">
        <v>1</v>
      </c>
      <c r="AJ126">
        <v>0</v>
      </c>
      <c r="AK126">
        <v>0</v>
      </c>
    </row>
    <row r="127" spans="1:37" x14ac:dyDescent="0.3">
      <c r="A127" t="s">
        <v>60</v>
      </c>
      <c r="B127" t="s">
        <v>1084</v>
      </c>
      <c r="C127" t="s">
        <v>1158</v>
      </c>
      <c r="D127" t="s">
        <v>1198</v>
      </c>
      <c r="F127" t="s">
        <v>2148</v>
      </c>
      <c r="G127" t="s">
        <v>1200</v>
      </c>
      <c r="H127" t="str">
        <f t="shared" si="3"/>
        <v>Chrysophrys auratus</v>
      </c>
      <c r="I127" t="s">
        <v>1595</v>
      </c>
      <c r="J127" t="s">
        <v>2044</v>
      </c>
      <c r="L127" t="s">
        <v>1392</v>
      </c>
      <c r="M127">
        <v>3.6</v>
      </c>
      <c r="N127" t="s">
        <v>1596</v>
      </c>
      <c r="O127" t="s">
        <v>1597</v>
      </c>
      <c r="P127" t="s">
        <v>1598</v>
      </c>
      <c r="S127" t="s">
        <v>1463</v>
      </c>
      <c r="T127" s="13" t="s">
        <v>2058</v>
      </c>
      <c r="U127" s="13" t="s">
        <v>2104</v>
      </c>
      <c r="V127">
        <v>1300</v>
      </c>
      <c r="W127" t="s">
        <v>1599</v>
      </c>
      <c r="X127" s="13">
        <v>130</v>
      </c>
      <c r="Y127" s="13">
        <v>0</v>
      </c>
      <c r="Z127" s="13">
        <v>200</v>
      </c>
      <c r="AA127">
        <v>0</v>
      </c>
      <c r="AB127">
        <v>1</v>
      </c>
      <c r="AC127">
        <v>0</v>
      </c>
      <c r="AD127">
        <v>0</v>
      </c>
      <c r="AE127">
        <v>0</v>
      </c>
      <c r="AF127">
        <v>0</v>
      </c>
      <c r="AG127">
        <v>1</v>
      </c>
      <c r="AH127">
        <v>2</v>
      </c>
      <c r="AI127">
        <v>1</v>
      </c>
      <c r="AJ127">
        <v>0</v>
      </c>
      <c r="AK127">
        <v>1</v>
      </c>
    </row>
    <row r="128" spans="1:37" x14ac:dyDescent="0.3">
      <c r="A128" t="s">
        <v>148</v>
      </c>
      <c r="B128" t="s">
        <v>1084</v>
      </c>
      <c r="C128" t="s">
        <v>1158</v>
      </c>
      <c r="D128" t="s">
        <v>1357</v>
      </c>
      <c r="F128" t="s">
        <v>1358</v>
      </c>
      <c r="G128" t="s">
        <v>1359</v>
      </c>
      <c r="H128" t="str">
        <f t="shared" si="3"/>
        <v>Grahamichthys radiata</v>
      </c>
      <c r="I128" t="s">
        <v>1915</v>
      </c>
      <c r="J128" t="s">
        <v>2157</v>
      </c>
      <c r="L128" t="s">
        <v>1392</v>
      </c>
      <c r="M128">
        <v>3.3</v>
      </c>
      <c r="N128" t="s">
        <v>1916</v>
      </c>
      <c r="O128" t="s">
        <v>1917</v>
      </c>
      <c r="S128" t="s">
        <v>1463</v>
      </c>
      <c r="T128" s="13" t="e">
        <v>#N/A</v>
      </c>
      <c r="U128" s="13" t="e">
        <v>#N/A</v>
      </c>
      <c r="V128">
        <v>58</v>
      </c>
      <c r="W128" t="s">
        <v>1407</v>
      </c>
      <c r="X128" s="13">
        <v>6.5</v>
      </c>
      <c r="Y128" s="13">
        <v>0</v>
      </c>
      <c r="Z128" s="13">
        <v>50</v>
      </c>
      <c r="AA128">
        <v>0</v>
      </c>
      <c r="AB128">
        <v>1</v>
      </c>
      <c r="AC128">
        <v>0</v>
      </c>
      <c r="AD128">
        <v>0</v>
      </c>
      <c r="AE128">
        <v>0</v>
      </c>
      <c r="AF128">
        <v>1</v>
      </c>
      <c r="AG128">
        <v>2</v>
      </c>
      <c r="AH128">
        <v>0</v>
      </c>
      <c r="AI128">
        <v>0</v>
      </c>
      <c r="AJ128">
        <v>0</v>
      </c>
      <c r="AK128">
        <v>0</v>
      </c>
    </row>
    <row r="129" spans="1:37" x14ac:dyDescent="0.3">
      <c r="A129" s="5" t="s">
        <v>149</v>
      </c>
      <c r="B129" s="6" t="s">
        <v>1084</v>
      </c>
      <c r="C129" s="6" t="s">
        <v>1158</v>
      </c>
      <c r="D129" s="6" t="s">
        <v>1357</v>
      </c>
      <c r="F129" s="6" t="s">
        <v>2009</v>
      </c>
      <c r="G129" s="6" t="s">
        <v>1360</v>
      </c>
      <c r="H129" t="str">
        <f t="shared" si="3"/>
        <v>Thalasseleotris adela</v>
      </c>
      <c r="I129" s="7" t="s">
        <v>1973</v>
      </c>
      <c r="J129" s="12"/>
      <c r="K129" s="12"/>
      <c r="L129" s="12" t="s">
        <v>1392</v>
      </c>
      <c r="M129" s="6">
        <v>3.1</v>
      </c>
      <c r="N129" s="11" t="s">
        <v>1971</v>
      </c>
      <c r="O129" s="12" t="s">
        <v>1525</v>
      </c>
      <c r="P129" s="12"/>
      <c r="Q129" s="12"/>
      <c r="R129" s="12"/>
      <c r="S129" t="s">
        <v>1463</v>
      </c>
      <c r="T129" s="13" t="e">
        <v>#N/A</v>
      </c>
      <c r="U129" s="13" t="e">
        <v>#N/A</v>
      </c>
      <c r="V129">
        <v>32.6</v>
      </c>
      <c r="W129" s="7" t="s">
        <v>1407</v>
      </c>
      <c r="X129" s="13" t="s">
        <v>2067</v>
      </c>
      <c r="Y129" s="13">
        <v>1</v>
      </c>
      <c r="Z129" s="13">
        <v>20</v>
      </c>
      <c r="AA129">
        <v>0</v>
      </c>
      <c r="AB129">
        <v>1</v>
      </c>
      <c r="AC129">
        <v>0</v>
      </c>
      <c r="AD129">
        <v>0</v>
      </c>
      <c r="AE129">
        <v>0</v>
      </c>
      <c r="AF129">
        <v>1</v>
      </c>
      <c r="AG129">
        <v>2</v>
      </c>
      <c r="AH129">
        <v>0</v>
      </c>
      <c r="AI129">
        <v>0</v>
      </c>
      <c r="AJ129">
        <v>0</v>
      </c>
      <c r="AK129">
        <v>0</v>
      </c>
    </row>
    <row r="130" spans="1:37" x14ac:dyDescent="0.3">
      <c r="A130" t="s">
        <v>126</v>
      </c>
      <c r="B130" t="s">
        <v>1084</v>
      </c>
      <c r="C130" t="s">
        <v>1158</v>
      </c>
      <c r="D130" t="s">
        <v>1322</v>
      </c>
      <c r="E130" t="s">
        <v>2036</v>
      </c>
      <c r="F130" t="s">
        <v>1325</v>
      </c>
      <c r="G130" t="s">
        <v>1326</v>
      </c>
      <c r="H130" t="str">
        <f t="shared" si="3"/>
        <v>Bellapiscis lesleyae</v>
      </c>
      <c r="I130" t="s">
        <v>1840</v>
      </c>
      <c r="L130" t="s">
        <v>1392</v>
      </c>
      <c r="M130">
        <v>3.3</v>
      </c>
      <c r="N130" t="s">
        <v>1841</v>
      </c>
      <c r="O130" t="s">
        <v>1842</v>
      </c>
      <c r="P130" t="s">
        <v>1843</v>
      </c>
      <c r="S130" t="s">
        <v>1950</v>
      </c>
      <c r="T130" s="13" t="s">
        <v>2058</v>
      </c>
      <c r="U130" s="13" t="s">
        <v>2135</v>
      </c>
      <c r="V130">
        <v>65</v>
      </c>
      <c r="W130" t="s">
        <v>1407</v>
      </c>
      <c r="X130" s="13">
        <v>6.03</v>
      </c>
      <c r="Y130" s="13">
        <v>0</v>
      </c>
      <c r="Z130" s="13">
        <v>5</v>
      </c>
      <c r="AA130">
        <v>0</v>
      </c>
      <c r="AB130">
        <v>1</v>
      </c>
      <c r="AC130">
        <v>0</v>
      </c>
      <c r="AD130">
        <v>0</v>
      </c>
      <c r="AE130">
        <v>0</v>
      </c>
      <c r="AF130">
        <v>0</v>
      </c>
      <c r="AG130">
        <v>2</v>
      </c>
      <c r="AH130">
        <v>1</v>
      </c>
      <c r="AI130">
        <v>0</v>
      </c>
      <c r="AJ130">
        <v>0</v>
      </c>
      <c r="AK130">
        <v>0</v>
      </c>
    </row>
    <row r="131" spans="1:37" x14ac:dyDescent="0.3">
      <c r="A131" t="s">
        <v>127</v>
      </c>
      <c r="B131" t="s">
        <v>1084</v>
      </c>
      <c r="C131" t="s">
        <v>1158</v>
      </c>
      <c r="D131" t="s">
        <v>1322</v>
      </c>
      <c r="E131" t="s">
        <v>2036</v>
      </c>
      <c r="F131" t="s">
        <v>1325</v>
      </c>
      <c r="G131" t="s">
        <v>1327</v>
      </c>
      <c r="H131" t="str">
        <f t="shared" si="3"/>
        <v>Bellapiscis medius</v>
      </c>
      <c r="I131" t="s">
        <v>1844</v>
      </c>
      <c r="L131" t="s">
        <v>1392</v>
      </c>
      <c r="M131">
        <v>3.5</v>
      </c>
      <c r="N131" t="s">
        <v>1845</v>
      </c>
      <c r="O131" t="s">
        <v>1846</v>
      </c>
      <c r="P131" t="s">
        <v>1847</v>
      </c>
      <c r="S131" t="s">
        <v>1950</v>
      </c>
      <c r="T131" s="13" t="s">
        <v>2058</v>
      </c>
      <c r="U131" s="13" t="s">
        <v>2067</v>
      </c>
      <c r="V131">
        <v>85</v>
      </c>
      <c r="W131" t="s">
        <v>1407</v>
      </c>
      <c r="X131" s="13">
        <v>7.5</v>
      </c>
      <c r="Y131" s="13">
        <v>0</v>
      </c>
      <c r="Z131" s="13">
        <v>5</v>
      </c>
      <c r="AA131">
        <v>0</v>
      </c>
      <c r="AB131">
        <v>1</v>
      </c>
      <c r="AC131">
        <v>0</v>
      </c>
      <c r="AD131">
        <v>0</v>
      </c>
      <c r="AE131">
        <v>0</v>
      </c>
      <c r="AF131">
        <v>0</v>
      </c>
      <c r="AG131">
        <v>2</v>
      </c>
      <c r="AH131">
        <v>1</v>
      </c>
      <c r="AI131">
        <v>0</v>
      </c>
      <c r="AJ131">
        <v>0</v>
      </c>
      <c r="AK131">
        <v>0</v>
      </c>
    </row>
    <row r="132" spans="1:37" x14ac:dyDescent="0.3">
      <c r="A132" t="s">
        <v>125</v>
      </c>
      <c r="B132" t="s">
        <v>1084</v>
      </c>
      <c r="C132" t="s">
        <v>1158</v>
      </c>
      <c r="D132" t="s">
        <v>1322</v>
      </c>
      <c r="E132" t="s">
        <v>2036</v>
      </c>
      <c r="F132" t="s">
        <v>1323</v>
      </c>
      <c r="G132" t="s">
        <v>1324</v>
      </c>
      <c r="H132" t="str">
        <f t="shared" si="3"/>
        <v>Blennodon dorsalis</v>
      </c>
      <c r="I132" t="s">
        <v>1836</v>
      </c>
      <c r="L132" t="s">
        <v>1392</v>
      </c>
      <c r="M132">
        <v>3.4</v>
      </c>
      <c r="N132" t="s">
        <v>1837</v>
      </c>
      <c r="O132" t="s">
        <v>1838</v>
      </c>
      <c r="P132" t="s">
        <v>1839</v>
      </c>
      <c r="S132" t="s">
        <v>1463</v>
      </c>
      <c r="T132" s="13" t="e">
        <v>#N/A</v>
      </c>
      <c r="U132" s="13" t="e">
        <v>#N/A</v>
      </c>
      <c r="V132">
        <v>170</v>
      </c>
      <c r="W132" t="s">
        <v>1407</v>
      </c>
      <c r="X132" s="13">
        <v>15.1</v>
      </c>
      <c r="Y132" s="13">
        <v>0</v>
      </c>
      <c r="Z132" s="13">
        <v>8</v>
      </c>
      <c r="AA132">
        <v>0</v>
      </c>
      <c r="AB132">
        <v>1</v>
      </c>
      <c r="AC132">
        <v>0</v>
      </c>
      <c r="AD132">
        <v>0</v>
      </c>
      <c r="AE132">
        <v>0</v>
      </c>
      <c r="AF132">
        <v>0</v>
      </c>
      <c r="AG132">
        <v>1</v>
      </c>
      <c r="AH132">
        <v>2</v>
      </c>
      <c r="AI132">
        <v>0</v>
      </c>
      <c r="AJ132">
        <v>0</v>
      </c>
      <c r="AK132">
        <v>0</v>
      </c>
    </row>
    <row r="133" spans="1:37" x14ac:dyDescent="0.3">
      <c r="A133" s="3" t="s">
        <v>144</v>
      </c>
      <c r="B133" t="s">
        <v>1084</v>
      </c>
      <c r="C133" t="s">
        <v>1158</v>
      </c>
      <c r="D133" s="12" t="s">
        <v>1322</v>
      </c>
      <c r="E133" t="s">
        <v>2036</v>
      </c>
      <c r="F133" s="12" t="s">
        <v>1349</v>
      </c>
      <c r="G133" s="12" t="s">
        <v>1257</v>
      </c>
      <c r="H133" t="str">
        <f t="shared" si="3"/>
        <v>Enneapterygius kermadecensis</v>
      </c>
      <c r="I133" s="12" t="s">
        <v>1903</v>
      </c>
      <c r="L133" t="s">
        <v>1392</v>
      </c>
      <c r="M133" s="12">
        <v>3.1</v>
      </c>
      <c r="N133" t="s">
        <v>1969</v>
      </c>
      <c r="O133" t="s">
        <v>1904</v>
      </c>
      <c r="P133" t="s">
        <v>1905</v>
      </c>
      <c r="S133" t="s">
        <v>1951</v>
      </c>
      <c r="T133" s="13" t="e">
        <v>#N/A</v>
      </c>
      <c r="U133" s="13" t="e">
        <v>#N/A</v>
      </c>
      <c r="V133">
        <v>33</v>
      </c>
      <c r="W133" s="12" t="s">
        <v>1704</v>
      </c>
      <c r="X133" s="13">
        <v>3.3</v>
      </c>
      <c r="Y133" s="13">
        <v>0</v>
      </c>
      <c r="Z133" s="13">
        <v>2</v>
      </c>
      <c r="AA133">
        <v>0</v>
      </c>
      <c r="AB133">
        <v>1</v>
      </c>
      <c r="AC133">
        <v>0</v>
      </c>
      <c r="AD133">
        <v>0</v>
      </c>
      <c r="AE133">
        <v>0</v>
      </c>
      <c r="AF133">
        <v>0</v>
      </c>
      <c r="AG133">
        <v>2</v>
      </c>
      <c r="AH133">
        <v>1</v>
      </c>
      <c r="AI133">
        <v>0</v>
      </c>
      <c r="AJ133">
        <v>0</v>
      </c>
      <c r="AK133">
        <v>0</v>
      </c>
    </row>
    <row r="134" spans="1:37" x14ac:dyDescent="0.3">
      <c r="A134" t="s">
        <v>136</v>
      </c>
      <c r="B134" t="s">
        <v>1084</v>
      </c>
      <c r="C134" t="s">
        <v>1158</v>
      </c>
      <c r="D134" t="s">
        <v>1322</v>
      </c>
      <c r="E134" t="s">
        <v>2036</v>
      </c>
      <c r="F134" t="s">
        <v>1328</v>
      </c>
      <c r="G134" t="s">
        <v>1338</v>
      </c>
      <c r="H134" t="str">
        <f t="shared" si="3"/>
        <v>Forsterygion capito</v>
      </c>
      <c r="I134" t="s">
        <v>1876</v>
      </c>
      <c r="L134" t="s">
        <v>1392</v>
      </c>
      <c r="M134">
        <v>3.3</v>
      </c>
      <c r="N134" t="s">
        <v>1877</v>
      </c>
      <c r="O134" t="s">
        <v>1878</v>
      </c>
      <c r="P134" t="s">
        <v>1879</v>
      </c>
      <c r="S134" t="s">
        <v>1950</v>
      </c>
      <c r="T134" s="13" t="s">
        <v>2058</v>
      </c>
      <c r="U134" s="13" t="s">
        <v>2067</v>
      </c>
      <c r="V134">
        <v>91</v>
      </c>
      <c r="W134" t="s">
        <v>1407</v>
      </c>
      <c r="X134" s="13">
        <v>9.4</v>
      </c>
      <c r="Y134" s="13">
        <v>0</v>
      </c>
      <c r="Z134" s="13">
        <v>12</v>
      </c>
      <c r="AA134">
        <v>0</v>
      </c>
      <c r="AB134">
        <v>1</v>
      </c>
      <c r="AC134">
        <v>0</v>
      </c>
      <c r="AD134">
        <v>0</v>
      </c>
      <c r="AE134">
        <v>0</v>
      </c>
      <c r="AF134">
        <v>0</v>
      </c>
      <c r="AG134">
        <v>1</v>
      </c>
      <c r="AH134">
        <v>2</v>
      </c>
      <c r="AI134">
        <v>0</v>
      </c>
      <c r="AJ134">
        <v>0</v>
      </c>
      <c r="AK134">
        <v>0</v>
      </c>
    </row>
    <row r="135" spans="1:37" x14ac:dyDescent="0.3">
      <c r="A135" t="s">
        <v>128</v>
      </c>
      <c r="B135" t="s">
        <v>1084</v>
      </c>
      <c r="C135" t="s">
        <v>1158</v>
      </c>
      <c r="D135" t="s">
        <v>1322</v>
      </c>
      <c r="E135" t="s">
        <v>2036</v>
      </c>
      <c r="F135" t="s">
        <v>1328</v>
      </c>
      <c r="G135" t="s">
        <v>1329</v>
      </c>
      <c r="H135" t="str">
        <f t="shared" si="3"/>
        <v>Forsterygion flavonigrum</v>
      </c>
      <c r="I135" t="s">
        <v>1848</v>
      </c>
      <c r="L135" t="s">
        <v>1392</v>
      </c>
      <c r="M135">
        <v>3.3</v>
      </c>
      <c r="N135" t="s">
        <v>1849</v>
      </c>
      <c r="O135" t="s">
        <v>1850</v>
      </c>
      <c r="P135" t="s">
        <v>1851</v>
      </c>
      <c r="S135" t="s">
        <v>1950</v>
      </c>
      <c r="T135" s="13" t="s">
        <v>2058</v>
      </c>
      <c r="U135" s="13" t="s">
        <v>2136</v>
      </c>
      <c r="V135">
        <v>53</v>
      </c>
      <c r="W135" t="s">
        <v>1407</v>
      </c>
      <c r="X135" s="13">
        <v>5</v>
      </c>
      <c r="Y135" s="13">
        <v>4</v>
      </c>
      <c r="Z135" s="13">
        <v>110</v>
      </c>
      <c r="AA135">
        <v>0</v>
      </c>
      <c r="AB135">
        <v>1</v>
      </c>
      <c r="AC135">
        <v>0</v>
      </c>
      <c r="AD135">
        <v>0</v>
      </c>
      <c r="AE135">
        <v>0</v>
      </c>
      <c r="AF135">
        <v>2</v>
      </c>
      <c r="AG135">
        <v>1</v>
      </c>
      <c r="AH135">
        <v>0</v>
      </c>
      <c r="AI135">
        <v>0</v>
      </c>
      <c r="AJ135">
        <v>0</v>
      </c>
      <c r="AK135">
        <v>0</v>
      </c>
    </row>
    <row r="136" spans="1:37" x14ac:dyDescent="0.3">
      <c r="A136" t="s">
        <v>134</v>
      </c>
      <c r="B136" t="s">
        <v>1084</v>
      </c>
      <c r="C136" t="s">
        <v>1158</v>
      </c>
      <c r="D136" t="s">
        <v>1322</v>
      </c>
      <c r="E136" t="s">
        <v>2036</v>
      </c>
      <c r="F136" t="s">
        <v>1328</v>
      </c>
      <c r="G136" t="s">
        <v>1336</v>
      </c>
      <c r="H136" t="str">
        <f t="shared" ref="H136:H166" si="4">CONCATENATE(F136," ",G136)</f>
        <v>Forsterygion gymnotum</v>
      </c>
      <c r="I136" t="s">
        <v>1869</v>
      </c>
      <c r="L136" t="s">
        <v>1392</v>
      </c>
      <c r="M136">
        <v>3.3</v>
      </c>
      <c r="N136" t="s">
        <v>1870</v>
      </c>
      <c r="O136" t="s">
        <v>1871</v>
      </c>
      <c r="P136" t="s">
        <v>1855</v>
      </c>
      <c r="S136" t="s">
        <v>1950</v>
      </c>
      <c r="T136" s="13" t="e">
        <v>#N/A</v>
      </c>
      <c r="U136" s="13" t="e">
        <v>#N/A</v>
      </c>
      <c r="V136">
        <v>90</v>
      </c>
      <c r="W136" t="s">
        <v>1407</v>
      </c>
      <c r="X136" s="13">
        <v>7.6</v>
      </c>
      <c r="Y136" s="13">
        <v>0</v>
      </c>
      <c r="Z136" s="13">
        <v>7</v>
      </c>
      <c r="AA136">
        <v>0</v>
      </c>
      <c r="AB136">
        <v>1</v>
      </c>
      <c r="AC136">
        <v>0</v>
      </c>
      <c r="AD136">
        <v>0</v>
      </c>
      <c r="AE136">
        <v>0</v>
      </c>
      <c r="AF136">
        <v>0</v>
      </c>
      <c r="AG136">
        <v>1</v>
      </c>
      <c r="AH136">
        <v>2</v>
      </c>
      <c r="AI136">
        <v>0</v>
      </c>
      <c r="AJ136">
        <v>0</v>
      </c>
      <c r="AK136">
        <v>0</v>
      </c>
    </row>
    <row r="137" spans="1:37" x14ac:dyDescent="0.3">
      <c r="A137" t="s">
        <v>129</v>
      </c>
      <c r="B137" t="s">
        <v>1084</v>
      </c>
      <c r="C137" t="s">
        <v>1158</v>
      </c>
      <c r="D137" t="s">
        <v>1322</v>
      </c>
      <c r="E137" t="s">
        <v>2036</v>
      </c>
      <c r="F137" t="s">
        <v>1328</v>
      </c>
      <c r="G137" t="s">
        <v>1330</v>
      </c>
      <c r="H137" t="str">
        <f t="shared" si="4"/>
        <v>Forsterygion lapillum</v>
      </c>
      <c r="I137" t="s">
        <v>1852</v>
      </c>
      <c r="L137" t="s">
        <v>1392</v>
      </c>
      <c r="M137">
        <v>3.3</v>
      </c>
      <c r="N137" t="s">
        <v>1853</v>
      </c>
      <c r="O137" t="s">
        <v>1854</v>
      </c>
      <c r="P137" t="s">
        <v>1855</v>
      </c>
      <c r="S137" t="s">
        <v>1774</v>
      </c>
      <c r="T137" s="13" t="s">
        <v>2058</v>
      </c>
      <c r="U137" s="13" t="s">
        <v>2137</v>
      </c>
      <c r="V137">
        <v>84</v>
      </c>
      <c r="W137" t="s">
        <v>1407</v>
      </c>
      <c r="X137" s="13">
        <v>6.69</v>
      </c>
      <c r="Y137" s="13">
        <v>0</v>
      </c>
      <c r="Z137" s="13">
        <v>20</v>
      </c>
      <c r="AA137">
        <v>0</v>
      </c>
      <c r="AB137">
        <v>1</v>
      </c>
      <c r="AC137">
        <v>1</v>
      </c>
      <c r="AD137">
        <v>0</v>
      </c>
      <c r="AE137">
        <v>0</v>
      </c>
      <c r="AF137">
        <v>1</v>
      </c>
      <c r="AG137">
        <v>1</v>
      </c>
      <c r="AH137">
        <v>2</v>
      </c>
      <c r="AI137">
        <v>0</v>
      </c>
      <c r="AJ137">
        <v>0</v>
      </c>
      <c r="AK137">
        <v>0</v>
      </c>
    </row>
    <row r="138" spans="1:37" x14ac:dyDescent="0.3">
      <c r="A138" t="s">
        <v>130</v>
      </c>
      <c r="B138" t="s">
        <v>1084</v>
      </c>
      <c r="C138" t="s">
        <v>1158</v>
      </c>
      <c r="D138" t="s">
        <v>1322</v>
      </c>
      <c r="E138" t="s">
        <v>2036</v>
      </c>
      <c r="F138" t="s">
        <v>1328</v>
      </c>
      <c r="G138" t="s">
        <v>1331</v>
      </c>
      <c r="H138" t="str">
        <f t="shared" si="4"/>
        <v>Forsterygion malcolmi</v>
      </c>
      <c r="I138" t="s">
        <v>1856</v>
      </c>
      <c r="L138" t="s">
        <v>1392</v>
      </c>
      <c r="M138">
        <v>3.4</v>
      </c>
      <c r="N138" t="s">
        <v>1857</v>
      </c>
      <c r="O138" t="s">
        <v>1858</v>
      </c>
      <c r="P138" t="s">
        <v>1859</v>
      </c>
      <c r="S138" t="s">
        <v>1953</v>
      </c>
      <c r="T138" s="13" t="s">
        <v>2058</v>
      </c>
      <c r="U138" s="13" t="s">
        <v>2138</v>
      </c>
      <c r="V138">
        <v>130</v>
      </c>
      <c r="W138" t="s">
        <v>1407</v>
      </c>
      <c r="X138" s="13">
        <v>12.2</v>
      </c>
      <c r="Y138" s="13">
        <v>2</v>
      </c>
      <c r="Z138" s="13">
        <v>35</v>
      </c>
      <c r="AA138">
        <v>0</v>
      </c>
      <c r="AB138">
        <v>1</v>
      </c>
      <c r="AC138">
        <v>0</v>
      </c>
      <c r="AD138">
        <v>0</v>
      </c>
      <c r="AE138">
        <v>0</v>
      </c>
      <c r="AF138">
        <v>0</v>
      </c>
      <c r="AG138">
        <v>1</v>
      </c>
      <c r="AH138">
        <v>2</v>
      </c>
      <c r="AI138">
        <v>0</v>
      </c>
      <c r="AJ138">
        <v>0</v>
      </c>
      <c r="AK138">
        <v>0</v>
      </c>
    </row>
    <row r="139" spans="1:37" x14ac:dyDescent="0.3">
      <c r="A139" t="s">
        <v>141</v>
      </c>
      <c r="B139" t="s">
        <v>1084</v>
      </c>
      <c r="C139" t="s">
        <v>1158</v>
      </c>
      <c r="D139" t="s">
        <v>1322</v>
      </c>
      <c r="E139" t="s">
        <v>2036</v>
      </c>
      <c r="F139" t="s">
        <v>1328</v>
      </c>
      <c r="G139" t="s">
        <v>1345</v>
      </c>
      <c r="H139" t="str">
        <f t="shared" si="4"/>
        <v>Forsterygion maryannae</v>
      </c>
      <c r="I139" t="s">
        <v>1894</v>
      </c>
      <c r="L139" t="s">
        <v>1483</v>
      </c>
      <c r="M139">
        <v>3.3</v>
      </c>
      <c r="N139" t="s">
        <v>1895</v>
      </c>
      <c r="O139" t="s">
        <v>1896</v>
      </c>
      <c r="P139" t="s">
        <v>1855</v>
      </c>
      <c r="S139" t="s">
        <v>1571</v>
      </c>
      <c r="T139" s="13" t="e">
        <v>#N/A</v>
      </c>
      <c r="U139" s="13" t="e">
        <v>#N/A</v>
      </c>
      <c r="V139">
        <v>70</v>
      </c>
      <c r="W139" t="s">
        <v>1704</v>
      </c>
      <c r="X139" s="13">
        <v>5.88</v>
      </c>
      <c r="Y139" s="13">
        <v>1</v>
      </c>
      <c r="Z139" s="13">
        <v>50</v>
      </c>
      <c r="AA139">
        <v>0</v>
      </c>
      <c r="AB139">
        <v>1</v>
      </c>
      <c r="AC139">
        <v>0</v>
      </c>
      <c r="AD139">
        <v>0</v>
      </c>
      <c r="AE139">
        <v>2</v>
      </c>
      <c r="AF139">
        <v>0</v>
      </c>
      <c r="AG139">
        <v>1</v>
      </c>
      <c r="AH139">
        <v>1</v>
      </c>
      <c r="AI139">
        <v>0</v>
      </c>
      <c r="AJ139">
        <v>0</v>
      </c>
      <c r="AK139">
        <v>0</v>
      </c>
    </row>
    <row r="140" spans="1:37" x14ac:dyDescent="0.3">
      <c r="A140" t="s">
        <v>135</v>
      </c>
      <c r="B140" t="s">
        <v>1084</v>
      </c>
      <c r="C140" t="s">
        <v>1158</v>
      </c>
      <c r="D140" t="s">
        <v>1322</v>
      </c>
      <c r="E140" t="s">
        <v>2036</v>
      </c>
      <c r="F140" t="s">
        <v>1328</v>
      </c>
      <c r="G140" t="s">
        <v>1337</v>
      </c>
      <c r="H140" t="str">
        <f t="shared" si="4"/>
        <v>Forsterygion nigripenne</v>
      </c>
      <c r="I140" t="s">
        <v>1872</v>
      </c>
      <c r="L140" t="s">
        <v>1392</v>
      </c>
      <c r="M140">
        <v>3.3</v>
      </c>
      <c r="N140" t="s">
        <v>1873</v>
      </c>
      <c r="O140" t="s">
        <v>1874</v>
      </c>
      <c r="P140" t="s">
        <v>1875</v>
      </c>
      <c r="S140" t="s">
        <v>1463</v>
      </c>
      <c r="T140" s="13" t="e">
        <v>#N/A</v>
      </c>
      <c r="U140" s="13" t="e">
        <v>#N/A</v>
      </c>
      <c r="V140">
        <v>90</v>
      </c>
      <c r="W140" t="s">
        <v>1407</v>
      </c>
      <c r="X140" s="13">
        <v>9</v>
      </c>
      <c r="Y140" s="13"/>
      <c r="Z140" s="13" t="s">
        <v>2067</v>
      </c>
      <c r="AA140">
        <v>0</v>
      </c>
      <c r="AB140">
        <v>1</v>
      </c>
      <c r="AC140">
        <v>0</v>
      </c>
      <c r="AD140">
        <v>0</v>
      </c>
      <c r="AE140">
        <v>0</v>
      </c>
      <c r="AF140">
        <v>0</v>
      </c>
      <c r="AG140">
        <v>1</v>
      </c>
      <c r="AH140">
        <v>2</v>
      </c>
      <c r="AI140">
        <v>0</v>
      </c>
      <c r="AJ140">
        <v>0</v>
      </c>
      <c r="AK140">
        <v>0</v>
      </c>
    </row>
    <row r="141" spans="1:37" x14ac:dyDescent="0.3">
      <c r="A141" t="s">
        <v>131</v>
      </c>
      <c r="B141" t="s">
        <v>1084</v>
      </c>
      <c r="C141" t="s">
        <v>1158</v>
      </c>
      <c r="D141" t="s">
        <v>1322</v>
      </c>
      <c r="E141" t="s">
        <v>2036</v>
      </c>
      <c r="F141" t="s">
        <v>1328</v>
      </c>
      <c r="G141" t="s">
        <v>1332</v>
      </c>
      <c r="H141" t="str">
        <f t="shared" si="4"/>
        <v>Forsterygion varium</v>
      </c>
      <c r="I141" t="s">
        <v>1860</v>
      </c>
      <c r="L141" t="s">
        <v>1392</v>
      </c>
      <c r="M141">
        <v>3.5</v>
      </c>
      <c r="N141" t="s">
        <v>1861</v>
      </c>
      <c r="O141" t="s">
        <v>1862</v>
      </c>
      <c r="P141" t="s">
        <v>1863</v>
      </c>
      <c r="S141" t="s">
        <v>1950</v>
      </c>
      <c r="T141" s="13" t="s">
        <v>2058</v>
      </c>
      <c r="U141" s="13" t="s">
        <v>2067</v>
      </c>
      <c r="V141">
        <v>133</v>
      </c>
      <c r="W141" t="s">
        <v>1407</v>
      </c>
      <c r="X141" s="13">
        <v>13</v>
      </c>
      <c r="Y141" s="13">
        <v>0</v>
      </c>
      <c r="Z141" s="13">
        <v>33</v>
      </c>
      <c r="AA141">
        <v>0</v>
      </c>
      <c r="AB141">
        <v>1</v>
      </c>
      <c r="AC141">
        <v>0</v>
      </c>
      <c r="AD141">
        <v>0</v>
      </c>
      <c r="AE141">
        <v>0</v>
      </c>
      <c r="AF141">
        <v>0</v>
      </c>
      <c r="AG141">
        <v>1</v>
      </c>
      <c r="AH141">
        <v>2</v>
      </c>
      <c r="AI141">
        <v>1</v>
      </c>
      <c r="AJ141">
        <v>0</v>
      </c>
      <c r="AK141">
        <v>0</v>
      </c>
    </row>
    <row r="142" spans="1:37" x14ac:dyDescent="0.3">
      <c r="A142" t="s">
        <v>132</v>
      </c>
      <c r="B142" t="s">
        <v>1084</v>
      </c>
      <c r="C142" t="s">
        <v>1158</v>
      </c>
      <c r="D142" t="s">
        <v>1322</v>
      </c>
      <c r="E142" t="s">
        <v>2036</v>
      </c>
      <c r="F142" t="s">
        <v>1333</v>
      </c>
      <c r="G142" t="s">
        <v>1334</v>
      </c>
      <c r="H142" t="str">
        <f t="shared" si="4"/>
        <v>Gilloblennius abditus</v>
      </c>
      <c r="I142" t="s">
        <v>1864</v>
      </c>
      <c r="L142" t="s">
        <v>1392</v>
      </c>
      <c r="M142">
        <v>3.2</v>
      </c>
      <c r="N142" t="s">
        <v>1966</v>
      </c>
      <c r="O142" t="s">
        <v>1865</v>
      </c>
      <c r="P142" t="s">
        <v>1855</v>
      </c>
      <c r="S142" t="s">
        <v>1950</v>
      </c>
      <c r="T142" s="13" t="e">
        <v>#N/A</v>
      </c>
      <c r="U142" s="13" t="e">
        <v>#N/A</v>
      </c>
      <c r="V142">
        <v>74</v>
      </c>
      <c r="W142" t="s">
        <v>1407</v>
      </c>
      <c r="X142" s="13">
        <v>6.4</v>
      </c>
      <c r="Y142" s="13">
        <v>0</v>
      </c>
      <c r="Z142" s="13">
        <v>10</v>
      </c>
      <c r="AA142">
        <v>0</v>
      </c>
      <c r="AB142">
        <v>1</v>
      </c>
      <c r="AC142">
        <v>0</v>
      </c>
      <c r="AD142">
        <v>0</v>
      </c>
      <c r="AE142">
        <v>0</v>
      </c>
      <c r="AF142">
        <v>0</v>
      </c>
      <c r="AG142">
        <v>1</v>
      </c>
      <c r="AH142">
        <v>2</v>
      </c>
      <c r="AI142">
        <v>0</v>
      </c>
      <c r="AJ142">
        <v>0</v>
      </c>
      <c r="AK142">
        <v>0</v>
      </c>
    </row>
    <row r="143" spans="1:37" x14ac:dyDescent="0.3">
      <c r="A143" t="s">
        <v>133</v>
      </c>
      <c r="B143" t="s">
        <v>1084</v>
      </c>
      <c r="C143" t="s">
        <v>1158</v>
      </c>
      <c r="D143" t="s">
        <v>1322</v>
      </c>
      <c r="E143" t="s">
        <v>2036</v>
      </c>
      <c r="F143" t="s">
        <v>1333</v>
      </c>
      <c r="G143" t="s">
        <v>1335</v>
      </c>
      <c r="H143" t="str">
        <f t="shared" si="4"/>
        <v>Gilloblennius tripennis</v>
      </c>
      <c r="I143" t="s">
        <v>1866</v>
      </c>
      <c r="J143" s="12"/>
      <c r="K143" s="12"/>
      <c r="L143" s="12" t="s">
        <v>1392</v>
      </c>
      <c r="M143">
        <v>3.4</v>
      </c>
      <c r="N143" s="12" t="s">
        <v>1967</v>
      </c>
      <c r="O143" s="12" t="s">
        <v>1867</v>
      </c>
      <c r="P143" s="12" t="s">
        <v>1868</v>
      </c>
      <c r="Q143" s="12"/>
      <c r="R143" s="12"/>
      <c r="S143" t="s">
        <v>1953</v>
      </c>
      <c r="T143" s="13" t="s">
        <v>2058</v>
      </c>
      <c r="U143" s="13" t="s">
        <v>2139</v>
      </c>
      <c r="V143">
        <v>113</v>
      </c>
      <c r="W143" t="s">
        <v>1407</v>
      </c>
      <c r="X143" s="13">
        <v>10.18</v>
      </c>
      <c r="Y143" s="13">
        <v>0</v>
      </c>
      <c r="Z143" s="13">
        <v>20</v>
      </c>
      <c r="AA143">
        <v>0</v>
      </c>
      <c r="AB143">
        <v>1</v>
      </c>
      <c r="AC143">
        <v>0</v>
      </c>
      <c r="AD143">
        <v>0</v>
      </c>
      <c r="AE143">
        <v>0</v>
      </c>
      <c r="AF143">
        <v>0</v>
      </c>
      <c r="AG143">
        <v>1</v>
      </c>
      <c r="AH143">
        <v>2</v>
      </c>
      <c r="AI143">
        <v>0</v>
      </c>
      <c r="AJ143">
        <v>0</v>
      </c>
      <c r="AK143">
        <v>0</v>
      </c>
    </row>
    <row r="144" spans="1:37" x14ac:dyDescent="0.3">
      <c r="A144" t="s">
        <v>137</v>
      </c>
      <c r="B144" t="s">
        <v>1084</v>
      </c>
      <c r="C144" t="s">
        <v>1158</v>
      </c>
      <c r="D144" t="s">
        <v>1322</v>
      </c>
      <c r="E144" t="s">
        <v>2036</v>
      </c>
      <c r="F144" t="s">
        <v>1339</v>
      </c>
      <c r="G144" t="s">
        <v>1340</v>
      </c>
      <c r="H144" t="str">
        <f t="shared" si="4"/>
        <v>Karalepis stewarti</v>
      </c>
      <c r="I144" t="s">
        <v>1880</v>
      </c>
      <c r="L144" t="s">
        <v>1392</v>
      </c>
      <c r="M144">
        <v>3.3</v>
      </c>
      <c r="N144" t="s">
        <v>1881</v>
      </c>
      <c r="O144" t="s">
        <v>1882</v>
      </c>
      <c r="P144" t="s">
        <v>1883</v>
      </c>
      <c r="S144" t="s">
        <v>1463</v>
      </c>
      <c r="T144" s="13" t="s">
        <v>2058</v>
      </c>
      <c r="U144" s="13" t="s">
        <v>2140</v>
      </c>
      <c r="V144">
        <v>127</v>
      </c>
      <c r="W144" t="s">
        <v>1407</v>
      </c>
      <c r="X144" s="13">
        <v>15</v>
      </c>
      <c r="Y144" s="13">
        <v>0</v>
      </c>
      <c r="Z144" s="13">
        <v>33</v>
      </c>
      <c r="AA144">
        <v>0</v>
      </c>
      <c r="AB144">
        <v>1</v>
      </c>
      <c r="AC144">
        <v>0</v>
      </c>
      <c r="AD144">
        <v>0</v>
      </c>
      <c r="AE144">
        <v>0</v>
      </c>
      <c r="AF144">
        <v>0</v>
      </c>
      <c r="AG144">
        <v>1</v>
      </c>
      <c r="AH144">
        <v>2</v>
      </c>
      <c r="AI144">
        <v>1</v>
      </c>
      <c r="AJ144">
        <v>0</v>
      </c>
      <c r="AK144">
        <v>0</v>
      </c>
    </row>
    <row r="145" spans="1:37" x14ac:dyDescent="0.3">
      <c r="A145" t="s">
        <v>138</v>
      </c>
      <c r="B145" t="s">
        <v>1084</v>
      </c>
      <c r="C145" t="s">
        <v>1158</v>
      </c>
      <c r="D145" t="s">
        <v>1322</v>
      </c>
      <c r="E145" t="s">
        <v>2036</v>
      </c>
      <c r="F145" t="s">
        <v>1341</v>
      </c>
      <c r="G145" t="s">
        <v>1342</v>
      </c>
      <c r="H145" t="str">
        <f t="shared" si="4"/>
        <v>Notoclinops caerulepunctus</v>
      </c>
      <c r="I145" t="s">
        <v>1884</v>
      </c>
      <c r="L145" t="s">
        <v>1972</v>
      </c>
      <c r="M145">
        <v>3.1</v>
      </c>
      <c r="N145" t="s">
        <v>1885</v>
      </c>
      <c r="O145" t="s">
        <v>1886</v>
      </c>
      <c r="P145" t="s">
        <v>1887</v>
      </c>
      <c r="S145" t="s">
        <v>1622</v>
      </c>
      <c r="T145" s="13" t="e">
        <v>#N/A</v>
      </c>
      <c r="U145" s="13" t="e">
        <v>#N/A</v>
      </c>
      <c r="V145">
        <v>38</v>
      </c>
      <c r="W145" t="s">
        <v>1407</v>
      </c>
      <c r="X145" s="13">
        <v>3.6</v>
      </c>
      <c r="Y145" s="13">
        <v>0</v>
      </c>
      <c r="Z145" s="13">
        <v>40</v>
      </c>
      <c r="AA145">
        <v>0</v>
      </c>
      <c r="AB145">
        <v>1</v>
      </c>
      <c r="AC145">
        <v>2</v>
      </c>
      <c r="AD145">
        <v>0</v>
      </c>
      <c r="AE145">
        <v>0</v>
      </c>
      <c r="AF145">
        <v>1</v>
      </c>
      <c r="AG145">
        <v>1</v>
      </c>
      <c r="AH145">
        <v>0</v>
      </c>
      <c r="AI145">
        <v>0</v>
      </c>
      <c r="AJ145">
        <v>0</v>
      </c>
      <c r="AK145">
        <v>0</v>
      </c>
    </row>
    <row r="146" spans="1:37" x14ac:dyDescent="0.3">
      <c r="A146" t="s">
        <v>139</v>
      </c>
      <c r="B146" t="s">
        <v>1084</v>
      </c>
      <c r="C146" t="s">
        <v>1158</v>
      </c>
      <c r="D146" t="s">
        <v>1322</v>
      </c>
      <c r="E146" t="s">
        <v>2036</v>
      </c>
      <c r="F146" t="s">
        <v>1341</v>
      </c>
      <c r="G146" t="s">
        <v>1343</v>
      </c>
      <c r="H146" t="str">
        <f t="shared" si="4"/>
        <v>Notoclinops segmentatus</v>
      </c>
      <c r="I146" t="s">
        <v>1888</v>
      </c>
      <c r="L146" t="s">
        <v>1392</v>
      </c>
      <c r="M146">
        <v>3.3</v>
      </c>
      <c r="N146" t="s">
        <v>1889</v>
      </c>
      <c r="O146" t="s">
        <v>1890</v>
      </c>
      <c r="S146" t="s">
        <v>1622</v>
      </c>
      <c r="T146" s="13" t="s">
        <v>2058</v>
      </c>
      <c r="U146" s="13" t="s">
        <v>2141</v>
      </c>
      <c r="V146">
        <v>47</v>
      </c>
      <c r="W146" t="s">
        <v>1407</v>
      </c>
      <c r="X146" s="13">
        <v>4.4000000000000004</v>
      </c>
      <c r="Y146" s="13">
        <v>0</v>
      </c>
      <c r="Z146" s="13">
        <v>40</v>
      </c>
      <c r="AA146">
        <v>0</v>
      </c>
      <c r="AB146">
        <v>1</v>
      </c>
      <c r="AC146">
        <v>1</v>
      </c>
      <c r="AD146">
        <v>0</v>
      </c>
      <c r="AE146">
        <v>0</v>
      </c>
      <c r="AF146">
        <v>1</v>
      </c>
      <c r="AG146">
        <v>2</v>
      </c>
      <c r="AH146">
        <v>0</v>
      </c>
      <c r="AI146">
        <v>0</v>
      </c>
      <c r="AJ146">
        <v>0</v>
      </c>
      <c r="AK146">
        <v>0</v>
      </c>
    </row>
    <row r="147" spans="1:37" x14ac:dyDescent="0.3">
      <c r="A147" t="s">
        <v>140</v>
      </c>
      <c r="B147" t="s">
        <v>1084</v>
      </c>
      <c r="C147" t="s">
        <v>1158</v>
      </c>
      <c r="D147" t="s">
        <v>1322</v>
      </c>
      <c r="E147" t="s">
        <v>2036</v>
      </c>
      <c r="F147" t="s">
        <v>1341</v>
      </c>
      <c r="G147" t="s">
        <v>1344</v>
      </c>
      <c r="H147" t="str">
        <f t="shared" si="4"/>
        <v>Notoclinops yaldwyni</v>
      </c>
      <c r="I147" t="s">
        <v>1891</v>
      </c>
      <c r="L147" t="s">
        <v>1392</v>
      </c>
      <c r="M147">
        <v>3.2</v>
      </c>
      <c r="N147" t="s">
        <v>1892</v>
      </c>
      <c r="O147" t="s">
        <v>1893</v>
      </c>
      <c r="S147" t="s">
        <v>1622</v>
      </c>
      <c r="T147" s="13" t="e">
        <v>#N/A</v>
      </c>
      <c r="U147" s="13" t="e">
        <v>#N/A</v>
      </c>
      <c r="V147">
        <v>55</v>
      </c>
      <c r="W147" t="s">
        <v>1407</v>
      </c>
      <c r="X147" s="13">
        <v>5.22</v>
      </c>
      <c r="Y147" s="13">
        <v>0</v>
      </c>
      <c r="Z147" s="13">
        <v>20</v>
      </c>
      <c r="AA147">
        <v>0</v>
      </c>
      <c r="AB147">
        <v>1</v>
      </c>
      <c r="AC147">
        <v>1</v>
      </c>
      <c r="AD147">
        <v>0</v>
      </c>
      <c r="AE147">
        <v>0</v>
      </c>
      <c r="AF147">
        <v>1</v>
      </c>
      <c r="AG147">
        <v>2</v>
      </c>
      <c r="AH147">
        <v>1</v>
      </c>
      <c r="AI147">
        <v>0</v>
      </c>
      <c r="AJ147">
        <v>0</v>
      </c>
      <c r="AK147">
        <v>0</v>
      </c>
    </row>
    <row r="148" spans="1:37" x14ac:dyDescent="0.3">
      <c r="A148" t="s">
        <v>142</v>
      </c>
      <c r="B148" t="s">
        <v>1084</v>
      </c>
      <c r="C148" t="s">
        <v>1158</v>
      </c>
      <c r="D148" t="s">
        <v>1322</v>
      </c>
      <c r="E148" t="s">
        <v>2036</v>
      </c>
      <c r="F148" t="s">
        <v>1346</v>
      </c>
      <c r="G148" t="s">
        <v>1347</v>
      </c>
      <c r="H148" t="str">
        <f t="shared" si="4"/>
        <v>Ruanoho decemdigitatus</v>
      </c>
      <c r="I148" t="s">
        <v>1897</v>
      </c>
      <c r="L148" t="s">
        <v>1392</v>
      </c>
      <c r="M148">
        <v>3.3</v>
      </c>
      <c r="N148" t="s">
        <v>1898</v>
      </c>
      <c r="O148" t="s">
        <v>1899</v>
      </c>
      <c r="S148" t="s">
        <v>1463</v>
      </c>
      <c r="T148" s="13" t="e">
        <v>#N/A</v>
      </c>
      <c r="U148" s="13" t="e">
        <v>#N/A</v>
      </c>
      <c r="V148">
        <v>120</v>
      </c>
      <c r="W148" t="s">
        <v>1407</v>
      </c>
      <c r="X148" s="13">
        <v>12</v>
      </c>
      <c r="Y148" s="13">
        <v>0</v>
      </c>
      <c r="Z148" s="13">
        <v>6</v>
      </c>
      <c r="AA148">
        <v>0</v>
      </c>
      <c r="AB148">
        <v>1</v>
      </c>
      <c r="AC148">
        <v>0</v>
      </c>
      <c r="AD148">
        <v>0</v>
      </c>
      <c r="AE148">
        <v>0</v>
      </c>
      <c r="AF148">
        <v>0</v>
      </c>
      <c r="AG148">
        <v>1</v>
      </c>
      <c r="AH148">
        <v>2</v>
      </c>
      <c r="AI148">
        <v>0</v>
      </c>
      <c r="AJ148">
        <v>0</v>
      </c>
      <c r="AK148">
        <v>0</v>
      </c>
    </row>
    <row r="149" spans="1:37" x14ac:dyDescent="0.3">
      <c r="A149" t="s">
        <v>143</v>
      </c>
      <c r="B149" t="s">
        <v>1084</v>
      </c>
      <c r="C149" t="s">
        <v>1158</v>
      </c>
      <c r="D149" t="s">
        <v>1322</v>
      </c>
      <c r="E149" t="s">
        <v>2036</v>
      </c>
      <c r="F149" t="s">
        <v>1346</v>
      </c>
      <c r="G149" t="s">
        <v>1348</v>
      </c>
      <c r="H149" t="str">
        <f t="shared" si="4"/>
        <v>Ruanoho whero</v>
      </c>
      <c r="I149" t="s">
        <v>1900</v>
      </c>
      <c r="L149" t="s">
        <v>1392</v>
      </c>
      <c r="M149">
        <v>3.3</v>
      </c>
      <c r="N149" t="s">
        <v>1968</v>
      </c>
      <c r="O149" t="s">
        <v>1901</v>
      </c>
      <c r="P149" t="s">
        <v>1902</v>
      </c>
      <c r="S149" t="s">
        <v>1950</v>
      </c>
      <c r="T149" s="13" t="e">
        <v>#N/A</v>
      </c>
      <c r="U149" s="13" t="e">
        <v>#N/A</v>
      </c>
      <c r="V149">
        <v>102</v>
      </c>
      <c r="W149" t="s">
        <v>1407</v>
      </c>
      <c r="X149" s="13">
        <v>9</v>
      </c>
      <c r="Y149" s="13">
        <v>0</v>
      </c>
      <c r="Z149" s="13">
        <v>21</v>
      </c>
      <c r="AA149">
        <v>0</v>
      </c>
      <c r="AB149">
        <v>1</v>
      </c>
      <c r="AC149">
        <v>0</v>
      </c>
      <c r="AD149">
        <v>0</v>
      </c>
      <c r="AE149">
        <v>0</v>
      </c>
      <c r="AF149">
        <v>0</v>
      </c>
      <c r="AG149">
        <v>2</v>
      </c>
      <c r="AH149">
        <v>1</v>
      </c>
      <c r="AI149">
        <v>0</v>
      </c>
      <c r="AJ149">
        <v>0</v>
      </c>
      <c r="AK149">
        <v>0</v>
      </c>
    </row>
    <row r="150" spans="1:37" x14ac:dyDescent="0.3">
      <c r="A150" t="s">
        <v>39</v>
      </c>
      <c r="B150" t="s">
        <v>1084</v>
      </c>
      <c r="C150" t="s">
        <v>1143</v>
      </c>
      <c r="D150" t="s">
        <v>1155</v>
      </c>
      <c r="F150" t="s">
        <v>1156</v>
      </c>
      <c r="G150" t="s">
        <v>1157</v>
      </c>
      <c r="H150" t="str">
        <f t="shared" si="4"/>
        <v>Congiopodus leucopaecilus</v>
      </c>
      <c r="I150" t="s">
        <v>1529</v>
      </c>
      <c r="L150" t="s">
        <v>1392</v>
      </c>
      <c r="M150">
        <v>3.3</v>
      </c>
      <c r="N150" t="s">
        <v>1530</v>
      </c>
      <c r="O150" t="s">
        <v>1531</v>
      </c>
      <c r="S150" t="s">
        <v>1426</v>
      </c>
      <c r="T150" s="13" t="e">
        <v>#N/A</v>
      </c>
      <c r="U150" s="13" t="e">
        <v>#N/A</v>
      </c>
      <c r="V150">
        <v>262</v>
      </c>
      <c r="W150" t="s">
        <v>1533</v>
      </c>
      <c r="X150" s="13">
        <v>35</v>
      </c>
      <c r="Y150" s="13">
        <v>22</v>
      </c>
      <c r="Z150" s="13">
        <v>222</v>
      </c>
      <c r="AA150">
        <v>0</v>
      </c>
      <c r="AB150">
        <v>1</v>
      </c>
      <c r="AC150">
        <v>0</v>
      </c>
      <c r="AD150">
        <v>0</v>
      </c>
      <c r="AE150">
        <v>0</v>
      </c>
      <c r="AF150">
        <v>0</v>
      </c>
      <c r="AG150">
        <v>1</v>
      </c>
      <c r="AH150">
        <v>2</v>
      </c>
      <c r="AI150">
        <v>0</v>
      </c>
      <c r="AJ150">
        <v>0</v>
      </c>
      <c r="AK150">
        <v>0</v>
      </c>
    </row>
    <row r="151" spans="1:37" x14ac:dyDescent="0.3">
      <c r="A151" t="s">
        <v>34</v>
      </c>
      <c r="B151" t="s">
        <v>1084</v>
      </c>
      <c r="C151" t="s">
        <v>1143</v>
      </c>
      <c r="D151" t="s">
        <v>1144</v>
      </c>
      <c r="E151" t="s">
        <v>2024</v>
      </c>
      <c r="F151" t="s">
        <v>1145</v>
      </c>
      <c r="G151" t="s">
        <v>1146</v>
      </c>
      <c r="H151" t="str">
        <f t="shared" si="4"/>
        <v>Pterois volitans</v>
      </c>
      <c r="I151" t="s">
        <v>1515</v>
      </c>
      <c r="L151" t="s">
        <v>1392</v>
      </c>
      <c r="M151">
        <v>4.4000000000000004</v>
      </c>
      <c r="N151" t="s">
        <v>1516</v>
      </c>
      <c r="O151" t="s">
        <v>1517</v>
      </c>
      <c r="S151" t="s">
        <v>1426</v>
      </c>
      <c r="T151" s="13" t="s">
        <v>2058</v>
      </c>
      <c r="U151" s="13" t="s">
        <v>2084</v>
      </c>
      <c r="V151">
        <v>350</v>
      </c>
      <c r="W151" t="s">
        <v>1407</v>
      </c>
      <c r="X151" s="13">
        <v>38</v>
      </c>
      <c r="Y151" s="13">
        <v>2</v>
      </c>
      <c r="Z151" s="13">
        <v>55</v>
      </c>
      <c r="AA151">
        <v>0</v>
      </c>
      <c r="AB151">
        <v>1</v>
      </c>
      <c r="AC151">
        <v>0</v>
      </c>
      <c r="AD151">
        <v>0</v>
      </c>
      <c r="AE151">
        <v>0</v>
      </c>
      <c r="AF151">
        <v>0</v>
      </c>
      <c r="AG151">
        <v>1</v>
      </c>
      <c r="AH151">
        <v>1</v>
      </c>
      <c r="AI151">
        <v>2</v>
      </c>
      <c r="AJ151">
        <v>1</v>
      </c>
      <c r="AK151">
        <v>0</v>
      </c>
    </row>
    <row r="152" spans="1:37" x14ac:dyDescent="0.3">
      <c r="A152" t="s">
        <v>36</v>
      </c>
      <c r="B152" t="s">
        <v>1084</v>
      </c>
      <c r="C152" t="s">
        <v>1143</v>
      </c>
      <c r="D152" t="s">
        <v>1144</v>
      </c>
      <c r="E152" t="s">
        <v>2026</v>
      </c>
      <c r="F152" t="s">
        <v>1150</v>
      </c>
      <c r="G152" t="s">
        <v>1151</v>
      </c>
      <c r="H152" t="str">
        <f t="shared" si="4"/>
        <v>Scorpaena cardinalis</v>
      </c>
      <c r="I152" t="s">
        <v>1521</v>
      </c>
      <c r="L152" t="s">
        <v>1392</v>
      </c>
      <c r="M152">
        <v>3.5</v>
      </c>
      <c r="N152" t="s">
        <v>1522</v>
      </c>
      <c r="O152" t="s">
        <v>1523</v>
      </c>
      <c r="P152" t="s">
        <v>1524</v>
      </c>
      <c r="S152" t="s">
        <v>1948</v>
      </c>
      <c r="T152" s="13" t="s">
        <v>2058</v>
      </c>
      <c r="U152" s="13" t="s">
        <v>2086</v>
      </c>
      <c r="V152">
        <v>500</v>
      </c>
      <c r="W152" t="s">
        <v>1507</v>
      </c>
      <c r="X152" s="13">
        <v>18</v>
      </c>
      <c r="Y152" s="13">
        <v>0</v>
      </c>
      <c r="Z152" s="13">
        <v>154</v>
      </c>
      <c r="AA152">
        <v>1</v>
      </c>
      <c r="AB152">
        <v>1</v>
      </c>
      <c r="AC152">
        <v>0</v>
      </c>
      <c r="AD152">
        <v>0</v>
      </c>
      <c r="AE152">
        <v>0</v>
      </c>
      <c r="AF152">
        <v>0</v>
      </c>
      <c r="AG152">
        <v>0</v>
      </c>
      <c r="AH152">
        <v>1</v>
      </c>
      <c r="AI152">
        <v>2</v>
      </c>
      <c r="AJ152">
        <v>1</v>
      </c>
      <c r="AK152">
        <v>0</v>
      </c>
    </row>
    <row r="153" spans="1:37" x14ac:dyDescent="0.3">
      <c r="A153" t="s">
        <v>37</v>
      </c>
      <c r="B153" t="s">
        <v>1084</v>
      </c>
      <c r="C153" t="s">
        <v>1143</v>
      </c>
      <c r="D153" t="s">
        <v>1144</v>
      </c>
      <c r="E153" t="s">
        <v>2026</v>
      </c>
      <c r="F153" t="s">
        <v>1150</v>
      </c>
      <c r="G153" t="s">
        <v>1152</v>
      </c>
      <c r="H153" t="str">
        <f t="shared" si="4"/>
        <v>Scorpaena papillosa</v>
      </c>
      <c r="I153" t="s">
        <v>1526</v>
      </c>
      <c r="L153" t="s">
        <v>1392</v>
      </c>
      <c r="M153">
        <v>4</v>
      </c>
      <c r="N153" t="s">
        <v>1527</v>
      </c>
      <c r="O153" t="s">
        <v>1528</v>
      </c>
      <c r="S153" t="s">
        <v>1463</v>
      </c>
      <c r="T153" s="13" t="s">
        <v>2067</v>
      </c>
      <c r="U153" s="13" t="s">
        <v>2087</v>
      </c>
      <c r="V153">
        <v>220</v>
      </c>
      <c r="W153" t="s">
        <v>1507</v>
      </c>
      <c r="X153" s="13">
        <v>30</v>
      </c>
      <c r="Y153" s="13">
        <v>5</v>
      </c>
      <c r="Z153" s="13">
        <v>50</v>
      </c>
      <c r="AA153">
        <v>0</v>
      </c>
      <c r="AB153">
        <v>1</v>
      </c>
      <c r="AC153">
        <v>0</v>
      </c>
      <c r="AD153">
        <v>0</v>
      </c>
      <c r="AE153">
        <v>0</v>
      </c>
      <c r="AF153">
        <v>0</v>
      </c>
      <c r="AG153">
        <v>1</v>
      </c>
      <c r="AH153">
        <v>2</v>
      </c>
      <c r="AI153">
        <v>1</v>
      </c>
      <c r="AJ153">
        <v>0</v>
      </c>
      <c r="AK153">
        <v>0</v>
      </c>
    </row>
    <row r="154" spans="1:37" x14ac:dyDescent="0.3">
      <c r="A154" t="s">
        <v>38</v>
      </c>
      <c r="B154" t="s">
        <v>1084</v>
      </c>
      <c r="C154" t="s">
        <v>1143</v>
      </c>
      <c r="D154" t="s">
        <v>1144</v>
      </c>
      <c r="E154" t="s">
        <v>2026</v>
      </c>
      <c r="F154" t="s">
        <v>1153</v>
      </c>
      <c r="G154" t="s">
        <v>1154</v>
      </c>
      <c r="H154" t="str">
        <f t="shared" si="4"/>
        <v>Scorpaenodes scaber</v>
      </c>
      <c r="I154" t="s">
        <v>1529</v>
      </c>
      <c r="J154" s="12"/>
      <c r="K154" s="12"/>
      <c r="L154" s="12" t="s">
        <v>1392</v>
      </c>
      <c r="M154">
        <v>3.6</v>
      </c>
      <c r="N154" s="12" t="s">
        <v>1960</v>
      </c>
      <c r="O154" s="12" t="s">
        <v>1525</v>
      </c>
      <c r="P154" s="12"/>
      <c r="Q154" s="12"/>
      <c r="R154" s="12"/>
      <c r="S154" t="s">
        <v>1463</v>
      </c>
      <c r="T154" s="13" t="s">
        <v>2067</v>
      </c>
      <c r="U154" s="13" t="s">
        <v>2088</v>
      </c>
      <c r="V154">
        <v>120</v>
      </c>
      <c r="W154" t="s">
        <v>1958</v>
      </c>
      <c r="X154" s="13">
        <v>12</v>
      </c>
      <c r="Y154" s="13">
        <v>3</v>
      </c>
      <c r="Z154" s="13">
        <v>30</v>
      </c>
      <c r="AA154">
        <v>0</v>
      </c>
      <c r="AB154">
        <v>1</v>
      </c>
      <c r="AC154">
        <v>0</v>
      </c>
      <c r="AD154">
        <v>0</v>
      </c>
      <c r="AE154">
        <v>0</v>
      </c>
      <c r="AF154">
        <v>0</v>
      </c>
      <c r="AG154">
        <v>1</v>
      </c>
      <c r="AH154">
        <v>2</v>
      </c>
      <c r="AI154">
        <v>1</v>
      </c>
      <c r="AJ154">
        <v>0</v>
      </c>
      <c r="AK154">
        <v>0</v>
      </c>
    </row>
    <row r="155" spans="1:37" x14ac:dyDescent="0.3">
      <c r="A155" t="s">
        <v>35</v>
      </c>
      <c r="B155" t="s">
        <v>1084</v>
      </c>
      <c r="C155" t="s">
        <v>1143</v>
      </c>
      <c r="D155" t="s">
        <v>1147</v>
      </c>
      <c r="E155" t="s">
        <v>2025</v>
      </c>
      <c r="F155" t="s">
        <v>1148</v>
      </c>
      <c r="G155" t="s">
        <v>1149</v>
      </c>
      <c r="H155" t="str">
        <f t="shared" si="4"/>
        <v>Helicolenus percoides</v>
      </c>
      <c r="I155" t="s">
        <v>1518</v>
      </c>
      <c r="L155" t="s">
        <v>1392</v>
      </c>
      <c r="M155">
        <v>4</v>
      </c>
      <c r="N155" t="s">
        <v>1519</v>
      </c>
      <c r="O155" t="s">
        <v>1520</v>
      </c>
      <c r="S155" t="s">
        <v>1948</v>
      </c>
      <c r="T155" s="13" t="s">
        <v>2058</v>
      </c>
      <c r="U155" s="13" t="s">
        <v>2085</v>
      </c>
      <c r="V155">
        <v>430</v>
      </c>
      <c r="W155" t="s">
        <v>1507</v>
      </c>
      <c r="X155" s="13">
        <v>47</v>
      </c>
      <c r="Y155" s="13">
        <v>50</v>
      </c>
      <c r="Z155" s="13">
        <v>750</v>
      </c>
      <c r="AA155">
        <v>0</v>
      </c>
      <c r="AB155">
        <v>1</v>
      </c>
      <c r="AC155">
        <v>0</v>
      </c>
      <c r="AD155">
        <v>0</v>
      </c>
      <c r="AE155">
        <v>0</v>
      </c>
      <c r="AF155">
        <v>0</v>
      </c>
      <c r="AG155">
        <v>0</v>
      </c>
      <c r="AH155">
        <v>2</v>
      </c>
      <c r="AI155">
        <v>1</v>
      </c>
      <c r="AJ155">
        <v>0</v>
      </c>
      <c r="AK155">
        <v>0</v>
      </c>
    </row>
    <row r="156" spans="1:37" x14ac:dyDescent="0.3">
      <c r="A156" t="s">
        <v>2164</v>
      </c>
      <c r="B156" t="s">
        <v>1084</v>
      </c>
      <c r="C156" t="s">
        <v>1143</v>
      </c>
      <c r="D156" t="s">
        <v>2161</v>
      </c>
      <c r="F156" t="s">
        <v>2162</v>
      </c>
      <c r="G156" t="s">
        <v>2163</v>
      </c>
      <c r="H156" t="str">
        <f t="shared" si="4"/>
        <v>Chelidonichthys kumu</v>
      </c>
      <c r="I156" t="s">
        <v>2165</v>
      </c>
      <c r="T156" s="13"/>
      <c r="U156" s="13"/>
      <c r="X156" s="13">
        <v>60</v>
      </c>
      <c r="Y156" s="13"/>
      <c r="Z156" s="13"/>
    </row>
    <row r="157" spans="1:37" x14ac:dyDescent="0.3">
      <c r="A157" t="s">
        <v>30</v>
      </c>
      <c r="B157" t="s">
        <v>1084</v>
      </c>
      <c r="C157" t="s">
        <v>1132</v>
      </c>
      <c r="D157" t="s">
        <v>1133</v>
      </c>
      <c r="F157" t="s">
        <v>1134</v>
      </c>
      <c r="G157" t="s">
        <v>1135</v>
      </c>
      <c r="H157" t="str">
        <f t="shared" si="4"/>
        <v>Aulostomus chinensis</v>
      </c>
      <c r="I157" t="s">
        <v>1500</v>
      </c>
      <c r="L157" t="s">
        <v>1392</v>
      </c>
      <c r="M157">
        <v>4.2</v>
      </c>
      <c r="N157" t="s">
        <v>1501</v>
      </c>
      <c r="O157" t="s">
        <v>1502</v>
      </c>
      <c r="S157" t="s">
        <v>1948</v>
      </c>
      <c r="T157" s="13" t="s">
        <v>2058</v>
      </c>
      <c r="U157" s="13" t="s">
        <v>2082</v>
      </c>
      <c r="V157">
        <v>760</v>
      </c>
      <c r="W157" t="s">
        <v>1407</v>
      </c>
      <c r="X157" s="13">
        <v>80</v>
      </c>
      <c r="Y157" s="13">
        <v>3</v>
      </c>
      <c r="Z157" s="13">
        <v>122</v>
      </c>
      <c r="AA157">
        <v>0</v>
      </c>
      <c r="AB157">
        <v>1</v>
      </c>
      <c r="AC157">
        <v>0</v>
      </c>
      <c r="AD157">
        <v>0</v>
      </c>
      <c r="AE157">
        <v>0</v>
      </c>
      <c r="AF157">
        <v>0</v>
      </c>
      <c r="AG157">
        <v>0</v>
      </c>
      <c r="AH157">
        <v>1</v>
      </c>
      <c r="AI157">
        <v>2</v>
      </c>
      <c r="AJ157">
        <v>0</v>
      </c>
      <c r="AK157">
        <v>0</v>
      </c>
    </row>
    <row r="158" spans="1:37" x14ac:dyDescent="0.3">
      <c r="A158" t="s">
        <v>31</v>
      </c>
      <c r="B158" t="s">
        <v>1084</v>
      </c>
      <c r="C158" t="s">
        <v>1132</v>
      </c>
      <c r="D158" t="s">
        <v>1136</v>
      </c>
      <c r="E158" t="s">
        <v>2022</v>
      </c>
      <c r="F158" t="s">
        <v>1137</v>
      </c>
      <c r="G158" t="s">
        <v>1138</v>
      </c>
      <c r="H158" t="str">
        <f t="shared" si="4"/>
        <v>Hippocampus abdominalis</v>
      </c>
      <c r="I158" t="s">
        <v>1503</v>
      </c>
      <c r="J158" s="12"/>
      <c r="K158" s="12"/>
      <c r="L158" s="12" t="s">
        <v>1392</v>
      </c>
      <c r="M158">
        <v>3.4</v>
      </c>
      <c r="N158" s="12" t="s">
        <v>1504</v>
      </c>
      <c r="O158" s="12" t="s">
        <v>1505</v>
      </c>
      <c r="P158" s="12" t="s">
        <v>1506</v>
      </c>
      <c r="Q158" s="12"/>
      <c r="R158" s="12"/>
      <c r="S158" t="s">
        <v>1950</v>
      </c>
      <c r="T158" s="13" t="s">
        <v>2075</v>
      </c>
      <c r="U158" s="13" t="s">
        <v>2083</v>
      </c>
      <c r="V158">
        <v>210</v>
      </c>
      <c r="W158" t="s">
        <v>1507</v>
      </c>
      <c r="X158" s="13">
        <v>35</v>
      </c>
      <c r="Y158" s="13">
        <v>0</v>
      </c>
      <c r="Z158" s="13">
        <v>104</v>
      </c>
      <c r="AA158">
        <v>0</v>
      </c>
      <c r="AB158">
        <v>1</v>
      </c>
      <c r="AC158">
        <v>0</v>
      </c>
      <c r="AD158">
        <v>0</v>
      </c>
      <c r="AE158">
        <v>0</v>
      </c>
      <c r="AF158">
        <v>1</v>
      </c>
      <c r="AG158">
        <v>1</v>
      </c>
      <c r="AH158">
        <v>2</v>
      </c>
      <c r="AI158">
        <v>1</v>
      </c>
      <c r="AJ158">
        <v>0</v>
      </c>
      <c r="AK158">
        <v>0</v>
      </c>
    </row>
    <row r="159" spans="1:37" x14ac:dyDescent="0.3">
      <c r="A159" t="s">
        <v>33</v>
      </c>
      <c r="B159" t="s">
        <v>1084</v>
      </c>
      <c r="C159" t="s">
        <v>1132</v>
      </c>
      <c r="D159" t="s">
        <v>1136</v>
      </c>
      <c r="E159" t="s">
        <v>2023</v>
      </c>
      <c r="F159" t="s">
        <v>1141</v>
      </c>
      <c r="G159" t="s">
        <v>1142</v>
      </c>
      <c r="H159" t="str">
        <f t="shared" si="4"/>
        <v>Solegnathus spinosissimus</v>
      </c>
      <c r="I159" t="s">
        <v>1511</v>
      </c>
      <c r="L159" t="s">
        <v>1483</v>
      </c>
      <c r="M159">
        <v>3.5</v>
      </c>
      <c r="N159" t="s">
        <v>1512</v>
      </c>
      <c r="O159" t="s">
        <v>1513</v>
      </c>
      <c r="P159" t="s">
        <v>1514</v>
      </c>
      <c r="S159" t="s">
        <v>1483</v>
      </c>
      <c r="T159" s="13" t="e">
        <v>#N/A</v>
      </c>
      <c r="U159" s="13" t="e">
        <v>#N/A</v>
      </c>
      <c r="V159">
        <v>500</v>
      </c>
      <c r="W159" t="s">
        <v>1407</v>
      </c>
      <c r="X159" s="13">
        <v>49</v>
      </c>
      <c r="Y159" s="13">
        <v>114</v>
      </c>
      <c r="Z159" s="13">
        <v>230</v>
      </c>
      <c r="AA159">
        <v>0</v>
      </c>
      <c r="AB159">
        <v>1</v>
      </c>
      <c r="AC159">
        <v>0</v>
      </c>
      <c r="AD159">
        <v>0</v>
      </c>
      <c r="AE159">
        <v>2</v>
      </c>
      <c r="AF159">
        <v>1</v>
      </c>
      <c r="AG159">
        <v>1</v>
      </c>
      <c r="AH159">
        <v>1</v>
      </c>
      <c r="AI159">
        <v>0</v>
      </c>
      <c r="AJ159">
        <v>0</v>
      </c>
      <c r="AK159">
        <v>0</v>
      </c>
    </row>
    <row r="160" spans="1:37" x14ac:dyDescent="0.3">
      <c r="A160" t="s">
        <v>32</v>
      </c>
      <c r="B160" t="s">
        <v>1084</v>
      </c>
      <c r="C160" t="s">
        <v>1132</v>
      </c>
      <c r="D160" t="s">
        <v>1136</v>
      </c>
      <c r="E160" t="s">
        <v>2023</v>
      </c>
      <c r="F160" t="s">
        <v>1139</v>
      </c>
      <c r="G160" t="s">
        <v>1140</v>
      </c>
      <c r="H160" t="str">
        <f t="shared" si="4"/>
        <v>Stigmatopora macropterygia</v>
      </c>
      <c r="I160" t="s">
        <v>1508</v>
      </c>
      <c r="J160" s="12"/>
      <c r="K160" s="12"/>
      <c r="L160" s="12" t="s">
        <v>1483</v>
      </c>
      <c r="M160">
        <v>3.5</v>
      </c>
      <c r="N160" s="12" t="s">
        <v>1509</v>
      </c>
      <c r="O160" s="12" t="s">
        <v>1510</v>
      </c>
      <c r="P160" s="12"/>
      <c r="Q160" s="12"/>
      <c r="R160" s="12"/>
      <c r="S160" t="s">
        <v>1571</v>
      </c>
      <c r="T160" s="13" t="e">
        <v>#N/A</v>
      </c>
      <c r="U160" s="13" t="e">
        <v>#N/A</v>
      </c>
      <c r="V160">
        <v>400</v>
      </c>
      <c r="W160" t="s">
        <v>1407</v>
      </c>
      <c r="X160" s="13">
        <v>34.950000000000003</v>
      </c>
      <c r="Y160" s="13"/>
      <c r="Z160" s="13" t="s">
        <v>2067</v>
      </c>
      <c r="AA160">
        <v>0</v>
      </c>
      <c r="AB160">
        <v>1</v>
      </c>
      <c r="AC160">
        <v>0</v>
      </c>
      <c r="AD160">
        <v>0</v>
      </c>
      <c r="AE160">
        <v>2</v>
      </c>
      <c r="AF160">
        <v>1</v>
      </c>
      <c r="AG160">
        <v>1</v>
      </c>
      <c r="AH160">
        <v>1</v>
      </c>
      <c r="AI160">
        <v>0</v>
      </c>
      <c r="AJ160">
        <v>0</v>
      </c>
      <c r="AK160">
        <v>0</v>
      </c>
    </row>
    <row r="161" spans="1:37" x14ac:dyDescent="0.3">
      <c r="A161" t="s">
        <v>156</v>
      </c>
      <c r="B161" t="s">
        <v>1084</v>
      </c>
      <c r="C161" t="s">
        <v>1367</v>
      </c>
      <c r="D161" t="s">
        <v>1377</v>
      </c>
      <c r="F161" t="s">
        <v>1378</v>
      </c>
      <c r="G161" t="s">
        <v>1379</v>
      </c>
      <c r="H161" t="str">
        <f t="shared" si="4"/>
        <v>Allomycterus pilatus</v>
      </c>
      <c r="I161" t="s">
        <v>1940</v>
      </c>
      <c r="L161" t="s">
        <v>1392</v>
      </c>
      <c r="M161">
        <v>3.6</v>
      </c>
      <c r="N161" t="s">
        <v>1941</v>
      </c>
      <c r="O161" t="s">
        <v>1942</v>
      </c>
      <c r="P161" t="s">
        <v>1943</v>
      </c>
      <c r="S161" t="s">
        <v>1463</v>
      </c>
      <c r="T161" s="13" t="e">
        <v>#N/A</v>
      </c>
      <c r="U161" s="13" t="e">
        <v>#N/A</v>
      </c>
      <c r="V161">
        <v>500</v>
      </c>
      <c r="W161" t="s">
        <v>1407</v>
      </c>
      <c r="X161" s="13">
        <v>50</v>
      </c>
      <c r="Y161" s="13">
        <v>40</v>
      </c>
      <c r="Z161" s="13">
        <v>270</v>
      </c>
      <c r="AA161">
        <v>0</v>
      </c>
      <c r="AB161">
        <v>1</v>
      </c>
      <c r="AC161">
        <v>0</v>
      </c>
      <c r="AD161">
        <v>0</v>
      </c>
      <c r="AE161">
        <v>0</v>
      </c>
      <c r="AF161">
        <v>0</v>
      </c>
      <c r="AG161">
        <v>0</v>
      </c>
      <c r="AH161">
        <v>2</v>
      </c>
      <c r="AI161">
        <v>0</v>
      </c>
      <c r="AJ161">
        <v>0</v>
      </c>
      <c r="AK161">
        <v>0</v>
      </c>
    </row>
    <row r="162" spans="1:37" x14ac:dyDescent="0.3">
      <c r="A162" t="s">
        <v>152</v>
      </c>
      <c r="B162" t="s">
        <v>1084</v>
      </c>
      <c r="C162" t="s">
        <v>1367</v>
      </c>
      <c r="D162" t="s">
        <v>1368</v>
      </c>
      <c r="F162" t="s">
        <v>1369</v>
      </c>
      <c r="G162" t="s">
        <v>1154</v>
      </c>
      <c r="H162" t="str">
        <f t="shared" si="4"/>
        <v>Meuschenia scaber</v>
      </c>
      <c r="I162" t="s">
        <v>1925</v>
      </c>
      <c r="L162" t="s">
        <v>1478</v>
      </c>
      <c r="M162">
        <v>3.1</v>
      </c>
      <c r="N162" t="s">
        <v>1926</v>
      </c>
      <c r="O162" t="s">
        <v>1927</v>
      </c>
      <c r="S162" t="s">
        <v>1953</v>
      </c>
      <c r="T162" s="13" t="s">
        <v>2058</v>
      </c>
      <c r="U162" s="13" t="s">
        <v>2067</v>
      </c>
      <c r="V162">
        <v>336</v>
      </c>
      <c r="W162" t="s">
        <v>1407</v>
      </c>
      <c r="X162" s="13">
        <v>31</v>
      </c>
      <c r="Y162" s="13">
        <v>20</v>
      </c>
      <c r="Z162" s="13">
        <v>200</v>
      </c>
      <c r="AA162">
        <v>0</v>
      </c>
      <c r="AB162">
        <v>0</v>
      </c>
      <c r="AC162">
        <v>0</v>
      </c>
      <c r="AD162">
        <v>1</v>
      </c>
      <c r="AE162">
        <v>1</v>
      </c>
      <c r="AF162">
        <v>1</v>
      </c>
      <c r="AG162">
        <v>1</v>
      </c>
      <c r="AH162">
        <v>2</v>
      </c>
      <c r="AI162">
        <v>0</v>
      </c>
      <c r="AJ162">
        <v>0</v>
      </c>
      <c r="AK162">
        <v>1</v>
      </c>
    </row>
    <row r="163" spans="1:37" x14ac:dyDescent="0.3">
      <c r="A163" t="s">
        <v>153</v>
      </c>
      <c r="B163" t="s">
        <v>1084</v>
      </c>
      <c r="C163" t="s">
        <v>1367</v>
      </c>
      <c r="D163" t="s">
        <v>1368</v>
      </c>
      <c r="F163" t="s">
        <v>1370</v>
      </c>
      <c r="G163" t="s">
        <v>1212</v>
      </c>
      <c r="H163" t="str">
        <f t="shared" si="4"/>
        <v>Thamnaconus analis</v>
      </c>
      <c r="I163" t="s">
        <v>1928</v>
      </c>
      <c r="L163" t="s">
        <v>1392</v>
      </c>
      <c r="M163">
        <v>3.4</v>
      </c>
      <c r="N163" t="s">
        <v>1929</v>
      </c>
      <c r="O163" t="s">
        <v>1930</v>
      </c>
      <c r="P163" t="s">
        <v>1931</v>
      </c>
      <c r="S163" t="s">
        <v>1463</v>
      </c>
      <c r="T163" s="13" t="e">
        <v>#N/A</v>
      </c>
      <c r="U163" s="13" t="e">
        <v>#N/A</v>
      </c>
      <c r="V163">
        <v>223</v>
      </c>
      <c r="W163" t="s">
        <v>1407</v>
      </c>
      <c r="X163" s="13">
        <v>19.3</v>
      </c>
      <c r="Y163" s="13">
        <v>46</v>
      </c>
      <c r="Z163" s="13">
        <v>360</v>
      </c>
      <c r="AA163">
        <v>0</v>
      </c>
      <c r="AB163">
        <v>1</v>
      </c>
      <c r="AC163">
        <v>0</v>
      </c>
      <c r="AD163">
        <v>0</v>
      </c>
      <c r="AE163">
        <v>0</v>
      </c>
      <c r="AF163">
        <v>0</v>
      </c>
      <c r="AG163">
        <v>1</v>
      </c>
      <c r="AH163">
        <v>2</v>
      </c>
      <c r="AI163">
        <v>0</v>
      </c>
      <c r="AJ163">
        <v>0</v>
      </c>
      <c r="AK163">
        <v>0</v>
      </c>
    </row>
    <row r="164" spans="1:37" x14ac:dyDescent="0.3">
      <c r="A164" t="s">
        <v>154</v>
      </c>
      <c r="B164" t="s">
        <v>1084</v>
      </c>
      <c r="C164" t="s">
        <v>1367</v>
      </c>
      <c r="D164" t="s">
        <v>1371</v>
      </c>
      <c r="F164" t="s">
        <v>1372</v>
      </c>
      <c r="G164" t="s">
        <v>1373</v>
      </c>
      <c r="H164" t="str">
        <f t="shared" si="4"/>
        <v>Ostracion cubicus</v>
      </c>
      <c r="I164" t="s">
        <v>1932</v>
      </c>
      <c r="J164" t="s">
        <v>2158</v>
      </c>
      <c r="L164" t="s">
        <v>1478</v>
      </c>
      <c r="M164">
        <v>3.4</v>
      </c>
      <c r="N164" t="s">
        <v>1933</v>
      </c>
      <c r="O164" t="s">
        <v>1934</v>
      </c>
      <c r="P164" t="s">
        <v>1935</v>
      </c>
      <c r="S164" t="s">
        <v>1936</v>
      </c>
      <c r="T164" s="13" t="s">
        <v>2093</v>
      </c>
      <c r="U164" s="13" t="s">
        <v>2145</v>
      </c>
      <c r="V164">
        <v>450</v>
      </c>
      <c r="W164" t="s">
        <v>1407</v>
      </c>
      <c r="X164" s="13">
        <v>45</v>
      </c>
      <c r="Y164" s="13">
        <v>1</v>
      </c>
      <c r="Z164" s="13">
        <v>280</v>
      </c>
      <c r="AA164">
        <v>0</v>
      </c>
      <c r="AB164">
        <v>0</v>
      </c>
      <c r="AC164">
        <v>0</v>
      </c>
      <c r="AD164">
        <v>2</v>
      </c>
      <c r="AE164">
        <v>0</v>
      </c>
      <c r="AF164">
        <v>1</v>
      </c>
      <c r="AG164">
        <v>1</v>
      </c>
      <c r="AH164">
        <v>1</v>
      </c>
      <c r="AI164">
        <v>1</v>
      </c>
      <c r="AJ164">
        <v>0</v>
      </c>
      <c r="AK164">
        <v>0</v>
      </c>
    </row>
    <row r="165" spans="1:37" x14ac:dyDescent="0.3">
      <c r="A165" t="s">
        <v>155</v>
      </c>
      <c r="B165" t="s">
        <v>1084</v>
      </c>
      <c r="C165" t="s">
        <v>1367</v>
      </c>
      <c r="D165" t="s">
        <v>1374</v>
      </c>
      <c r="E165" t="s">
        <v>2040</v>
      </c>
      <c r="F165" t="s">
        <v>1375</v>
      </c>
      <c r="G165" t="s">
        <v>1376</v>
      </c>
      <c r="H165" t="str">
        <f t="shared" si="4"/>
        <v>Canthigaster callisterna</v>
      </c>
      <c r="I165" t="s">
        <v>1937</v>
      </c>
      <c r="L165" t="s">
        <v>1392</v>
      </c>
      <c r="M165">
        <v>3.1</v>
      </c>
      <c r="N165" t="s">
        <v>1938</v>
      </c>
      <c r="O165" t="s">
        <v>1939</v>
      </c>
      <c r="S165" t="s">
        <v>1953</v>
      </c>
      <c r="T165" s="13" t="e">
        <v>#N/A</v>
      </c>
      <c r="U165" s="13" t="e">
        <v>#N/A</v>
      </c>
      <c r="V165">
        <v>170</v>
      </c>
      <c r="W165" t="s">
        <v>1407</v>
      </c>
      <c r="X165" s="13">
        <v>23</v>
      </c>
      <c r="Y165" s="13"/>
      <c r="Z165" s="13">
        <v>250</v>
      </c>
      <c r="AA165">
        <v>0</v>
      </c>
      <c r="AB165">
        <v>1</v>
      </c>
      <c r="AC165">
        <v>0</v>
      </c>
      <c r="AD165">
        <v>0</v>
      </c>
      <c r="AE165">
        <v>0</v>
      </c>
      <c r="AF165">
        <v>0</v>
      </c>
      <c r="AG165">
        <v>1</v>
      </c>
      <c r="AH165">
        <v>2</v>
      </c>
      <c r="AI165">
        <v>0</v>
      </c>
      <c r="AJ165">
        <v>0</v>
      </c>
      <c r="AK165">
        <v>0</v>
      </c>
    </row>
    <row r="166" spans="1:37" x14ac:dyDescent="0.3">
      <c r="A166" t="s">
        <v>29</v>
      </c>
      <c r="B166" t="s">
        <v>1084</v>
      </c>
      <c r="C166" t="s">
        <v>1128</v>
      </c>
      <c r="D166" t="s">
        <v>1129</v>
      </c>
      <c r="F166" t="s">
        <v>1130</v>
      </c>
      <c r="G166" t="s">
        <v>1131</v>
      </c>
      <c r="H166" t="str">
        <f t="shared" si="4"/>
        <v>Zeus faber</v>
      </c>
      <c r="I166" t="s">
        <v>1496</v>
      </c>
      <c r="L166" t="s">
        <v>1499</v>
      </c>
      <c r="M166">
        <v>4.5</v>
      </c>
      <c r="N166" t="s">
        <v>1497</v>
      </c>
      <c r="O166" t="s">
        <v>1498</v>
      </c>
      <c r="S166" t="s">
        <v>1499</v>
      </c>
      <c r="T166" s="13" t="s">
        <v>2058</v>
      </c>
      <c r="U166" s="13" t="s">
        <v>2081</v>
      </c>
      <c r="V166">
        <v>900</v>
      </c>
      <c r="W166" t="s">
        <v>1407</v>
      </c>
      <c r="X166" s="13">
        <v>90</v>
      </c>
      <c r="Y166" s="13">
        <v>5</v>
      </c>
      <c r="Z166" s="13">
        <v>400</v>
      </c>
      <c r="AA166">
        <v>0</v>
      </c>
      <c r="AB166">
        <v>1</v>
      </c>
      <c r="AC166">
        <v>0</v>
      </c>
      <c r="AD166">
        <v>0</v>
      </c>
      <c r="AE166">
        <v>0</v>
      </c>
      <c r="AF166">
        <v>0</v>
      </c>
      <c r="AG166">
        <v>0</v>
      </c>
      <c r="AH166">
        <v>0</v>
      </c>
      <c r="AI166">
        <v>2</v>
      </c>
      <c r="AJ166">
        <v>1</v>
      </c>
      <c r="AK166">
        <v>0</v>
      </c>
    </row>
  </sheetData>
  <sortState xmlns:xlrd2="http://schemas.microsoft.com/office/spreadsheetml/2017/richdata2" ref="A2:AK166">
    <sortCondition ref="B2:B166" customList="Myxini,Chondrichthys,Actinopterygii"/>
    <sortCondition ref="C2:C166"/>
    <sortCondition ref="D2:D166"/>
    <sortCondition ref="F2:F166"/>
    <sortCondition ref="G2:G166"/>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1" max="11" width="9.109375"/>
    <col min="13" max="13" width="24.33203125" customWidth="1"/>
    <col min="14" max="18" width="9.109375"/>
  </cols>
  <sheetData>
    <row r="1" spans="1:19" x14ac:dyDescent="0.3">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3">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3">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3">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3">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3">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3">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3">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3">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3">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3">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3">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3">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3">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3">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3">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3">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3">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3">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3">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3">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3">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3">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3">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3">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3">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3">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3">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3">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3">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3">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3">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3">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3">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3">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3">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3">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3">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3">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3">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3">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3">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3">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3">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3">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3">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3">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3">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3">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3">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3">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3">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3">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3">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3">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3">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3">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3">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3">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3">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3">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3">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3">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3">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3">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3">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3">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3">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3">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3">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3">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3">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3">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3">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3">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3">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3">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3">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3">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3">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3">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3">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3">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3">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3">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3">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3">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3">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3">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3">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3">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3">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3">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3">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3">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3">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3">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3">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3">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3">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3">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3">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3">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3">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3">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3">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3">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3">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3">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3">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3">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3">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3">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3">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3">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3">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3">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3">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3">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3">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3">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3">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3">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3">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3">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3">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3">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3">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3">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3">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3">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3">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3">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3">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3">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3">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3">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3">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3">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3">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3">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3">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3">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3">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3">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3">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3">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3">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3">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3">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3">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3">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3">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3">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3">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3">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3">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3">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3">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3">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3">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3">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3">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3">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3">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3">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3">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3">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3">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3">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3">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3">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3">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3">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3">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3">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3">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3">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3">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3">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3">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3">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3">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3">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3">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3">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3">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3">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3">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3">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3">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3">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3">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3">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3">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3">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3">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3">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3">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3">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3">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3">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3">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3">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3">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3">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3">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3">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3">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3">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3">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3">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3">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3">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3">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3">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3">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3">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3">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3">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3">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3">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3">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3">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3">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3">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3">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3">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3">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3">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3">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3">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3">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3">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3">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3">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3">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3">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3">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3">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3">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3">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3">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3">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3">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3">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3">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3">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3">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3">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3">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3">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3">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3">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3">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3">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3">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3">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3">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3">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3">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3">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3">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3">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3">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3">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3">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3">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3">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3">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3">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3">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3">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3">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3">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3">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3">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3">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3">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3">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3">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3">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3">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3">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3">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3">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3">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3">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3">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3">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3">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3">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3">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3">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3">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3">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3">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3">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3">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3">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3">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3">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3">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3">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3">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3">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3">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3">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3">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3">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3">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3">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3">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3">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3">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3">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3">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3">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3">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3">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3">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3">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3">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3">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3">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3">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3">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3">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3">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3">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3">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3">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3">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3">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3">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3">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3">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3">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3">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3">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3">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3">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3">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3">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3">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3">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3">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3">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3">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3">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3">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3">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3">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3">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3">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3">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3">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3">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3">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3">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3">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3">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3">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3">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3">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3">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3">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3">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3">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3">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3">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3">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3">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3">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3">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3">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3">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3">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3">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3">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3">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3">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3">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3">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3">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3">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3">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3">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3">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3">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3">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3">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3">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3">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3">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3">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3">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3">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3">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3">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3">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3">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3">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3">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3">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3">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3">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3">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3">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3">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3">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3">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3">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3">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3">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3">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3">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3">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3">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3">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3">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3">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3">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3">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3">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3">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3">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3">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3">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3">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3">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3">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3">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3">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3">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3">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3">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3">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3">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3">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3">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3">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3">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3">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3">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3">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3">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3">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3">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3">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3">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3">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3">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3">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3">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3">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3">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3">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3">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3">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3">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3">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3">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3">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3">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3">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3">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3">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3">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3">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3">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3">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3">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3">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3">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3">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3">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3">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3">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3">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3" max="3" width="17.6640625" bestFit="1" customWidth="1"/>
    <col min="4" max="4" width="18.6640625" bestFit="1" customWidth="1"/>
    <col min="5" max="5" width="18" bestFit="1" customWidth="1"/>
    <col min="6" max="6" width="13.88671875" bestFit="1" customWidth="1"/>
  </cols>
  <sheetData>
    <row r="1" spans="1:6" x14ac:dyDescent="0.3">
      <c r="A1" s="1"/>
      <c r="B1" s="1" t="s">
        <v>1055</v>
      </c>
      <c r="C1" s="1" t="s">
        <v>1054</v>
      </c>
      <c r="D1" s="1" t="s">
        <v>1052</v>
      </c>
      <c r="E1" s="1" t="s">
        <v>1051</v>
      </c>
      <c r="F1" s="1" t="s">
        <v>1050</v>
      </c>
    </row>
    <row r="2" spans="1:6" x14ac:dyDescent="0.3">
      <c r="A2" t="s">
        <v>0</v>
      </c>
      <c r="B2" t="s">
        <v>1060</v>
      </c>
      <c r="C2" t="s">
        <v>1059</v>
      </c>
      <c r="D2" t="s">
        <v>1058</v>
      </c>
      <c r="E2" t="s">
        <v>1057</v>
      </c>
      <c r="F2" t="s">
        <v>1056</v>
      </c>
    </row>
    <row r="3" spans="1:6" x14ac:dyDescent="0.3">
      <c r="A3" t="s">
        <v>1</v>
      </c>
      <c r="B3" t="s">
        <v>1065</v>
      </c>
      <c r="C3" t="s">
        <v>1064</v>
      </c>
      <c r="D3" t="s">
        <v>1063</v>
      </c>
      <c r="E3" t="s">
        <v>1062</v>
      </c>
      <c r="F3" t="s">
        <v>1061</v>
      </c>
    </row>
    <row r="4" spans="1:6" x14ac:dyDescent="0.3">
      <c r="A4" t="s">
        <v>2</v>
      </c>
      <c r="B4" t="s">
        <v>1069</v>
      </c>
      <c r="C4" t="s">
        <v>1068</v>
      </c>
      <c r="D4" t="s">
        <v>1067</v>
      </c>
      <c r="E4" t="s">
        <v>1066</v>
      </c>
      <c r="F4" t="s">
        <v>1061</v>
      </c>
    </row>
    <row r="5" spans="1:6" x14ac:dyDescent="0.3">
      <c r="A5" t="s">
        <v>3</v>
      </c>
      <c r="B5" t="s">
        <v>1072</v>
      </c>
      <c r="C5" t="s">
        <v>1071</v>
      </c>
      <c r="D5" t="s">
        <v>1070</v>
      </c>
      <c r="E5" t="s">
        <v>1066</v>
      </c>
      <c r="F5" t="s">
        <v>1061</v>
      </c>
    </row>
    <row r="6" spans="1:6" x14ac:dyDescent="0.3">
      <c r="A6" t="s">
        <v>4</v>
      </c>
      <c r="B6" t="s">
        <v>1075</v>
      </c>
      <c r="C6" t="s">
        <v>1074</v>
      </c>
      <c r="D6" t="s">
        <v>1073</v>
      </c>
      <c r="E6" t="s">
        <v>1066</v>
      </c>
      <c r="F6" t="s">
        <v>1061</v>
      </c>
    </row>
    <row r="7" spans="1:6" x14ac:dyDescent="0.3">
      <c r="A7" t="s">
        <v>5</v>
      </c>
      <c r="B7" t="s">
        <v>1076</v>
      </c>
      <c r="C7" t="s">
        <v>1074</v>
      </c>
      <c r="D7" t="s">
        <v>1073</v>
      </c>
      <c r="E7" t="s">
        <v>1066</v>
      </c>
      <c r="F7" t="s">
        <v>1061</v>
      </c>
    </row>
    <row r="8" spans="1:6" x14ac:dyDescent="0.3">
      <c r="A8" t="s">
        <v>6</v>
      </c>
      <c r="B8" t="s">
        <v>1080</v>
      </c>
      <c r="C8" t="s">
        <v>1079</v>
      </c>
      <c r="D8" t="s">
        <v>1078</v>
      </c>
      <c r="E8" t="s">
        <v>1077</v>
      </c>
      <c r="F8" t="s">
        <v>1061</v>
      </c>
    </row>
    <row r="9" spans="1:6" x14ac:dyDescent="0.3">
      <c r="A9" t="s">
        <v>7</v>
      </c>
      <c r="B9" t="s">
        <v>1081</v>
      </c>
      <c r="C9" t="s">
        <v>1079</v>
      </c>
      <c r="D9" t="s">
        <v>1078</v>
      </c>
      <c r="E9" t="s">
        <v>1077</v>
      </c>
      <c r="F9" t="s">
        <v>1061</v>
      </c>
    </row>
    <row r="10" spans="1:6" x14ac:dyDescent="0.3">
      <c r="A10" t="s">
        <v>8</v>
      </c>
      <c r="B10" t="s">
        <v>1083</v>
      </c>
      <c r="C10" t="s">
        <v>1996</v>
      </c>
      <c r="D10" t="s">
        <v>1082</v>
      </c>
      <c r="E10" t="s">
        <v>1077</v>
      </c>
      <c r="F10" t="s">
        <v>1061</v>
      </c>
    </row>
    <row r="11" spans="1:6" x14ac:dyDescent="0.3">
      <c r="A11" t="s">
        <v>9</v>
      </c>
      <c r="B11" t="s">
        <v>1088</v>
      </c>
      <c r="C11" t="s">
        <v>1087</v>
      </c>
      <c r="D11" t="s">
        <v>1086</v>
      </c>
      <c r="E11" t="s">
        <v>1085</v>
      </c>
      <c r="F11" t="s">
        <v>1084</v>
      </c>
    </row>
    <row r="12" spans="1:6" x14ac:dyDescent="0.3">
      <c r="A12" t="s">
        <v>10</v>
      </c>
      <c r="B12" t="s">
        <v>1090</v>
      </c>
      <c r="C12" t="s">
        <v>1089</v>
      </c>
      <c r="D12" t="s">
        <v>1086</v>
      </c>
      <c r="E12" t="s">
        <v>1085</v>
      </c>
      <c r="F12" t="s">
        <v>1084</v>
      </c>
    </row>
    <row r="13" spans="1:6" x14ac:dyDescent="0.3">
      <c r="A13" t="s">
        <v>11</v>
      </c>
      <c r="B13" t="s">
        <v>1091</v>
      </c>
      <c r="C13" t="s">
        <v>1089</v>
      </c>
      <c r="D13" t="s">
        <v>1086</v>
      </c>
      <c r="E13" t="s">
        <v>1085</v>
      </c>
      <c r="F13" t="s">
        <v>1084</v>
      </c>
    </row>
    <row r="14" spans="1:6" x14ac:dyDescent="0.3">
      <c r="A14" t="s">
        <v>12</v>
      </c>
      <c r="B14" t="s">
        <v>1092</v>
      </c>
      <c r="C14" t="s">
        <v>1089</v>
      </c>
      <c r="D14" t="s">
        <v>1086</v>
      </c>
      <c r="E14" t="s">
        <v>1085</v>
      </c>
      <c r="F14" t="s">
        <v>1084</v>
      </c>
    </row>
    <row r="15" spans="1:6" x14ac:dyDescent="0.3">
      <c r="A15" t="s">
        <v>13</v>
      </c>
      <c r="B15" t="s">
        <v>1093</v>
      </c>
      <c r="C15" t="s">
        <v>1089</v>
      </c>
      <c r="D15" t="s">
        <v>1086</v>
      </c>
      <c r="E15" t="s">
        <v>1085</v>
      </c>
      <c r="F15" t="s">
        <v>1084</v>
      </c>
    </row>
    <row r="16" spans="1:6" x14ac:dyDescent="0.3">
      <c r="A16" t="s">
        <v>14</v>
      </c>
      <c r="B16" t="s">
        <v>1094</v>
      </c>
      <c r="C16" t="s">
        <v>1089</v>
      </c>
      <c r="D16" t="s">
        <v>1086</v>
      </c>
      <c r="E16" t="s">
        <v>1085</v>
      </c>
      <c r="F16" t="s">
        <v>1084</v>
      </c>
    </row>
    <row r="17" spans="1:6" x14ac:dyDescent="0.3">
      <c r="A17" t="s">
        <v>15</v>
      </c>
      <c r="B17" t="s">
        <v>1097</v>
      </c>
      <c r="C17" t="s">
        <v>1096</v>
      </c>
      <c r="D17" t="s">
        <v>1095</v>
      </c>
      <c r="E17" t="s">
        <v>1085</v>
      </c>
      <c r="F17" t="s">
        <v>1084</v>
      </c>
    </row>
    <row r="18" spans="1:6" x14ac:dyDescent="0.3">
      <c r="A18" t="s">
        <v>16</v>
      </c>
      <c r="B18" t="s">
        <v>1098</v>
      </c>
      <c r="C18" t="s">
        <v>1096</v>
      </c>
      <c r="D18" t="s">
        <v>1095</v>
      </c>
      <c r="E18" t="s">
        <v>1085</v>
      </c>
      <c r="F18" t="s">
        <v>1084</v>
      </c>
    </row>
    <row r="19" spans="1:6" x14ac:dyDescent="0.3">
      <c r="A19" t="s">
        <v>17</v>
      </c>
      <c r="B19" t="s">
        <v>1102</v>
      </c>
      <c r="C19" t="s">
        <v>1101</v>
      </c>
      <c r="D19" t="s">
        <v>1100</v>
      </c>
      <c r="E19" t="s">
        <v>1099</v>
      </c>
      <c r="F19" t="s">
        <v>1084</v>
      </c>
    </row>
    <row r="20" spans="1:6" x14ac:dyDescent="0.3">
      <c r="A20" t="s">
        <v>18</v>
      </c>
      <c r="B20" t="s">
        <v>1103</v>
      </c>
      <c r="C20" t="s">
        <v>1101</v>
      </c>
      <c r="D20" t="s">
        <v>1100</v>
      </c>
      <c r="E20" t="s">
        <v>1099</v>
      </c>
      <c r="F20" t="s">
        <v>1084</v>
      </c>
    </row>
    <row r="21" spans="1:6" x14ac:dyDescent="0.3">
      <c r="A21" s="12" t="s">
        <v>19</v>
      </c>
      <c r="B21" s="12" t="s">
        <v>1107</v>
      </c>
      <c r="C21" s="12" t="s">
        <v>1106</v>
      </c>
      <c r="D21" s="12" t="s">
        <v>1105</v>
      </c>
      <c r="E21" s="12" t="s">
        <v>1104</v>
      </c>
      <c r="F21" t="s">
        <v>1084</v>
      </c>
    </row>
    <row r="22" spans="1:6" x14ac:dyDescent="0.3">
      <c r="A22" t="s">
        <v>20</v>
      </c>
      <c r="B22" t="s">
        <v>1997</v>
      </c>
      <c r="C22" t="s">
        <v>1106</v>
      </c>
      <c r="D22" t="s">
        <v>1105</v>
      </c>
      <c r="E22" t="s">
        <v>1104</v>
      </c>
      <c r="F22" t="s">
        <v>1084</v>
      </c>
    </row>
    <row r="23" spans="1:6" x14ac:dyDescent="0.3">
      <c r="A23" t="s">
        <v>21</v>
      </c>
      <c r="B23" t="s">
        <v>1109</v>
      </c>
      <c r="C23" t="s">
        <v>1108</v>
      </c>
      <c r="D23" t="s">
        <v>1105</v>
      </c>
      <c r="E23" t="s">
        <v>1104</v>
      </c>
      <c r="F23" t="s">
        <v>1084</v>
      </c>
    </row>
    <row r="24" spans="1:6" x14ac:dyDescent="0.3">
      <c r="A24" t="s">
        <v>22</v>
      </c>
      <c r="B24" t="s">
        <v>1110</v>
      </c>
      <c r="C24" t="s">
        <v>1108</v>
      </c>
      <c r="D24" t="s">
        <v>1105</v>
      </c>
      <c r="E24" t="s">
        <v>1104</v>
      </c>
      <c r="F24" t="s">
        <v>1084</v>
      </c>
    </row>
    <row r="25" spans="1:6" x14ac:dyDescent="0.3">
      <c r="A25" t="s">
        <v>23</v>
      </c>
      <c r="B25" t="s">
        <v>1111</v>
      </c>
      <c r="C25" t="s">
        <v>1108</v>
      </c>
      <c r="D25" t="s">
        <v>1105</v>
      </c>
      <c r="E25" t="s">
        <v>1104</v>
      </c>
      <c r="F25" t="s">
        <v>1084</v>
      </c>
    </row>
    <row r="26" spans="1:6" x14ac:dyDescent="0.3">
      <c r="A26" t="s">
        <v>24</v>
      </c>
      <c r="B26" t="s">
        <v>1115</v>
      </c>
      <c r="C26" t="s">
        <v>1114</v>
      </c>
      <c r="D26" t="s">
        <v>1113</v>
      </c>
      <c r="E26" t="s">
        <v>1112</v>
      </c>
      <c r="F26" t="s">
        <v>1084</v>
      </c>
    </row>
    <row r="27" spans="1:6" x14ac:dyDescent="0.3">
      <c r="A27" t="s">
        <v>25</v>
      </c>
      <c r="B27" t="s">
        <v>1119</v>
      </c>
      <c r="C27" t="s">
        <v>1118</v>
      </c>
      <c r="D27" t="s">
        <v>1117</v>
      </c>
      <c r="E27" t="s">
        <v>1116</v>
      </c>
      <c r="F27" t="s">
        <v>1084</v>
      </c>
    </row>
    <row r="28" spans="1:6" x14ac:dyDescent="0.3">
      <c r="A28" t="s">
        <v>26</v>
      </c>
      <c r="B28" t="s">
        <v>1121</v>
      </c>
      <c r="C28" t="s">
        <v>1120</v>
      </c>
      <c r="D28" t="s">
        <v>1117</v>
      </c>
      <c r="E28" t="s">
        <v>1116</v>
      </c>
      <c r="F28" t="s">
        <v>1084</v>
      </c>
    </row>
    <row r="29" spans="1:6" x14ac:dyDescent="0.3">
      <c r="A29" t="s">
        <v>27</v>
      </c>
      <c r="B29" t="s">
        <v>1124</v>
      </c>
      <c r="C29" t="s">
        <v>1123</v>
      </c>
      <c r="D29" t="s">
        <v>1122</v>
      </c>
      <c r="E29" t="s">
        <v>1116</v>
      </c>
      <c r="F29" t="s">
        <v>1084</v>
      </c>
    </row>
    <row r="30" spans="1:6" x14ac:dyDescent="0.3">
      <c r="A30" t="s">
        <v>28</v>
      </c>
      <c r="B30" t="s">
        <v>1127</v>
      </c>
      <c r="C30" t="s">
        <v>1126</v>
      </c>
      <c r="D30" t="s">
        <v>1125</v>
      </c>
      <c r="E30" t="s">
        <v>1116</v>
      </c>
      <c r="F30" t="s">
        <v>1084</v>
      </c>
    </row>
    <row r="31" spans="1:6" x14ac:dyDescent="0.3">
      <c r="A31" t="s">
        <v>29</v>
      </c>
      <c r="B31" t="s">
        <v>1131</v>
      </c>
      <c r="C31" t="s">
        <v>1130</v>
      </c>
      <c r="D31" t="s">
        <v>1129</v>
      </c>
      <c r="E31" t="s">
        <v>1128</v>
      </c>
      <c r="F31" t="s">
        <v>1084</v>
      </c>
    </row>
    <row r="32" spans="1:6" x14ac:dyDescent="0.3">
      <c r="A32" t="s">
        <v>30</v>
      </c>
      <c r="B32" t="s">
        <v>1135</v>
      </c>
      <c r="C32" t="s">
        <v>1134</v>
      </c>
      <c r="D32" t="s">
        <v>1133</v>
      </c>
      <c r="E32" s="2" t="s">
        <v>1132</v>
      </c>
      <c r="F32" t="s">
        <v>1084</v>
      </c>
    </row>
    <row r="33" spans="1:6" x14ac:dyDescent="0.3">
      <c r="A33" t="s">
        <v>31</v>
      </c>
      <c r="B33" t="s">
        <v>1138</v>
      </c>
      <c r="C33" t="s">
        <v>1137</v>
      </c>
      <c r="D33" t="s">
        <v>1136</v>
      </c>
      <c r="E33" s="2" t="s">
        <v>1132</v>
      </c>
      <c r="F33" t="s">
        <v>1084</v>
      </c>
    </row>
    <row r="34" spans="1:6" x14ac:dyDescent="0.3">
      <c r="A34" t="s">
        <v>32</v>
      </c>
      <c r="B34" t="s">
        <v>1140</v>
      </c>
      <c r="C34" t="s">
        <v>1139</v>
      </c>
      <c r="D34" t="s">
        <v>1136</v>
      </c>
      <c r="E34" s="2" t="s">
        <v>1132</v>
      </c>
      <c r="F34" t="s">
        <v>1084</v>
      </c>
    </row>
    <row r="35" spans="1:6" x14ac:dyDescent="0.3">
      <c r="A35" t="s">
        <v>33</v>
      </c>
      <c r="B35" t="s">
        <v>1142</v>
      </c>
      <c r="C35" t="s">
        <v>1141</v>
      </c>
      <c r="D35" t="s">
        <v>1136</v>
      </c>
      <c r="E35" s="2" t="s">
        <v>1132</v>
      </c>
      <c r="F35" t="s">
        <v>1084</v>
      </c>
    </row>
    <row r="36" spans="1:6" x14ac:dyDescent="0.3">
      <c r="A36" t="s">
        <v>34</v>
      </c>
      <c r="B36" t="s">
        <v>1146</v>
      </c>
      <c r="C36" t="s">
        <v>1145</v>
      </c>
      <c r="D36" t="s">
        <v>1144</v>
      </c>
      <c r="E36" t="s">
        <v>1143</v>
      </c>
      <c r="F36" t="s">
        <v>1084</v>
      </c>
    </row>
    <row r="37" spans="1:6" x14ac:dyDescent="0.3">
      <c r="A37" t="s">
        <v>35</v>
      </c>
      <c r="B37" t="s">
        <v>1149</v>
      </c>
      <c r="C37" t="s">
        <v>1148</v>
      </c>
      <c r="D37" t="s">
        <v>1147</v>
      </c>
      <c r="E37" t="s">
        <v>1143</v>
      </c>
      <c r="F37" t="s">
        <v>1084</v>
      </c>
    </row>
    <row r="38" spans="1:6" x14ac:dyDescent="0.3">
      <c r="A38" t="s">
        <v>36</v>
      </c>
      <c r="B38" t="s">
        <v>1151</v>
      </c>
      <c r="C38" t="s">
        <v>1150</v>
      </c>
      <c r="D38" t="s">
        <v>1144</v>
      </c>
      <c r="E38" t="s">
        <v>1143</v>
      </c>
      <c r="F38" t="s">
        <v>1084</v>
      </c>
    </row>
    <row r="39" spans="1:6" x14ac:dyDescent="0.3">
      <c r="A39" t="s">
        <v>37</v>
      </c>
      <c r="B39" t="s">
        <v>1152</v>
      </c>
      <c r="C39" t="s">
        <v>1150</v>
      </c>
      <c r="D39" t="s">
        <v>1144</v>
      </c>
      <c r="E39" t="s">
        <v>1143</v>
      </c>
      <c r="F39" t="s">
        <v>1084</v>
      </c>
    </row>
    <row r="40" spans="1:6" x14ac:dyDescent="0.3">
      <c r="A40" t="s">
        <v>38</v>
      </c>
      <c r="B40" t="s">
        <v>1154</v>
      </c>
      <c r="C40" t="s">
        <v>1153</v>
      </c>
      <c r="D40" t="s">
        <v>1144</v>
      </c>
      <c r="E40" t="s">
        <v>1143</v>
      </c>
      <c r="F40" t="s">
        <v>1084</v>
      </c>
    </row>
    <row r="41" spans="1:6" x14ac:dyDescent="0.3">
      <c r="A41" t="s">
        <v>39</v>
      </c>
      <c r="B41" t="s">
        <v>1157</v>
      </c>
      <c r="C41" t="s">
        <v>1156</v>
      </c>
      <c r="D41" t="s">
        <v>1155</v>
      </c>
      <c r="E41" t="s">
        <v>1143</v>
      </c>
      <c r="F41" t="s">
        <v>1084</v>
      </c>
    </row>
    <row r="42" spans="1:6" x14ac:dyDescent="0.3">
      <c r="A42" t="s">
        <v>40</v>
      </c>
      <c r="B42" t="s">
        <v>1161</v>
      </c>
      <c r="C42" t="s">
        <v>1160</v>
      </c>
      <c r="D42" t="s">
        <v>1159</v>
      </c>
      <c r="E42" t="s">
        <v>1158</v>
      </c>
      <c r="F42" t="s">
        <v>1084</v>
      </c>
    </row>
    <row r="43" spans="1:6" x14ac:dyDescent="0.3">
      <c r="A43" t="s">
        <v>41</v>
      </c>
      <c r="B43" t="s">
        <v>1998</v>
      </c>
      <c r="C43" t="s">
        <v>1163</v>
      </c>
      <c r="D43" t="s">
        <v>1159</v>
      </c>
      <c r="E43" t="s">
        <v>1158</v>
      </c>
      <c r="F43" t="s">
        <v>1084</v>
      </c>
    </row>
    <row r="44" spans="1:6" x14ac:dyDescent="0.3">
      <c r="A44" t="s">
        <v>42</v>
      </c>
      <c r="B44" t="s">
        <v>1166</v>
      </c>
      <c r="C44" t="s">
        <v>1165</v>
      </c>
      <c r="D44" t="s">
        <v>1164</v>
      </c>
      <c r="E44" t="s">
        <v>1158</v>
      </c>
      <c r="F44" t="s">
        <v>1084</v>
      </c>
    </row>
    <row r="45" spans="1:6" x14ac:dyDescent="0.3">
      <c r="A45" t="s">
        <v>43</v>
      </c>
      <c r="B45" t="s">
        <v>1168</v>
      </c>
      <c r="C45" t="s">
        <v>1167</v>
      </c>
      <c r="D45" t="s">
        <v>1159</v>
      </c>
      <c r="E45" t="s">
        <v>1158</v>
      </c>
      <c r="F45" t="s">
        <v>1084</v>
      </c>
    </row>
    <row r="46" spans="1:6" x14ac:dyDescent="0.3">
      <c r="A46" t="s">
        <v>44</v>
      </c>
      <c r="B46" t="s">
        <v>1170</v>
      </c>
      <c r="C46" t="s">
        <v>1169</v>
      </c>
      <c r="D46" t="s">
        <v>1159</v>
      </c>
      <c r="E46" t="s">
        <v>1158</v>
      </c>
      <c r="F46" t="s">
        <v>1084</v>
      </c>
    </row>
    <row r="47" spans="1:6" x14ac:dyDescent="0.3">
      <c r="A47" t="s">
        <v>45</v>
      </c>
      <c r="B47" t="s">
        <v>1172</v>
      </c>
      <c r="C47" t="s">
        <v>1171</v>
      </c>
      <c r="D47" t="s">
        <v>1159</v>
      </c>
      <c r="E47" t="s">
        <v>1158</v>
      </c>
      <c r="F47" t="s">
        <v>1084</v>
      </c>
    </row>
    <row r="48" spans="1:6" x14ac:dyDescent="0.3">
      <c r="A48" t="s">
        <v>46</v>
      </c>
      <c r="B48" t="s">
        <v>1174</v>
      </c>
      <c r="C48" t="s">
        <v>1173</v>
      </c>
      <c r="D48" t="s">
        <v>1159</v>
      </c>
      <c r="E48" t="s">
        <v>1158</v>
      </c>
      <c r="F48" t="s">
        <v>1084</v>
      </c>
    </row>
    <row r="49" spans="1:6" x14ac:dyDescent="0.3">
      <c r="A49" t="s">
        <v>47</v>
      </c>
      <c r="B49" t="s">
        <v>1175</v>
      </c>
      <c r="C49" t="s">
        <v>1173</v>
      </c>
      <c r="D49" t="s">
        <v>1159</v>
      </c>
      <c r="E49" t="s">
        <v>1158</v>
      </c>
      <c r="F49" t="s">
        <v>1084</v>
      </c>
    </row>
    <row r="50" spans="1:6" x14ac:dyDescent="0.3">
      <c r="A50" t="s">
        <v>48</v>
      </c>
      <c r="B50" t="s">
        <v>1176</v>
      </c>
      <c r="C50" t="s">
        <v>1173</v>
      </c>
      <c r="D50" t="s">
        <v>1159</v>
      </c>
      <c r="E50" t="s">
        <v>1158</v>
      </c>
      <c r="F50" t="s">
        <v>1084</v>
      </c>
    </row>
    <row r="51" spans="1:6" x14ac:dyDescent="0.3">
      <c r="A51" t="s">
        <v>49</v>
      </c>
      <c r="B51" t="s">
        <v>1178</v>
      </c>
      <c r="C51" t="s">
        <v>1177</v>
      </c>
      <c r="D51" t="s">
        <v>1159</v>
      </c>
      <c r="E51" t="s">
        <v>1158</v>
      </c>
      <c r="F51" t="s">
        <v>1084</v>
      </c>
    </row>
    <row r="52" spans="1:6" x14ac:dyDescent="0.3">
      <c r="A52" t="s">
        <v>50</v>
      </c>
      <c r="B52" t="s">
        <v>1180</v>
      </c>
      <c r="C52" t="s">
        <v>2002</v>
      </c>
      <c r="D52" t="s">
        <v>1179</v>
      </c>
      <c r="E52" t="s">
        <v>1158</v>
      </c>
      <c r="F52" t="s">
        <v>1084</v>
      </c>
    </row>
    <row r="53" spans="1:6" x14ac:dyDescent="0.3">
      <c r="A53" t="s">
        <v>51</v>
      </c>
      <c r="B53" t="s">
        <v>1183</v>
      </c>
      <c r="C53" t="s">
        <v>1182</v>
      </c>
      <c r="D53" t="s">
        <v>1181</v>
      </c>
      <c r="E53" t="s">
        <v>1158</v>
      </c>
      <c r="F53" t="s">
        <v>1084</v>
      </c>
    </row>
    <row r="54" spans="1:6" x14ac:dyDescent="0.3">
      <c r="A54" t="s">
        <v>52</v>
      </c>
      <c r="B54" t="s">
        <v>1184</v>
      </c>
      <c r="C54" t="s">
        <v>1182</v>
      </c>
      <c r="D54" t="s">
        <v>1181</v>
      </c>
      <c r="E54" t="s">
        <v>1158</v>
      </c>
      <c r="F54" t="s">
        <v>1084</v>
      </c>
    </row>
    <row r="55" spans="1:6" x14ac:dyDescent="0.3">
      <c r="A55" t="s">
        <v>53</v>
      </c>
      <c r="B55" t="s">
        <v>1186</v>
      </c>
      <c r="C55" t="s">
        <v>1185</v>
      </c>
      <c r="D55" t="s">
        <v>1181</v>
      </c>
      <c r="E55" t="s">
        <v>1158</v>
      </c>
      <c r="F55" t="s">
        <v>1084</v>
      </c>
    </row>
    <row r="56" spans="1:6" x14ac:dyDescent="0.3">
      <c r="A56" t="s">
        <v>54</v>
      </c>
      <c r="B56" t="s">
        <v>1188</v>
      </c>
      <c r="C56" t="s">
        <v>1187</v>
      </c>
      <c r="D56" t="s">
        <v>1181</v>
      </c>
      <c r="E56" t="s">
        <v>1158</v>
      </c>
      <c r="F56" t="s">
        <v>1084</v>
      </c>
    </row>
    <row r="57" spans="1:6" x14ac:dyDescent="0.3">
      <c r="A57" t="s">
        <v>55</v>
      </c>
      <c r="B57" t="s">
        <v>1189</v>
      </c>
      <c r="C57" t="s">
        <v>1187</v>
      </c>
      <c r="D57" t="s">
        <v>1181</v>
      </c>
      <c r="E57" t="s">
        <v>1158</v>
      </c>
      <c r="F57" t="s">
        <v>1084</v>
      </c>
    </row>
    <row r="58" spans="1:6" x14ac:dyDescent="0.3">
      <c r="A58" t="s">
        <v>56</v>
      </c>
      <c r="B58" t="s">
        <v>1191</v>
      </c>
      <c r="C58" t="s">
        <v>1190</v>
      </c>
      <c r="D58" t="s">
        <v>1181</v>
      </c>
      <c r="E58" t="s">
        <v>1158</v>
      </c>
      <c r="F58" t="s">
        <v>1084</v>
      </c>
    </row>
    <row r="59" spans="1:6" x14ac:dyDescent="0.3">
      <c r="A59" t="s">
        <v>57</v>
      </c>
      <c r="B59" t="s">
        <v>1194</v>
      </c>
      <c r="C59" t="s">
        <v>1193</v>
      </c>
      <c r="D59" t="s">
        <v>1192</v>
      </c>
      <c r="E59" t="s">
        <v>1158</v>
      </c>
      <c r="F59" t="s">
        <v>1084</v>
      </c>
    </row>
    <row r="60" spans="1:6" x14ac:dyDescent="0.3">
      <c r="A60" t="s">
        <v>58</v>
      </c>
      <c r="B60" t="s">
        <v>1195</v>
      </c>
      <c r="C60" t="s">
        <v>1193</v>
      </c>
      <c r="D60" t="s">
        <v>1192</v>
      </c>
      <c r="E60" t="s">
        <v>1158</v>
      </c>
      <c r="F60" t="s">
        <v>1084</v>
      </c>
    </row>
    <row r="61" spans="1:6" x14ac:dyDescent="0.3">
      <c r="A61" t="s">
        <v>59</v>
      </c>
      <c r="B61" t="s">
        <v>2003</v>
      </c>
      <c r="C61" t="s">
        <v>1197</v>
      </c>
      <c r="D61" t="s">
        <v>1196</v>
      </c>
      <c r="E61" t="s">
        <v>1158</v>
      </c>
      <c r="F61" t="s">
        <v>1084</v>
      </c>
    </row>
    <row r="62" spans="1:6" x14ac:dyDescent="0.3">
      <c r="A62" t="s">
        <v>60</v>
      </c>
      <c r="B62" t="s">
        <v>1200</v>
      </c>
      <c r="C62" t="s">
        <v>1199</v>
      </c>
      <c r="D62" t="s">
        <v>1198</v>
      </c>
      <c r="E62" t="s">
        <v>1158</v>
      </c>
      <c r="F62" t="s">
        <v>1084</v>
      </c>
    </row>
    <row r="63" spans="1:6" x14ac:dyDescent="0.3">
      <c r="A63" s="14" t="s">
        <v>61</v>
      </c>
      <c r="B63" s="14" t="s">
        <v>1203</v>
      </c>
      <c r="C63" s="14" t="s">
        <v>1202</v>
      </c>
      <c r="D63" s="14" t="s">
        <v>1201</v>
      </c>
      <c r="E63" s="14" t="s">
        <v>1158</v>
      </c>
      <c r="F63" s="14" t="s">
        <v>1084</v>
      </c>
    </row>
    <row r="64" spans="1:6" x14ac:dyDescent="0.3">
      <c r="A64" t="s">
        <v>62</v>
      </c>
      <c r="B64" t="s">
        <v>1205</v>
      </c>
      <c r="C64" t="s">
        <v>1204</v>
      </c>
      <c r="D64" t="s">
        <v>1201</v>
      </c>
      <c r="E64" t="s">
        <v>1158</v>
      </c>
      <c r="F64" t="s">
        <v>1084</v>
      </c>
    </row>
    <row r="65" spans="1:6" x14ac:dyDescent="0.3">
      <c r="A65" t="s">
        <v>63</v>
      </c>
      <c r="B65" t="s">
        <v>1206</v>
      </c>
      <c r="C65" t="s">
        <v>1204</v>
      </c>
      <c r="D65" t="s">
        <v>1201</v>
      </c>
      <c r="E65" t="s">
        <v>1158</v>
      </c>
      <c r="F65" t="s">
        <v>1084</v>
      </c>
    </row>
    <row r="66" spans="1:6" x14ac:dyDescent="0.3">
      <c r="A66" t="s">
        <v>64</v>
      </c>
      <c r="B66" t="s">
        <v>1208</v>
      </c>
      <c r="C66" t="s">
        <v>1207</v>
      </c>
      <c r="D66" t="s">
        <v>1201</v>
      </c>
      <c r="E66" t="s">
        <v>1158</v>
      </c>
      <c r="F66" t="s">
        <v>1084</v>
      </c>
    </row>
    <row r="67" spans="1:6" x14ac:dyDescent="0.3">
      <c r="A67" t="s">
        <v>65</v>
      </c>
      <c r="B67" t="s">
        <v>1211</v>
      </c>
      <c r="C67" t="s">
        <v>1210</v>
      </c>
      <c r="D67" t="s">
        <v>1209</v>
      </c>
      <c r="E67" t="s">
        <v>1158</v>
      </c>
      <c r="F67" t="s">
        <v>1084</v>
      </c>
    </row>
    <row r="68" spans="1:6" x14ac:dyDescent="0.3">
      <c r="A68" t="s">
        <v>66</v>
      </c>
      <c r="B68" t="s">
        <v>1212</v>
      </c>
      <c r="C68" t="s">
        <v>1210</v>
      </c>
      <c r="D68" t="s">
        <v>1209</v>
      </c>
      <c r="E68" t="s">
        <v>1158</v>
      </c>
      <c r="F68" t="s">
        <v>1084</v>
      </c>
    </row>
    <row r="69" spans="1:6" x14ac:dyDescent="0.3">
      <c r="A69" t="s">
        <v>67</v>
      </c>
      <c r="B69" t="s">
        <v>1216</v>
      </c>
      <c r="C69" t="s">
        <v>1215</v>
      </c>
      <c r="D69" t="s">
        <v>1213</v>
      </c>
      <c r="E69" t="s">
        <v>1158</v>
      </c>
      <c r="F69" t="s">
        <v>1084</v>
      </c>
    </row>
    <row r="70" spans="1:6" x14ac:dyDescent="0.3">
      <c r="A70" t="s">
        <v>68</v>
      </c>
      <c r="B70" t="s">
        <v>1219</v>
      </c>
      <c r="C70" t="s">
        <v>1218</v>
      </c>
      <c r="D70" t="s">
        <v>1213</v>
      </c>
      <c r="E70" t="s">
        <v>1158</v>
      </c>
      <c r="F70" t="s">
        <v>1084</v>
      </c>
    </row>
    <row r="71" spans="1:6" x14ac:dyDescent="0.3">
      <c r="A71" t="s">
        <v>69</v>
      </c>
      <c r="B71" t="s">
        <v>2004</v>
      </c>
      <c r="C71" t="s">
        <v>1218</v>
      </c>
      <c r="D71" t="s">
        <v>1213</v>
      </c>
      <c r="E71" t="s">
        <v>1158</v>
      </c>
      <c r="F71" t="s">
        <v>1084</v>
      </c>
    </row>
    <row r="72" spans="1:6" x14ac:dyDescent="0.3">
      <c r="A72" t="s">
        <v>70</v>
      </c>
      <c r="B72" t="s">
        <v>1222</v>
      </c>
      <c r="C72" t="s">
        <v>1221</v>
      </c>
      <c r="D72" t="s">
        <v>1213</v>
      </c>
      <c r="E72" t="s">
        <v>1158</v>
      </c>
      <c r="F72" t="s">
        <v>1084</v>
      </c>
    </row>
    <row r="73" spans="1:6" x14ac:dyDescent="0.3">
      <c r="A73" t="s">
        <v>71</v>
      </c>
      <c r="B73" t="s">
        <v>1223</v>
      </c>
      <c r="C73" t="s">
        <v>1221</v>
      </c>
      <c r="D73" t="s">
        <v>1213</v>
      </c>
      <c r="E73" t="s">
        <v>1158</v>
      </c>
      <c r="F73" t="s">
        <v>1084</v>
      </c>
    </row>
    <row r="74" spans="1:6" x14ac:dyDescent="0.3">
      <c r="A74" t="s">
        <v>72</v>
      </c>
      <c r="B74" t="s">
        <v>1226</v>
      </c>
      <c r="C74" t="s">
        <v>1225</v>
      </c>
      <c r="D74" t="s">
        <v>1213</v>
      </c>
      <c r="E74" t="s">
        <v>1158</v>
      </c>
      <c r="F74" t="s">
        <v>1084</v>
      </c>
    </row>
    <row r="75" spans="1:6" x14ac:dyDescent="0.3">
      <c r="A75" t="s">
        <v>73</v>
      </c>
      <c r="B75" t="s">
        <v>1227</v>
      </c>
      <c r="C75" t="s">
        <v>1225</v>
      </c>
      <c r="D75" t="s">
        <v>1213</v>
      </c>
      <c r="E75" t="s">
        <v>1158</v>
      </c>
      <c r="F75" t="s">
        <v>1084</v>
      </c>
    </row>
    <row r="76" spans="1:6" x14ac:dyDescent="0.3">
      <c r="A76" t="s">
        <v>74</v>
      </c>
      <c r="B76" t="s">
        <v>1228</v>
      </c>
      <c r="C76" t="s">
        <v>1225</v>
      </c>
      <c r="D76" t="s">
        <v>1213</v>
      </c>
      <c r="E76" t="s">
        <v>1158</v>
      </c>
      <c r="F76" t="s">
        <v>1084</v>
      </c>
    </row>
    <row r="77" spans="1:6" x14ac:dyDescent="0.3">
      <c r="A77" t="s">
        <v>75</v>
      </c>
      <c r="B77" t="s">
        <v>1230</v>
      </c>
      <c r="C77" t="s">
        <v>1229</v>
      </c>
      <c r="D77" t="s">
        <v>1213</v>
      </c>
      <c r="E77" t="s">
        <v>1158</v>
      </c>
      <c r="F77" t="s">
        <v>1084</v>
      </c>
    </row>
    <row r="78" spans="1:6" x14ac:dyDescent="0.3">
      <c r="A78" t="s">
        <v>76</v>
      </c>
      <c r="B78" t="s">
        <v>1232</v>
      </c>
      <c r="C78" t="s">
        <v>1231</v>
      </c>
      <c r="D78" t="s">
        <v>1213</v>
      </c>
      <c r="E78" t="s">
        <v>1158</v>
      </c>
      <c r="F78" t="s">
        <v>1084</v>
      </c>
    </row>
    <row r="79" spans="1:6" x14ac:dyDescent="0.3">
      <c r="A79" t="s">
        <v>77</v>
      </c>
      <c r="B79" t="s">
        <v>1235</v>
      </c>
      <c r="C79" t="s">
        <v>1234</v>
      </c>
      <c r="D79" t="s">
        <v>1233</v>
      </c>
      <c r="E79" t="s">
        <v>1158</v>
      </c>
      <c r="F79" t="s">
        <v>1084</v>
      </c>
    </row>
    <row r="80" spans="1:6" x14ac:dyDescent="0.3">
      <c r="A80" t="s">
        <v>78</v>
      </c>
      <c r="B80" t="s">
        <v>1237</v>
      </c>
      <c r="C80" t="s">
        <v>1236</v>
      </c>
      <c r="D80" t="s">
        <v>1233</v>
      </c>
      <c r="E80" t="s">
        <v>1158</v>
      </c>
      <c r="F80" t="s">
        <v>1084</v>
      </c>
    </row>
    <row r="81" spans="1:6" x14ac:dyDescent="0.3">
      <c r="A81" t="s">
        <v>79</v>
      </c>
      <c r="B81" t="s">
        <v>1240</v>
      </c>
      <c r="C81" t="s">
        <v>1239</v>
      </c>
      <c r="D81" t="s">
        <v>1238</v>
      </c>
      <c r="E81" t="s">
        <v>1158</v>
      </c>
      <c r="F81" t="s">
        <v>1084</v>
      </c>
    </row>
    <row r="82" spans="1:6" x14ac:dyDescent="0.3">
      <c r="A82" t="s">
        <v>80</v>
      </c>
      <c r="B82" t="s">
        <v>1243</v>
      </c>
      <c r="C82" t="s">
        <v>1242</v>
      </c>
      <c r="D82" t="s">
        <v>1241</v>
      </c>
      <c r="E82" t="s">
        <v>1158</v>
      </c>
      <c r="F82" t="s">
        <v>1084</v>
      </c>
    </row>
    <row r="83" spans="1:6" x14ac:dyDescent="0.3">
      <c r="A83" t="s">
        <v>81</v>
      </c>
      <c r="B83" t="s">
        <v>1246</v>
      </c>
      <c r="C83" t="s">
        <v>1245</v>
      </c>
      <c r="D83" t="s">
        <v>1244</v>
      </c>
      <c r="E83" t="s">
        <v>1158</v>
      </c>
      <c r="F83" t="s">
        <v>1084</v>
      </c>
    </row>
    <row r="84" spans="1:6" x14ac:dyDescent="0.3">
      <c r="A84" t="s">
        <v>82</v>
      </c>
      <c r="B84" t="s">
        <v>1248</v>
      </c>
      <c r="C84" t="s">
        <v>1247</v>
      </c>
      <c r="D84" t="s">
        <v>1244</v>
      </c>
      <c r="E84" t="s">
        <v>1158</v>
      </c>
      <c r="F84" t="s">
        <v>1084</v>
      </c>
    </row>
    <row r="85" spans="1:6" x14ac:dyDescent="0.3">
      <c r="A85" t="s">
        <v>83</v>
      </c>
      <c r="B85" t="s">
        <v>1251</v>
      </c>
      <c r="C85" t="s">
        <v>1250</v>
      </c>
      <c r="D85" t="s">
        <v>1249</v>
      </c>
      <c r="E85" t="s">
        <v>1158</v>
      </c>
      <c r="F85" t="s">
        <v>1084</v>
      </c>
    </row>
    <row r="86" spans="1:6" x14ac:dyDescent="0.3">
      <c r="A86" t="s">
        <v>84</v>
      </c>
      <c r="B86" t="s">
        <v>1252</v>
      </c>
      <c r="C86" t="s">
        <v>1250</v>
      </c>
      <c r="D86" t="s">
        <v>1249</v>
      </c>
      <c r="E86" t="s">
        <v>1158</v>
      </c>
      <c r="F86" t="s">
        <v>1084</v>
      </c>
    </row>
    <row r="87" spans="1:6" x14ac:dyDescent="0.3">
      <c r="A87" t="s">
        <v>85</v>
      </c>
      <c r="B87" t="s">
        <v>1254</v>
      </c>
      <c r="C87" t="s">
        <v>1253</v>
      </c>
      <c r="D87" t="s">
        <v>1249</v>
      </c>
      <c r="E87" t="s">
        <v>1158</v>
      </c>
      <c r="F87" t="s">
        <v>1084</v>
      </c>
    </row>
    <row r="88" spans="1:6" x14ac:dyDescent="0.3">
      <c r="A88" t="s">
        <v>86</v>
      </c>
      <c r="B88" t="s">
        <v>1256</v>
      </c>
      <c r="C88" t="s">
        <v>1255</v>
      </c>
      <c r="D88" t="s">
        <v>1249</v>
      </c>
      <c r="E88" t="s">
        <v>1158</v>
      </c>
      <c r="F88" t="s">
        <v>1084</v>
      </c>
    </row>
    <row r="89" spans="1:6" x14ac:dyDescent="0.3">
      <c r="A89" t="s">
        <v>87</v>
      </c>
      <c r="B89" t="s">
        <v>1257</v>
      </c>
      <c r="C89" t="s">
        <v>1255</v>
      </c>
      <c r="D89" t="s">
        <v>1249</v>
      </c>
      <c r="E89" t="s">
        <v>1158</v>
      </c>
      <c r="F89" t="s">
        <v>1084</v>
      </c>
    </row>
    <row r="90" spans="1:6" x14ac:dyDescent="0.3">
      <c r="A90" t="s">
        <v>88</v>
      </c>
      <c r="B90" t="s">
        <v>1259</v>
      </c>
      <c r="C90" t="s">
        <v>1258</v>
      </c>
      <c r="D90" t="s">
        <v>1249</v>
      </c>
      <c r="E90" t="s">
        <v>1158</v>
      </c>
      <c r="F90" t="s">
        <v>1084</v>
      </c>
    </row>
    <row r="91" spans="1:6" x14ac:dyDescent="0.3">
      <c r="A91" t="s">
        <v>89</v>
      </c>
      <c r="B91" t="s">
        <v>1262</v>
      </c>
      <c r="C91" t="s">
        <v>1261</v>
      </c>
      <c r="D91" t="s">
        <v>1260</v>
      </c>
      <c r="E91" t="s">
        <v>1158</v>
      </c>
      <c r="F91" t="s">
        <v>1084</v>
      </c>
    </row>
    <row r="92" spans="1:6" x14ac:dyDescent="0.3">
      <c r="A92" t="s">
        <v>90</v>
      </c>
      <c r="B92" t="s">
        <v>1265</v>
      </c>
      <c r="C92" t="s">
        <v>1264</v>
      </c>
      <c r="D92" t="s">
        <v>1263</v>
      </c>
      <c r="E92" t="s">
        <v>1158</v>
      </c>
      <c r="F92" t="s">
        <v>1084</v>
      </c>
    </row>
    <row r="93" spans="1:6" x14ac:dyDescent="0.3">
      <c r="A93" t="s">
        <v>91</v>
      </c>
      <c r="B93" t="s">
        <v>1266</v>
      </c>
      <c r="C93" t="s">
        <v>1264</v>
      </c>
      <c r="D93" t="s">
        <v>1263</v>
      </c>
      <c r="E93" t="s">
        <v>1158</v>
      </c>
      <c r="F93" t="s">
        <v>1084</v>
      </c>
    </row>
    <row r="94" spans="1:6" x14ac:dyDescent="0.3">
      <c r="A94" t="s">
        <v>92</v>
      </c>
      <c r="B94" t="s">
        <v>1269</v>
      </c>
      <c r="C94" t="s">
        <v>1268</v>
      </c>
      <c r="D94" t="s">
        <v>1267</v>
      </c>
      <c r="E94" t="s">
        <v>1158</v>
      </c>
      <c r="F94" t="s">
        <v>1084</v>
      </c>
    </row>
    <row r="95" spans="1:6" x14ac:dyDescent="0.3">
      <c r="A95" t="s">
        <v>93</v>
      </c>
      <c r="B95" t="s">
        <v>1270</v>
      </c>
      <c r="C95" t="s">
        <v>1268</v>
      </c>
      <c r="D95" t="s">
        <v>1267</v>
      </c>
      <c r="E95" t="s">
        <v>1158</v>
      </c>
      <c r="F95" t="s">
        <v>1084</v>
      </c>
    </row>
    <row r="96" spans="1:6" x14ac:dyDescent="0.3">
      <c r="A96" t="s">
        <v>94</v>
      </c>
      <c r="B96" t="s">
        <v>1271</v>
      </c>
      <c r="C96" t="s">
        <v>1268</v>
      </c>
      <c r="D96" t="s">
        <v>1267</v>
      </c>
      <c r="E96" t="s">
        <v>1158</v>
      </c>
      <c r="F96" t="s">
        <v>1084</v>
      </c>
    </row>
    <row r="97" spans="1:6" x14ac:dyDescent="0.3">
      <c r="A97" t="s">
        <v>95</v>
      </c>
      <c r="B97" t="s">
        <v>1272</v>
      </c>
      <c r="C97" t="s">
        <v>1268</v>
      </c>
      <c r="D97" t="s">
        <v>1267</v>
      </c>
      <c r="E97" t="s">
        <v>1158</v>
      </c>
      <c r="F97" t="s">
        <v>1084</v>
      </c>
    </row>
    <row r="98" spans="1:6" x14ac:dyDescent="0.3">
      <c r="A98" t="s">
        <v>96</v>
      </c>
      <c r="B98" t="s">
        <v>1274</v>
      </c>
      <c r="C98" t="s">
        <v>1273</v>
      </c>
      <c r="D98" t="s">
        <v>1267</v>
      </c>
      <c r="E98" t="s">
        <v>1158</v>
      </c>
      <c r="F98" t="s">
        <v>1084</v>
      </c>
    </row>
    <row r="99" spans="1:6" x14ac:dyDescent="0.3">
      <c r="A99" t="s">
        <v>97</v>
      </c>
      <c r="B99" t="s">
        <v>1275</v>
      </c>
      <c r="C99" t="s">
        <v>1273</v>
      </c>
      <c r="D99" t="s">
        <v>1267</v>
      </c>
      <c r="E99" t="s">
        <v>1158</v>
      </c>
      <c r="F99" t="s">
        <v>1084</v>
      </c>
    </row>
    <row r="100" spans="1:6" x14ac:dyDescent="0.3">
      <c r="A100" t="s">
        <v>98</v>
      </c>
      <c r="B100" t="s">
        <v>1278</v>
      </c>
      <c r="C100" t="s">
        <v>1277</v>
      </c>
      <c r="D100" t="s">
        <v>1276</v>
      </c>
      <c r="E100" t="s">
        <v>1158</v>
      </c>
      <c r="F100" t="s">
        <v>1084</v>
      </c>
    </row>
    <row r="101" spans="1:6" x14ac:dyDescent="0.3">
      <c r="A101" t="s">
        <v>99</v>
      </c>
      <c r="B101" t="s">
        <v>1279</v>
      </c>
      <c r="C101" t="s">
        <v>1277</v>
      </c>
      <c r="D101" t="s">
        <v>1276</v>
      </c>
      <c r="E101" t="s">
        <v>1158</v>
      </c>
      <c r="F101" t="s">
        <v>1084</v>
      </c>
    </row>
    <row r="102" spans="1:6" x14ac:dyDescent="0.3">
      <c r="A102" t="s">
        <v>100</v>
      </c>
      <c r="B102" t="s">
        <v>1281</v>
      </c>
      <c r="C102" t="s">
        <v>1280</v>
      </c>
      <c r="D102" t="s">
        <v>1276</v>
      </c>
      <c r="E102" t="s">
        <v>1158</v>
      </c>
      <c r="F102" t="s">
        <v>1084</v>
      </c>
    </row>
    <row r="103" spans="1:6" x14ac:dyDescent="0.3">
      <c r="A103" t="s">
        <v>101</v>
      </c>
      <c r="B103" t="s">
        <v>1283</v>
      </c>
      <c r="C103" t="s">
        <v>1282</v>
      </c>
      <c r="D103" t="s">
        <v>1276</v>
      </c>
      <c r="E103" t="s">
        <v>1158</v>
      </c>
      <c r="F103" t="s">
        <v>1084</v>
      </c>
    </row>
    <row r="104" spans="1:6" x14ac:dyDescent="0.3">
      <c r="A104" t="s">
        <v>102</v>
      </c>
      <c r="B104" t="s">
        <v>1279</v>
      </c>
      <c r="C104" t="s">
        <v>1285</v>
      </c>
      <c r="D104" t="s">
        <v>1284</v>
      </c>
      <c r="E104" t="s">
        <v>1158</v>
      </c>
      <c r="F104" t="s">
        <v>1084</v>
      </c>
    </row>
    <row r="105" spans="1:6" x14ac:dyDescent="0.3">
      <c r="A105" t="s">
        <v>103</v>
      </c>
      <c r="B105" t="s">
        <v>1288</v>
      </c>
      <c r="C105" t="s">
        <v>1287</v>
      </c>
      <c r="D105" t="s">
        <v>1286</v>
      </c>
      <c r="E105" t="s">
        <v>1158</v>
      </c>
      <c r="F105" t="s">
        <v>1084</v>
      </c>
    </row>
    <row r="106" spans="1:6" x14ac:dyDescent="0.3">
      <c r="A106" t="s">
        <v>104</v>
      </c>
      <c r="B106" t="s">
        <v>1161</v>
      </c>
      <c r="C106" t="s">
        <v>1287</v>
      </c>
      <c r="D106" t="s">
        <v>1286</v>
      </c>
      <c r="E106" t="s">
        <v>1158</v>
      </c>
      <c r="F106" t="s">
        <v>1084</v>
      </c>
    </row>
    <row r="107" spans="1:6" x14ac:dyDescent="0.3">
      <c r="A107" t="s">
        <v>105</v>
      </c>
      <c r="B107" t="s">
        <v>1289</v>
      </c>
      <c r="C107" t="s">
        <v>1287</v>
      </c>
      <c r="D107" t="s">
        <v>1286</v>
      </c>
      <c r="E107" t="s">
        <v>1158</v>
      </c>
      <c r="F107" t="s">
        <v>1084</v>
      </c>
    </row>
    <row r="108" spans="1:6" x14ac:dyDescent="0.3">
      <c r="A108" t="s">
        <v>106</v>
      </c>
      <c r="B108" t="s">
        <v>1290</v>
      </c>
      <c r="C108" t="s">
        <v>1287</v>
      </c>
      <c r="D108" t="s">
        <v>1286</v>
      </c>
      <c r="E108" t="s">
        <v>1158</v>
      </c>
      <c r="F108" t="s">
        <v>1084</v>
      </c>
    </row>
    <row r="109" spans="1:6" x14ac:dyDescent="0.3">
      <c r="A109" t="s">
        <v>107</v>
      </c>
      <c r="B109" t="s">
        <v>1292</v>
      </c>
      <c r="C109" t="s">
        <v>1291</v>
      </c>
      <c r="D109" t="s">
        <v>1286</v>
      </c>
      <c r="E109" t="s">
        <v>1158</v>
      </c>
      <c r="F109" t="s">
        <v>1084</v>
      </c>
    </row>
    <row r="110" spans="1:6" x14ac:dyDescent="0.3">
      <c r="A110" t="s">
        <v>108</v>
      </c>
      <c r="B110" t="s">
        <v>1293</v>
      </c>
      <c r="C110" t="s">
        <v>1291</v>
      </c>
      <c r="D110" t="s">
        <v>1286</v>
      </c>
      <c r="E110" t="s">
        <v>1158</v>
      </c>
      <c r="F110" t="s">
        <v>1084</v>
      </c>
    </row>
    <row r="111" spans="1:6" x14ac:dyDescent="0.3">
      <c r="A111" t="s">
        <v>109</v>
      </c>
      <c r="B111" t="s">
        <v>2007</v>
      </c>
      <c r="C111" t="s">
        <v>1294</v>
      </c>
      <c r="D111" t="s">
        <v>1286</v>
      </c>
      <c r="E111" t="s">
        <v>1158</v>
      </c>
      <c r="F111" t="s">
        <v>1084</v>
      </c>
    </row>
    <row r="112" spans="1:6" x14ac:dyDescent="0.3">
      <c r="A112" t="s">
        <v>110</v>
      </c>
      <c r="B112" t="s">
        <v>1295</v>
      </c>
      <c r="C112" t="s">
        <v>1294</v>
      </c>
      <c r="D112" t="s">
        <v>1286</v>
      </c>
      <c r="E112" t="s">
        <v>1158</v>
      </c>
      <c r="F112" t="s">
        <v>1084</v>
      </c>
    </row>
    <row r="113" spans="1:6" x14ac:dyDescent="0.3">
      <c r="A113" t="s">
        <v>111</v>
      </c>
      <c r="B113" t="s">
        <v>1297</v>
      </c>
      <c r="C113" t="s">
        <v>1296</v>
      </c>
      <c r="D113" t="s">
        <v>1286</v>
      </c>
      <c r="E113" t="s">
        <v>1158</v>
      </c>
      <c r="F113" t="s">
        <v>1084</v>
      </c>
    </row>
    <row r="114" spans="1:6" x14ac:dyDescent="0.3">
      <c r="A114" s="4" t="s">
        <v>112</v>
      </c>
      <c r="B114" s="12" t="s">
        <v>1298</v>
      </c>
      <c r="C114" s="12" t="s">
        <v>1296</v>
      </c>
      <c r="D114" s="12" t="s">
        <v>1286</v>
      </c>
      <c r="E114" t="s">
        <v>1158</v>
      </c>
      <c r="F114" t="s">
        <v>1084</v>
      </c>
    </row>
    <row r="115" spans="1:6" x14ac:dyDescent="0.3">
      <c r="A115" t="s">
        <v>113</v>
      </c>
      <c r="B115" t="s">
        <v>1300</v>
      </c>
      <c r="C115" t="s">
        <v>1299</v>
      </c>
      <c r="D115" t="s">
        <v>1286</v>
      </c>
      <c r="E115" t="s">
        <v>1158</v>
      </c>
      <c r="F115" t="s">
        <v>1084</v>
      </c>
    </row>
    <row r="116" spans="1:6" x14ac:dyDescent="0.3">
      <c r="A116" s="3" t="s">
        <v>114</v>
      </c>
      <c r="B116" s="12" t="s">
        <v>1301</v>
      </c>
      <c r="C116" s="12" t="s">
        <v>1299</v>
      </c>
      <c r="D116" s="12" t="s">
        <v>1286</v>
      </c>
      <c r="E116" t="s">
        <v>1158</v>
      </c>
      <c r="F116" t="s">
        <v>1084</v>
      </c>
    </row>
    <row r="117" spans="1:6" x14ac:dyDescent="0.3">
      <c r="A117" t="s">
        <v>115</v>
      </c>
      <c r="B117" t="s">
        <v>1303</v>
      </c>
      <c r="C117" t="s">
        <v>1302</v>
      </c>
      <c r="D117" t="s">
        <v>1286</v>
      </c>
      <c r="E117" t="s">
        <v>1158</v>
      </c>
      <c r="F117" t="s">
        <v>1084</v>
      </c>
    </row>
    <row r="118" spans="1:6" x14ac:dyDescent="0.3">
      <c r="A118" t="s">
        <v>116</v>
      </c>
      <c r="B118" t="s">
        <v>1304</v>
      </c>
      <c r="C118" t="s">
        <v>1302</v>
      </c>
      <c r="D118" t="s">
        <v>1286</v>
      </c>
      <c r="E118" t="s">
        <v>1158</v>
      </c>
      <c r="F118" t="s">
        <v>1084</v>
      </c>
    </row>
    <row r="119" spans="1:6" x14ac:dyDescent="0.3">
      <c r="A119" t="s">
        <v>117</v>
      </c>
      <c r="B119" t="s">
        <v>1306</v>
      </c>
      <c r="C119" t="s">
        <v>1305</v>
      </c>
      <c r="D119" t="s">
        <v>1286</v>
      </c>
      <c r="E119" t="s">
        <v>1158</v>
      </c>
      <c r="F119" t="s">
        <v>1084</v>
      </c>
    </row>
    <row r="120" spans="1:6" x14ac:dyDescent="0.3">
      <c r="A120" t="s">
        <v>118</v>
      </c>
      <c r="B120" t="s">
        <v>1307</v>
      </c>
      <c r="C120" t="s">
        <v>1305</v>
      </c>
      <c r="D120" t="s">
        <v>1286</v>
      </c>
      <c r="E120" t="s">
        <v>1158</v>
      </c>
      <c r="F120" t="s">
        <v>1084</v>
      </c>
    </row>
    <row r="121" spans="1:6" x14ac:dyDescent="0.3">
      <c r="A121" t="s">
        <v>119</v>
      </c>
      <c r="B121" t="s">
        <v>1308</v>
      </c>
      <c r="C121" t="s">
        <v>1305</v>
      </c>
      <c r="D121" t="s">
        <v>1286</v>
      </c>
      <c r="E121" t="s">
        <v>1158</v>
      </c>
      <c r="F121" t="s">
        <v>1084</v>
      </c>
    </row>
    <row r="122" spans="1:6" x14ac:dyDescent="0.3">
      <c r="A122" t="s">
        <v>120</v>
      </c>
      <c r="B122" t="s">
        <v>1311</v>
      </c>
      <c r="C122" t="s">
        <v>1310</v>
      </c>
      <c r="D122" t="s">
        <v>1309</v>
      </c>
      <c r="E122" t="s">
        <v>1158</v>
      </c>
      <c r="F122" t="s">
        <v>1084</v>
      </c>
    </row>
    <row r="123" spans="1:6" x14ac:dyDescent="0.3">
      <c r="A123" t="s">
        <v>121</v>
      </c>
      <c r="B123" t="s">
        <v>1312</v>
      </c>
      <c r="C123" t="s">
        <v>1310</v>
      </c>
      <c r="D123" t="s">
        <v>1309</v>
      </c>
      <c r="E123" t="s">
        <v>1158</v>
      </c>
      <c r="F123" t="s">
        <v>1084</v>
      </c>
    </row>
    <row r="124" spans="1:6" x14ac:dyDescent="0.3">
      <c r="A124" t="s">
        <v>122</v>
      </c>
      <c r="B124" t="s">
        <v>1315</v>
      </c>
      <c r="C124" t="s">
        <v>1314</v>
      </c>
      <c r="D124" t="s">
        <v>1313</v>
      </c>
      <c r="E124" t="s">
        <v>1158</v>
      </c>
      <c r="F124" t="s">
        <v>1084</v>
      </c>
    </row>
    <row r="125" spans="1:6" x14ac:dyDescent="0.3">
      <c r="A125" t="s">
        <v>123</v>
      </c>
      <c r="B125" t="s">
        <v>1318</v>
      </c>
      <c r="C125" t="s">
        <v>1317</v>
      </c>
      <c r="D125" t="s">
        <v>1316</v>
      </c>
      <c r="E125" t="s">
        <v>1158</v>
      </c>
      <c r="F125" t="s">
        <v>1084</v>
      </c>
    </row>
    <row r="126" spans="1:6" x14ac:dyDescent="0.3">
      <c r="A126" t="s">
        <v>124</v>
      </c>
      <c r="B126" t="s">
        <v>1321</v>
      </c>
      <c r="C126" t="s">
        <v>1320</v>
      </c>
      <c r="D126" t="s">
        <v>1319</v>
      </c>
      <c r="E126" t="s">
        <v>1158</v>
      </c>
      <c r="F126" t="s">
        <v>1084</v>
      </c>
    </row>
    <row r="127" spans="1:6" x14ac:dyDescent="0.3">
      <c r="A127" t="s">
        <v>125</v>
      </c>
      <c r="B127" t="s">
        <v>1324</v>
      </c>
      <c r="C127" t="s">
        <v>1323</v>
      </c>
      <c r="D127" t="s">
        <v>1322</v>
      </c>
      <c r="E127" t="s">
        <v>1158</v>
      </c>
      <c r="F127" t="s">
        <v>1084</v>
      </c>
    </row>
    <row r="128" spans="1:6" x14ac:dyDescent="0.3">
      <c r="A128" t="s">
        <v>126</v>
      </c>
      <c r="B128" t="s">
        <v>1326</v>
      </c>
      <c r="C128" t="s">
        <v>1325</v>
      </c>
      <c r="D128" t="s">
        <v>1322</v>
      </c>
      <c r="E128" t="s">
        <v>1158</v>
      </c>
      <c r="F128" t="s">
        <v>1084</v>
      </c>
    </row>
    <row r="129" spans="1:6" x14ac:dyDescent="0.3">
      <c r="A129" t="s">
        <v>127</v>
      </c>
      <c r="B129" t="s">
        <v>1327</v>
      </c>
      <c r="C129" t="s">
        <v>1325</v>
      </c>
      <c r="D129" t="s">
        <v>1322</v>
      </c>
      <c r="E129" t="s">
        <v>1158</v>
      </c>
      <c r="F129" t="s">
        <v>1084</v>
      </c>
    </row>
    <row r="130" spans="1:6" x14ac:dyDescent="0.3">
      <c r="A130" t="s">
        <v>128</v>
      </c>
      <c r="B130" t="s">
        <v>1329</v>
      </c>
      <c r="C130" t="s">
        <v>1328</v>
      </c>
      <c r="D130" t="s">
        <v>1322</v>
      </c>
      <c r="E130" t="s">
        <v>1158</v>
      </c>
      <c r="F130" t="s">
        <v>1084</v>
      </c>
    </row>
    <row r="131" spans="1:6" x14ac:dyDescent="0.3">
      <c r="A131" t="s">
        <v>129</v>
      </c>
      <c r="B131" t="s">
        <v>1330</v>
      </c>
      <c r="C131" t="s">
        <v>1328</v>
      </c>
      <c r="D131" t="s">
        <v>1322</v>
      </c>
      <c r="E131" t="s">
        <v>1158</v>
      </c>
      <c r="F131" t="s">
        <v>1084</v>
      </c>
    </row>
    <row r="132" spans="1:6" x14ac:dyDescent="0.3">
      <c r="A132" t="s">
        <v>130</v>
      </c>
      <c r="B132" t="s">
        <v>1331</v>
      </c>
      <c r="C132" t="s">
        <v>1328</v>
      </c>
      <c r="D132" t="s">
        <v>1322</v>
      </c>
      <c r="E132" t="s">
        <v>1158</v>
      </c>
      <c r="F132" t="s">
        <v>1084</v>
      </c>
    </row>
    <row r="133" spans="1:6" x14ac:dyDescent="0.3">
      <c r="A133" t="s">
        <v>131</v>
      </c>
      <c r="B133" t="s">
        <v>1332</v>
      </c>
      <c r="C133" t="s">
        <v>1328</v>
      </c>
      <c r="D133" t="s">
        <v>1322</v>
      </c>
      <c r="E133" t="s">
        <v>1158</v>
      </c>
      <c r="F133" t="s">
        <v>1084</v>
      </c>
    </row>
    <row r="134" spans="1:6" x14ac:dyDescent="0.3">
      <c r="A134" t="s">
        <v>132</v>
      </c>
      <c r="B134" t="s">
        <v>1334</v>
      </c>
      <c r="C134" t="s">
        <v>1333</v>
      </c>
      <c r="D134" t="s">
        <v>1322</v>
      </c>
      <c r="E134" t="s">
        <v>1158</v>
      </c>
      <c r="F134" t="s">
        <v>1084</v>
      </c>
    </row>
    <row r="135" spans="1:6" x14ac:dyDescent="0.3">
      <c r="A135" t="s">
        <v>133</v>
      </c>
      <c r="B135" t="s">
        <v>1335</v>
      </c>
      <c r="C135" t="s">
        <v>1333</v>
      </c>
      <c r="D135" t="s">
        <v>1322</v>
      </c>
      <c r="E135" t="s">
        <v>1158</v>
      </c>
      <c r="F135" t="s">
        <v>1084</v>
      </c>
    </row>
    <row r="136" spans="1:6" x14ac:dyDescent="0.3">
      <c r="A136" t="s">
        <v>134</v>
      </c>
      <c r="B136" t="s">
        <v>1336</v>
      </c>
      <c r="C136" t="s">
        <v>1328</v>
      </c>
      <c r="D136" t="s">
        <v>1322</v>
      </c>
      <c r="E136" t="s">
        <v>1158</v>
      </c>
      <c r="F136" t="s">
        <v>1084</v>
      </c>
    </row>
    <row r="137" spans="1:6" x14ac:dyDescent="0.3">
      <c r="A137" t="s">
        <v>135</v>
      </c>
      <c r="B137" t="s">
        <v>1337</v>
      </c>
      <c r="C137" t="s">
        <v>1328</v>
      </c>
      <c r="D137" t="s">
        <v>1322</v>
      </c>
      <c r="E137" t="s">
        <v>1158</v>
      </c>
      <c r="F137" t="s">
        <v>1084</v>
      </c>
    </row>
    <row r="138" spans="1:6" x14ac:dyDescent="0.3">
      <c r="A138" t="s">
        <v>136</v>
      </c>
      <c r="B138" t="s">
        <v>1338</v>
      </c>
      <c r="C138" t="s">
        <v>1328</v>
      </c>
      <c r="D138" t="s">
        <v>1322</v>
      </c>
      <c r="E138" t="s">
        <v>1158</v>
      </c>
      <c r="F138" t="s">
        <v>1084</v>
      </c>
    </row>
    <row r="139" spans="1:6" x14ac:dyDescent="0.3">
      <c r="A139" t="s">
        <v>137</v>
      </c>
      <c r="B139" t="s">
        <v>1340</v>
      </c>
      <c r="C139" t="s">
        <v>1339</v>
      </c>
      <c r="D139" t="s">
        <v>1322</v>
      </c>
      <c r="E139" t="s">
        <v>1158</v>
      </c>
      <c r="F139" t="s">
        <v>1084</v>
      </c>
    </row>
    <row r="140" spans="1:6" x14ac:dyDescent="0.3">
      <c r="A140" t="s">
        <v>138</v>
      </c>
      <c r="B140" t="s">
        <v>1342</v>
      </c>
      <c r="C140" t="s">
        <v>1341</v>
      </c>
      <c r="D140" t="s">
        <v>1322</v>
      </c>
      <c r="E140" t="s">
        <v>1158</v>
      </c>
      <c r="F140" t="s">
        <v>1084</v>
      </c>
    </row>
    <row r="141" spans="1:6" x14ac:dyDescent="0.3">
      <c r="A141" t="s">
        <v>139</v>
      </c>
      <c r="B141" t="s">
        <v>1343</v>
      </c>
      <c r="C141" t="s">
        <v>1341</v>
      </c>
      <c r="D141" t="s">
        <v>1322</v>
      </c>
      <c r="E141" t="s">
        <v>1158</v>
      </c>
      <c r="F141" t="s">
        <v>1084</v>
      </c>
    </row>
    <row r="142" spans="1:6" x14ac:dyDescent="0.3">
      <c r="A142" t="s">
        <v>140</v>
      </c>
      <c r="B142" t="s">
        <v>1344</v>
      </c>
      <c r="C142" t="s">
        <v>1341</v>
      </c>
      <c r="D142" t="s">
        <v>1322</v>
      </c>
      <c r="E142" t="s">
        <v>1158</v>
      </c>
      <c r="F142" t="s">
        <v>1084</v>
      </c>
    </row>
    <row r="143" spans="1:6" x14ac:dyDescent="0.3">
      <c r="A143" t="s">
        <v>141</v>
      </c>
      <c r="B143" t="s">
        <v>1345</v>
      </c>
      <c r="C143" t="s">
        <v>1328</v>
      </c>
      <c r="D143" t="s">
        <v>1322</v>
      </c>
      <c r="E143" t="s">
        <v>1158</v>
      </c>
      <c r="F143" t="s">
        <v>1084</v>
      </c>
    </row>
    <row r="144" spans="1:6" x14ac:dyDescent="0.3">
      <c r="A144" t="s">
        <v>142</v>
      </c>
      <c r="B144" t="s">
        <v>1347</v>
      </c>
      <c r="C144" t="s">
        <v>1346</v>
      </c>
      <c r="D144" t="s">
        <v>1322</v>
      </c>
      <c r="E144" t="s">
        <v>1158</v>
      </c>
      <c r="F144" t="s">
        <v>1084</v>
      </c>
    </row>
    <row r="145" spans="1:6" x14ac:dyDescent="0.3">
      <c r="A145" t="s">
        <v>143</v>
      </c>
      <c r="B145" t="s">
        <v>1348</v>
      </c>
      <c r="C145" t="s">
        <v>1346</v>
      </c>
      <c r="D145" t="s">
        <v>1322</v>
      </c>
      <c r="E145" t="s">
        <v>1158</v>
      </c>
      <c r="F145" t="s">
        <v>1084</v>
      </c>
    </row>
    <row r="146" spans="1:6" x14ac:dyDescent="0.3">
      <c r="A146" s="3" t="s">
        <v>144</v>
      </c>
      <c r="B146" s="12" t="s">
        <v>1257</v>
      </c>
      <c r="C146" s="12" t="s">
        <v>1349</v>
      </c>
      <c r="D146" s="12" t="s">
        <v>1322</v>
      </c>
      <c r="E146" t="s">
        <v>1158</v>
      </c>
      <c r="F146" t="s">
        <v>1084</v>
      </c>
    </row>
    <row r="147" spans="1:6" x14ac:dyDescent="0.3">
      <c r="A147" s="3" t="s">
        <v>145</v>
      </c>
      <c r="B147" s="12" t="s">
        <v>1352</v>
      </c>
      <c r="C147" s="12" t="s">
        <v>1351</v>
      </c>
      <c r="D147" s="12" t="s">
        <v>1350</v>
      </c>
      <c r="E147" t="s">
        <v>1158</v>
      </c>
      <c r="F147" t="s">
        <v>1084</v>
      </c>
    </row>
    <row r="148" spans="1:6" x14ac:dyDescent="0.3">
      <c r="A148" t="s">
        <v>146</v>
      </c>
      <c r="B148" t="s">
        <v>1354</v>
      </c>
      <c r="C148" t="s">
        <v>1353</v>
      </c>
      <c r="D148" t="s">
        <v>1350</v>
      </c>
      <c r="E148" t="s">
        <v>1158</v>
      </c>
      <c r="F148" t="s">
        <v>1084</v>
      </c>
    </row>
    <row r="149" spans="1:6" x14ac:dyDescent="0.3">
      <c r="A149" t="s">
        <v>147</v>
      </c>
      <c r="B149" t="s">
        <v>1356</v>
      </c>
      <c r="C149" t="s">
        <v>1355</v>
      </c>
      <c r="D149" t="s">
        <v>1350</v>
      </c>
      <c r="E149" t="s">
        <v>1158</v>
      </c>
      <c r="F149" t="s">
        <v>1084</v>
      </c>
    </row>
    <row r="150" spans="1:6" x14ac:dyDescent="0.3">
      <c r="A150" t="s">
        <v>148</v>
      </c>
      <c r="B150" t="s">
        <v>1359</v>
      </c>
      <c r="C150" t="s">
        <v>1358</v>
      </c>
      <c r="D150" t="s">
        <v>1357</v>
      </c>
      <c r="E150" t="s">
        <v>1158</v>
      </c>
      <c r="F150" t="s">
        <v>1084</v>
      </c>
    </row>
    <row r="151" spans="1:6" x14ac:dyDescent="0.3">
      <c r="A151" s="5" t="s">
        <v>149</v>
      </c>
      <c r="B151" s="6" t="s">
        <v>1360</v>
      </c>
      <c r="C151" s="6" t="s">
        <v>2009</v>
      </c>
      <c r="D151" s="6" t="s">
        <v>1357</v>
      </c>
      <c r="E151" s="6" t="s">
        <v>1158</v>
      </c>
      <c r="F151" s="6" t="s">
        <v>1084</v>
      </c>
    </row>
    <row r="152" spans="1:6" x14ac:dyDescent="0.3">
      <c r="A152" t="s">
        <v>150</v>
      </c>
      <c r="B152" t="s">
        <v>1363</v>
      </c>
      <c r="C152" t="s">
        <v>1362</v>
      </c>
      <c r="D152" t="s">
        <v>1361</v>
      </c>
      <c r="E152" t="s">
        <v>1158</v>
      </c>
      <c r="F152" t="s">
        <v>1084</v>
      </c>
    </row>
    <row r="153" spans="1:6" x14ac:dyDescent="0.3">
      <c r="A153" t="s">
        <v>151</v>
      </c>
      <c r="B153" t="s">
        <v>1366</v>
      </c>
      <c r="C153" t="s">
        <v>1365</v>
      </c>
      <c r="D153" t="s">
        <v>1364</v>
      </c>
      <c r="E153" t="s">
        <v>1158</v>
      </c>
      <c r="F153" t="s">
        <v>1084</v>
      </c>
    </row>
    <row r="154" spans="1:6" x14ac:dyDescent="0.3">
      <c r="A154" t="s">
        <v>152</v>
      </c>
      <c r="B154" t="s">
        <v>1154</v>
      </c>
      <c r="C154" t="s">
        <v>1369</v>
      </c>
      <c r="D154" t="s">
        <v>1368</v>
      </c>
      <c r="E154" t="s">
        <v>1367</v>
      </c>
      <c r="F154" t="s">
        <v>1084</v>
      </c>
    </row>
    <row r="155" spans="1:6" x14ac:dyDescent="0.3">
      <c r="A155" t="s">
        <v>153</v>
      </c>
      <c r="B155" t="s">
        <v>1212</v>
      </c>
      <c r="C155" t="s">
        <v>1370</v>
      </c>
      <c r="D155" t="s">
        <v>1368</v>
      </c>
      <c r="E155" t="s">
        <v>1367</v>
      </c>
      <c r="F155" t="s">
        <v>1084</v>
      </c>
    </row>
    <row r="156" spans="1:6" x14ac:dyDescent="0.3">
      <c r="A156" t="s">
        <v>154</v>
      </c>
      <c r="B156" t="s">
        <v>1373</v>
      </c>
      <c r="C156" t="s">
        <v>1372</v>
      </c>
      <c r="D156" t="s">
        <v>1371</v>
      </c>
      <c r="E156" t="s">
        <v>1367</v>
      </c>
      <c r="F156" t="s">
        <v>1084</v>
      </c>
    </row>
    <row r="157" spans="1:6" x14ac:dyDescent="0.3">
      <c r="A157" t="s">
        <v>155</v>
      </c>
      <c r="B157" t="s">
        <v>1376</v>
      </c>
      <c r="C157" t="s">
        <v>1375</v>
      </c>
      <c r="D157" t="s">
        <v>1374</v>
      </c>
      <c r="E157" t="s">
        <v>1367</v>
      </c>
      <c r="F157" t="s">
        <v>1084</v>
      </c>
    </row>
    <row r="158" spans="1:6" x14ac:dyDescent="0.3">
      <c r="A158" t="s">
        <v>156</v>
      </c>
      <c r="B158" t="s">
        <v>1379</v>
      </c>
      <c r="C158" t="s">
        <v>1378</v>
      </c>
      <c r="D158" t="s">
        <v>1377</v>
      </c>
      <c r="E158" t="s">
        <v>1367</v>
      </c>
      <c r="F158" t="s">
        <v>1084</v>
      </c>
    </row>
    <row r="159" spans="1:6" x14ac:dyDescent="0.3">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7" max="7" width="11.6640625" bestFit="1" customWidth="1"/>
  </cols>
  <sheetData>
    <row r="1" spans="1:10" x14ac:dyDescent="0.3">
      <c r="B1" s="9" t="s">
        <v>1386</v>
      </c>
      <c r="C1" s="9" t="s">
        <v>1387</v>
      </c>
      <c r="D1" s="9" t="s">
        <v>1388</v>
      </c>
      <c r="E1" s="9" t="s">
        <v>1389</v>
      </c>
      <c r="F1" s="9" t="s">
        <v>1390</v>
      </c>
      <c r="G1" s="9" t="s">
        <v>1391</v>
      </c>
      <c r="H1" s="9" t="s">
        <v>1393</v>
      </c>
      <c r="I1" s="9" t="s">
        <v>1394</v>
      </c>
      <c r="J1" s="9" t="s">
        <v>2056</v>
      </c>
    </row>
    <row r="2" spans="1:10" x14ac:dyDescent="0.3">
      <c r="A2" t="str">
        <f>SpeciesInfo!A2</f>
        <v>Ept.cir</v>
      </c>
      <c r="B2">
        <f>VLOOKUP($A2, SpeciesInfo!$A$2:$AK$166,MATCH(B$1,SpeciesInfo!$A$1:$AK$1,0), FALSE)</f>
        <v>0</v>
      </c>
      <c r="C2">
        <f>VLOOKUP($A2, SpeciesInfo!$A$2:$AK$166,MATCH(C$1,SpeciesInfo!$A$1:$AK$1,0), FALSE)</f>
        <v>0</v>
      </c>
      <c r="D2">
        <f>VLOOKUP($A2, SpeciesInfo!$A$2:$AK$166,MATCH(D$1,SpeciesInfo!$A$1:$AK$1,0), FALSE)</f>
        <v>0</v>
      </c>
      <c r="E2">
        <f>VLOOKUP($A2, SpeciesInfo!$A$2:$AK$166,MATCH(E$1,SpeciesInfo!$A$1:$AK$1,0), FALSE)</f>
        <v>0</v>
      </c>
      <c r="F2">
        <f>VLOOKUP($A2, SpeciesInfo!$A$2:$AK$166,MATCH(F$1,SpeciesInfo!$A$1:$AK$1,0), FALSE)</f>
        <v>0</v>
      </c>
      <c r="G2">
        <f>VLOOKUP($A2, SpeciesInfo!$A$2:$AK$166,MATCH(G$1,SpeciesInfo!$A$1:$AK$1,0), FALSE)</f>
        <v>0</v>
      </c>
      <c r="H2">
        <f>VLOOKUP($A2, SpeciesInfo!$A$2:$AK$166,MATCH(H$1,SpeciesInfo!$A$1:$AK$1,0), FALSE)</f>
        <v>1</v>
      </c>
      <c r="I2">
        <f>VLOOKUP($A2, SpeciesInfo!$A$2:$AK$166,MATCH(I$1,SpeciesInfo!$A$1:$AK$1,0), FALSE)</f>
        <v>2</v>
      </c>
      <c r="J2">
        <f>VLOOKUP($A2, SpeciesInfo!$A$2:$AK$166,MATCH(J$1,SpeciesInfo!$A$1:$AK$1,0), FALSE)</f>
        <v>1</v>
      </c>
    </row>
    <row r="3" spans="1:10" x14ac:dyDescent="0.3">
      <c r="A3" t="str">
        <f>SpeciesInfo!A3</f>
        <v>Car.bra</v>
      </c>
      <c r="B3">
        <f>VLOOKUP($A3, SpeciesInfo!$A$2:$AK$166,MATCH(B$1,SpeciesInfo!$A$1:$AK$1,0), FALSE)</f>
        <v>0</v>
      </c>
      <c r="C3">
        <f>VLOOKUP($A3, SpeciesInfo!$A$2:$AK$166,MATCH(C$1,SpeciesInfo!$A$1:$AK$1,0), FALSE)</f>
        <v>0</v>
      </c>
      <c r="D3">
        <f>VLOOKUP($A3, SpeciesInfo!$A$2:$AK$166,MATCH(D$1,SpeciesInfo!$A$1:$AK$1,0), FALSE)</f>
        <v>0</v>
      </c>
      <c r="E3">
        <f>VLOOKUP($A3, SpeciesInfo!$A$2:$AK$166,MATCH(E$1,SpeciesInfo!$A$1:$AK$1,0), FALSE)</f>
        <v>0</v>
      </c>
      <c r="F3">
        <f>VLOOKUP($A3, SpeciesInfo!$A$2:$AK$166,MATCH(F$1,SpeciesInfo!$A$1:$AK$1,0), FALSE)</f>
        <v>0</v>
      </c>
      <c r="G3">
        <f>VLOOKUP($A3, SpeciesInfo!$A$2:$AK$166,MATCH(G$1,SpeciesInfo!$A$1:$AK$1,0), FALSE)</f>
        <v>0</v>
      </c>
      <c r="H3">
        <f>VLOOKUP($A3, SpeciesInfo!$A$2:$AK$166,MATCH(H$1,SpeciesInfo!$A$1:$AK$1,0), FALSE)</f>
        <v>1</v>
      </c>
      <c r="I3">
        <f>VLOOKUP($A3, SpeciesInfo!$A$2:$AK$166,MATCH(I$1,SpeciesInfo!$A$1:$AK$1,0), FALSE)</f>
        <v>2</v>
      </c>
      <c r="J3">
        <f>VLOOKUP($A3, SpeciesInfo!$A$2:$AK$166,MATCH(J$1,SpeciesInfo!$A$1:$AK$1,0), FALSE)</f>
        <v>1</v>
      </c>
    </row>
    <row r="4" spans="1:10" x14ac:dyDescent="0.3">
      <c r="A4" t="str">
        <f>SpeciesInfo!A4</f>
        <v>Car.gal</v>
      </c>
      <c r="B4">
        <f>VLOOKUP($A4, SpeciesInfo!$A$2:$AK$166,MATCH(B$1,SpeciesInfo!$A$1:$AK$1,0), FALSE)</f>
        <v>0</v>
      </c>
      <c r="C4">
        <f>VLOOKUP($A4, SpeciesInfo!$A$2:$AK$166,MATCH(C$1,SpeciesInfo!$A$1:$AK$1,0), FALSE)</f>
        <v>0</v>
      </c>
      <c r="D4">
        <f>VLOOKUP($A4, SpeciesInfo!$A$2:$AK$166,MATCH(D$1,SpeciesInfo!$A$1:$AK$1,0), FALSE)</f>
        <v>0</v>
      </c>
      <c r="E4">
        <f>VLOOKUP($A4, SpeciesInfo!$A$2:$AK$166,MATCH(E$1,SpeciesInfo!$A$1:$AK$1,0), FALSE)</f>
        <v>0</v>
      </c>
      <c r="F4">
        <f>VLOOKUP($A4, SpeciesInfo!$A$2:$AK$166,MATCH(F$1,SpeciesInfo!$A$1:$AK$1,0), FALSE)</f>
        <v>0</v>
      </c>
      <c r="G4">
        <f>VLOOKUP($A4, SpeciesInfo!$A$2:$AK$166,MATCH(G$1,SpeciesInfo!$A$1:$AK$1,0), FALSE)</f>
        <v>1</v>
      </c>
      <c r="H4">
        <f>VLOOKUP($A4, SpeciesInfo!$A$2:$AK$166,MATCH(H$1,SpeciesInfo!$A$1:$AK$1,0), FALSE)</f>
        <v>2</v>
      </c>
      <c r="I4">
        <f>VLOOKUP($A4, SpeciesInfo!$A$2:$AK$166,MATCH(I$1,SpeciesInfo!$A$1:$AK$1,0), FALSE)</f>
        <v>1</v>
      </c>
      <c r="J4">
        <f>VLOOKUP($A4, SpeciesInfo!$A$2:$AK$166,MATCH(J$1,SpeciesInfo!$A$1:$AK$1,0), FALSE)</f>
        <v>0</v>
      </c>
    </row>
    <row r="5" spans="1:10" x14ac:dyDescent="0.3">
      <c r="A5" t="str">
        <f>SpeciesInfo!A5</f>
        <v>Cep.isa</v>
      </c>
      <c r="B5">
        <f>VLOOKUP($A5, SpeciesInfo!$A$2:$AK$166,MATCH(B$1,SpeciesInfo!$A$1:$AK$1,0), FALSE)</f>
        <v>0</v>
      </c>
      <c r="C5">
        <f>VLOOKUP($A5, SpeciesInfo!$A$2:$AK$166,MATCH(C$1,SpeciesInfo!$A$1:$AK$1,0), FALSE)</f>
        <v>0</v>
      </c>
      <c r="D5">
        <f>VLOOKUP($A5, SpeciesInfo!$A$2:$AK$166,MATCH(D$1,SpeciesInfo!$A$1:$AK$1,0), FALSE)</f>
        <v>0</v>
      </c>
      <c r="E5">
        <f>VLOOKUP($A5, SpeciesInfo!$A$2:$AK$166,MATCH(E$1,SpeciesInfo!$A$1:$AK$1,0), FALSE)</f>
        <v>0</v>
      </c>
      <c r="F5">
        <f>VLOOKUP($A5, SpeciesInfo!$A$2:$AK$166,MATCH(F$1,SpeciesInfo!$A$1:$AK$1,0), FALSE)</f>
        <v>1</v>
      </c>
      <c r="G5">
        <f>VLOOKUP($A5, SpeciesInfo!$A$2:$AK$166,MATCH(G$1,SpeciesInfo!$A$1:$AK$1,0), FALSE)</f>
        <v>2</v>
      </c>
      <c r="H5">
        <f>VLOOKUP($A5, SpeciesInfo!$A$2:$AK$166,MATCH(H$1,SpeciesInfo!$A$1:$AK$1,0), FALSE)</f>
        <v>1</v>
      </c>
      <c r="I5">
        <f>VLOOKUP($A5, SpeciesInfo!$A$2:$AK$166,MATCH(I$1,SpeciesInfo!$A$1:$AK$1,0), FALSE)</f>
        <v>1</v>
      </c>
      <c r="J5">
        <f>VLOOKUP($A5, SpeciesInfo!$A$2:$AK$166,MATCH(J$1,SpeciesInfo!$A$1:$AK$1,0), FALSE)</f>
        <v>0</v>
      </c>
    </row>
    <row r="6" spans="1:10" x14ac:dyDescent="0.3">
      <c r="A6" t="str">
        <f>SpeciesInfo!A6</f>
        <v>Gal.gal</v>
      </c>
      <c r="B6">
        <f>VLOOKUP($A6, SpeciesInfo!$A$2:$AK$166,MATCH(B$1,SpeciesInfo!$A$1:$AK$1,0), FALSE)</f>
        <v>0</v>
      </c>
      <c r="C6">
        <f>VLOOKUP($A6, SpeciesInfo!$A$2:$AK$166,MATCH(C$1,SpeciesInfo!$A$1:$AK$1,0), FALSE)</f>
        <v>0</v>
      </c>
      <c r="D6">
        <f>VLOOKUP($A6, SpeciesInfo!$A$2:$AK$166,MATCH(D$1,SpeciesInfo!$A$1:$AK$1,0), FALSE)</f>
        <v>0</v>
      </c>
      <c r="E6">
        <f>VLOOKUP($A6, SpeciesInfo!$A$2:$AK$166,MATCH(E$1,SpeciesInfo!$A$1:$AK$1,0), FALSE)</f>
        <v>0</v>
      </c>
      <c r="F6">
        <f>VLOOKUP($A6, SpeciesInfo!$A$2:$AK$166,MATCH(F$1,SpeciesInfo!$A$1:$AK$1,0), FALSE)</f>
        <v>0</v>
      </c>
      <c r="G6">
        <f>VLOOKUP($A6, SpeciesInfo!$A$2:$AK$166,MATCH(G$1,SpeciesInfo!$A$1:$AK$1,0), FALSE)</f>
        <v>1</v>
      </c>
      <c r="H6">
        <f>VLOOKUP($A6, SpeciesInfo!$A$2:$AK$166,MATCH(H$1,SpeciesInfo!$A$1:$AK$1,0), FALSE)</f>
        <v>2</v>
      </c>
      <c r="I6">
        <f>VLOOKUP($A6, SpeciesInfo!$A$2:$AK$166,MATCH(I$1,SpeciesInfo!$A$1:$AK$1,0), FALSE)</f>
        <v>1</v>
      </c>
      <c r="J6">
        <f>VLOOKUP($A6, SpeciesInfo!$A$2:$AK$166,MATCH(J$1,SpeciesInfo!$A$1:$AK$1,0), FALSE)</f>
        <v>0</v>
      </c>
    </row>
    <row r="7" spans="1:10" x14ac:dyDescent="0.3">
      <c r="A7" t="str">
        <f>SpeciesInfo!A9</f>
        <v>Das.bre</v>
      </c>
      <c r="B7">
        <f>VLOOKUP($A7, SpeciesInfo!$A$2:$AK$166,MATCH(B$1,SpeciesInfo!$A$1:$AK$1,0), FALSE)</f>
        <v>0</v>
      </c>
      <c r="C7">
        <f>VLOOKUP($A7, SpeciesInfo!$A$2:$AK$166,MATCH(C$1,SpeciesInfo!$A$1:$AK$1,0), FALSE)</f>
        <v>0</v>
      </c>
      <c r="D7">
        <f>VLOOKUP($A7, SpeciesInfo!$A$2:$AK$166,MATCH(D$1,SpeciesInfo!$A$1:$AK$1,0), FALSE)</f>
        <v>0</v>
      </c>
      <c r="E7">
        <f>VLOOKUP($A7, SpeciesInfo!$A$2:$AK$166,MATCH(E$1,SpeciesInfo!$A$1:$AK$1,0), FALSE)</f>
        <v>1</v>
      </c>
      <c r="F7">
        <f>VLOOKUP($A7, SpeciesInfo!$A$2:$AK$166,MATCH(F$1,SpeciesInfo!$A$1:$AK$1,0), FALSE)</f>
        <v>1</v>
      </c>
      <c r="G7">
        <f>VLOOKUP($A7, SpeciesInfo!$A$2:$AK$166,MATCH(G$1,SpeciesInfo!$A$1:$AK$1,0), FALSE)</f>
        <v>2</v>
      </c>
      <c r="H7">
        <f>VLOOKUP($A7, SpeciesInfo!$A$2:$AK$166,MATCH(H$1,SpeciesInfo!$A$1:$AK$1,0), FALSE)</f>
        <v>1</v>
      </c>
      <c r="I7">
        <f>VLOOKUP($A7, SpeciesInfo!$A$2:$AK$166,MATCH(I$1,SpeciesInfo!$A$1:$AK$1,0), FALSE)</f>
        <v>0</v>
      </c>
      <c r="J7">
        <f>VLOOKUP($A7, SpeciesInfo!$A$2:$AK$166,MATCH(J$1,SpeciesInfo!$A$1:$AK$1,0), FALSE)</f>
        <v>0</v>
      </c>
    </row>
    <row r="8" spans="1:10" x14ac:dyDescent="0.3">
      <c r="A8" t="str">
        <f>SpeciesInfo!A10</f>
        <v>Das.the</v>
      </c>
      <c r="B8">
        <f>VLOOKUP($A8, SpeciesInfo!$A$2:$AK$166,MATCH(B$1,SpeciesInfo!$A$1:$AK$1,0), FALSE)</f>
        <v>0</v>
      </c>
      <c r="C8">
        <f>VLOOKUP($A8, SpeciesInfo!$A$2:$AK$166,MATCH(C$1,SpeciesInfo!$A$1:$AK$1,0), FALSE)</f>
        <v>0</v>
      </c>
      <c r="D8">
        <f>VLOOKUP($A8, SpeciesInfo!$A$2:$AK$166,MATCH(D$1,SpeciesInfo!$A$1:$AK$1,0), FALSE)</f>
        <v>0</v>
      </c>
      <c r="E8">
        <f>VLOOKUP($A8, SpeciesInfo!$A$2:$AK$166,MATCH(E$1,SpeciesInfo!$A$1:$AK$1,0), FALSE)</f>
        <v>1</v>
      </c>
      <c r="F8">
        <f>VLOOKUP($A8, SpeciesInfo!$A$2:$AK$166,MATCH(F$1,SpeciesInfo!$A$1:$AK$1,0), FALSE)</f>
        <v>1</v>
      </c>
      <c r="G8">
        <f>VLOOKUP($A8, SpeciesInfo!$A$2:$AK$166,MATCH(G$1,SpeciesInfo!$A$1:$AK$1,0), FALSE)</f>
        <v>2</v>
      </c>
      <c r="H8">
        <f>VLOOKUP($A8, SpeciesInfo!$A$2:$AK$166,MATCH(H$1,SpeciesInfo!$A$1:$AK$1,0), FALSE)</f>
        <v>1</v>
      </c>
      <c r="I8">
        <f>VLOOKUP($A8, SpeciesInfo!$A$2:$AK$166,MATCH(I$1,SpeciesInfo!$A$1:$AK$1,0), FALSE)</f>
        <v>0</v>
      </c>
      <c r="J8">
        <f>VLOOKUP($A8, SpeciesInfo!$A$2:$AK$166,MATCH(J$1,SpeciesInfo!$A$1:$AK$1,0), FALSE)</f>
        <v>0</v>
      </c>
    </row>
    <row r="9" spans="1:10" x14ac:dyDescent="0.3">
      <c r="A9" t="str">
        <f>SpeciesInfo!A11</f>
        <v>Myl.ten</v>
      </c>
      <c r="B9">
        <f>VLOOKUP($A9, SpeciesInfo!$A$2:$AK$166,MATCH(B$1,SpeciesInfo!$A$1:$AK$1,0), FALSE)</f>
        <v>0</v>
      </c>
      <c r="C9">
        <f>VLOOKUP($A9, SpeciesInfo!$A$2:$AK$166,MATCH(C$1,SpeciesInfo!$A$1:$AK$1,0), FALSE)</f>
        <v>0</v>
      </c>
      <c r="D9">
        <f>VLOOKUP($A9, SpeciesInfo!$A$2:$AK$166,MATCH(D$1,SpeciesInfo!$A$1:$AK$1,0), FALSE)</f>
        <v>0</v>
      </c>
      <c r="E9">
        <f>VLOOKUP($A9, SpeciesInfo!$A$2:$AK$166,MATCH(E$1,SpeciesInfo!$A$1:$AK$1,0), FALSE)</f>
        <v>1</v>
      </c>
      <c r="F9">
        <f>VLOOKUP($A9, SpeciesInfo!$A$2:$AK$166,MATCH(F$1,SpeciesInfo!$A$1:$AK$1,0), FALSE)</f>
        <v>1</v>
      </c>
      <c r="G9">
        <f>VLOOKUP($A9, SpeciesInfo!$A$2:$AK$166,MATCH(G$1,SpeciesInfo!$A$1:$AK$1,0), FALSE)</f>
        <v>2</v>
      </c>
      <c r="H9">
        <f>VLOOKUP($A9, SpeciesInfo!$A$2:$AK$166,MATCH(H$1,SpeciesInfo!$A$1:$AK$1,0), FALSE)</f>
        <v>1</v>
      </c>
      <c r="I9">
        <f>VLOOKUP($A9, SpeciesInfo!$A$2:$AK$166,MATCH(I$1,SpeciesInfo!$A$1:$AK$1,0), FALSE)</f>
        <v>0</v>
      </c>
      <c r="J9">
        <f>VLOOKUP($A9, SpeciesInfo!$A$2:$AK$166,MATCH(J$1,SpeciesInfo!$A$1:$AK$1,0), FALSE)</f>
        <v>0</v>
      </c>
    </row>
    <row r="10" spans="1:10" x14ac:dyDescent="0.3">
      <c r="A10" t="str">
        <f>SpeciesInfo!A14</f>
        <v>Squ.aca</v>
      </c>
      <c r="B10">
        <f>VLOOKUP($A10, SpeciesInfo!$A$2:$AK$166,MATCH(B$1,SpeciesInfo!$A$1:$AK$1,0), FALSE)</f>
        <v>0</v>
      </c>
      <c r="C10">
        <f>VLOOKUP($A10, SpeciesInfo!$A$2:$AK$166,MATCH(C$1,SpeciesInfo!$A$1:$AK$1,0), FALSE)</f>
        <v>0</v>
      </c>
      <c r="D10">
        <f>VLOOKUP($A10, SpeciesInfo!$A$2:$AK$166,MATCH(D$1,SpeciesInfo!$A$1:$AK$1,0), FALSE)</f>
        <v>0</v>
      </c>
      <c r="E10">
        <f>VLOOKUP($A10, SpeciesInfo!$A$2:$AK$166,MATCH(E$1,SpeciesInfo!$A$1:$AK$1,0), FALSE)</f>
        <v>0</v>
      </c>
      <c r="F10">
        <f>VLOOKUP($A10, SpeciesInfo!$A$2:$AK$166,MATCH(F$1,SpeciesInfo!$A$1:$AK$1,0), FALSE)</f>
        <v>1</v>
      </c>
      <c r="G10">
        <f>VLOOKUP($A10, SpeciesInfo!$A$2:$AK$166,MATCH(G$1,SpeciesInfo!$A$1:$AK$1,0), FALSE)</f>
        <v>2</v>
      </c>
      <c r="H10">
        <f>VLOOKUP($A10, SpeciesInfo!$A$2:$AK$166,MATCH(H$1,SpeciesInfo!$A$1:$AK$1,0), FALSE)</f>
        <v>1</v>
      </c>
      <c r="I10">
        <f>VLOOKUP($A10, SpeciesInfo!$A$2:$AK$166,MATCH(I$1,SpeciesInfo!$A$1:$AK$1,0), FALSE)</f>
        <v>0</v>
      </c>
      <c r="J10">
        <f>VLOOKUP($A10, SpeciesInfo!$A$2:$AK$166,MATCH(J$1,SpeciesInfo!$A$1:$AK$1,0), FALSE)</f>
        <v>0</v>
      </c>
    </row>
    <row r="11" spans="1:10" x14ac:dyDescent="0.3">
      <c r="A11" t="str">
        <f>SpeciesInfo!A17</f>
        <v>Con.ver</v>
      </c>
      <c r="B11">
        <f>VLOOKUP($A11, SpeciesInfo!$A$2:$AK$166,MATCH(B$1,SpeciesInfo!$A$1:$AK$1,0), FALSE)</f>
        <v>0</v>
      </c>
      <c r="C11">
        <f>VLOOKUP($A11, SpeciesInfo!$A$2:$AK$166,MATCH(C$1,SpeciesInfo!$A$1:$AK$1,0), FALSE)</f>
        <v>0</v>
      </c>
      <c r="D11">
        <f>VLOOKUP($A11, SpeciesInfo!$A$2:$AK$166,MATCH(D$1,SpeciesInfo!$A$1:$AK$1,0), FALSE)</f>
        <v>0</v>
      </c>
      <c r="E11">
        <f>VLOOKUP($A11, SpeciesInfo!$A$2:$AK$166,MATCH(E$1,SpeciesInfo!$A$1:$AK$1,0), FALSE)</f>
        <v>0</v>
      </c>
      <c r="F11">
        <f>VLOOKUP($A11, SpeciesInfo!$A$2:$AK$166,MATCH(F$1,SpeciesInfo!$A$1:$AK$1,0), FALSE)</f>
        <v>0</v>
      </c>
      <c r="G11">
        <f>VLOOKUP($A11, SpeciesInfo!$A$2:$AK$166,MATCH(G$1,SpeciesInfo!$A$1:$AK$1,0), FALSE)</f>
        <v>2</v>
      </c>
      <c r="H11">
        <f>VLOOKUP($A11, SpeciesInfo!$A$2:$AK$166,MATCH(H$1,SpeciesInfo!$A$1:$AK$1,0), FALSE)</f>
        <v>1</v>
      </c>
      <c r="I11">
        <f>VLOOKUP($A11, SpeciesInfo!$A$2:$AK$166,MATCH(I$1,SpeciesInfo!$A$1:$AK$1,0), FALSE)</f>
        <v>0</v>
      </c>
      <c r="J11">
        <f>VLOOKUP($A11, SpeciesInfo!$A$2:$AK$166,MATCH(J$1,SpeciesInfo!$A$1:$AK$1,0), FALSE)</f>
        <v>0</v>
      </c>
    </row>
    <row r="12" spans="1:10" x14ac:dyDescent="0.3">
      <c r="A12" t="str">
        <f>SpeciesInfo!A18</f>
        <v>Con.wil</v>
      </c>
      <c r="B12">
        <f>VLOOKUP($A12, SpeciesInfo!$A$2:$AK$166,MATCH(B$1,SpeciesInfo!$A$1:$AK$1,0), FALSE)</f>
        <v>0</v>
      </c>
      <c r="C12">
        <f>VLOOKUP($A12, SpeciesInfo!$A$2:$AK$166,MATCH(C$1,SpeciesInfo!$A$1:$AK$1,0), FALSE)</f>
        <v>0</v>
      </c>
      <c r="D12">
        <f>VLOOKUP($A12, SpeciesInfo!$A$2:$AK$166,MATCH(D$1,SpeciesInfo!$A$1:$AK$1,0), FALSE)</f>
        <v>0</v>
      </c>
      <c r="E12">
        <f>VLOOKUP($A12, SpeciesInfo!$A$2:$AK$166,MATCH(E$1,SpeciesInfo!$A$1:$AK$1,0), FALSE)</f>
        <v>0</v>
      </c>
      <c r="F12">
        <f>VLOOKUP($A12, SpeciesInfo!$A$2:$AK$166,MATCH(F$1,SpeciesInfo!$A$1:$AK$1,0), FALSE)</f>
        <v>1</v>
      </c>
      <c r="G12">
        <f>VLOOKUP($A12, SpeciesInfo!$A$2:$AK$166,MATCH(G$1,SpeciesInfo!$A$1:$AK$1,0), FALSE)</f>
        <v>2</v>
      </c>
      <c r="H12">
        <f>VLOOKUP($A12, SpeciesInfo!$A$2:$AK$166,MATCH(H$1,SpeciesInfo!$A$1:$AK$1,0), FALSE)</f>
        <v>1</v>
      </c>
      <c r="I12">
        <f>VLOOKUP($A12, SpeciesInfo!$A$2:$AK$166,MATCH(I$1,SpeciesInfo!$A$1:$AK$1,0), FALSE)</f>
        <v>0</v>
      </c>
      <c r="J12">
        <f>VLOOKUP($A12, SpeciesInfo!$A$2:$AK$166,MATCH(J$1,SpeciesInfo!$A$1:$AK$1,0), FALSE)</f>
        <v>0</v>
      </c>
    </row>
    <row r="13" spans="1:10" x14ac:dyDescent="0.3">
      <c r="A13" t="str">
        <f>SpeciesInfo!A19</f>
        <v>Enc.ram</v>
      </c>
      <c r="B13">
        <f>VLOOKUP($A13, SpeciesInfo!$A$2:$AK$166,MATCH(B$1,SpeciesInfo!$A$1:$AK$1,0), FALSE)</f>
        <v>0</v>
      </c>
      <c r="C13">
        <f>VLOOKUP($A13, SpeciesInfo!$A$2:$AK$166,MATCH(C$1,SpeciesInfo!$A$1:$AK$1,0), FALSE)</f>
        <v>0</v>
      </c>
      <c r="D13">
        <f>VLOOKUP($A13, SpeciesInfo!$A$2:$AK$166,MATCH(D$1,SpeciesInfo!$A$1:$AK$1,0), FALSE)</f>
        <v>0</v>
      </c>
      <c r="E13">
        <f>VLOOKUP($A13, SpeciesInfo!$A$2:$AK$166,MATCH(E$1,SpeciesInfo!$A$1:$AK$1,0), FALSE)</f>
        <v>0</v>
      </c>
      <c r="F13">
        <f>VLOOKUP($A13, SpeciesInfo!$A$2:$AK$166,MATCH(F$1,SpeciesInfo!$A$1:$AK$1,0), FALSE)</f>
        <v>0</v>
      </c>
      <c r="G13">
        <f>VLOOKUP($A13, SpeciesInfo!$A$2:$AK$166,MATCH(G$1,SpeciesInfo!$A$1:$AK$1,0), FALSE)</f>
        <v>2</v>
      </c>
      <c r="H13">
        <f>VLOOKUP($A13, SpeciesInfo!$A$2:$AK$166,MATCH(H$1,SpeciesInfo!$A$1:$AK$1,0), FALSE)</f>
        <v>1</v>
      </c>
      <c r="I13">
        <f>VLOOKUP($A13, SpeciesInfo!$A$2:$AK$166,MATCH(I$1,SpeciesInfo!$A$1:$AK$1,0), FALSE)</f>
        <v>0</v>
      </c>
      <c r="J13">
        <f>VLOOKUP($A13, SpeciesInfo!$A$2:$AK$166,MATCH(J$1,SpeciesInfo!$A$1:$AK$1,0), FALSE)</f>
        <v>0</v>
      </c>
    </row>
    <row r="14" spans="1:10" x14ac:dyDescent="0.3">
      <c r="A14" t="str">
        <f>SpeciesInfo!A20</f>
        <v>Gym.nub</v>
      </c>
      <c r="B14">
        <f>VLOOKUP($A14, SpeciesInfo!$A$2:$AK$166,MATCH(B$1,SpeciesInfo!$A$1:$AK$1,0), FALSE)</f>
        <v>0</v>
      </c>
      <c r="C14">
        <f>VLOOKUP($A14, SpeciesInfo!$A$2:$AK$166,MATCH(C$1,SpeciesInfo!$A$1:$AK$1,0), FALSE)</f>
        <v>0</v>
      </c>
      <c r="D14">
        <f>VLOOKUP($A14, SpeciesInfo!$A$2:$AK$166,MATCH(D$1,SpeciesInfo!$A$1:$AK$1,0), FALSE)</f>
        <v>0</v>
      </c>
      <c r="E14">
        <f>VLOOKUP($A14, SpeciesInfo!$A$2:$AK$166,MATCH(E$1,SpeciesInfo!$A$1:$AK$1,0), FALSE)</f>
        <v>0</v>
      </c>
      <c r="F14">
        <f>VLOOKUP($A14, SpeciesInfo!$A$2:$AK$166,MATCH(F$1,SpeciesInfo!$A$1:$AK$1,0), FALSE)</f>
        <v>0</v>
      </c>
      <c r="G14">
        <f>VLOOKUP($A14, SpeciesInfo!$A$2:$AK$166,MATCH(G$1,SpeciesInfo!$A$1:$AK$1,0), FALSE)</f>
        <v>2</v>
      </c>
      <c r="H14">
        <f>VLOOKUP($A14, SpeciesInfo!$A$2:$AK$166,MATCH(H$1,SpeciesInfo!$A$1:$AK$1,0), FALSE)</f>
        <v>1</v>
      </c>
      <c r="I14">
        <f>VLOOKUP($A14, SpeciesInfo!$A$2:$AK$166,MATCH(I$1,SpeciesInfo!$A$1:$AK$1,0), FALSE)</f>
        <v>0</v>
      </c>
      <c r="J14">
        <f>VLOOKUP($A14, SpeciesInfo!$A$2:$AK$166,MATCH(J$1,SpeciesInfo!$A$1:$AK$1,0), FALSE)</f>
        <v>0</v>
      </c>
    </row>
    <row r="15" spans="1:10" x14ac:dyDescent="0.3">
      <c r="A15" t="str">
        <f>SpeciesInfo!A21</f>
        <v>Gym.obe</v>
      </c>
      <c r="B15">
        <f>VLOOKUP($A15, SpeciesInfo!$A$2:$AK$166,MATCH(B$1,SpeciesInfo!$A$1:$AK$1,0), FALSE)</f>
        <v>0</v>
      </c>
      <c r="C15">
        <f>VLOOKUP($A15, SpeciesInfo!$A$2:$AK$166,MATCH(C$1,SpeciesInfo!$A$1:$AK$1,0), FALSE)</f>
        <v>0</v>
      </c>
      <c r="D15">
        <f>VLOOKUP($A15, SpeciesInfo!$A$2:$AK$166,MATCH(D$1,SpeciesInfo!$A$1:$AK$1,0), FALSE)</f>
        <v>0</v>
      </c>
      <c r="E15">
        <f>VLOOKUP($A15, SpeciesInfo!$A$2:$AK$166,MATCH(E$1,SpeciesInfo!$A$1:$AK$1,0), FALSE)</f>
        <v>0</v>
      </c>
      <c r="F15">
        <f>VLOOKUP($A15, SpeciesInfo!$A$2:$AK$166,MATCH(F$1,SpeciesInfo!$A$1:$AK$1,0), FALSE)</f>
        <v>0</v>
      </c>
      <c r="G15">
        <f>VLOOKUP($A15, SpeciesInfo!$A$2:$AK$166,MATCH(G$1,SpeciesInfo!$A$1:$AK$1,0), FALSE)</f>
        <v>2</v>
      </c>
      <c r="H15">
        <f>VLOOKUP($A15, SpeciesInfo!$A$2:$AK$166,MATCH(H$1,SpeciesInfo!$A$1:$AK$1,0), FALSE)</f>
        <v>1</v>
      </c>
      <c r="I15">
        <f>VLOOKUP($A15, SpeciesInfo!$A$2:$AK$166,MATCH(I$1,SpeciesInfo!$A$1:$AK$1,0), FALSE)</f>
        <v>0</v>
      </c>
      <c r="J15">
        <f>VLOOKUP($A15, SpeciesInfo!$A$2:$AK$166,MATCH(J$1,SpeciesInfo!$A$1:$AK$1,0), FALSE)</f>
        <v>0</v>
      </c>
    </row>
    <row r="16" spans="1:10" x14ac:dyDescent="0.3">
      <c r="A16" t="str">
        <f>SpeciesInfo!A22</f>
        <v>Gym.por</v>
      </c>
      <c r="B16">
        <f>VLOOKUP($A16, SpeciesInfo!$A$2:$AK$166,MATCH(B$1,SpeciesInfo!$A$1:$AK$1,0), FALSE)</f>
        <v>0</v>
      </c>
      <c r="C16">
        <f>VLOOKUP($A16, SpeciesInfo!$A$2:$AK$166,MATCH(C$1,SpeciesInfo!$A$1:$AK$1,0), FALSE)</f>
        <v>0</v>
      </c>
      <c r="D16">
        <f>VLOOKUP($A16, SpeciesInfo!$A$2:$AK$166,MATCH(D$1,SpeciesInfo!$A$1:$AK$1,0), FALSE)</f>
        <v>0</v>
      </c>
      <c r="E16">
        <f>VLOOKUP($A16, SpeciesInfo!$A$2:$AK$166,MATCH(E$1,SpeciesInfo!$A$1:$AK$1,0), FALSE)</f>
        <v>0</v>
      </c>
      <c r="F16">
        <f>VLOOKUP($A16, SpeciesInfo!$A$2:$AK$166,MATCH(F$1,SpeciesInfo!$A$1:$AK$1,0), FALSE)</f>
        <v>0</v>
      </c>
      <c r="G16">
        <f>VLOOKUP($A16, SpeciesInfo!$A$2:$AK$166,MATCH(G$1,SpeciesInfo!$A$1:$AK$1,0), FALSE)</f>
        <v>2</v>
      </c>
      <c r="H16">
        <f>VLOOKUP($A16, SpeciesInfo!$A$2:$AK$166,MATCH(H$1,SpeciesInfo!$A$1:$AK$1,0), FALSE)</f>
        <v>1</v>
      </c>
      <c r="I16">
        <f>VLOOKUP($A16, SpeciesInfo!$A$2:$AK$166,MATCH(I$1,SpeciesInfo!$A$1:$AK$1,0), FALSE)</f>
        <v>0</v>
      </c>
      <c r="J16">
        <f>VLOOKUP($A16, SpeciesInfo!$A$2:$AK$166,MATCH(J$1,SpeciesInfo!$A$1:$AK$1,0), FALSE)</f>
        <v>1</v>
      </c>
    </row>
    <row r="17" spans="1:10" x14ac:dyDescent="0.3">
      <c r="A17" t="str">
        <f>SpeciesInfo!A23</f>
        <v>Gym.pra</v>
      </c>
      <c r="B17">
        <f>VLOOKUP($A17, SpeciesInfo!$A$2:$AK$166,MATCH(B$1,SpeciesInfo!$A$1:$AK$1,0), FALSE)</f>
        <v>0</v>
      </c>
      <c r="C17">
        <f>VLOOKUP($A17, SpeciesInfo!$A$2:$AK$166,MATCH(C$1,SpeciesInfo!$A$1:$AK$1,0), FALSE)</f>
        <v>0</v>
      </c>
      <c r="D17">
        <f>VLOOKUP($A17, SpeciesInfo!$A$2:$AK$166,MATCH(D$1,SpeciesInfo!$A$1:$AK$1,0), FALSE)</f>
        <v>0</v>
      </c>
      <c r="E17">
        <f>VLOOKUP($A17, SpeciesInfo!$A$2:$AK$166,MATCH(E$1,SpeciesInfo!$A$1:$AK$1,0), FALSE)</f>
        <v>0</v>
      </c>
      <c r="F17">
        <f>VLOOKUP($A17, SpeciesInfo!$A$2:$AK$166,MATCH(F$1,SpeciesInfo!$A$1:$AK$1,0), FALSE)</f>
        <v>1</v>
      </c>
      <c r="G17">
        <f>VLOOKUP($A17, SpeciesInfo!$A$2:$AK$166,MATCH(G$1,SpeciesInfo!$A$1:$AK$1,0), FALSE)</f>
        <v>2</v>
      </c>
      <c r="H17">
        <f>VLOOKUP($A17, SpeciesInfo!$A$2:$AK$166,MATCH(H$1,SpeciesInfo!$A$1:$AK$1,0), FALSE)</f>
        <v>1</v>
      </c>
      <c r="I17">
        <f>VLOOKUP($A17, SpeciesInfo!$A$2:$AK$166,MATCH(I$1,SpeciesInfo!$A$1:$AK$1,0), FALSE)</f>
        <v>0</v>
      </c>
      <c r="J17">
        <f>VLOOKUP($A17, SpeciesInfo!$A$2:$AK$166,MATCH(J$1,SpeciesInfo!$A$1:$AK$1,0), FALSE)</f>
        <v>0</v>
      </c>
    </row>
    <row r="18" spans="1:10" x14ac:dyDescent="0.3">
      <c r="A18" t="str">
        <f>SpeciesInfo!A24</f>
        <v>Gym.pri</v>
      </c>
      <c r="B18">
        <f>VLOOKUP($A18, SpeciesInfo!$A$2:$AK$166,MATCH(B$1,SpeciesInfo!$A$1:$AK$1,0), FALSE)</f>
        <v>0</v>
      </c>
      <c r="C18">
        <f>VLOOKUP($A18, SpeciesInfo!$A$2:$AK$166,MATCH(C$1,SpeciesInfo!$A$1:$AK$1,0), FALSE)</f>
        <v>0</v>
      </c>
      <c r="D18">
        <f>VLOOKUP($A18, SpeciesInfo!$A$2:$AK$166,MATCH(D$1,SpeciesInfo!$A$1:$AK$1,0), FALSE)</f>
        <v>0</v>
      </c>
      <c r="E18">
        <f>VLOOKUP($A18, SpeciesInfo!$A$2:$AK$166,MATCH(E$1,SpeciesInfo!$A$1:$AK$1,0), FALSE)</f>
        <v>0</v>
      </c>
      <c r="F18">
        <f>VLOOKUP($A18, SpeciesInfo!$A$2:$AK$166,MATCH(F$1,SpeciesInfo!$A$1:$AK$1,0), FALSE)</f>
        <v>0</v>
      </c>
      <c r="G18">
        <f>VLOOKUP($A18, SpeciesInfo!$A$2:$AK$166,MATCH(G$1,SpeciesInfo!$A$1:$AK$1,0), FALSE)</f>
        <v>2</v>
      </c>
      <c r="H18">
        <f>VLOOKUP($A18, SpeciesInfo!$A$2:$AK$166,MATCH(H$1,SpeciesInfo!$A$1:$AK$1,0), FALSE)</f>
        <v>1</v>
      </c>
      <c r="I18">
        <f>VLOOKUP($A18, SpeciesInfo!$A$2:$AK$166,MATCH(I$1,SpeciesInfo!$A$1:$AK$1,0), FALSE)</f>
        <v>0</v>
      </c>
      <c r="J18">
        <f>VLOOKUP($A18, SpeciesInfo!$A$2:$AK$166,MATCH(J$1,SpeciesInfo!$A$1:$AK$1,0), FALSE)</f>
        <v>0</v>
      </c>
    </row>
    <row r="19" spans="1:10" x14ac:dyDescent="0.3">
      <c r="A19" t="str">
        <f>SpeciesInfo!A25</f>
        <v>Syn.doa</v>
      </c>
      <c r="B19">
        <f>VLOOKUP($A19, SpeciesInfo!$A$2:$AK$166,MATCH(B$1,SpeciesInfo!$A$1:$AK$1,0), FALSE)</f>
        <v>0</v>
      </c>
      <c r="C19">
        <f>VLOOKUP($A19, SpeciesInfo!$A$2:$AK$166,MATCH(C$1,SpeciesInfo!$A$1:$AK$1,0), FALSE)</f>
        <v>0</v>
      </c>
      <c r="D19">
        <f>VLOOKUP($A19, SpeciesInfo!$A$2:$AK$166,MATCH(D$1,SpeciesInfo!$A$1:$AK$1,0), FALSE)</f>
        <v>0</v>
      </c>
      <c r="E19">
        <f>VLOOKUP($A19, SpeciesInfo!$A$2:$AK$166,MATCH(E$1,SpeciesInfo!$A$1:$AK$1,0), FALSE)</f>
        <v>0</v>
      </c>
      <c r="F19">
        <f>VLOOKUP($A19, SpeciesInfo!$A$2:$AK$166,MATCH(F$1,SpeciesInfo!$A$1:$AK$1,0), FALSE)</f>
        <v>1</v>
      </c>
      <c r="G19">
        <f>VLOOKUP($A19, SpeciesInfo!$A$2:$AK$166,MATCH(G$1,SpeciesInfo!$A$1:$AK$1,0), FALSE)</f>
        <v>2</v>
      </c>
      <c r="H19">
        <f>VLOOKUP($A19, SpeciesInfo!$A$2:$AK$166,MATCH(H$1,SpeciesInfo!$A$1:$AK$1,0), FALSE)</f>
        <v>1</v>
      </c>
      <c r="I19">
        <f>VLOOKUP($A19, SpeciesInfo!$A$2:$AK$166,MATCH(I$1,SpeciesInfo!$A$1:$AK$1,0), FALSE)</f>
        <v>0</v>
      </c>
      <c r="J19">
        <f>VLOOKUP($A19, SpeciesInfo!$A$2:$AK$166,MATCH(J$1,SpeciesInfo!$A$1:$AK$1,0), FALSE)</f>
        <v>0</v>
      </c>
    </row>
    <row r="20" spans="1:10" x14ac:dyDescent="0.3">
      <c r="A20" t="str">
        <f>SpeciesInfo!A26</f>
        <v>Syn.sim</v>
      </c>
      <c r="B20">
        <f>VLOOKUP($A20, SpeciesInfo!$A$2:$AK$166,MATCH(B$1,SpeciesInfo!$A$1:$AK$1,0), FALSE)</f>
        <v>0</v>
      </c>
      <c r="C20">
        <f>VLOOKUP($A20, SpeciesInfo!$A$2:$AK$166,MATCH(C$1,SpeciesInfo!$A$1:$AK$1,0), FALSE)</f>
        <v>0</v>
      </c>
      <c r="D20">
        <f>VLOOKUP($A20, SpeciesInfo!$A$2:$AK$166,MATCH(D$1,SpeciesInfo!$A$1:$AK$1,0), FALSE)</f>
        <v>0</v>
      </c>
      <c r="E20">
        <f>VLOOKUP($A20, SpeciesInfo!$A$2:$AK$166,MATCH(E$1,SpeciesInfo!$A$1:$AK$1,0), FALSE)</f>
        <v>0</v>
      </c>
      <c r="F20">
        <f>VLOOKUP($A20, SpeciesInfo!$A$2:$AK$166,MATCH(F$1,SpeciesInfo!$A$1:$AK$1,0), FALSE)</f>
        <v>1</v>
      </c>
      <c r="G20">
        <f>VLOOKUP($A20, SpeciesInfo!$A$2:$AK$166,MATCH(G$1,SpeciesInfo!$A$1:$AK$1,0), FALSE)</f>
        <v>2</v>
      </c>
      <c r="H20">
        <f>VLOOKUP($A20, SpeciesInfo!$A$2:$AK$166,MATCH(H$1,SpeciesInfo!$A$1:$AK$1,0), FALSE)</f>
        <v>1</v>
      </c>
      <c r="I20">
        <f>VLOOKUP($A20, SpeciesInfo!$A$2:$AK$166,MATCH(I$1,SpeciesInfo!$A$1:$AK$1,0), FALSE)</f>
        <v>0</v>
      </c>
      <c r="J20">
        <f>VLOOKUP($A20, SpeciesInfo!$A$2:$AK$166,MATCH(J$1,SpeciesInfo!$A$1:$AK$1,0), FALSE)</f>
        <v>0</v>
      </c>
    </row>
    <row r="21" spans="1:10" x14ac:dyDescent="0.3">
      <c r="A21" t="str">
        <f>SpeciesInfo!A27</f>
        <v>Hyp.ihi</v>
      </c>
      <c r="B21">
        <f>VLOOKUP($A21, SpeciesInfo!$A$2:$AK$166,MATCH(B$1,SpeciesInfo!$A$1:$AK$1,0), FALSE)</f>
        <v>0</v>
      </c>
      <c r="C21">
        <f>VLOOKUP($A21, SpeciesInfo!$A$2:$AK$166,MATCH(C$1,SpeciesInfo!$A$1:$AK$1,0), FALSE)</f>
        <v>1</v>
      </c>
      <c r="D21">
        <f>VLOOKUP($A21, SpeciesInfo!$A$2:$AK$166,MATCH(D$1,SpeciesInfo!$A$1:$AK$1,0), FALSE)</f>
        <v>2</v>
      </c>
      <c r="E21">
        <f>VLOOKUP($A21, SpeciesInfo!$A$2:$AK$166,MATCH(E$1,SpeciesInfo!$A$1:$AK$1,0), FALSE)</f>
        <v>1</v>
      </c>
      <c r="F21">
        <f>VLOOKUP($A21, SpeciesInfo!$A$2:$AK$166,MATCH(F$1,SpeciesInfo!$A$1:$AK$1,0), FALSE)</f>
        <v>1</v>
      </c>
      <c r="G21">
        <f>VLOOKUP($A21, SpeciesInfo!$A$2:$AK$166,MATCH(G$1,SpeciesInfo!$A$1:$AK$1,0), FALSE)</f>
        <v>1</v>
      </c>
      <c r="H21">
        <f>VLOOKUP($A21, SpeciesInfo!$A$2:$AK$166,MATCH(H$1,SpeciesInfo!$A$1:$AK$1,0), FALSE)</f>
        <v>0</v>
      </c>
      <c r="I21">
        <f>VLOOKUP($A21, SpeciesInfo!$A$2:$AK$166,MATCH(I$1,SpeciesInfo!$A$1:$AK$1,0), FALSE)</f>
        <v>0</v>
      </c>
      <c r="J21">
        <f>VLOOKUP($A21, SpeciesInfo!$A$2:$AK$166,MATCH(J$1,SpeciesInfo!$A$1:$AK$1,0), FALSE)</f>
        <v>0</v>
      </c>
    </row>
    <row r="22" spans="1:10" x14ac:dyDescent="0.3">
      <c r="A22" t="str">
        <f>SpeciesInfo!A28</f>
        <v>Cen.aff</v>
      </c>
      <c r="B22">
        <f>VLOOKUP($A22, SpeciesInfo!$A$2:$AK$166,MATCH(B$1,SpeciesInfo!$A$1:$AK$1,0), FALSE)</f>
        <v>0</v>
      </c>
      <c r="C22">
        <f>VLOOKUP($A22, SpeciesInfo!$A$2:$AK$166,MATCH(C$1,SpeciesInfo!$A$1:$AK$1,0), FALSE)</f>
        <v>0</v>
      </c>
      <c r="D22">
        <f>VLOOKUP($A22, SpeciesInfo!$A$2:$AK$166,MATCH(D$1,SpeciesInfo!$A$1:$AK$1,0), FALSE)</f>
        <v>2</v>
      </c>
      <c r="E22">
        <f>VLOOKUP($A22, SpeciesInfo!$A$2:$AK$166,MATCH(E$1,SpeciesInfo!$A$1:$AK$1,0), FALSE)</f>
        <v>0</v>
      </c>
      <c r="F22">
        <f>VLOOKUP($A22, SpeciesInfo!$A$2:$AK$166,MATCH(F$1,SpeciesInfo!$A$1:$AK$1,0), FALSE)</f>
        <v>1</v>
      </c>
      <c r="G22">
        <f>VLOOKUP($A22, SpeciesInfo!$A$2:$AK$166,MATCH(G$1,SpeciesInfo!$A$1:$AK$1,0), FALSE)</f>
        <v>1</v>
      </c>
      <c r="H22">
        <f>VLOOKUP($A22, SpeciesInfo!$A$2:$AK$166,MATCH(H$1,SpeciesInfo!$A$1:$AK$1,0), FALSE)</f>
        <v>1</v>
      </c>
      <c r="I22">
        <f>VLOOKUP($A22, SpeciesInfo!$A$2:$AK$166,MATCH(I$1,SpeciesInfo!$A$1:$AK$1,0), FALSE)</f>
        <v>0</v>
      </c>
      <c r="J22">
        <f>VLOOKUP($A22, SpeciesInfo!$A$2:$AK$166,MATCH(J$1,SpeciesInfo!$A$1:$AK$1,0), FALSE)</f>
        <v>0</v>
      </c>
    </row>
    <row r="23" spans="1:10" x14ac:dyDescent="0.3">
      <c r="A23" t="str">
        <f>SpeciesInfo!A29</f>
        <v>Pri.ris</v>
      </c>
      <c r="B23">
        <f>VLOOKUP($A23, SpeciesInfo!$A$2:$AK$166,MATCH(B$1,SpeciesInfo!$A$1:$AK$1,0), FALSE)</f>
        <v>0</v>
      </c>
      <c r="C23">
        <f>VLOOKUP($A23, SpeciesInfo!$A$2:$AK$166,MATCH(C$1,SpeciesInfo!$A$1:$AK$1,0), FALSE)</f>
        <v>0</v>
      </c>
      <c r="D23">
        <f>VLOOKUP($A23, SpeciesInfo!$A$2:$AK$166,MATCH(D$1,SpeciesInfo!$A$1:$AK$1,0), FALSE)</f>
        <v>0</v>
      </c>
      <c r="E23">
        <f>VLOOKUP($A23, SpeciesInfo!$A$2:$AK$166,MATCH(E$1,SpeciesInfo!$A$1:$AK$1,0), FALSE)</f>
        <v>0</v>
      </c>
      <c r="F23">
        <f>VLOOKUP($A23, SpeciesInfo!$A$2:$AK$166,MATCH(F$1,SpeciesInfo!$A$1:$AK$1,0), FALSE)</f>
        <v>0</v>
      </c>
      <c r="G23">
        <f>VLOOKUP($A23, SpeciesInfo!$A$2:$AK$166,MATCH(G$1,SpeciesInfo!$A$1:$AK$1,0), FALSE)</f>
        <v>2</v>
      </c>
      <c r="H23">
        <f>VLOOKUP($A23, SpeciesInfo!$A$2:$AK$166,MATCH(H$1,SpeciesInfo!$A$1:$AK$1,0), FALSE)</f>
        <v>1</v>
      </c>
      <c r="I23">
        <f>VLOOKUP($A23, SpeciesInfo!$A$2:$AK$166,MATCH(I$1,SpeciesInfo!$A$1:$AK$1,0), FALSE)</f>
        <v>0</v>
      </c>
      <c r="J23">
        <f>VLOOKUP($A23, SpeciesInfo!$A$2:$AK$166,MATCH(J$1,SpeciesInfo!$A$1:$AK$1,0), FALSE)</f>
        <v>0</v>
      </c>
    </row>
    <row r="24" spans="1:10" x14ac:dyDescent="0.3">
      <c r="A24" t="str">
        <f>SpeciesInfo!A30</f>
        <v>Opt.elo</v>
      </c>
      <c r="B24">
        <f>VLOOKUP($A24, SpeciesInfo!$A$2:$AK$166,MATCH(B$1,SpeciesInfo!$A$1:$AK$1,0), FALSE)</f>
        <v>0</v>
      </c>
      <c r="C24">
        <f>VLOOKUP($A24, SpeciesInfo!$A$2:$AK$166,MATCH(C$1,SpeciesInfo!$A$1:$AK$1,0), FALSE)</f>
        <v>0</v>
      </c>
      <c r="D24">
        <f>VLOOKUP($A24, SpeciesInfo!$A$2:$AK$166,MATCH(D$1,SpeciesInfo!$A$1:$AK$1,0), FALSE)</f>
        <v>2</v>
      </c>
      <c r="E24">
        <f>VLOOKUP($A24, SpeciesInfo!$A$2:$AK$166,MATCH(E$1,SpeciesInfo!$A$1:$AK$1,0), FALSE)</f>
        <v>1</v>
      </c>
      <c r="F24">
        <f>VLOOKUP($A24, SpeciesInfo!$A$2:$AK$166,MATCH(F$1,SpeciesInfo!$A$1:$AK$1,0), FALSE)</f>
        <v>1</v>
      </c>
      <c r="G24">
        <f>VLOOKUP($A24, SpeciesInfo!$A$2:$AK$166,MATCH(G$1,SpeciesInfo!$A$1:$AK$1,0), FALSE)</f>
        <v>1</v>
      </c>
      <c r="H24">
        <f>VLOOKUP($A24, SpeciesInfo!$A$2:$AK$166,MATCH(H$1,SpeciesInfo!$A$1:$AK$1,0), FALSE)</f>
        <v>0</v>
      </c>
      <c r="I24">
        <f>VLOOKUP($A24, SpeciesInfo!$A$2:$AK$166,MATCH(I$1,SpeciesInfo!$A$1:$AK$1,0), FALSE)</f>
        <v>0</v>
      </c>
      <c r="J24">
        <f>VLOOKUP($A24, SpeciesInfo!$A$2:$AK$166,MATCH(J$1,SpeciesInfo!$A$1:$AK$1,0), FALSE)</f>
        <v>0</v>
      </c>
    </row>
    <row r="25" spans="1:10" x14ac:dyDescent="0.3">
      <c r="A25" t="str">
        <f>SpeciesInfo!A31</f>
        <v>Par.tra</v>
      </c>
      <c r="B25">
        <f>VLOOKUP($A25, SpeciesInfo!$A$2:$AK$166,MATCH(B$1,SpeciesInfo!$A$1:$AK$1,0), FALSE)</f>
        <v>0</v>
      </c>
      <c r="C25">
        <f>VLOOKUP($A25, SpeciesInfo!$A$2:$AK$166,MATCH(C$1,SpeciesInfo!$A$1:$AK$1,0), FALSE)</f>
        <v>0</v>
      </c>
      <c r="D25">
        <f>VLOOKUP($A25, SpeciesInfo!$A$2:$AK$166,MATCH(D$1,SpeciesInfo!$A$1:$AK$1,0), FALSE)</f>
        <v>2</v>
      </c>
      <c r="E25">
        <f>VLOOKUP($A25, SpeciesInfo!$A$2:$AK$166,MATCH(E$1,SpeciesInfo!$A$1:$AK$1,0), FALSE)</f>
        <v>1</v>
      </c>
      <c r="F25">
        <f>VLOOKUP($A25, SpeciesInfo!$A$2:$AK$166,MATCH(F$1,SpeciesInfo!$A$1:$AK$1,0), FALSE)</f>
        <v>1</v>
      </c>
      <c r="G25">
        <f>VLOOKUP($A25, SpeciesInfo!$A$2:$AK$166,MATCH(G$1,SpeciesInfo!$A$1:$AK$1,0), FALSE)</f>
        <v>1</v>
      </c>
      <c r="H25">
        <f>VLOOKUP($A25, SpeciesInfo!$A$2:$AK$166,MATCH(H$1,SpeciesInfo!$A$1:$AK$1,0), FALSE)</f>
        <v>0</v>
      </c>
      <c r="I25">
        <f>VLOOKUP($A25, SpeciesInfo!$A$2:$AK$166,MATCH(I$1,SpeciesInfo!$A$1:$AK$1,0), FALSE)</f>
        <v>0</v>
      </c>
      <c r="J25">
        <f>VLOOKUP($A25, SpeciesInfo!$A$2:$AK$166,MATCH(J$1,SpeciesInfo!$A$1:$AK$1,0), FALSE)</f>
        <v>0</v>
      </c>
    </row>
    <row r="26" spans="1:10" x14ac:dyDescent="0.3">
      <c r="A26" t="str">
        <f>SpeciesInfo!A32</f>
        <v>Lot.phy</v>
      </c>
      <c r="B26">
        <f>VLOOKUP($A26, SpeciesInfo!$A$2:$AK$166,MATCH(B$1,SpeciesInfo!$A$1:$AK$1,0), FALSE)</f>
        <v>0</v>
      </c>
      <c r="C26">
        <f>VLOOKUP($A26, SpeciesInfo!$A$2:$AK$166,MATCH(C$1,SpeciesInfo!$A$1:$AK$1,0), FALSE)</f>
        <v>0</v>
      </c>
      <c r="D26">
        <f>VLOOKUP($A26, SpeciesInfo!$A$2:$AK$166,MATCH(D$1,SpeciesInfo!$A$1:$AK$1,0), FALSE)</f>
        <v>0</v>
      </c>
      <c r="E26">
        <f>VLOOKUP($A26, SpeciesInfo!$A$2:$AK$166,MATCH(E$1,SpeciesInfo!$A$1:$AK$1,0), FALSE)</f>
        <v>0</v>
      </c>
      <c r="F26">
        <f>VLOOKUP($A26, SpeciesInfo!$A$2:$AK$166,MATCH(F$1,SpeciesInfo!$A$1:$AK$1,0), FALSE)</f>
        <v>0</v>
      </c>
      <c r="G26">
        <f>VLOOKUP($A26, SpeciesInfo!$A$2:$AK$166,MATCH(G$1,SpeciesInfo!$A$1:$AK$1,0), FALSE)</f>
        <v>2</v>
      </c>
      <c r="H26">
        <f>VLOOKUP($A26, SpeciesInfo!$A$2:$AK$166,MATCH(H$1,SpeciesInfo!$A$1:$AK$1,0), FALSE)</f>
        <v>1</v>
      </c>
      <c r="I26">
        <f>VLOOKUP($A26, SpeciesInfo!$A$2:$AK$166,MATCH(I$1,SpeciesInfo!$A$1:$AK$1,0), FALSE)</f>
        <v>1</v>
      </c>
      <c r="J26">
        <f>VLOOKUP($A26, SpeciesInfo!$A$2:$AK$166,MATCH(J$1,SpeciesInfo!$A$1:$AK$1,0), FALSE)</f>
        <v>0</v>
      </c>
    </row>
    <row r="27" spans="1:10" x14ac:dyDescent="0.3">
      <c r="A27" t="str">
        <f>SpeciesInfo!A33</f>
        <v>Lot.rha</v>
      </c>
      <c r="B27">
        <f>VLOOKUP($A27, SpeciesInfo!$A$2:$AK$166,MATCH(B$1,SpeciesInfo!$A$1:$AK$1,0), FALSE)</f>
        <v>0</v>
      </c>
      <c r="C27">
        <f>VLOOKUP($A27, SpeciesInfo!$A$2:$AK$166,MATCH(C$1,SpeciesInfo!$A$1:$AK$1,0), FALSE)</f>
        <v>0</v>
      </c>
      <c r="D27">
        <f>VLOOKUP($A27, SpeciesInfo!$A$2:$AK$166,MATCH(D$1,SpeciesInfo!$A$1:$AK$1,0), FALSE)</f>
        <v>0</v>
      </c>
      <c r="E27">
        <f>VLOOKUP($A27, SpeciesInfo!$A$2:$AK$166,MATCH(E$1,SpeciesInfo!$A$1:$AK$1,0), FALSE)</f>
        <v>0</v>
      </c>
      <c r="F27">
        <f>VLOOKUP($A27, SpeciesInfo!$A$2:$AK$166,MATCH(F$1,SpeciesInfo!$A$1:$AK$1,0), FALSE)</f>
        <v>1</v>
      </c>
      <c r="G27">
        <f>VLOOKUP($A27, SpeciesInfo!$A$2:$AK$166,MATCH(G$1,SpeciesInfo!$A$1:$AK$1,0), FALSE)</f>
        <v>2</v>
      </c>
      <c r="H27">
        <f>VLOOKUP($A27, SpeciesInfo!$A$2:$AK$166,MATCH(H$1,SpeciesInfo!$A$1:$AK$1,0), FALSE)</f>
        <v>1</v>
      </c>
      <c r="I27">
        <f>VLOOKUP($A27, SpeciesInfo!$A$2:$AK$166,MATCH(I$1,SpeciesInfo!$A$1:$AK$1,0), FALSE)</f>
        <v>0</v>
      </c>
      <c r="J27">
        <f>VLOOKUP($A27, SpeciesInfo!$A$2:$AK$166,MATCH(J$1,SpeciesInfo!$A$1:$AK$1,0), FALSE)</f>
        <v>0</v>
      </c>
    </row>
    <row r="28" spans="1:10" x14ac:dyDescent="0.3">
      <c r="A28" t="str">
        <f>SpeciesInfo!A34</f>
        <v>Pse.bac</v>
      </c>
      <c r="B28">
        <f>VLOOKUP($A28, SpeciesInfo!$A$2:$AK$166,MATCH(B$1,SpeciesInfo!$A$1:$AK$1,0), FALSE)</f>
        <v>0</v>
      </c>
      <c r="C28">
        <f>VLOOKUP($A28, SpeciesInfo!$A$2:$AK$166,MATCH(C$1,SpeciesInfo!$A$1:$AK$1,0), FALSE)</f>
        <v>0</v>
      </c>
      <c r="D28">
        <f>VLOOKUP($A28, SpeciesInfo!$A$2:$AK$166,MATCH(D$1,SpeciesInfo!$A$1:$AK$1,0), FALSE)</f>
        <v>1</v>
      </c>
      <c r="E28">
        <f>VLOOKUP($A28, SpeciesInfo!$A$2:$AK$166,MATCH(E$1,SpeciesInfo!$A$1:$AK$1,0), FALSE)</f>
        <v>0</v>
      </c>
      <c r="F28">
        <f>VLOOKUP($A28, SpeciesInfo!$A$2:$AK$166,MATCH(F$1,SpeciesInfo!$A$1:$AK$1,0), FALSE)</f>
        <v>1</v>
      </c>
      <c r="G28">
        <f>VLOOKUP($A28, SpeciesInfo!$A$2:$AK$166,MATCH(G$1,SpeciesInfo!$A$1:$AK$1,0), FALSE)</f>
        <v>2</v>
      </c>
      <c r="H28">
        <f>VLOOKUP($A28, SpeciesInfo!$A$2:$AK$166,MATCH(H$1,SpeciesInfo!$A$1:$AK$1,0), FALSE)</f>
        <v>1</v>
      </c>
      <c r="I28">
        <f>VLOOKUP($A28, SpeciesInfo!$A$2:$AK$166,MATCH(I$1,SpeciesInfo!$A$1:$AK$1,0), FALSE)</f>
        <v>1</v>
      </c>
      <c r="J28">
        <f>VLOOKUP($A28, SpeciesInfo!$A$2:$AK$166,MATCH(J$1,SpeciesInfo!$A$1:$AK$1,0), FALSE)</f>
        <v>0</v>
      </c>
    </row>
    <row r="29" spans="1:10" x14ac:dyDescent="0.3">
      <c r="A29" t="str">
        <f>SpeciesInfo!A35</f>
        <v>Pse.bar</v>
      </c>
      <c r="B29">
        <f>VLOOKUP($A29, SpeciesInfo!$A$2:$AK$166,MATCH(B$1,SpeciesInfo!$A$1:$AK$1,0), FALSE)</f>
        <v>0</v>
      </c>
      <c r="C29">
        <f>VLOOKUP($A29, SpeciesInfo!$A$2:$AK$166,MATCH(C$1,SpeciesInfo!$A$1:$AK$1,0), FALSE)</f>
        <v>0</v>
      </c>
      <c r="D29">
        <f>VLOOKUP($A29, SpeciesInfo!$A$2:$AK$166,MATCH(D$1,SpeciesInfo!$A$1:$AK$1,0), FALSE)</f>
        <v>0</v>
      </c>
      <c r="E29">
        <f>VLOOKUP($A29, SpeciesInfo!$A$2:$AK$166,MATCH(E$1,SpeciesInfo!$A$1:$AK$1,0), FALSE)</f>
        <v>0</v>
      </c>
      <c r="F29">
        <f>VLOOKUP($A29, SpeciesInfo!$A$2:$AK$166,MATCH(F$1,SpeciesInfo!$A$1:$AK$1,0), FALSE)</f>
        <v>1</v>
      </c>
      <c r="G29">
        <f>VLOOKUP($A29, SpeciesInfo!$A$2:$AK$166,MATCH(G$1,SpeciesInfo!$A$1:$AK$1,0), FALSE)</f>
        <v>2</v>
      </c>
      <c r="H29">
        <f>VLOOKUP($A29, SpeciesInfo!$A$2:$AK$166,MATCH(H$1,SpeciesInfo!$A$1:$AK$1,0), FALSE)</f>
        <v>1</v>
      </c>
      <c r="I29">
        <f>VLOOKUP($A29, SpeciesInfo!$A$2:$AK$166,MATCH(I$1,SpeciesInfo!$A$1:$AK$1,0), FALSE)</f>
        <v>0</v>
      </c>
      <c r="J29">
        <f>VLOOKUP($A29, SpeciesInfo!$A$2:$AK$166,MATCH(J$1,SpeciesInfo!$A$1:$AK$1,0), FALSE)</f>
        <v>0</v>
      </c>
    </row>
    <row r="30" spans="1:10" x14ac:dyDescent="0.3">
      <c r="A30" t="str">
        <f>SpeciesInfo!A36</f>
        <v>Pse.bre</v>
      </c>
      <c r="B30">
        <f>VLOOKUP($A30, SpeciesInfo!$A$2:$AK$166,MATCH(B$1,SpeciesInfo!$A$1:$AK$1,0), FALSE)</f>
        <v>0</v>
      </c>
      <c r="C30">
        <f>VLOOKUP($A30, SpeciesInfo!$A$2:$AK$166,MATCH(C$1,SpeciesInfo!$A$1:$AK$1,0), FALSE)</f>
        <v>0</v>
      </c>
      <c r="D30">
        <f>VLOOKUP($A30, SpeciesInfo!$A$2:$AK$166,MATCH(D$1,SpeciesInfo!$A$1:$AK$1,0), FALSE)</f>
        <v>0</v>
      </c>
      <c r="E30">
        <f>VLOOKUP($A30, SpeciesInfo!$A$2:$AK$166,MATCH(E$1,SpeciesInfo!$A$1:$AK$1,0), FALSE)</f>
        <v>0</v>
      </c>
      <c r="F30">
        <f>VLOOKUP($A30, SpeciesInfo!$A$2:$AK$166,MATCH(F$1,SpeciesInfo!$A$1:$AK$1,0), FALSE)</f>
        <v>1</v>
      </c>
      <c r="G30">
        <f>VLOOKUP($A30, SpeciesInfo!$A$2:$AK$166,MATCH(G$1,SpeciesInfo!$A$1:$AK$1,0), FALSE)</f>
        <v>1</v>
      </c>
      <c r="H30">
        <f>VLOOKUP($A30, SpeciesInfo!$A$2:$AK$166,MATCH(H$1,SpeciesInfo!$A$1:$AK$1,0), FALSE)</f>
        <v>2</v>
      </c>
      <c r="I30">
        <f>VLOOKUP($A30, SpeciesInfo!$A$2:$AK$166,MATCH(I$1,SpeciesInfo!$A$1:$AK$1,0), FALSE)</f>
        <v>0</v>
      </c>
      <c r="J30">
        <f>VLOOKUP($A30, SpeciesInfo!$A$2:$AK$166,MATCH(J$1,SpeciesInfo!$A$1:$AK$1,0), FALSE)</f>
        <v>0</v>
      </c>
    </row>
    <row r="31" spans="1:10" x14ac:dyDescent="0.3">
      <c r="A31" t="str">
        <f>SpeciesInfo!A37</f>
        <v>Apl.arc</v>
      </c>
      <c r="B31">
        <f>VLOOKUP($A31, SpeciesInfo!$A$2:$AK$166,MATCH(B$1,SpeciesInfo!$A$1:$AK$1,0), FALSE)</f>
        <v>0</v>
      </c>
      <c r="C31">
        <f>VLOOKUP($A31, SpeciesInfo!$A$2:$AK$166,MATCH(C$1,SpeciesInfo!$A$1:$AK$1,0), FALSE)</f>
        <v>2</v>
      </c>
      <c r="D31">
        <f>VLOOKUP($A31, SpeciesInfo!$A$2:$AK$166,MATCH(D$1,SpeciesInfo!$A$1:$AK$1,0), FALSE)</f>
        <v>0</v>
      </c>
      <c r="E31">
        <f>VLOOKUP($A31, SpeciesInfo!$A$2:$AK$166,MATCH(E$1,SpeciesInfo!$A$1:$AK$1,0), FALSE)</f>
        <v>0</v>
      </c>
      <c r="F31">
        <f>VLOOKUP($A31, SpeciesInfo!$A$2:$AK$166,MATCH(F$1,SpeciesInfo!$A$1:$AK$1,0), FALSE)</f>
        <v>0</v>
      </c>
      <c r="G31">
        <f>VLOOKUP($A31, SpeciesInfo!$A$2:$AK$166,MATCH(G$1,SpeciesInfo!$A$1:$AK$1,0), FALSE)</f>
        <v>0</v>
      </c>
      <c r="H31">
        <f>VLOOKUP($A31, SpeciesInfo!$A$2:$AK$166,MATCH(H$1,SpeciesInfo!$A$1:$AK$1,0), FALSE)</f>
        <v>0</v>
      </c>
      <c r="I31">
        <f>VLOOKUP($A31, SpeciesInfo!$A$2:$AK$166,MATCH(I$1,SpeciesInfo!$A$1:$AK$1,0), FALSE)</f>
        <v>0</v>
      </c>
      <c r="J31">
        <f>VLOOKUP($A31, SpeciesInfo!$A$2:$AK$166,MATCH(J$1,SpeciesInfo!$A$1:$AK$1,0), FALSE)</f>
        <v>0</v>
      </c>
    </row>
    <row r="32" spans="1:10" x14ac:dyDescent="0.3">
      <c r="A32" t="str">
        <f>SpeciesInfo!A38</f>
        <v>Apl.eth</v>
      </c>
      <c r="B32">
        <f>VLOOKUP($A32, SpeciesInfo!$A$2:$AK$166,MATCH(B$1,SpeciesInfo!$A$1:$AK$1,0), FALSE)</f>
        <v>0</v>
      </c>
      <c r="C32">
        <f>VLOOKUP($A32, SpeciesInfo!$A$2:$AK$166,MATCH(C$1,SpeciesInfo!$A$1:$AK$1,0), FALSE)</f>
        <v>2</v>
      </c>
      <c r="D32">
        <f>VLOOKUP($A32, SpeciesInfo!$A$2:$AK$166,MATCH(D$1,SpeciesInfo!$A$1:$AK$1,0), FALSE)</f>
        <v>0</v>
      </c>
      <c r="E32">
        <f>VLOOKUP($A32, SpeciesInfo!$A$2:$AK$166,MATCH(E$1,SpeciesInfo!$A$1:$AK$1,0), FALSE)</f>
        <v>0</v>
      </c>
      <c r="F32">
        <f>VLOOKUP($A32, SpeciesInfo!$A$2:$AK$166,MATCH(F$1,SpeciesInfo!$A$1:$AK$1,0), FALSE)</f>
        <v>0</v>
      </c>
      <c r="G32">
        <f>VLOOKUP($A32, SpeciesInfo!$A$2:$AK$166,MATCH(G$1,SpeciesInfo!$A$1:$AK$1,0), FALSE)</f>
        <v>0</v>
      </c>
      <c r="H32">
        <f>VLOOKUP($A32, SpeciesInfo!$A$2:$AK$166,MATCH(H$1,SpeciesInfo!$A$1:$AK$1,0), FALSE)</f>
        <v>0</v>
      </c>
      <c r="I32">
        <f>VLOOKUP($A32, SpeciesInfo!$A$2:$AK$166,MATCH(I$1,SpeciesInfo!$A$1:$AK$1,0), FALSE)</f>
        <v>0</v>
      </c>
      <c r="J32">
        <f>VLOOKUP($A32, SpeciesInfo!$A$2:$AK$166,MATCH(J$1,SpeciesInfo!$A$1:$AK$1,0), FALSE)</f>
        <v>0</v>
      </c>
    </row>
    <row r="33" spans="1:10" x14ac:dyDescent="0.3">
      <c r="A33" t="str">
        <f>SpeciesInfo!A39</f>
        <v>Apo.doe</v>
      </c>
      <c r="B33">
        <f>VLOOKUP($A33, SpeciesInfo!$A$2:$AK$166,MATCH(B$1,SpeciesInfo!$A$1:$AK$1,0), FALSE)</f>
        <v>0</v>
      </c>
      <c r="C33">
        <f>VLOOKUP($A33, SpeciesInfo!$A$2:$AK$166,MATCH(C$1,SpeciesInfo!$A$1:$AK$1,0), FALSE)</f>
        <v>0</v>
      </c>
      <c r="D33">
        <f>VLOOKUP($A33, SpeciesInfo!$A$2:$AK$166,MATCH(D$1,SpeciesInfo!$A$1:$AK$1,0), FALSE)</f>
        <v>0</v>
      </c>
      <c r="E33">
        <f>VLOOKUP($A33, SpeciesInfo!$A$2:$AK$166,MATCH(E$1,SpeciesInfo!$A$1:$AK$1,0), FALSE)</f>
        <v>0</v>
      </c>
      <c r="F33">
        <f>VLOOKUP($A33, SpeciesInfo!$A$2:$AK$166,MATCH(F$1,SpeciesInfo!$A$1:$AK$1,0), FALSE)</f>
        <v>0</v>
      </c>
      <c r="G33">
        <f>VLOOKUP($A33, SpeciesInfo!$A$2:$AK$166,MATCH(G$1,SpeciesInfo!$A$1:$AK$1,0), FALSE)</f>
        <v>2</v>
      </c>
      <c r="H33">
        <f>VLOOKUP($A33, SpeciesInfo!$A$2:$AK$166,MATCH(H$1,SpeciesInfo!$A$1:$AK$1,0), FALSE)</f>
        <v>0</v>
      </c>
      <c r="I33">
        <f>VLOOKUP($A33, SpeciesInfo!$A$2:$AK$166,MATCH(I$1,SpeciesInfo!$A$1:$AK$1,0), FALSE)</f>
        <v>0</v>
      </c>
      <c r="J33">
        <f>VLOOKUP($A33, SpeciesInfo!$A$2:$AK$166,MATCH(J$1,SpeciesInfo!$A$1:$AK$1,0), FALSE)</f>
        <v>0</v>
      </c>
    </row>
    <row r="34" spans="1:10" x14ac:dyDescent="0.3">
      <c r="A34" t="str">
        <f>SpeciesInfo!A40</f>
        <v>Arr.tru</v>
      </c>
      <c r="B34">
        <f>VLOOKUP($A34, SpeciesInfo!$A$2:$AK$166,MATCH(B$1,SpeciesInfo!$A$1:$AK$1,0), FALSE)</f>
        <v>0</v>
      </c>
      <c r="C34">
        <f>VLOOKUP($A34, SpeciesInfo!$A$2:$AK$166,MATCH(C$1,SpeciesInfo!$A$1:$AK$1,0), FALSE)</f>
        <v>0</v>
      </c>
      <c r="D34">
        <f>VLOOKUP($A34, SpeciesInfo!$A$2:$AK$166,MATCH(D$1,SpeciesInfo!$A$1:$AK$1,0), FALSE)</f>
        <v>2</v>
      </c>
      <c r="E34">
        <f>VLOOKUP($A34, SpeciesInfo!$A$2:$AK$166,MATCH(E$1,SpeciesInfo!$A$1:$AK$1,0), FALSE)</f>
        <v>1</v>
      </c>
      <c r="F34">
        <f>VLOOKUP($A34, SpeciesInfo!$A$2:$AK$166,MATCH(F$1,SpeciesInfo!$A$1:$AK$1,0), FALSE)</f>
        <v>1</v>
      </c>
      <c r="G34">
        <f>VLOOKUP($A34, SpeciesInfo!$A$2:$AK$166,MATCH(G$1,SpeciesInfo!$A$1:$AK$1,0), FALSE)</f>
        <v>1</v>
      </c>
      <c r="H34">
        <f>VLOOKUP($A34, SpeciesInfo!$A$2:$AK$166,MATCH(H$1,SpeciesInfo!$A$1:$AK$1,0), FALSE)</f>
        <v>1</v>
      </c>
      <c r="I34">
        <f>VLOOKUP($A34, SpeciesInfo!$A$2:$AK$166,MATCH(I$1,SpeciesInfo!$A$1:$AK$1,0), FALSE)</f>
        <v>0</v>
      </c>
      <c r="J34">
        <f>VLOOKUP($A34, SpeciesInfo!$A$2:$AK$166,MATCH(J$1,SpeciesInfo!$A$1:$AK$1,0), FALSE)</f>
        <v>0</v>
      </c>
    </row>
    <row r="35" spans="1:10" x14ac:dyDescent="0.3">
      <c r="A35" t="str">
        <f>SpeciesInfo!A41</f>
        <v>Arr.xyl</v>
      </c>
      <c r="B35">
        <f>VLOOKUP($A35, SpeciesInfo!$A$2:$AK$166,MATCH(B$1,SpeciesInfo!$A$1:$AK$1,0), FALSE)</f>
        <v>0</v>
      </c>
      <c r="C35">
        <f>VLOOKUP($A35, SpeciesInfo!$A$2:$AK$166,MATCH(C$1,SpeciesInfo!$A$1:$AK$1,0), FALSE)</f>
        <v>0</v>
      </c>
      <c r="D35">
        <f>VLOOKUP($A35, SpeciesInfo!$A$2:$AK$166,MATCH(D$1,SpeciesInfo!$A$1:$AK$1,0), FALSE)</f>
        <v>2</v>
      </c>
      <c r="E35">
        <f>VLOOKUP($A35, SpeciesInfo!$A$2:$AK$166,MATCH(E$1,SpeciesInfo!$A$1:$AK$1,0), FALSE)</f>
        <v>1</v>
      </c>
      <c r="F35">
        <f>VLOOKUP($A35, SpeciesInfo!$A$2:$AK$166,MATCH(F$1,SpeciesInfo!$A$1:$AK$1,0), FALSE)</f>
        <v>1</v>
      </c>
      <c r="G35">
        <f>VLOOKUP($A35, SpeciesInfo!$A$2:$AK$166,MATCH(G$1,SpeciesInfo!$A$1:$AK$1,0), FALSE)</f>
        <v>1</v>
      </c>
      <c r="H35">
        <f>VLOOKUP($A35, SpeciesInfo!$A$2:$AK$166,MATCH(H$1,SpeciesInfo!$A$1:$AK$1,0), FALSE)</f>
        <v>1</v>
      </c>
      <c r="I35">
        <f>VLOOKUP($A35, SpeciesInfo!$A$2:$AK$166,MATCH(I$1,SpeciesInfo!$A$1:$AK$1,0), FALSE)</f>
        <v>0</v>
      </c>
      <c r="J35">
        <f>VLOOKUP($A35, SpeciesInfo!$A$2:$AK$166,MATCH(J$1,SpeciesInfo!$A$1:$AK$1,0), FALSE)</f>
        <v>0</v>
      </c>
    </row>
    <row r="36" spans="1:10" x14ac:dyDescent="0.3">
      <c r="A36" t="str">
        <f>SpeciesInfo!A42</f>
        <v>Cir.alb</v>
      </c>
      <c r="B36">
        <f>VLOOKUP($A36, SpeciesInfo!$A$2:$AK$166,MATCH(B$1,SpeciesInfo!$A$1:$AK$1,0), FALSE)</f>
        <v>0</v>
      </c>
      <c r="C36">
        <f>VLOOKUP($A36, SpeciesInfo!$A$2:$AK$166,MATCH(C$1,SpeciesInfo!$A$1:$AK$1,0), FALSE)</f>
        <v>2</v>
      </c>
      <c r="D36">
        <f>VLOOKUP($A36, SpeciesInfo!$A$2:$AK$166,MATCH(D$1,SpeciesInfo!$A$1:$AK$1,0), FALSE)</f>
        <v>0</v>
      </c>
      <c r="E36">
        <f>VLOOKUP($A36, SpeciesInfo!$A$2:$AK$166,MATCH(E$1,SpeciesInfo!$A$1:$AK$1,0), FALSE)</f>
        <v>0</v>
      </c>
      <c r="F36">
        <f>VLOOKUP($A36, SpeciesInfo!$A$2:$AK$166,MATCH(F$1,SpeciesInfo!$A$1:$AK$1,0), FALSE)</f>
        <v>0</v>
      </c>
      <c r="G36">
        <f>VLOOKUP($A36, SpeciesInfo!$A$2:$AK$166,MATCH(G$1,SpeciesInfo!$A$1:$AK$1,0), FALSE)</f>
        <v>0</v>
      </c>
      <c r="H36">
        <f>VLOOKUP($A36, SpeciesInfo!$A$2:$AK$166,MATCH(H$1,SpeciesInfo!$A$1:$AK$1,0), FALSE)</f>
        <v>0</v>
      </c>
      <c r="I36">
        <f>VLOOKUP($A36, SpeciesInfo!$A$2:$AK$166,MATCH(I$1,SpeciesInfo!$A$1:$AK$1,0), FALSE)</f>
        <v>0</v>
      </c>
      <c r="J36">
        <f>VLOOKUP($A36, SpeciesInfo!$A$2:$AK$166,MATCH(J$1,SpeciesInfo!$A$1:$AK$1,0), FALSE)</f>
        <v>1</v>
      </c>
    </row>
    <row r="37" spans="1:10" x14ac:dyDescent="0.3">
      <c r="A37" t="str">
        <f>SpeciesInfo!A43</f>
        <v>Par.lat</v>
      </c>
      <c r="B37">
        <f>VLOOKUP($A37, SpeciesInfo!$A$2:$AK$166,MATCH(B$1,SpeciesInfo!$A$1:$AK$1,0), FALSE)</f>
        <v>1</v>
      </c>
      <c r="C37">
        <f>VLOOKUP($A37, SpeciesInfo!$A$2:$AK$166,MATCH(C$1,SpeciesInfo!$A$1:$AK$1,0), FALSE)</f>
        <v>1</v>
      </c>
      <c r="D37">
        <f>VLOOKUP($A37, SpeciesInfo!$A$2:$AK$166,MATCH(D$1,SpeciesInfo!$A$1:$AK$1,0), FALSE)</f>
        <v>0</v>
      </c>
      <c r="E37">
        <f>VLOOKUP($A37, SpeciesInfo!$A$2:$AK$166,MATCH(E$1,SpeciesInfo!$A$1:$AK$1,0), FALSE)</f>
        <v>1</v>
      </c>
      <c r="F37">
        <f>VLOOKUP($A37, SpeciesInfo!$A$2:$AK$166,MATCH(F$1,SpeciesInfo!$A$1:$AK$1,0), FALSE)</f>
        <v>2</v>
      </c>
      <c r="G37">
        <f>VLOOKUP($A37, SpeciesInfo!$A$2:$AK$166,MATCH(G$1,SpeciesInfo!$A$1:$AK$1,0), FALSE)</f>
        <v>1</v>
      </c>
      <c r="H37">
        <f>VLOOKUP($A37, SpeciesInfo!$A$2:$AK$166,MATCH(H$1,SpeciesInfo!$A$1:$AK$1,0), FALSE)</f>
        <v>0</v>
      </c>
      <c r="I37">
        <f>VLOOKUP($A37, SpeciesInfo!$A$2:$AK$166,MATCH(I$1,SpeciesInfo!$A$1:$AK$1,0), FALSE)</f>
        <v>0</v>
      </c>
      <c r="J37">
        <f>VLOOKUP($A37, SpeciesInfo!$A$2:$AK$166,MATCH(J$1,SpeciesInfo!$A$1:$AK$1,0), FALSE)</f>
        <v>0</v>
      </c>
    </row>
    <row r="38" spans="1:10" x14ac:dyDescent="0.3">
      <c r="A38" t="str">
        <f>SpeciesInfo!A44</f>
        <v>Pla.tap</v>
      </c>
      <c r="B38">
        <f>VLOOKUP($A38, SpeciesInfo!$A$2:$AK$166,MATCH(B$1,SpeciesInfo!$A$1:$AK$1,0), FALSE)</f>
        <v>0</v>
      </c>
      <c r="C38">
        <f>VLOOKUP($A38, SpeciesInfo!$A$2:$AK$166,MATCH(C$1,SpeciesInfo!$A$1:$AK$1,0), FALSE)</f>
        <v>0</v>
      </c>
      <c r="D38">
        <f>VLOOKUP($A38, SpeciesInfo!$A$2:$AK$166,MATCH(D$1,SpeciesInfo!$A$1:$AK$1,0), FALSE)</f>
        <v>0</v>
      </c>
      <c r="E38">
        <f>VLOOKUP($A38, SpeciesInfo!$A$2:$AK$166,MATCH(E$1,SpeciesInfo!$A$1:$AK$1,0), FALSE)</f>
        <v>0</v>
      </c>
      <c r="F38">
        <f>VLOOKUP($A38, SpeciesInfo!$A$2:$AK$166,MATCH(F$1,SpeciesInfo!$A$1:$AK$1,0), FALSE)</f>
        <v>0</v>
      </c>
      <c r="G38">
        <f>VLOOKUP($A38, SpeciesInfo!$A$2:$AK$166,MATCH(G$1,SpeciesInfo!$A$1:$AK$1,0), FALSE)</f>
        <v>0</v>
      </c>
      <c r="H38">
        <f>VLOOKUP($A38, SpeciesInfo!$A$2:$AK$166,MATCH(H$1,SpeciesInfo!$A$1:$AK$1,0), FALSE)</f>
        <v>2</v>
      </c>
      <c r="I38">
        <f>VLOOKUP($A38, SpeciesInfo!$A$2:$AK$166,MATCH(I$1,SpeciesInfo!$A$1:$AK$1,0), FALSE)</f>
        <v>2</v>
      </c>
      <c r="J38">
        <f>VLOOKUP($A38, SpeciesInfo!$A$2:$AK$166,MATCH(J$1,SpeciesInfo!$A$1:$AK$1,0), FALSE)</f>
        <v>0</v>
      </c>
    </row>
    <row r="39" spans="1:10" x14ac:dyDescent="0.3">
      <c r="A39" t="str">
        <f>SpeciesInfo!A45</f>
        <v>Bov.var</v>
      </c>
      <c r="B39">
        <f>VLOOKUP($A39, SpeciesInfo!$A$2:$AK$166,MATCH(B$1,SpeciesInfo!$A$1:$AK$1,0), FALSE)</f>
        <v>0</v>
      </c>
      <c r="C39">
        <f>VLOOKUP($A39, SpeciesInfo!$A$2:$AK$166,MATCH(C$1,SpeciesInfo!$A$1:$AK$1,0), FALSE)</f>
        <v>0</v>
      </c>
      <c r="D39">
        <f>VLOOKUP($A39, SpeciesInfo!$A$2:$AK$166,MATCH(D$1,SpeciesInfo!$A$1:$AK$1,0), FALSE)</f>
        <v>0</v>
      </c>
      <c r="E39">
        <f>VLOOKUP($A39, SpeciesInfo!$A$2:$AK$166,MATCH(E$1,SpeciesInfo!$A$1:$AK$1,0), FALSE)</f>
        <v>0</v>
      </c>
      <c r="F39">
        <f>VLOOKUP($A39, SpeciesInfo!$A$2:$AK$166,MATCH(F$1,SpeciesInfo!$A$1:$AK$1,0), FALSE)</f>
        <v>1</v>
      </c>
      <c r="G39">
        <f>VLOOKUP($A39, SpeciesInfo!$A$2:$AK$166,MATCH(G$1,SpeciesInfo!$A$1:$AK$1,0), FALSE)</f>
        <v>2</v>
      </c>
      <c r="H39">
        <f>VLOOKUP($A39, SpeciesInfo!$A$2:$AK$166,MATCH(H$1,SpeciesInfo!$A$1:$AK$1,0), FALSE)</f>
        <v>0</v>
      </c>
      <c r="I39">
        <f>VLOOKUP($A39, SpeciesInfo!$A$2:$AK$166,MATCH(I$1,SpeciesInfo!$A$1:$AK$1,0), FALSE)</f>
        <v>0</v>
      </c>
      <c r="J39">
        <f>VLOOKUP($A39, SpeciesInfo!$A$2:$AK$166,MATCH(J$1,SpeciesInfo!$A$1:$AK$1,0), FALSE)</f>
        <v>0</v>
      </c>
    </row>
    <row r="40" spans="1:10" x14ac:dyDescent="0.3">
      <c r="A40" t="str">
        <f>SpeciesInfo!A46</f>
        <v>Cal.all</v>
      </c>
      <c r="B40">
        <f>VLOOKUP($A40, SpeciesInfo!$A$2:$AK$166,MATCH(B$1,SpeciesInfo!$A$1:$AK$1,0), FALSE)</f>
        <v>0</v>
      </c>
      <c r="C40">
        <f>VLOOKUP($A40, SpeciesInfo!$A$2:$AK$166,MATCH(C$1,SpeciesInfo!$A$1:$AK$1,0), FALSE)</f>
        <v>0</v>
      </c>
      <c r="D40">
        <f>VLOOKUP($A40, SpeciesInfo!$A$2:$AK$166,MATCH(D$1,SpeciesInfo!$A$1:$AK$1,0), FALSE)</f>
        <v>2</v>
      </c>
      <c r="E40">
        <f>VLOOKUP($A40, SpeciesInfo!$A$2:$AK$166,MATCH(E$1,SpeciesInfo!$A$1:$AK$1,0), FALSE)</f>
        <v>1</v>
      </c>
      <c r="F40">
        <f>VLOOKUP($A40, SpeciesInfo!$A$2:$AK$166,MATCH(F$1,SpeciesInfo!$A$1:$AK$1,0), FALSE)</f>
        <v>1</v>
      </c>
      <c r="G40">
        <f>VLOOKUP($A40, SpeciesInfo!$A$2:$AK$166,MATCH(G$1,SpeciesInfo!$A$1:$AK$1,0), FALSE)</f>
        <v>0</v>
      </c>
      <c r="H40">
        <f>VLOOKUP($A40, SpeciesInfo!$A$2:$AK$166,MATCH(H$1,SpeciesInfo!$A$1:$AK$1,0), FALSE)</f>
        <v>0</v>
      </c>
      <c r="I40">
        <f>VLOOKUP($A40, SpeciesInfo!$A$2:$AK$166,MATCH(I$1,SpeciesInfo!$A$1:$AK$1,0), FALSE)</f>
        <v>0</v>
      </c>
      <c r="J40">
        <f>VLOOKUP($A40, SpeciesInfo!$A$2:$AK$166,MATCH(J$1,SpeciesInfo!$A$1:$AK$1,0), FALSE)</f>
        <v>0</v>
      </c>
    </row>
    <row r="41" spans="1:10" x14ac:dyDescent="0.3">
      <c r="A41" t="str">
        <f>SpeciesInfo!A47</f>
        <v>Cal.aus</v>
      </c>
      <c r="B41">
        <f>VLOOKUP($A41, SpeciesInfo!$A$2:$AK$166,MATCH(B$1,SpeciesInfo!$A$1:$AK$1,0), FALSE)</f>
        <v>0</v>
      </c>
      <c r="C41">
        <f>VLOOKUP($A41, SpeciesInfo!$A$2:$AK$166,MATCH(C$1,SpeciesInfo!$A$1:$AK$1,0), FALSE)</f>
        <v>0</v>
      </c>
      <c r="D41">
        <f>VLOOKUP($A41, SpeciesInfo!$A$2:$AK$166,MATCH(D$1,SpeciesInfo!$A$1:$AK$1,0), FALSE)</f>
        <v>2</v>
      </c>
      <c r="E41">
        <f>VLOOKUP($A41, SpeciesInfo!$A$2:$AK$166,MATCH(E$1,SpeciesInfo!$A$1:$AK$1,0), FALSE)</f>
        <v>1</v>
      </c>
      <c r="F41">
        <f>VLOOKUP($A41, SpeciesInfo!$A$2:$AK$166,MATCH(F$1,SpeciesInfo!$A$1:$AK$1,0), FALSE)</f>
        <v>1</v>
      </c>
      <c r="G41">
        <f>VLOOKUP($A41, SpeciesInfo!$A$2:$AK$166,MATCH(G$1,SpeciesInfo!$A$1:$AK$1,0), FALSE)</f>
        <v>1</v>
      </c>
      <c r="H41">
        <f>VLOOKUP($A41, SpeciesInfo!$A$2:$AK$166,MATCH(H$1,SpeciesInfo!$A$1:$AK$1,0), FALSE)</f>
        <v>0</v>
      </c>
      <c r="I41">
        <f>VLOOKUP($A41, SpeciesInfo!$A$2:$AK$166,MATCH(I$1,SpeciesInfo!$A$1:$AK$1,0), FALSE)</f>
        <v>0</v>
      </c>
      <c r="J41">
        <f>VLOOKUP($A41, SpeciesInfo!$A$2:$AK$166,MATCH(J$1,SpeciesInfo!$A$1:$AK$1,0), FALSE)</f>
        <v>0</v>
      </c>
    </row>
    <row r="42" spans="1:10" x14ac:dyDescent="0.3">
      <c r="A42" t="str">
        <f>SpeciesInfo!A48</f>
        <v>Dec.koh</v>
      </c>
      <c r="B42">
        <f>VLOOKUP($A42, SpeciesInfo!$A$2:$AK$166,MATCH(B$1,SpeciesInfo!$A$1:$AK$1,0), FALSE)</f>
        <v>0</v>
      </c>
      <c r="C42">
        <f>VLOOKUP($A42, SpeciesInfo!$A$2:$AK$166,MATCH(C$1,SpeciesInfo!$A$1:$AK$1,0), FALSE)</f>
        <v>0</v>
      </c>
      <c r="D42">
        <f>VLOOKUP($A42, SpeciesInfo!$A$2:$AK$166,MATCH(D$1,SpeciesInfo!$A$1:$AK$1,0), FALSE)</f>
        <v>2</v>
      </c>
      <c r="E42">
        <f>VLOOKUP($A42, SpeciesInfo!$A$2:$AK$166,MATCH(E$1,SpeciesInfo!$A$1:$AK$1,0), FALSE)</f>
        <v>1</v>
      </c>
      <c r="F42">
        <f>VLOOKUP($A42, SpeciesInfo!$A$2:$AK$166,MATCH(F$1,SpeciesInfo!$A$1:$AK$1,0), FALSE)</f>
        <v>1</v>
      </c>
      <c r="G42">
        <f>VLOOKUP($A42, SpeciesInfo!$A$2:$AK$166,MATCH(G$1,SpeciesInfo!$A$1:$AK$1,0), FALSE)</f>
        <v>1</v>
      </c>
      <c r="H42">
        <f>VLOOKUP($A42, SpeciesInfo!$A$2:$AK$166,MATCH(H$1,SpeciesInfo!$A$1:$AK$1,0), FALSE)</f>
        <v>0</v>
      </c>
      <c r="I42">
        <f>VLOOKUP($A42, SpeciesInfo!$A$2:$AK$166,MATCH(I$1,SpeciesInfo!$A$1:$AK$1,0), FALSE)</f>
        <v>0</v>
      </c>
      <c r="J42">
        <f>VLOOKUP($A42, SpeciesInfo!$A$2:$AK$166,MATCH(J$1,SpeciesInfo!$A$1:$AK$1,0), FALSE)</f>
        <v>0</v>
      </c>
    </row>
    <row r="43" spans="1:10" x14ac:dyDescent="0.3">
      <c r="A43" t="str">
        <f>SpeciesInfo!A49</f>
        <v>Dec.mur</v>
      </c>
      <c r="B43">
        <f>VLOOKUP($A43, SpeciesInfo!$A$2:$AK$166,MATCH(B$1,SpeciesInfo!$A$1:$AK$1,0), FALSE)</f>
        <v>0</v>
      </c>
      <c r="C43">
        <f>VLOOKUP($A43, SpeciesInfo!$A$2:$AK$166,MATCH(C$1,SpeciesInfo!$A$1:$AK$1,0), FALSE)</f>
        <v>0</v>
      </c>
      <c r="D43">
        <f>VLOOKUP($A43, SpeciesInfo!$A$2:$AK$166,MATCH(D$1,SpeciesInfo!$A$1:$AK$1,0), FALSE)</f>
        <v>2</v>
      </c>
      <c r="E43">
        <f>VLOOKUP($A43, SpeciesInfo!$A$2:$AK$166,MATCH(E$1,SpeciesInfo!$A$1:$AK$1,0), FALSE)</f>
        <v>1</v>
      </c>
      <c r="F43">
        <f>VLOOKUP($A43, SpeciesInfo!$A$2:$AK$166,MATCH(F$1,SpeciesInfo!$A$1:$AK$1,0), FALSE)</f>
        <v>1</v>
      </c>
      <c r="G43">
        <f>VLOOKUP($A43, SpeciesInfo!$A$2:$AK$166,MATCH(G$1,SpeciesInfo!$A$1:$AK$1,0), FALSE)</f>
        <v>0</v>
      </c>
      <c r="H43">
        <f>VLOOKUP($A43, SpeciesInfo!$A$2:$AK$166,MATCH(H$1,SpeciesInfo!$A$1:$AK$1,0), FALSE)</f>
        <v>0</v>
      </c>
      <c r="I43">
        <f>VLOOKUP($A43, SpeciesInfo!$A$2:$AK$166,MATCH(I$1,SpeciesInfo!$A$1:$AK$1,0), FALSE)</f>
        <v>0</v>
      </c>
      <c r="J43">
        <f>VLOOKUP($A43, SpeciesInfo!$A$2:$AK$166,MATCH(J$1,SpeciesInfo!$A$1:$AK$1,0), FALSE)</f>
        <v>0</v>
      </c>
    </row>
    <row r="44" spans="1:10" x14ac:dyDescent="0.3">
      <c r="A44" t="str">
        <f>SpeciesInfo!A50</f>
        <v>Pse.den</v>
      </c>
      <c r="B44">
        <f>VLOOKUP($A44, SpeciesInfo!$A$2:$AK$166,MATCH(B$1,SpeciesInfo!$A$1:$AK$1,0), FALSE)</f>
        <v>1</v>
      </c>
      <c r="C44">
        <f>VLOOKUP($A44, SpeciesInfo!$A$2:$AK$166,MATCH(C$1,SpeciesInfo!$A$1:$AK$1,0), FALSE)</f>
        <v>0</v>
      </c>
      <c r="D44">
        <f>VLOOKUP($A44, SpeciesInfo!$A$2:$AK$166,MATCH(D$1,SpeciesInfo!$A$1:$AK$1,0), FALSE)</f>
        <v>2</v>
      </c>
      <c r="E44">
        <f>VLOOKUP($A44, SpeciesInfo!$A$2:$AK$166,MATCH(E$1,SpeciesInfo!$A$1:$AK$1,0), FALSE)</f>
        <v>1</v>
      </c>
      <c r="F44">
        <f>VLOOKUP($A44, SpeciesInfo!$A$2:$AK$166,MATCH(F$1,SpeciesInfo!$A$1:$AK$1,0), FALSE)</f>
        <v>1</v>
      </c>
      <c r="G44">
        <f>VLOOKUP($A44, SpeciesInfo!$A$2:$AK$166,MATCH(G$1,SpeciesInfo!$A$1:$AK$1,0), FALSE)</f>
        <v>1</v>
      </c>
      <c r="H44">
        <f>VLOOKUP($A44, SpeciesInfo!$A$2:$AK$166,MATCH(H$1,SpeciesInfo!$A$1:$AK$1,0), FALSE)</f>
        <v>1</v>
      </c>
      <c r="I44">
        <f>VLOOKUP($A44, SpeciesInfo!$A$2:$AK$166,MATCH(I$1,SpeciesInfo!$A$1:$AK$1,0), FALSE)</f>
        <v>0</v>
      </c>
      <c r="J44">
        <f>VLOOKUP($A44, SpeciesInfo!$A$2:$AK$166,MATCH(J$1,SpeciesInfo!$A$1:$AK$1,0), FALSE)</f>
        <v>0</v>
      </c>
    </row>
    <row r="45" spans="1:10" x14ac:dyDescent="0.3">
      <c r="A45" t="str">
        <f>SpeciesInfo!A51</f>
        <v>Ser.lal</v>
      </c>
      <c r="B45">
        <f>VLOOKUP($A45, SpeciesInfo!$A$2:$AK$166,MATCH(B$1,SpeciesInfo!$A$1:$AK$1,0), FALSE)</f>
        <v>0</v>
      </c>
      <c r="C45">
        <f>VLOOKUP($A45, SpeciesInfo!$A$2:$AK$166,MATCH(C$1,SpeciesInfo!$A$1:$AK$1,0), FALSE)</f>
        <v>0</v>
      </c>
      <c r="D45">
        <f>VLOOKUP($A45, SpeciesInfo!$A$2:$AK$166,MATCH(D$1,SpeciesInfo!$A$1:$AK$1,0), FALSE)</f>
        <v>0</v>
      </c>
      <c r="E45">
        <f>VLOOKUP($A45, SpeciesInfo!$A$2:$AK$166,MATCH(E$1,SpeciesInfo!$A$1:$AK$1,0), FALSE)</f>
        <v>0</v>
      </c>
      <c r="F45">
        <f>VLOOKUP($A45, SpeciesInfo!$A$2:$AK$166,MATCH(F$1,SpeciesInfo!$A$1:$AK$1,0), FALSE)</f>
        <v>0</v>
      </c>
      <c r="G45">
        <f>VLOOKUP($A45, SpeciesInfo!$A$2:$AK$166,MATCH(G$1,SpeciesInfo!$A$1:$AK$1,0), FALSE)</f>
        <v>0</v>
      </c>
      <c r="H45">
        <f>VLOOKUP($A45, SpeciesInfo!$A$2:$AK$166,MATCH(H$1,SpeciesInfo!$A$1:$AK$1,0), FALSE)</f>
        <v>2</v>
      </c>
      <c r="I45">
        <f>VLOOKUP($A45, SpeciesInfo!$A$2:$AK$166,MATCH(I$1,SpeciesInfo!$A$1:$AK$1,0), FALSE)</f>
        <v>1</v>
      </c>
      <c r="J45">
        <f>VLOOKUP($A45, SpeciesInfo!$A$2:$AK$166,MATCH(J$1,SpeciesInfo!$A$1:$AK$1,0), FALSE)</f>
        <v>0</v>
      </c>
    </row>
    <row r="46" spans="1:10" x14ac:dyDescent="0.3">
      <c r="A46" t="str">
        <f>SpeciesInfo!A52</f>
        <v>Ser.riv</v>
      </c>
      <c r="B46">
        <f>VLOOKUP($A46, SpeciesInfo!$A$2:$AK$166,MATCH(B$1,SpeciesInfo!$A$1:$AK$1,0), FALSE)</f>
        <v>0</v>
      </c>
      <c r="C46">
        <f>VLOOKUP($A46, SpeciesInfo!$A$2:$AK$166,MATCH(C$1,SpeciesInfo!$A$1:$AK$1,0), FALSE)</f>
        <v>0</v>
      </c>
      <c r="D46">
        <f>VLOOKUP($A46, SpeciesInfo!$A$2:$AK$166,MATCH(D$1,SpeciesInfo!$A$1:$AK$1,0), FALSE)</f>
        <v>0</v>
      </c>
      <c r="E46">
        <f>VLOOKUP($A46, SpeciesInfo!$A$2:$AK$166,MATCH(E$1,SpeciesInfo!$A$1:$AK$1,0), FALSE)</f>
        <v>0</v>
      </c>
      <c r="F46">
        <f>VLOOKUP($A46, SpeciesInfo!$A$2:$AK$166,MATCH(F$1,SpeciesInfo!$A$1:$AK$1,0), FALSE)</f>
        <v>0</v>
      </c>
      <c r="G46">
        <f>VLOOKUP($A46, SpeciesInfo!$A$2:$AK$166,MATCH(G$1,SpeciesInfo!$A$1:$AK$1,0), FALSE)</f>
        <v>2</v>
      </c>
      <c r="H46">
        <f>VLOOKUP($A46, SpeciesInfo!$A$2:$AK$166,MATCH(H$1,SpeciesInfo!$A$1:$AK$1,0), FALSE)</f>
        <v>1</v>
      </c>
      <c r="I46">
        <f>VLOOKUP($A46, SpeciesInfo!$A$2:$AK$166,MATCH(I$1,SpeciesInfo!$A$1:$AK$1,0), FALSE)</f>
        <v>1</v>
      </c>
      <c r="J46">
        <f>VLOOKUP($A46, SpeciesInfo!$A$2:$AK$166,MATCH(J$1,SpeciesInfo!$A$1:$AK$1,0), FALSE)</f>
        <v>0</v>
      </c>
    </row>
    <row r="47" spans="1:10" x14ac:dyDescent="0.3">
      <c r="A47" t="str">
        <f>SpeciesInfo!A53</f>
        <v>Tra.sp.</v>
      </c>
      <c r="B47">
        <f>VLOOKUP($A47, SpeciesInfo!$A$2:$AK$166,MATCH(B$1,SpeciesInfo!$A$1:$AK$1,0), FALSE)</f>
        <v>0</v>
      </c>
      <c r="C47">
        <f>VLOOKUP($A47, SpeciesInfo!$A$2:$AK$166,MATCH(C$1,SpeciesInfo!$A$1:$AK$1,0), FALSE)</f>
        <v>0</v>
      </c>
      <c r="D47">
        <f>VLOOKUP($A47, SpeciesInfo!$A$2:$AK$166,MATCH(D$1,SpeciesInfo!$A$1:$AK$1,0), FALSE)</f>
        <v>2</v>
      </c>
      <c r="E47">
        <f>VLOOKUP($A47, SpeciesInfo!$A$2:$AK$166,MATCH(E$1,SpeciesInfo!$A$1:$AK$1,0), FALSE)</f>
        <v>1</v>
      </c>
      <c r="F47">
        <f>VLOOKUP($A47, SpeciesInfo!$A$2:$AK$166,MATCH(F$1,SpeciesInfo!$A$1:$AK$1,0), FALSE)</f>
        <v>1</v>
      </c>
      <c r="G47">
        <f>VLOOKUP($A47, SpeciesInfo!$A$2:$AK$166,MATCH(G$1,SpeciesInfo!$A$1:$AK$1,0), FALSE)</f>
        <v>1</v>
      </c>
      <c r="H47">
        <f>VLOOKUP($A47, SpeciesInfo!$A$2:$AK$166,MATCH(H$1,SpeciesInfo!$A$1:$AK$1,0), FALSE)</f>
        <v>1</v>
      </c>
      <c r="I47">
        <f>VLOOKUP($A47, SpeciesInfo!$A$2:$AK$166,MATCH(I$1,SpeciesInfo!$A$1:$AK$1,0), FALSE)</f>
        <v>0</v>
      </c>
      <c r="J47">
        <f>VLOOKUP($A47, SpeciesInfo!$A$2:$AK$166,MATCH(J$1,SpeciesInfo!$A$1:$AK$1,0), FALSE)</f>
        <v>0</v>
      </c>
    </row>
    <row r="48" spans="1:10" x14ac:dyDescent="0.3">
      <c r="A48" t="str">
        <f>SpeciesInfo!A54</f>
        <v>Ser.bra</v>
      </c>
      <c r="B48">
        <f>VLOOKUP($A48, SpeciesInfo!$A$2:$AK$166,MATCH(B$1,SpeciesInfo!$A$1:$AK$1,0), FALSE)</f>
        <v>0</v>
      </c>
      <c r="C48">
        <f>VLOOKUP($A48, SpeciesInfo!$A$2:$AK$166,MATCH(C$1,SpeciesInfo!$A$1:$AK$1,0), FALSE)</f>
        <v>0</v>
      </c>
      <c r="D48">
        <f>VLOOKUP($A48, SpeciesInfo!$A$2:$AK$166,MATCH(D$1,SpeciesInfo!$A$1:$AK$1,0), FALSE)</f>
        <v>1</v>
      </c>
      <c r="E48">
        <f>VLOOKUP($A48, SpeciesInfo!$A$2:$AK$166,MATCH(E$1,SpeciesInfo!$A$1:$AK$1,0), FALSE)</f>
        <v>0</v>
      </c>
      <c r="F48">
        <f>VLOOKUP($A48, SpeciesInfo!$A$2:$AK$166,MATCH(F$1,SpeciesInfo!$A$1:$AK$1,0), FALSE)</f>
        <v>1</v>
      </c>
      <c r="G48">
        <f>VLOOKUP($A48, SpeciesInfo!$A$2:$AK$166,MATCH(G$1,SpeciesInfo!$A$1:$AK$1,0), FALSE)</f>
        <v>2</v>
      </c>
      <c r="H48">
        <f>VLOOKUP($A48, SpeciesInfo!$A$2:$AK$166,MATCH(H$1,SpeciesInfo!$A$1:$AK$1,0), FALSE)</f>
        <v>0</v>
      </c>
      <c r="I48">
        <f>VLOOKUP($A48, SpeciesInfo!$A$2:$AK$166,MATCH(I$1,SpeciesInfo!$A$1:$AK$1,0), FALSE)</f>
        <v>0</v>
      </c>
      <c r="J48">
        <f>VLOOKUP($A48, SpeciesInfo!$A$2:$AK$166,MATCH(J$1,SpeciesInfo!$A$1:$AK$1,0), FALSE)</f>
        <v>0</v>
      </c>
    </row>
    <row r="49" spans="1:10" x14ac:dyDescent="0.3">
      <c r="A49" t="str">
        <f>SpeciesInfo!A55</f>
        <v>Amp.how</v>
      </c>
      <c r="B49">
        <f>VLOOKUP($A49, SpeciesInfo!$A$2:$AK$166,MATCH(B$1,SpeciesInfo!$A$1:$AK$1,0), FALSE)</f>
        <v>0</v>
      </c>
      <c r="C49">
        <f>VLOOKUP($A49, SpeciesInfo!$A$2:$AK$166,MATCH(C$1,SpeciesInfo!$A$1:$AK$1,0), FALSE)</f>
        <v>0</v>
      </c>
      <c r="D49">
        <f>VLOOKUP($A49, SpeciesInfo!$A$2:$AK$166,MATCH(D$1,SpeciesInfo!$A$1:$AK$1,0), FALSE)</f>
        <v>0</v>
      </c>
      <c r="E49">
        <f>VLOOKUP($A49, SpeciesInfo!$A$2:$AK$166,MATCH(E$1,SpeciesInfo!$A$1:$AK$1,0), FALSE)</f>
        <v>0</v>
      </c>
      <c r="F49">
        <f>VLOOKUP($A49, SpeciesInfo!$A$2:$AK$166,MATCH(F$1,SpeciesInfo!$A$1:$AK$1,0), FALSE)</f>
        <v>1</v>
      </c>
      <c r="G49">
        <f>VLOOKUP($A49, SpeciesInfo!$A$2:$AK$166,MATCH(G$1,SpeciesInfo!$A$1:$AK$1,0), FALSE)</f>
        <v>2</v>
      </c>
      <c r="H49">
        <f>VLOOKUP($A49, SpeciesInfo!$A$2:$AK$166,MATCH(H$1,SpeciesInfo!$A$1:$AK$1,0), FALSE)</f>
        <v>0</v>
      </c>
      <c r="I49">
        <f>VLOOKUP($A49, SpeciesInfo!$A$2:$AK$166,MATCH(I$1,SpeciesInfo!$A$1:$AK$1,0), FALSE)</f>
        <v>0</v>
      </c>
      <c r="J49">
        <f>VLOOKUP($A49, SpeciesInfo!$A$2:$AK$166,MATCH(J$1,SpeciesInfo!$A$1:$AK$1,0), FALSE)</f>
        <v>0</v>
      </c>
    </row>
    <row r="50" spans="1:10" x14ac:dyDescent="0.3">
      <c r="A50" t="str">
        <f>SpeciesInfo!A56</f>
        <v>Fcp.fla</v>
      </c>
      <c r="B50">
        <f>VLOOKUP($A50, SpeciesInfo!$A$2:$AK$166,MATCH(B$1,SpeciesInfo!$A$1:$AK$1,0), FALSE)</f>
        <v>1</v>
      </c>
      <c r="C50">
        <f>VLOOKUP($A50, SpeciesInfo!$A$2:$AK$166,MATCH(C$1,SpeciesInfo!$A$1:$AK$1,0), FALSE)</f>
        <v>0</v>
      </c>
      <c r="D50">
        <f>VLOOKUP($A50, SpeciesInfo!$A$2:$AK$166,MATCH(D$1,SpeciesInfo!$A$1:$AK$1,0), FALSE)</f>
        <v>0</v>
      </c>
      <c r="E50">
        <f>VLOOKUP($A50, SpeciesInfo!$A$2:$AK$166,MATCH(E$1,SpeciesInfo!$A$1:$AK$1,0), FALSE)</f>
        <v>0</v>
      </c>
      <c r="F50">
        <f>VLOOKUP($A50, SpeciesInfo!$A$2:$AK$166,MATCH(F$1,SpeciesInfo!$A$1:$AK$1,0), FALSE)</f>
        <v>1</v>
      </c>
      <c r="G50">
        <f>VLOOKUP($A50, SpeciesInfo!$A$2:$AK$166,MATCH(G$1,SpeciesInfo!$A$1:$AK$1,0), FALSE)</f>
        <v>2</v>
      </c>
      <c r="H50">
        <f>VLOOKUP($A50, SpeciesInfo!$A$2:$AK$166,MATCH(H$1,SpeciesInfo!$A$1:$AK$1,0), FALSE)</f>
        <v>0</v>
      </c>
      <c r="I50">
        <f>VLOOKUP($A50, SpeciesInfo!$A$2:$AK$166,MATCH(I$1,SpeciesInfo!$A$1:$AK$1,0), FALSE)</f>
        <v>0</v>
      </c>
      <c r="J50">
        <f>VLOOKUP($A50, SpeciesInfo!$A$2:$AK$166,MATCH(J$1,SpeciesInfo!$A$1:$AK$1,0), FALSE)</f>
        <v>0</v>
      </c>
    </row>
    <row r="51" spans="1:10" x14ac:dyDescent="0.3">
      <c r="A51" t="str">
        <f>SpeciesInfo!A57</f>
        <v>Che.spe</v>
      </c>
      <c r="B51">
        <f>VLOOKUP($A51, SpeciesInfo!$A$2:$AK$166,MATCH(B$1,SpeciesInfo!$A$1:$AK$1,0), FALSE)</f>
        <v>0</v>
      </c>
      <c r="C51">
        <f>VLOOKUP($A51, SpeciesInfo!$A$2:$AK$166,MATCH(C$1,SpeciesInfo!$A$1:$AK$1,0), FALSE)</f>
        <v>0</v>
      </c>
      <c r="D51">
        <f>VLOOKUP($A51, SpeciesInfo!$A$2:$AK$166,MATCH(D$1,SpeciesInfo!$A$1:$AK$1,0), FALSE)</f>
        <v>0</v>
      </c>
      <c r="E51">
        <f>VLOOKUP($A51, SpeciesInfo!$A$2:$AK$166,MATCH(E$1,SpeciesInfo!$A$1:$AK$1,0), FALSE)</f>
        <v>2</v>
      </c>
      <c r="F51">
        <f>VLOOKUP($A51, SpeciesInfo!$A$2:$AK$166,MATCH(F$1,SpeciesInfo!$A$1:$AK$1,0), FALSE)</f>
        <v>1</v>
      </c>
      <c r="G51">
        <f>VLOOKUP($A51, SpeciesInfo!$A$2:$AK$166,MATCH(G$1,SpeciesInfo!$A$1:$AK$1,0), FALSE)</f>
        <v>1</v>
      </c>
      <c r="H51">
        <f>VLOOKUP($A51, SpeciesInfo!$A$2:$AK$166,MATCH(H$1,SpeciesInfo!$A$1:$AK$1,0), FALSE)</f>
        <v>0</v>
      </c>
      <c r="I51">
        <f>VLOOKUP($A51, SpeciesInfo!$A$2:$AK$166,MATCH(I$1,SpeciesInfo!$A$1:$AK$1,0), FALSE)</f>
        <v>0</v>
      </c>
      <c r="J51">
        <f>VLOOKUP($A51, SpeciesInfo!$A$2:$AK$166,MATCH(J$1,SpeciesInfo!$A$1:$AK$1,0), FALSE)</f>
        <v>0</v>
      </c>
    </row>
    <row r="52" spans="1:10" x14ac:dyDescent="0.3">
      <c r="A52" t="str">
        <f>SpeciesInfo!A58</f>
        <v>Che.fra</v>
      </c>
      <c r="B52">
        <f>VLOOKUP($A52, SpeciesInfo!$A$2:$AK$166,MATCH(B$1,SpeciesInfo!$A$1:$AK$1,0), FALSE)</f>
        <v>0</v>
      </c>
      <c r="C52">
        <f>VLOOKUP($A52, SpeciesInfo!$A$2:$AK$166,MATCH(C$1,SpeciesInfo!$A$1:$AK$1,0), FALSE)</f>
        <v>0</v>
      </c>
      <c r="D52">
        <f>VLOOKUP($A52, SpeciesInfo!$A$2:$AK$166,MATCH(D$1,SpeciesInfo!$A$1:$AK$1,0), FALSE)</f>
        <v>0</v>
      </c>
      <c r="E52">
        <f>VLOOKUP($A52, SpeciesInfo!$A$2:$AK$166,MATCH(E$1,SpeciesInfo!$A$1:$AK$1,0), FALSE)</f>
        <v>0</v>
      </c>
      <c r="F52">
        <f>VLOOKUP($A52, SpeciesInfo!$A$2:$AK$166,MATCH(F$1,SpeciesInfo!$A$1:$AK$1,0), FALSE)</f>
        <v>2</v>
      </c>
      <c r="G52">
        <f>VLOOKUP($A52, SpeciesInfo!$A$2:$AK$166,MATCH(G$1,SpeciesInfo!$A$1:$AK$1,0), FALSE)</f>
        <v>1</v>
      </c>
      <c r="H52">
        <f>VLOOKUP($A52, SpeciesInfo!$A$2:$AK$166,MATCH(H$1,SpeciesInfo!$A$1:$AK$1,0), FALSE)</f>
        <v>0</v>
      </c>
      <c r="I52">
        <f>VLOOKUP($A52, SpeciesInfo!$A$2:$AK$166,MATCH(I$1,SpeciesInfo!$A$1:$AK$1,0), FALSE)</f>
        <v>0</v>
      </c>
      <c r="J52">
        <f>VLOOKUP($A52, SpeciesInfo!$A$2:$AK$166,MATCH(J$1,SpeciesInfo!$A$1:$AK$1,0), FALSE)</f>
        <v>0</v>
      </c>
    </row>
    <row r="53" spans="1:10" x14ac:dyDescent="0.3">
      <c r="A53" t="str">
        <f>SpeciesInfo!A59</f>
        <v>Che.eph</v>
      </c>
      <c r="B53">
        <f>VLOOKUP($A53, SpeciesInfo!$A$2:$AK$166,MATCH(B$1,SpeciesInfo!$A$1:$AK$1,0), FALSE)</f>
        <v>0</v>
      </c>
      <c r="C53">
        <f>VLOOKUP($A53, SpeciesInfo!$A$2:$AK$166,MATCH(C$1,SpeciesInfo!$A$1:$AK$1,0), FALSE)</f>
        <v>0</v>
      </c>
      <c r="D53">
        <f>VLOOKUP($A53, SpeciesInfo!$A$2:$AK$166,MATCH(D$1,SpeciesInfo!$A$1:$AK$1,0), FALSE)</f>
        <v>0</v>
      </c>
      <c r="E53">
        <f>VLOOKUP($A53, SpeciesInfo!$A$2:$AK$166,MATCH(E$1,SpeciesInfo!$A$1:$AK$1,0), FALSE)</f>
        <v>1</v>
      </c>
      <c r="F53">
        <f>VLOOKUP($A53, SpeciesInfo!$A$2:$AK$166,MATCH(F$1,SpeciesInfo!$A$1:$AK$1,0), FALSE)</f>
        <v>2</v>
      </c>
      <c r="G53">
        <f>VLOOKUP($A53, SpeciesInfo!$A$2:$AK$166,MATCH(G$1,SpeciesInfo!$A$1:$AK$1,0), FALSE)</f>
        <v>1</v>
      </c>
      <c r="H53">
        <f>VLOOKUP($A53, SpeciesInfo!$A$2:$AK$166,MATCH(H$1,SpeciesInfo!$A$1:$AK$1,0), FALSE)</f>
        <v>0</v>
      </c>
      <c r="I53">
        <f>VLOOKUP($A53, SpeciesInfo!$A$2:$AK$166,MATCH(I$1,SpeciesInfo!$A$1:$AK$1,0), FALSE)</f>
        <v>0</v>
      </c>
      <c r="J53">
        <f>VLOOKUP($A53, SpeciesInfo!$A$2:$AK$166,MATCH(J$1,SpeciesInfo!$A$1:$AK$1,0), FALSE)</f>
        <v>0</v>
      </c>
    </row>
    <row r="54" spans="1:10" x14ac:dyDescent="0.3">
      <c r="A54" t="str">
        <f>SpeciesInfo!A60</f>
        <v>Nem.dou</v>
      </c>
      <c r="B54">
        <f>VLOOKUP($A54, SpeciesInfo!$A$2:$AK$166,MATCH(B$1,SpeciesInfo!$A$1:$AK$1,0), FALSE)</f>
        <v>0</v>
      </c>
      <c r="C54">
        <f>VLOOKUP($A54, SpeciesInfo!$A$2:$AK$166,MATCH(C$1,SpeciesInfo!$A$1:$AK$1,0), FALSE)</f>
        <v>0</v>
      </c>
      <c r="D54">
        <f>VLOOKUP($A54, SpeciesInfo!$A$2:$AK$166,MATCH(D$1,SpeciesInfo!$A$1:$AK$1,0), FALSE)</f>
        <v>0</v>
      </c>
      <c r="E54">
        <f>VLOOKUP($A54, SpeciesInfo!$A$2:$AK$166,MATCH(E$1,SpeciesInfo!$A$1:$AK$1,0), FALSE)</f>
        <v>1</v>
      </c>
      <c r="F54">
        <f>VLOOKUP($A54, SpeciesInfo!$A$2:$AK$166,MATCH(F$1,SpeciesInfo!$A$1:$AK$1,0), FALSE)</f>
        <v>2</v>
      </c>
      <c r="G54">
        <f>VLOOKUP($A54, SpeciesInfo!$A$2:$AK$166,MATCH(G$1,SpeciesInfo!$A$1:$AK$1,0), FALSE)</f>
        <v>1</v>
      </c>
      <c r="H54">
        <f>VLOOKUP($A54, SpeciesInfo!$A$2:$AK$166,MATCH(H$1,SpeciesInfo!$A$1:$AK$1,0), FALSE)</f>
        <v>0</v>
      </c>
      <c r="I54">
        <f>VLOOKUP($A54, SpeciesInfo!$A$2:$AK$166,MATCH(I$1,SpeciesInfo!$A$1:$AK$1,0), FALSE)</f>
        <v>0</v>
      </c>
      <c r="J54">
        <f>VLOOKUP($A54, SpeciesInfo!$A$2:$AK$166,MATCH(J$1,SpeciesInfo!$A$1:$AK$1,0), FALSE)</f>
        <v>0</v>
      </c>
    </row>
    <row r="55" spans="1:10" x14ac:dyDescent="0.3">
      <c r="A55" t="str">
        <f>SpeciesInfo!A61</f>
        <v>Nem.mac</v>
      </c>
      <c r="B55">
        <f>VLOOKUP($A55, SpeciesInfo!$A$2:$AK$166,MATCH(B$1,SpeciesInfo!$A$1:$AK$1,0), FALSE)</f>
        <v>0</v>
      </c>
      <c r="C55">
        <f>VLOOKUP($A55, SpeciesInfo!$A$2:$AK$166,MATCH(C$1,SpeciesInfo!$A$1:$AK$1,0), FALSE)</f>
        <v>0</v>
      </c>
      <c r="D55">
        <f>VLOOKUP($A55, SpeciesInfo!$A$2:$AK$166,MATCH(D$1,SpeciesInfo!$A$1:$AK$1,0), FALSE)</f>
        <v>0</v>
      </c>
      <c r="E55">
        <f>VLOOKUP($A55, SpeciesInfo!$A$2:$AK$166,MATCH(E$1,SpeciesInfo!$A$1:$AK$1,0), FALSE)</f>
        <v>1</v>
      </c>
      <c r="F55">
        <f>VLOOKUP($A55, SpeciesInfo!$A$2:$AK$166,MATCH(F$1,SpeciesInfo!$A$1:$AK$1,0), FALSE)</f>
        <v>2</v>
      </c>
      <c r="G55">
        <f>VLOOKUP($A55, SpeciesInfo!$A$2:$AK$166,MATCH(G$1,SpeciesInfo!$A$1:$AK$1,0), FALSE)</f>
        <v>1</v>
      </c>
      <c r="H55">
        <f>VLOOKUP($A55, SpeciesInfo!$A$2:$AK$166,MATCH(H$1,SpeciesInfo!$A$1:$AK$1,0), FALSE)</f>
        <v>0</v>
      </c>
      <c r="I55">
        <f>VLOOKUP($A55, SpeciesInfo!$A$2:$AK$166,MATCH(I$1,SpeciesInfo!$A$1:$AK$1,0), FALSE)</f>
        <v>0</v>
      </c>
      <c r="J55">
        <f>VLOOKUP($A55, SpeciesInfo!$A$2:$AK$166,MATCH(J$1,SpeciesInfo!$A$1:$AK$1,0), FALSE)</f>
        <v>0</v>
      </c>
    </row>
    <row r="56" spans="1:10" x14ac:dyDescent="0.3">
      <c r="A56" t="str">
        <f>SpeciesInfo!A62</f>
        <v>Che.nig</v>
      </c>
      <c r="B56">
        <f>VLOOKUP($A56, SpeciesInfo!$A$2:$AK$166,MATCH(B$1,SpeciesInfo!$A$1:$AK$1,0), FALSE)</f>
        <v>0</v>
      </c>
      <c r="C56">
        <f>VLOOKUP($A56, SpeciesInfo!$A$2:$AK$166,MATCH(C$1,SpeciesInfo!$A$1:$AK$1,0), FALSE)</f>
        <v>0</v>
      </c>
      <c r="D56">
        <f>VLOOKUP($A56, SpeciesInfo!$A$2:$AK$166,MATCH(D$1,SpeciesInfo!$A$1:$AK$1,0), FALSE)</f>
        <v>0</v>
      </c>
      <c r="E56">
        <f>VLOOKUP($A56, SpeciesInfo!$A$2:$AK$166,MATCH(E$1,SpeciesInfo!$A$1:$AK$1,0), FALSE)</f>
        <v>0</v>
      </c>
      <c r="F56">
        <f>VLOOKUP($A56, SpeciesInfo!$A$2:$AK$166,MATCH(F$1,SpeciesInfo!$A$1:$AK$1,0), FALSE)</f>
        <v>2</v>
      </c>
      <c r="G56">
        <f>VLOOKUP($A56, SpeciesInfo!$A$2:$AK$166,MATCH(G$1,SpeciesInfo!$A$1:$AK$1,0), FALSE)</f>
        <v>1</v>
      </c>
      <c r="H56">
        <f>VLOOKUP($A56, SpeciesInfo!$A$2:$AK$166,MATCH(H$1,SpeciesInfo!$A$1:$AK$1,0), FALSE)</f>
        <v>0</v>
      </c>
      <c r="I56">
        <f>VLOOKUP($A56, SpeciesInfo!$A$2:$AK$166,MATCH(I$1,SpeciesInfo!$A$1:$AK$1,0), FALSE)</f>
        <v>0</v>
      </c>
      <c r="J56">
        <f>VLOOKUP($A56, SpeciesInfo!$A$2:$AK$166,MATCH(J$1,SpeciesInfo!$A$1:$AK$1,0), FALSE)</f>
        <v>0</v>
      </c>
    </row>
    <row r="57" spans="1:10" x14ac:dyDescent="0.3">
      <c r="A57" t="str">
        <f>SpeciesInfo!A63</f>
        <v>Chi.mar</v>
      </c>
      <c r="B57">
        <f>VLOOKUP($A57, SpeciesInfo!$A$2:$AK$166,MATCH(B$1,SpeciesInfo!$A$1:$AK$1,0), FALSE)</f>
        <v>0</v>
      </c>
      <c r="C57">
        <f>VLOOKUP($A57, SpeciesInfo!$A$2:$AK$166,MATCH(C$1,SpeciesInfo!$A$1:$AK$1,0), FALSE)</f>
        <v>0</v>
      </c>
      <c r="D57">
        <f>VLOOKUP($A57, SpeciesInfo!$A$2:$AK$166,MATCH(D$1,SpeciesInfo!$A$1:$AK$1,0), FALSE)</f>
        <v>0</v>
      </c>
      <c r="E57">
        <f>VLOOKUP($A57, SpeciesInfo!$A$2:$AK$166,MATCH(E$1,SpeciesInfo!$A$1:$AK$1,0), FALSE)</f>
        <v>0</v>
      </c>
      <c r="F57">
        <f>VLOOKUP($A57, SpeciesInfo!$A$2:$AK$166,MATCH(F$1,SpeciesInfo!$A$1:$AK$1,0), FALSE)</f>
        <v>1</v>
      </c>
      <c r="G57">
        <f>VLOOKUP($A57, SpeciesInfo!$A$2:$AK$166,MATCH(G$1,SpeciesInfo!$A$1:$AK$1,0), FALSE)</f>
        <v>2</v>
      </c>
      <c r="H57">
        <f>VLOOKUP($A57, SpeciesInfo!$A$2:$AK$166,MATCH(H$1,SpeciesInfo!$A$1:$AK$1,0), FALSE)</f>
        <v>1</v>
      </c>
      <c r="I57">
        <f>VLOOKUP($A57, SpeciesInfo!$A$2:$AK$166,MATCH(I$1,SpeciesInfo!$A$1:$AK$1,0), FALSE)</f>
        <v>0</v>
      </c>
      <c r="J57">
        <f>VLOOKUP($A57, SpeciesInfo!$A$2:$AK$166,MATCH(J$1,SpeciesInfo!$A$1:$AK$1,0), FALSE)</f>
        <v>0</v>
      </c>
    </row>
    <row r="58" spans="1:10" x14ac:dyDescent="0.3">
      <c r="A58" t="str">
        <f>SpeciesInfo!A64</f>
        <v>Cir.spl</v>
      </c>
      <c r="B58">
        <f>VLOOKUP($A58, SpeciesInfo!$A$2:$AK$166,MATCH(B$1,SpeciesInfo!$A$1:$AK$1,0), FALSE)</f>
        <v>0</v>
      </c>
      <c r="C58">
        <f>VLOOKUP($A58, SpeciesInfo!$A$2:$AK$166,MATCH(C$1,SpeciesInfo!$A$1:$AK$1,0), FALSE)</f>
        <v>0</v>
      </c>
      <c r="D58">
        <f>VLOOKUP($A58, SpeciesInfo!$A$2:$AK$166,MATCH(D$1,SpeciesInfo!$A$1:$AK$1,0), FALSE)</f>
        <v>0</v>
      </c>
      <c r="E58">
        <f>VLOOKUP($A58, SpeciesInfo!$A$2:$AK$166,MATCH(E$1,SpeciesInfo!$A$1:$AK$1,0), FALSE)</f>
        <v>0</v>
      </c>
      <c r="F58">
        <f>VLOOKUP($A58, SpeciesInfo!$A$2:$AK$166,MATCH(F$1,SpeciesInfo!$A$1:$AK$1,0), FALSE)</f>
        <v>1</v>
      </c>
      <c r="G58">
        <f>VLOOKUP($A58, SpeciesInfo!$A$2:$AK$166,MATCH(G$1,SpeciesInfo!$A$1:$AK$1,0), FALSE)</f>
        <v>2</v>
      </c>
      <c r="H58">
        <f>VLOOKUP($A58, SpeciesInfo!$A$2:$AK$166,MATCH(H$1,SpeciesInfo!$A$1:$AK$1,0), FALSE)</f>
        <v>1</v>
      </c>
      <c r="I58">
        <f>VLOOKUP($A58, SpeciesInfo!$A$2:$AK$166,MATCH(I$1,SpeciesInfo!$A$1:$AK$1,0), FALSE)</f>
        <v>0</v>
      </c>
      <c r="J58">
        <f>VLOOKUP($A58, SpeciesInfo!$A$2:$AK$166,MATCH(J$1,SpeciesInfo!$A$1:$AK$1,0), FALSE)</f>
        <v>0</v>
      </c>
    </row>
    <row r="59" spans="1:10" x14ac:dyDescent="0.3">
      <c r="A59" t="str">
        <f>SpeciesInfo!A65</f>
        <v>Pla.rub</v>
      </c>
      <c r="B59">
        <f>VLOOKUP($A59, SpeciesInfo!$A$2:$AK$166,MATCH(B$1,SpeciesInfo!$A$1:$AK$1,0), FALSE)</f>
        <v>0</v>
      </c>
      <c r="C59">
        <f>VLOOKUP($A59, SpeciesInfo!$A$2:$AK$166,MATCH(C$1,SpeciesInfo!$A$1:$AK$1,0), FALSE)</f>
        <v>0</v>
      </c>
      <c r="D59">
        <f>VLOOKUP($A59, SpeciesInfo!$A$2:$AK$166,MATCH(D$1,SpeciesInfo!$A$1:$AK$1,0), FALSE)</f>
        <v>2</v>
      </c>
      <c r="E59">
        <f>VLOOKUP($A59, SpeciesInfo!$A$2:$AK$166,MATCH(E$1,SpeciesInfo!$A$1:$AK$1,0), FALSE)</f>
        <v>1</v>
      </c>
      <c r="F59">
        <f>VLOOKUP($A59, SpeciesInfo!$A$2:$AK$166,MATCH(F$1,SpeciesInfo!$A$1:$AK$1,0), FALSE)</f>
        <v>1</v>
      </c>
      <c r="G59">
        <f>VLOOKUP($A59, SpeciesInfo!$A$2:$AK$166,MATCH(G$1,SpeciesInfo!$A$1:$AK$1,0), FALSE)</f>
        <v>1</v>
      </c>
      <c r="H59">
        <f>VLOOKUP($A59, SpeciesInfo!$A$2:$AK$166,MATCH(H$1,SpeciesInfo!$A$1:$AK$1,0), FALSE)</f>
        <v>0</v>
      </c>
      <c r="I59">
        <f>VLOOKUP($A59, SpeciesInfo!$A$2:$AK$166,MATCH(I$1,SpeciesInfo!$A$1:$AK$1,0), FALSE)</f>
        <v>0</v>
      </c>
      <c r="J59">
        <f>VLOOKUP($A59, SpeciesInfo!$A$2:$AK$166,MATCH(J$1,SpeciesInfo!$A$1:$AK$1,0), FALSE)</f>
        <v>0</v>
      </c>
    </row>
    <row r="60" spans="1:10" x14ac:dyDescent="0.3">
      <c r="A60" t="str">
        <f>SpeciesInfo!A66</f>
        <v>Gob.atr</v>
      </c>
      <c r="B60">
        <f>VLOOKUP($A60, SpeciesInfo!$A$2:$AK$166,MATCH(B$1,SpeciesInfo!$A$1:$AK$1,0), FALSE)</f>
        <v>0</v>
      </c>
      <c r="C60">
        <f>VLOOKUP($A60, SpeciesInfo!$A$2:$AK$166,MATCH(C$1,SpeciesInfo!$A$1:$AK$1,0), FALSE)</f>
        <v>0</v>
      </c>
      <c r="D60">
        <f>VLOOKUP($A60, SpeciesInfo!$A$2:$AK$166,MATCH(D$1,SpeciesInfo!$A$1:$AK$1,0), FALSE)</f>
        <v>0</v>
      </c>
      <c r="E60">
        <f>VLOOKUP($A60, SpeciesInfo!$A$2:$AK$166,MATCH(E$1,SpeciesInfo!$A$1:$AK$1,0), FALSE)</f>
        <v>2</v>
      </c>
      <c r="F60">
        <f>VLOOKUP($A60, SpeciesInfo!$A$2:$AK$166,MATCH(F$1,SpeciesInfo!$A$1:$AK$1,0), FALSE)</f>
        <v>1</v>
      </c>
      <c r="G60">
        <f>VLOOKUP($A60, SpeciesInfo!$A$2:$AK$166,MATCH(G$1,SpeciesInfo!$A$1:$AK$1,0), FALSE)</f>
        <v>0</v>
      </c>
      <c r="H60">
        <f>VLOOKUP($A60, SpeciesInfo!$A$2:$AK$166,MATCH(H$1,SpeciesInfo!$A$1:$AK$1,0), FALSE)</f>
        <v>0</v>
      </c>
      <c r="I60">
        <f>VLOOKUP($A60, SpeciesInfo!$A$2:$AK$166,MATCH(I$1,SpeciesInfo!$A$1:$AK$1,0), FALSE)</f>
        <v>0</v>
      </c>
      <c r="J60">
        <f>VLOOKUP($A60, SpeciesInfo!$A$2:$AK$166,MATCH(J$1,SpeciesInfo!$A$1:$AK$1,0), FALSE)</f>
        <v>0</v>
      </c>
    </row>
    <row r="61" spans="1:10" x14ac:dyDescent="0.3">
      <c r="A61" t="str">
        <f>SpeciesInfo!A67</f>
        <v>Aty.lat</v>
      </c>
      <c r="B61">
        <f>VLOOKUP($A61, SpeciesInfo!$A$2:$AK$166,MATCH(B$1,SpeciesInfo!$A$1:$AK$1,0), FALSE)</f>
        <v>1</v>
      </c>
      <c r="C61">
        <f>VLOOKUP($A61, SpeciesInfo!$A$2:$AK$166,MATCH(C$1,SpeciesInfo!$A$1:$AK$1,0), FALSE)</f>
        <v>1</v>
      </c>
      <c r="D61">
        <f>VLOOKUP($A61, SpeciesInfo!$A$2:$AK$166,MATCH(D$1,SpeciesInfo!$A$1:$AK$1,0), FALSE)</f>
        <v>1</v>
      </c>
      <c r="E61">
        <f>VLOOKUP($A61, SpeciesInfo!$A$2:$AK$166,MATCH(E$1,SpeciesInfo!$A$1:$AK$1,0), FALSE)</f>
        <v>1</v>
      </c>
      <c r="F61">
        <f>VLOOKUP($A61, SpeciesInfo!$A$2:$AK$166,MATCH(F$1,SpeciesInfo!$A$1:$AK$1,0), FALSE)</f>
        <v>2</v>
      </c>
      <c r="G61">
        <f>VLOOKUP($A61, SpeciesInfo!$A$2:$AK$166,MATCH(G$1,SpeciesInfo!$A$1:$AK$1,0), FALSE)</f>
        <v>1</v>
      </c>
      <c r="H61">
        <f>VLOOKUP($A61, SpeciesInfo!$A$2:$AK$166,MATCH(H$1,SpeciesInfo!$A$1:$AK$1,0), FALSE)</f>
        <v>0</v>
      </c>
      <c r="I61">
        <f>VLOOKUP($A61, SpeciesInfo!$A$2:$AK$166,MATCH(I$1,SpeciesInfo!$A$1:$AK$1,0), FALSE)</f>
        <v>0</v>
      </c>
      <c r="J61">
        <f>VLOOKUP($A61, SpeciesInfo!$A$2:$AK$166,MATCH(J$1,SpeciesInfo!$A$1:$AK$1,0), FALSE)</f>
        <v>0</v>
      </c>
    </row>
    <row r="62" spans="1:10" x14ac:dyDescent="0.3">
      <c r="A62" t="str">
        <f>SpeciesInfo!A68</f>
        <v>Bat.cul</v>
      </c>
      <c r="B62">
        <f>VLOOKUP($A62, SpeciesInfo!$A$2:$AK$166,MATCH(B$1,SpeciesInfo!$A$1:$AK$1,0), FALSE)</f>
        <v>0</v>
      </c>
      <c r="C62">
        <f>VLOOKUP($A62, SpeciesInfo!$A$2:$AK$166,MATCH(C$1,SpeciesInfo!$A$1:$AK$1,0), FALSE)</f>
        <v>0</v>
      </c>
      <c r="D62">
        <f>VLOOKUP($A62, SpeciesInfo!$A$2:$AK$166,MATCH(D$1,SpeciesInfo!$A$1:$AK$1,0), FALSE)</f>
        <v>2</v>
      </c>
      <c r="E62">
        <f>VLOOKUP($A62, SpeciesInfo!$A$2:$AK$166,MATCH(E$1,SpeciesInfo!$A$1:$AK$1,0), FALSE)</f>
        <v>1</v>
      </c>
      <c r="F62">
        <f>VLOOKUP($A62, SpeciesInfo!$A$2:$AK$166,MATCH(F$1,SpeciesInfo!$A$1:$AK$1,0), FALSE)</f>
        <v>1</v>
      </c>
      <c r="G62">
        <f>VLOOKUP($A62, SpeciesInfo!$A$2:$AK$166,MATCH(G$1,SpeciesInfo!$A$1:$AK$1,0), FALSE)</f>
        <v>0</v>
      </c>
      <c r="H62">
        <f>VLOOKUP($A62, SpeciesInfo!$A$2:$AK$166,MATCH(H$1,SpeciesInfo!$A$1:$AK$1,0), FALSE)</f>
        <v>0</v>
      </c>
      <c r="I62">
        <f>VLOOKUP($A62, SpeciesInfo!$A$2:$AK$166,MATCH(I$1,SpeciesInfo!$A$1:$AK$1,0), FALSE)</f>
        <v>0</v>
      </c>
      <c r="J62">
        <f>VLOOKUP($A62, SpeciesInfo!$A$2:$AK$166,MATCH(J$1,SpeciesInfo!$A$1:$AK$1,0), FALSE)</f>
        <v>0</v>
      </c>
    </row>
    <row r="63" spans="1:10" x14ac:dyDescent="0.3">
      <c r="A63" t="str">
        <f>SpeciesInfo!A69</f>
        <v>Gir.cya</v>
      </c>
      <c r="B63">
        <f>VLOOKUP($A63, SpeciesInfo!$A$2:$AK$166,MATCH(B$1,SpeciesInfo!$A$1:$AK$1,0), FALSE)</f>
        <v>0</v>
      </c>
      <c r="C63">
        <f>VLOOKUP($A63, SpeciesInfo!$A$2:$AK$166,MATCH(C$1,SpeciesInfo!$A$1:$AK$1,0), FALSE)</f>
        <v>2</v>
      </c>
      <c r="D63">
        <f>VLOOKUP($A63, SpeciesInfo!$A$2:$AK$166,MATCH(D$1,SpeciesInfo!$A$1:$AK$1,0), FALSE)</f>
        <v>1</v>
      </c>
      <c r="E63">
        <f>VLOOKUP($A63, SpeciesInfo!$A$2:$AK$166,MATCH(E$1,SpeciesInfo!$A$1:$AK$1,0), FALSE)</f>
        <v>0</v>
      </c>
      <c r="F63">
        <f>VLOOKUP($A63, SpeciesInfo!$A$2:$AK$166,MATCH(F$1,SpeciesInfo!$A$1:$AK$1,0), FALSE)</f>
        <v>1</v>
      </c>
      <c r="G63">
        <f>VLOOKUP($A63, SpeciesInfo!$A$2:$AK$166,MATCH(G$1,SpeciesInfo!$A$1:$AK$1,0), FALSE)</f>
        <v>1</v>
      </c>
      <c r="H63">
        <f>VLOOKUP($A63, SpeciesInfo!$A$2:$AK$166,MATCH(H$1,SpeciesInfo!$A$1:$AK$1,0), FALSE)</f>
        <v>0</v>
      </c>
      <c r="I63">
        <f>VLOOKUP($A63, SpeciesInfo!$A$2:$AK$166,MATCH(I$1,SpeciesInfo!$A$1:$AK$1,0), FALSE)</f>
        <v>0</v>
      </c>
      <c r="J63">
        <f>VLOOKUP($A63, SpeciesInfo!$A$2:$AK$166,MATCH(J$1,SpeciesInfo!$A$1:$AK$1,0), FALSE)</f>
        <v>0</v>
      </c>
    </row>
    <row r="64" spans="1:10" x14ac:dyDescent="0.3">
      <c r="A64" t="str">
        <f>SpeciesInfo!A70</f>
        <v>Gir.fim</v>
      </c>
      <c r="B64">
        <f>VLOOKUP($A64, SpeciesInfo!$A$2:$AK$166,MATCH(B$1,SpeciesInfo!$A$1:$AK$1,0), FALSE)</f>
        <v>0</v>
      </c>
      <c r="C64">
        <f>VLOOKUP($A64, SpeciesInfo!$A$2:$AK$166,MATCH(C$1,SpeciesInfo!$A$1:$AK$1,0), FALSE)</f>
        <v>2</v>
      </c>
      <c r="D64">
        <f>VLOOKUP($A64, SpeciesInfo!$A$2:$AK$166,MATCH(D$1,SpeciesInfo!$A$1:$AK$1,0), FALSE)</f>
        <v>0</v>
      </c>
      <c r="E64">
        <f>VLOOKUP($A64, SpeciesInfo!$A$2:$AK$166,MATCH(E$1,SpeciesInfo!$A$1:$AK$1,0), FALSE)</f>
        <v>0</v>
      </c>
      <c r="F64">
        <f>VLOOKUP($A64, SpeciesInfo!$A$2:$AK$166,MATCH(F$1,SpeciesInfo!$A$1:$AK$1,0), FALSE)</f>
        <v>0</v>
      </c>
      <c r="G64">
        <f>VLOOKUP($A64, SpeciesInfo!$A$2:$AK$166,MATCH(G$1,SpeciesInfo!$A$1:$AK$1,0), FALSE)</f>
        <v>0</v>
      </c>
      <c r="H64">
        <f>VLOOKUP($A64, SpeciesInfo!$A$2:$AK$166,MATCH(H$1,SpeciesInfo!$A$1:$AK$1,0), FALSE)</f>
        <v>0</v>
      </c>
      <c r="I64">
        <f>VLOOKUP($A64, SpeciesInfo!$A$2:$AK$166,MATCH(I$1,SpeciesInfo!$A$1:$AK$1,0), FALSE)</f>
        <v>0</v>
      </c>
      <c r="J64">
        <f>VLOOKUP($A64, SpeciesInfo!$A$2:$AK$166,MATCH(J$1,SpeciesInfo!$A$1:$AK$1,0), FALSE)</f>
        <v>0</v>
      </c>
    </row>
    <row r="65" spans="1:10" x14ac:dyDescent="0.3">
      <c r="A65" t="str">
        <f>SpeciesInfo!A71</f>
        <v>Gir.tri</v>
      </c>
      <c r="B65">
        <f>VLOOKUP($A65, SpeciesInfo!$A$2:$AK$166,MATCH(B$1,SpeciesInfo!$A$1:$AK$1,0), FALSE)</f>
        <v>1</v>
      </c>
      <c r="C65">
        <f>VLOOKUP($A65, SpeciesInfo!$A$2:$AK$166,MATCH(C$1,SpeciesInfo!$A$1:$AK$1,0), FALSE)</f>
        <v>2</v>
      </c>
      <c r="D65">
        <f>VLOOKUP($A65, SpeciesInfo!$A$2:$AK$166,MATCH(D$1,SpeciesInfo!$A$1:$AK$1,0), FALSE)</f>
        <v>1</v>
      </c>
      <c r="E65">
        <f>VLOOKUP($A65, SpeciesInfo!$A$2:$AK$166,MATCH(E$1,SpeciesInfo!$A$1:$AK$1,0), FALSE)</f>
        <v>1</v>
      </c>
      <c r="F65">
        <f>VLOOKUP($A65, SpeciesInfo!$A$2:$AK$166,MATCH(F$1,SpeciesInfo!$A$1:$AK$1,0), FALSE)</f>
        <v>1</v>
      </c>
      <c r="G65">
        <f>VLOOKUP($A65, SpeciesInfo!$A$2:$AK$166,MATCH(G$1,SpeciesInfo!$A$1:$AK$1,0), FALSE)</f>
        <v>1</v>
      </c>
      <c r="H65">
        <f>VLOOKUP($A65, SpeciesInfo!$A$2:$AK$166,MATCH(H$1,SpeciesInfo!$A$1:$AK$1,0), FALSE)</f>
        <v>0</v>
      </c>
      <c r="I65">
        <f>VLOOKUP($A65, SpeciesInfo!$A$2:$AK$166,MATCH(I$1,SpeciesInfo!$A$1:$AK$1,0), FALSE)</f>
        <v>0</v>
      </c>
      <c r="J65">
        <f>VLOOKUP($A65, SpeciesInfo!$A$2:$AK$166,MATCH(J$1,SpeciesInfo!$A$1:$AK$1,0), FALSE)</f>
        <v>1</v>
      </c>
    </row>
    <row r="66" spans="1:10" x14ac:dyDescent="0.3">
      <c r="A66" t="str">
        <f>SpeciesInfo!A72</f>
        <v>Kyp.big</v>
      </c>
      <c r="B66">
        <f>VLOOKUP($A66, SpeciesInfo!$A$2:$AK$166,MATCH(B$1,SpeciesInfo!$A$1:$AK$1,0), FALSE)</f>
        <v>0</v>
      </c>
      <c r="C66">
        <f>VLOOKUP($A66, SpeciesInfo!$A$2:$AK$166,MATCH(C$1,SpeciesInfo!$A$1:$AK$1,0), FALSE)</f>
        <v>2</v>
      </c>
      <c r="D66">
        <f>VLOOKUP($A66, SpeciesInfo!$A$2:$AK$166,MATCH(D$1,SpeciesInfo!$A$1:$AK$1,0), FALSE)</f>
        <v>0</v>
      </c>
      <c r="E66">
        <f>VLOOKUP($A66, SpeciesInfo!$A$2:$AK$166,MATCH(E$1,SpeciesInfo!$A$1:$AK$1,0), FALSE)</f>
        <v>0</v>
      </c>
      <c r="F66">
        <f>VLOOKUP($A66, SpeciesInfo!$A$2:$AK$166,MATCH(F$1,SpeciesInfo!$A$1:$AK$1,0), FALSE)</f>
        <v>0</v>
      </c>
      <c r="G66">
        <f>VLOOKUP($A66, SpeciesInfo!$A$2:$AK$166,MATCH(G$1,SpeciesInfo!$A$1:$AK$1,0), FALSE)</f>
        <v>0</v>
      </c>
      <c r="H66">
        <f>VLOOKUP($A66, SpeciesInfo!$A$2:$AK$166,MATCH(H$1,SpeciesInfo!$A$1:$AK$1,0), FALSE)</f>
        <v>0</v>
      </c>
      <c r="I66">
        <f>VLOOKUP($A66, SpeciesInfo!$A$2:$AK$166,MATCH(I$1,SpeciesInfo!$A$1:$AK$1,0), FALSE)</f>
        <v>0</v>
      </c>
      <c r="J66">
        <f>VLOOKUP($A66, SpeciesInfo!$A$2:$AK$166,MATCH(J$1,SpeciesInfo!$A$1:$AK$1,0), FALSE)</f>
        <v>0</v>
      </c>
    </row>
    <row r="67" spans="1:10" x14ac:dyDescent="0.3">
      <c r="A67" t="str">
        <f>SpeciesInfo!A73</f>
        <v>Kyp.syd</v>
      </c>
      <c r="B67">
        <f>VLOOKUP($A67, SpeciesInfo!$A$2:$AK$166,MATCH(B$1,SpeciesInfo!$A$1:$AK$1,0), FALSE)</f>
        <v>0</v>
      </c>
      <c r="C67">
        <f>VLOOKUP($A67, SpeciesInfo!$A$2:$AK$166,MATCH(C$1,SpeciesInfo!$A$1:$AK$1,0), FALSE)</f>
        <v>2</v>
      </c>
      <c r="D67">
        <f>VLOOKUP($A67, SpeciesInfo!$A$2:$AK$166,MATCH(D$1,SpeciesInfo!$A$1:$AK$1,0), FALSE)</f>
        <v>0</v>
      </c>
      <c r="E67">
        <f>VLOOKUP($A67, SpeciesInfo!$A$2:$AK$166,MATCH(E$1,SpeciesInfo!$A$1:$AK$1,0), FALSE)</f>
        <v>0</v>
      </c>
      <c r="F67">
        <f>VLOOKUP($A67, SpeciesInfo!$A$2:$AK$166,MATCH(F$1,SpeciesInfo!$A$1:$AK$1,0), FALSE)</f>
        <v>1</v>
      </c>
      <c r="G67">
        <f>VLOOKUP($A67, SpeciesInfo!$A$2:$AK$166,MATCH(G$1,SpeciesInfo!$A$1:$AK$1,0), FALSE)</f>
        <v>0</v>
      </c>
      <c r="H67">
        <f>VLOOKUP($A67, SpeciesInfo!$A$2:$AK$166,MATCH(H$1,SpeciesInfo!$A$1:$AK$1,0), FALSE)</f>
        <v>0</v>
      </c>
      <c r="I67">
        <f>VLOOKUP($A67, SpeciesInfo!$A$2:$AK$166,MATCH(I$1,SpeciesInfo!$A$1:$AK$1,0), FALSE)</f>
        <v>0</v>
      </c>
      <c r="J67">
        <f>VLOOKUP($A67, SpeciesInfo!$A$2:$AK$166,MATCH(J$1,SpeciesInfo!$A$1:$AK$1,0), FALSE)</f>
        <v>0</v>
      </c>
    </row>
    <row r="68" spans="1:10" x14ac:dyDescent="0.3">
      <c r="A68" t="str">
        <f>SpeciesInfo!A74</f>
        <v>Lab.nit</v>
      </c>
      <c r="B68">
        <f>VLOOKUP($A68, SpeciesInfo!$A$2:$AK$166,MATCH(B$1,SpeciesInfo!$A$1:$AK$1,0), FALSE)</f>
        <v>0</v>
      </c>
      <c r="C68">
        <f>VLOOKUP($A68, SpeciesInfo!$A$2:$AK$166,MATCH(C$1,SpeciesInfo!$A$1:$AK$1,0), FALSE)</f>
        <v>0</v>
      </c>
      <c r="D68">
        <f>VLOOKUP($A68, SpeciesInfo!$A$2:$AK$166,MATCH(D$1,SpeciesInfo!$A$1:$AK$1,0), FALSE)</f>
        <v>2</v>
      </c>
      <c r="E68">
        <f>VLOOKUP($A68, SpeciesInfo!$A$2:$AK$166,MATCH(E$1,SpeciesInfo!$A$1:$AK$1,0), FALSE)</f>
        <v>0</v>
      </c>
      <c r="F68">
        <f>VLOOKUP($A68, SpeciesInfo!$A$2:$AK$166,MATCH(F$1,SpeciesInfo!$A$1:$AK$1,0), FALSE)</f>
        <v>1</v>
      </c>
      <c r="G68">
        <f>VLOOKUP($A68, SpeciesInfo!$A$2:$AK$166,MATCH(G$1,SpeciesInfo!$A$1:$AK$1,0), FALSE)</f>
        <v>1</v>
      </c>
      <c r="H68">
        <f>VLOOKUP($A68, SpeciesInfo!$A$2:$AK$166,MATCH(H$1,SpeciesInfo!$A$1:$AK$1,0), FALSE)</f>
        <v>0</v>
      </c>
      <c r="I68">
        <f>VLOOKUP($A68, SpeciesInfo!$A$2:$AK$166,MATCH(I$1,SpeciesInfo!$A$1:$AK$1,0), FALSE)</f>
        <v>0</v>
      </c>
      <c r="J68">
        <f>VLOOKUP($A68, SpeciesInfo!$A$2:$AK$166,MATCH(J$1,SpeciesInfo!$A$1:$AK$1,0), FALSE)</f>
        <v>0</v>
      </c>
    </row>
    <row r="69" spans="1:10" x14ac:dyDescent="0.3">
      <c r="A69" t="str">
        <f>SpeciesInfo!A75</f>
        <v>Sco.lin</v>
      </c>
      <c r="B69">
        <f>VLOOKUP($A69, SpeciesInfo!$A$2:$AK$166,MATCH(B$1,SpeciesInfo!$A$1:$AK$1,0), FALSE)</f>
        <v>0</v>
      </c>
      <c r="C69">
        <f>VLOOKUP($A69, SpeciesInfo!$A$2:$AK$166,MATCH(C$1,SpeciesInfo!$A$1:$AK$1,0), FALSE)</f>
        <v>1</v>
      </c>
      <c r="D69">
        <f>VLOOKUP($A69, SpeciesInfo!$A$2:$AK$166,MATCH(D$1,SpeciesInfo!$A$1:$AK$1,0), FALSE)</f>
        <v>2</v>
      </c>
      <c r="E69">
        <f>VLOOKUP($A69, SpeciesInfo!$A$2:$AK$166,MATCH(E$1,SpeciesInfo!$A$1:$AK$1,0), FALSE)</f>
        <v>1</v>
      </c>
      <c r="F69">
        <f>VLOOKUP($A69, SpeciesInfo!$A$2:$AK$166,MATCH(F$1,SpeciesInfo!$A$1:$AK$1,0), FALSE)</f>
        <v>1</v>
      </c>
      <c r="G69">
        <f>VLOOKUP($A69, SpeciesInfo!$A$2:$AK$166,MATCH(G$1,SpeciesInfo!$A$1:$AK$1,0), FALSE)</f>
        <v>1</v>
      </c>
      <c r="H69">
        <f>VLOOKUP($A69, SpeciesInfo!$A$2:$AK$166,MATCH(H$1,SpeciesInfo!$A$1:$AK$1,0), FALSE)</f>
        <v>0</v>
      </c>
      <c r="I69">
        <f>VLOOKUP($A69, SpeciesInfo!$A$2:$AK$166,MATCH(I$1,SpeciesInfo!$A$1:$AK$1,0), FALSE)</f>
        <v>0</v>
      </c>
      <c r="J69">
        <f>VLOOKUP($A69, SpeciesInfo!$A$2:$AK$166,MATCH(J$1,SpeciesInfo!$A$1:$AK$1,0), FALSE)</f>
        <v>0</v>
      </c>
    </row>
    <row r="70" spans="1:10" x14ac:dyDescent="0.3">
      <c r="A70" t="str">
        <f>SpeciesInfo!A76</f>
        <v>Sco.vio</v>
      </c>
      <c r="B70">
        <f>VLOOKUP($A70, SpeciesInfo!$A$2:$AK$166,MATCH(B$1,SpeciesInfo!$A$1:$AK$1,0), FALSE)</f>
        <v>0</v>
      </c>
      <c r="C70">
        <f>VLOOKUP($A70, SpeciesInfo!$A$2:$AK$166,MATCH(C$1,SpeciesInfo!$A$1:$AK$1,0), FALSE)</f>
        <v>1</v>
      </c>
      <c r="D70">
        <f>VLOOKUP($A70, SpeciesInfo!$A$2:$AK$166,MATCH(D$1,SpeciesInfo!$A$1:$AK$1,0), FALSE)</f>
        <v>2</v>
      </c>
      <c r="E70">
        <f>VLOOKUP($A70, SpeciesInfo!$A$2:$AK$166,MATCH(E$1,SpeciesInfo!$A$1:$AK$1,0), FALSE)</f>
        <v>1</v>
      </c>
      <c r="F70">
        <f>VLOOKUP($A70, SpeciesInfo!$A$2:$AK$166,MATCH(F$1,SpeciesInfo!$A$1:$AK$1,0), FALSE)</f>
        <v>1</v>
      </c>
      <c r="G70">
        <f>VLOOKUP($A70, SpeciesInfo!$A$2:$AK$166,MATCH(G$1,SpeciesInfo!$A$1:$AK$1,0), FALSE)</f>
        <v>1</v>
      </c>
      <c r="H70">
        <f>VLOOKUP($A70, SpeciesInfo!$A$2:$AK$166,MATCH(H$1,SpeciesInfo!$A$1:$AK$1,0), FALSE)</f>
        <v>0</v>
      </c>
      <c r="I70">
        <f>VLOOKUP($A70, SpeciesInfo!$A$2:$AK$166,MATCH(I$1,SpeciesInfo!$A$1:$AK$1,0), FALSE)</f>
        <v>0</v>
      </c>
      <c r="J70">
        <f>VLOOKUP($A70, SpeciesInfo!$A$2:$AK$166,MATCH(J$1,SpeciesInfo!$A$1:$AK$1,0), FALSE)</f>
        <v>0</v>
      </c>
    </row>
    <row r="71" spans="1:10" x14ac:dyDescent="0.3">
      <c r="A71" t="str">
        <f>SpeciesInfo!A77</f>
        <v>Ana.cae</v>
      </c>
      <c r="B71">
        <f>VLOOKUP($A71, SpeciesInfo!$A$2:$AK$166,MATCH(B$1,SpeciesInfo!$A$1:$AK$1,0), FALSE)</f>
        <v>0</v>
      </c>
      <c r="C71">
        <f>VLOOKUP($A71, SpeciesInfo!$A$2:$AK$166,MATCH(C$1,SpeciesInfo!$A$1:$AK$1,0), FALSE)</f>
        <v>0</v>
      </c>
      <c r="D71">
        <f>VLOOKUP($A71, SpeciesInfo!$A$2:$AK$166,MATCH(D$1,SpeciesInfo!$A$1:$AK$1,0), FALSE)</f>
        <v>0</v>
      </c>
      <c r="E71">
        <f>VLOOKUP($A71, SpeciesInfo!$A$2:$AK$166,MATCH(E$1,SpeciesInfo!$A$1:$AK$1,0), FALSE)</f>
        <v>0</v>
      </c>
      <c r="F71">
        <f>VLOOKUP($A71, SpeciesInfo!$A$2:$AK$166,MATCH(F$1,SpeciesInfo!$A$1:$AK$1,0), FALSE)</f>
        <v>1</v>
      </c>
      <c r="G71">
        <f>VLOOKUP($A71, SpeciesInfo!$A$2:$AK$166,MATCH(G$1,SpeciesInfo!$A$1:$AK$1,0), FALSE)</f>
        <v>2</v>
      </c>
      <c r="H71">
        <f>VLOOKUP($A71, SpeciesInfo!$A$2:$AK$166,MATCH(H$1,SpeciesInfo!$A$1:$AK$1,0), FALSE)</f>
        <v>0</v>
      </c>
      <c r="I71">
        <f>VLOOKUP($A71, SpeciesInfo!$A$2:$AK$166,MATCH(I$1,SpeciesInfo!$A$1:$AK$1,0), FALSE)</f>
        <v>0</v>
      </c>
      <c r="J71">
        <f>VLOOKUP($A71, SpeciesInfo!$A$2:$AK$166,MATCH(J$1,SpeciesInfo!$A$1:$AK$1,0), FALSE)</f>
        <v>0</v>
      </c>
    </row>
    <row r="72" spans="1:10" x14ac:dyDescent="0.3">
      <c r="A72" t="str">
        <f>SpeciesInfo!A78</f>
        <v>Ana.ele</v>
      </c>
      <c r="B72">
        <f>VLOOKUP($A72, SpeciesInfo!$A$2:$AK$166,MATCH(B$1,SpeciesInfo!$A$1:$AK$1,0), FALSE)</f>
        <v>0</v>
      </c>
      <c r="C72">
        <f>VLOOKUP($A72, SpeciesInfo!$A$2:$AK$166,MATCH(C$1,SpeciesInfo!$A$1:$AK$1,0), FALSE)</f>
        <v>0</v>
      </c>
      <c r="D72">
        <f>VLOOKUP($A72, SpeciesInfo!$A$2:$AK$166,MATCH(D$1,SpeciesInfo!$A$1:$AK$1,0), FALSE)</f>
        <v>0</v>
      </c>
      <c r="E72">
        <f>VLOOKUP($A72, SpeciesInfo!$A$2:$AK$166,MATCH(E$1,SpeciesInfo!$A$1:$AK$1,0), FALSE)</f>
        <v>0</v>
      </c>
      <c r="F72">
        <f>VLOOKUP($A72, SpeciesInfo!$A$2:$AK$166,MATCH(F$1,SpeciesInfo!$A$1:$AK$1,0), FALSE)</f>
        <v>1</v>
      </c>
      <c r="G72">
        <f>VLOOKUP($A72, SpeciesInfo!$A$2:$AK$166,MATCH(G$1,SpeciesInfo!$A$1:$AK$1,0), FALSE)</f>
        <v>2</v>
      </c>
      <c r="H72">
        <f>VLOOKUP($A72, SpeciesInfo!$A$2:$AK$166,MATCH(H$1,SpeciesInfo!$A$1:$AK$1,0), FALSE)</f>
        <v>0</v>
      </c>
      <c r="I72">
        <f>VLOOKUP($A72, SpeciesInfo!$A$2:$AK$166,MATCH(I$1,SpeciesInfo!$A$1:$AK$1,0), FALSE)</f>
        <v>0</v>
      </c>
      <c r="J72">
        <f>VLOOKUP($A72, SpeciesInfo!$A$2:$AK$166,MATCH(J$1,SpeciesInfo!$A$1:$AK$1,0), FALSE)</f>
        <v>0</v>
      </c>
    </row>
    <row r="73" spans="1:10" x14ac:dyDescent="0.3">
      <c r="A73" t="str">
        <f>SpeciesInfo!A79</f>
        <v>Bod.fla</v>
      </c>
      <c r="B73">
        <f>VLOOKUP($A73, SpeciesInfo!$A$2:$AK$166,MATCH(B$1,SpeciesInfo!$A$1:$AK$1,0), FALSE)</f>
        <v>0</v>
      </c>
      <c r="C73">
        <f>VLOOKUP($A73, SpeciesInfo!$A$2:$AK$166,MATCH(C$1,SpeciesInfo!$A$1:$AK$1,0), FALSE)</f>
        <v>0</v>
      </c>
      <c r="D73">
        <f>VLOOKUP($A73, SpeciesInfo!$A$2:$AK$166,MATCH(D$1,SpeciesInfo!$A$1:$AK$1,0), FALSE)</f>
        <v>0</v>
      </c>
      <c r="E73">
        <f>VLOOKUP($A73, SpeciesInfo!$A$2:$AK$166,MATCH(E$1,SpeciesInfo!$A$1:$AK$1,0), FALSE)</f>
        <v>0</v>
      </c>
      <c r="F73">
        <f>VLOOKUP($A73, SpeciesInfo!$A$2:$AK$166,MATCH(F$1,SpeciesInfo!$A$1:$AK$1,0), FALSE)</f>
        <v>0</v>
      </c>
      <c r="G73">
        <f>VLOOKUP($A73, SpeciesInfo!$A$2:$AK$166,MATCH(G$1,SpeciesInfo!$A$1:$AK$1,0), FALSE)</f>
        <v>2</v>
      </c>
      <c r="H73">
        <f>VLOOKUP($A73, SpeciesInfo!$A$2:$AK$166,MATCH(H$1,SpeciesInfo!$A$1:$AK$1,0), FALSE)</f>
        <v>0</v>
      </c>
      <c r="I73">
        <f>VLOOKUP($A73, SpeciesInfo!$A$2:$AK$166,MATCH(I$1,SpeciesInfo!$A$1:$AK$1,0), FALSE)</f>
        <v>0</v>
      </c>
      <c r="J73">
        <f>VLOOKUP($A73, SpeciesInfo!$A$2:$AK$166,MATCH(J$1,SpeciesInfo!$A$1:$AK$1,0), FALSE)</f>
        <v>0</v>
      </c>
    </row>
    <row r="74" spans="1:10" x14ac:dyDescent="0.3">
      <c r="A74" t="str">
        <f>SpeciesInfo!A80</f>
        <v>Bod.vul</v>
      </c>
      <c r="B74">
        <f>VLOOKUP($A74, SpeciesInfo!$A$2:$AK$166,MATCH(B$1,SpeciesInfo!$A$1:$AK$1,0), FALSE)</f>
        <v>0</v>
      </c>
      <c r="C74">
        <f>VLOOKUP($A74, SpeciesInfo!$A$2:$AK$166,MATCH(C$1,SpeciesInfo!$A$1:$AK$1,0), FALSE)</f>
        <v>0</v>
      </c>
      <c r="D74">
        <f>VLOOKUP($A74, SpeciesInfo!$A$2:$AK$166,MATCH(D$1,SpeciesInfo!$A$1:$AK$1,0), FALSE)</f>
        <v>0</v>
      </c>
      <c r="E74">
        <f>VLOOKUP($A74, SpeciesInfo!$A$2:$AK$166,MATCH(E$1,SpeciesInfo!$A$1:$AK$1,0), FALSE)</f>
        <v>0</v>
      </c>
      <c r="F74">
        <f>VLOOKUP($A74, SpeciesInfo!$A$2:$AK$166,MATCH(F$1,SpeciesInfo!$A$1:$AK$1,0), FALSE)</f>
        <v>0</v>
      </c>
      <c r="G74">
        <f>VLOOKUP($A74, SpeciesInfo!$A$2:$AK$166,MATCH(G$1,SpeciesInfo!$A$1:$AK$1,0), FALSE)</f>
        <v>2</v>
      </c>
      <c r="H74">
        <f>VLOOKUP($A74, SpeciesInfo!$A$2:$AK$166,MATCH(H$1,SpeciesInfo!$A$1:$AK$1,0), FALSE)</f>
        <v>0</v>
      </c>
      <c r="I74">
        <f>VLOOKUP($A74, SpeciesInfo!$A$2:$AK$166,MATCH(I$1,SpeciesInfo!$A$1:$AK$1,0), FALSE)</f>
        <v>0</v>
      </c>
      <c r="J74">
        <f>VLOOKUP($A74, SpeciesInfo!$A$2:$AK$166,MATCH(J$1,SpeciesInfo!$A$1:$AK$1,0), FALSE)</f>
        <v>0</v>
      </c>
    </row>
    <row r="75" spans="1:10" x14ac:dyDescent="0.3">
      <c r="A75" t="str">
        <f>SpeciesInfo!A81</f>
        <v>Cor.pic</v>
      </c>
      <c r="B75">
        <f>VLOOKUP($A75, SpeciesInfo!$A$2:$AK$166,MATCH(B$1,SpeciesInfo!$A$1:$AK$1,0), FALSE)</f>
        <v>1</v>
      </c>
      <c r="C75">
        <f>VLOOKUP($A75, SpeciesInfo!$A$2:$AK$166,MATCH(C$1,SpeciesInfo!$A$1:$AK$1,0), FALSE)</f>
        <v>0</v>
      </c>
      <c r="D75">
        <f>VLOOKUP($A75, SpeciesInfo!$A$2:$AK$166,MATCH(D$1,SpeciesInfo!$A$1:$AK$1,0), FALSE)</f>
        <v>1</v>
      </c>
      <c r="E75">
        <f>VLOOKUP($A75, SpeciesInfo!$A$2:$AK$166,MATCH(E$1,SpeciesInfo!$A$1:$AK$1,0), FALSE)</f>
        <v>1</v>
      </c>
      <c r="F75">
        <f>VLOOKUP($A75, SpeciesInfo!$A$2:$AK$166,MATCH(F$1,SpeciesInfo!$A$1:$AK$1,0), FALSE)</f>
        <v>2</v>
      </c>
      <c r="G75">
        <f>VLOOKUP($A75, SpeciesInfo!$A$2:$AK$166,MATCH(G$1,SpeciesInfo!$A$1:$AK$1,0), FALSE)</f>
        <v>0</v>
      </c>
      <c r="H75">
        <f>VLOOKUP($A75, SpeciesInfo!$A$2:$AK$166,MATCH(H$1,SpeciesInfo!$A$1:$AK$1,0), FALSE)</f>
        <v>0</v>
      </c>
      <c r="I75">
        <f>VLOOKUP($A75, SpeciesInfo!$A$2:$AK$166,MATCH(I$1,SpeciesInfo!$A$1:$AK$1,0), FALSE)</f>
        <v>0</v>
      </c>
      <c r="J75">
        <f>VLOOKUP($A75, SpeciesInfo!$A$2:$AK$166,MATCH(J$1,SpeciesInfo!$A$1:$AK$1,0), FALSE)</f>
        <v>0</v>
      </c>
    </row>
    <row r="76" spans="1:10" x14ac:dyDescent="0.3">
      <c r="A76" t="str">
        <f>SpeciesInfo!A82</f>
        <v>Cor.san</v>
      </c>
      <c r="B76">
        <f>VLOOKUP($A76, SpeciesInfo!$A$2:$AK$166,MATCH(B$1,SpeciesInfo!$A$1:$AK$1,0), FALSE)</f>
        <v>1</v>
      </c>
      <c r="C76">
        <f>VLOOKUP($A76, SpeciesInfo!$A$2:$AK$166,MATCH(C$1,SpeciesInfo!$A$1:$AK$1,0), FALSE)</f>
        <v>0</v>
      </c>
      <c r="D76">
        <f>VLOOKUP($A76, SpeciesInfo!$A$2:$AK$166,MATCH(D$1,SpeciesInfo!$A$1:$AK$1,0), FALSE)</f>
        <v>0</v>
      </c>
      <c r="E76">
        <f>VLOOKUP($A76, SpeciesInfo!$A$2:$AK$166,MATCH(E$1,SpeciesInfo!$A$1:$AK$1,0), FALSE)</f>
        <v>1</v>
      </c>
      <c r="F76">
        <f>VLOOKUP($A76, SpeciesInfo!$A$2:$AK$166,MATCH(F$1,SpeciesInfo!$A$1:$AK$1,0), FALSE)</f>
        <v>2</v>
      </c>
      <c r="G76">
        <f>VLOOKUP($A76, SpeciesInfo!$A$2:$AK$166,MATCH(G$1,SpeciesInfo!$A$1:$AK$1,0), FALSE)</f>
        <v>1</v>
      </c>
      <c r="H76">
        <f>VLOOKUP($A76, SpeciesInfo!$A$2:$AK$166,MATCH(H$1,SpeciesInfo!$A$1:$AK$1,0), FALSE)</f>
        <v>0</v>
      </c>
      <c r="I76">
        <f>VLOOKUP($A76, SpeciesInfo!$A$2:$AK$166,MATCH(I$1,SpeciesInfo!$A$1:$AK$1,0), FALSE)</f>
        <v>0</v>
      </c>
      <c r="J76">
        <f>VLOOKUP($A76, SpeciesInfo!$A$2:$AK$166,MATCH(J$1,SpeciesInfo!$A$1:$AK$1,0), FALSE)</f>
        <v>0</v>
      </c>
    </row>
    <row r="77" spans="1:10" x14ac:dyDescent="0.3">
      <c r="A77" t="str">
        <f>SpeciesInfo!A83</f>
        <v>Not.cel</v>
      </c>
      <c r="B77">
        <f>VLOOKUP($A77, SpeciesInfo!$A$2:$AK$166,MATCH(B$1,SpeciesInfo!$A$1:$AK$1,0), FALSE)</f>
        <v>1</v>
      </c>
      <c r="C77">
        <f>VLOOKUP($A77, SpeciesInfo!$A$2:$AK$166,MATCH(C$1,SpeciesInfo!$A$1:$AK$1,0), FALSE)</f>
        <v>0</v>
      </c>
      <c r="D77">
        <f>VLOOKUP($A77, SpeciesInfo!$A$2:$AK$166,MATCH(D$1,SpeciesInfo!$A$1:$AK$1,0), FALSE)</f>
        <v>1</v>
      </c>
      <c r="E77">
        <f>VLOOKUP($A77, SpeciesInfo!$A$2:$AK$166,MATCH(E$1,SpeciesInfo!$A$1:$AK$1,0), FALSE)</f>
        <v>1</v>
      </c>
      <c r="F77">
        <f>VLOOKUP($A77, SpeciesInfo!$A$2:$AK$166,MATCH(F$1,SpeciesInfo!$A$1:$AK$1,0), FALSE)</f>
        <v>1</v>
      </c>
      <c r="G77">
        <f>VLOOKUP($A77, SpeciesInfo!$A$2:$AK$166,MATCH(G$1,SpeciesInfo!$A$1:$AK$1,0), FALSE)</f>
        <v>2</v>
      </c>
      <c r="H77">
        <f>VLOOKUP($A77, SpeciesInfo!$A$2:$AK$166,MATCH(H$1,SpeciesInfo!$A$1:$AK$1,0), FALSE)</f>
        <v>0</v>
      </c>
      <c r="I77">
        <f>VLOOKUP($A77, SpeciesInfo!$A$2:$AK$166,MATCH(I$1,SpeciesInfo!$A$1:$AK$1,0), FALSE)</f>
        <v>0</v>
      </c>
      <c r="J77">
        <f>VLOOKUP($A77, SpeciesInfo!$A$2:$AK$166,MATCH(J$1,SpeciesInfo!$A$1:$AK$1,0), FALSE)</f>
        <v>0</v>
      </c>
    </row>
    <row r="78" spans="1:10" x14ac:dyDescent="0.3">
      <c r="A78" t="str">
        <f>SpeciesInfo!A84</f>
        <v>Not.cin</v>
      </c>
      <c r="B78">
        <f>VLOOKUP($A78, SpeciesInfo!$A$2:$AK$166,MATCH(B$1,SpeciesInfo!$A$1:$AK$1,0), FALSE)</f>
        <v>1</v>
      </c>
      <c r="C78">
        <f>VLOOKUP($A78, SpeciesInfo!$A$2:$AK$166,MATCH(C$1,SpeciesInfo!$A$1:$AK$1,0), FALSE)</f>
        <v>0</v>
      </c>
      <c r="D78">
        <f>VLOOKUP($A78, SpeciesInfo!$A$2:$AK$166,MATCH(D$1,SpeciesInfo!$A$1:$AK$1,0), FALSE)</f>
        <v>1</v>
      </c>
      <c r="E78">
        <f>VLOOKUP($A78, SpeciesInfo!$A$2:$AK$166,MATCH(E$1,SpeciesInfo!$A$1:$AK$1,0), FALSE)</f>
        <v>1</v>
      </c>
      <c r="F78">
        <f>VLOOKUP($A78, SpeciesInfo!$A$2:$AK$166,MATCH(F$1,SpeciesInfo!$A$1:$AK$1,0), FALSE)</f>
        <v>1</v>
      </c>
      <c r="G78">
        <f>VLOOKUP($A78, SpeciesInfo!$A$2:$AK$166,MATCH(G$1,SpeciesInfo!$A$1:$AK$1,0), FALSE)</f>
        <v>2</v>
      </c>
      <c r="H78">
        <f>VLOOKUP($A78, SpeciesInfo!$A$2:$AK$166,MATCH(H$1,SpeciesInfo!$A$1:$AK$1,0), FALSE)</f>
        <v>0</v>
      </c>
      <c r="I78">
        <f>VLOOKUP($A78, SpeciesInfo!$A$2:$AK$166,MATCH(I$1,SpeciesInfo!$A$1:$AK$1,0), FALSE)</f>
        <v>0</v>
      </c>
      <c r="J78">
        <f>VLOOKUP($A78, SpeciesInfo!$A$2:$AK$166,MATCH(J$1,SpeciesInfo!$A$1:$AK$1,0), FALSE)</f>
        <v>0</v>
      </c>
    </row>
    <row r="79" spans="1:10" x14ac:dyDescent="0.3">
      <c r="A79" t="str">
        <f>SpeciesInfo!A85</f>
        <v>Not.fuc</v>
      </c>
      <c r="B79">
        <f>VLOOKUP($A79, SpeciesInfo!$A$2:$AK$166,MATCH(B$1,SpeciesInfo!$A$1:$AK$1,0), FALSE)</f>
        <v>0</v>
      </c>
      <c r="C79">
        <f>VLOOKUP($A79, SpeciesInfo!$A$2:$AK$166,MATCH(C$1,SpeciesInfo!$A$1:$AK$1,0), FALSE)</f>
        <v>0</v>
      </c>
      <c r="D79">
        <f>VLOOKUP($A79, SpeciesInfo!$A$2:$AK$166,MATCH(D$1,SpeciesInfo!$A$1:$AK$1,0), FALSE)</f>
        <v>0</v>
      </c>
      <c r="E79">
        <f>VLOOKUP($A79, SpeciesInfo!$A$2:$AK$166,MATCH(E$1,SpeciesInfo!$A$1:$AK$1,0), FALSE)</f>
        <v>0</v>
      </c>
      <c r="F79">
        <f>VLOOKUP($A79, SpeciesInfo!$A$2:$AK$166,MATCH(F$1,SpeciesInfo!$A$1:$AK$1,0), FALSE)</f>
        <v>1</v>
      </c>
      <c r="G79">
        <f>VLOOKUP($A79, SpeciesInfo!$A$2:$AK$166,MATCH(G$1,SpeciesInfo!$A$1:$AK$1,0), FALSE)</f>
        <v>2</v>
      </c>
      <c r="H79">
        <f>VLOOKUP($A79, SpeciesInfo!$A$2:$AK$166,MATCH(H$1,SpeciesInfo!$A$1:$AK$1,0), FALSE)</f>
        <v>1</v>
      </c>
      <c r="I79">
        <f>VLOOKUP($A79, SpeciesInfo!$A$2:$AK$166,MATCH(I$1,SpeciesInfo!$A$1:$AK$1,0), FALSE)</f>
        <v>0</v>
      </c>
      <c r="J79">
        <f>VLOOKUP($A79, SpeciesInfo!$A$2:$AK$166,MATCH(J$1,SpeciesInfo!$A$1:$AK$1,0), FALSE)</f>
        <v>0</v>
      </c>
    </row>
    <row r="80" spans="1:10" x14ac:dyDescent="0.3">
      <c r="A80" t="str">
        <f>SpeciesInfo!A86</f>
        <v>Not.ins</v>
      </c>
      <c r="B80">
        <f>VLOOKUP($A80, SpeciesInfo!$A$2:$AK$166,MATCH(B$1,SpeciesInfo!$A$1:$AK$1,0), FALSE)</f>
        <v>0</v>
      </c>
      <c r="C80">
        <f>VLOOKUP($A80, SpeciesInfo!$A$2:$AK$166,MATCH(C$1,SpeciesInfo!$A$1:$AK$1,0), FALSE)</f>
        <v>0</v>
      </c>
      <c r="D80">
        <f>VLOOKUP($A80, SpeciesInfo!$A$2:$AK$166,MATCH(D$1,SpeciesInfo!$A$1:$AK$1,0), FALSE)</f>
        <v>0</v>
      </c>
      <c r="E80">
        <f>VLOOKUP($A80, SpeciesInfo!$A$2:$AK$166,MATCH(E$1,SpeciesInfo!$A$1:$AK$1,0), FALSE)</f>
        <v>0</v>
      </c>
      <c r="F80">
        <f>VLOOKUP($A80, SpeciesInfo!$A$2:$AK$166,MATCH(F$1,SpeciesInfo!$A$1:$AK$1,0), FALSE)</f>
        <v>0</v>
      </c>
      <c r="G80">
        <f>VLOOKUP($A80, SpeciesInfo!$A$2:$AK$166,MATCH(G$1,SpeciesInfo!$A$1:$AK$1,0), FALSE)</f>
        <v>2</v>
      </c>
      <c r="H80">
        <f>VLOOKUP($A80, SpeciesInfo!$A$2:$AK$166,MATCH(H$1,SpeciesInfo!$A$1:$AK$1,0), FALSE)</f>
        <v>1</v>
      </c>
      <c r="I80">
        <f>VLOOKUP($A80, SpeciesInfo!$A$2:$AK$166,MATCH(I$1,SpeciesInfo!$A$1:$AK$1,0), FALSE)</f>
        <v>0</v>
      </c>
      <c r="J80">
        <f>VLOOKUP($A80, SpeciesInfo!$A$2:$AK$166,MATCH(J$1,SpeciesInfo!$A$1:$AK$1,0), FALSE)</f>
        <v>0</v>
      </c>
    </row>
    <row r="81" spans="1:10" x14ac:dyDescent="0.3">
      <c r="A81" t="str">
        <f>SpeciesInfo!A87</f>
        <v>Pse.luc</v>
      </c>
      <c r="B81">
        <f>VLOOKUP($A81, SpeciesInfo!$A$2:$AK$166,MATCH(B$1,SpeciesInfo!$A$1:$AK$1,0), FALSE)</f>
        <v>1</v>
      </c>
      <c r="C81">
        <f>VLOOKUP($A81, SpeciesInfo!$A$2:$AK$166,MATCH(C$1,SpeciesInfo!$A$1:$AK$1,0), FALSE)</f>
        <v>0</v>
      </c>
      <c r="D81">
        <f>VLOOKUP($A81, SpeciesInfo!$A$2:$AK$166,MATCH(D$1,SpeciesInfo!$A$1:$AK$1,0), FALSE)</f>
        <v>0</v>
      </c>
      <c r="E81">
        <f>VLOOKUP($A81, SpeciesInfo!$A$2:$AK$166,MATCH(E$1,SpeciesInfo!$A$1:$AK$1,0), FALSE)</f>
        <v>1</v>
      </c>
      <c r="F81">
        <f>VLOOKUP($A81, SpeciesInfo!$A$2:$AK$166,MATCH(F$1,SpeciesInfo!$A$1:$AK$1,0), FALSE)</f>
        <v>1</v>
      </c>
      <c r="G81">
        <f>VLOOKUP($A81, SpeciesInfo!$A$2:$AK$166,MATCH(G$1,SpeciesInfo!$A$1:$AK$1,0), FALSE)</f>
        <v>2</v>
      </c>
      <c r="H81">
        <f>VLOOKUP($A81, SpeciesInfo!$A$2:$AK$166,MATCH(H$1,SpeciesInfo!$A$1:$AK$1,0), FALSE)</f>
        <v>0</v>
      </c>
      <c r="I81">
        <f>VLOOKUP($A81, SpeciesInfo!$A$2:$AK$166,MATCH(I$1,SpeciesInfo!$A$1:$AK$1,0), FALSE)</f>
        <v>0</v>
      </c>
      <c r="J81">
        <f>VLOOKUP($A81, SpeciesInfo!$A$2:$AK$166,MATCH(J$1,SpeciesInfo!$A$1:$AK$1,0), FALSE)</f>
        <v>0</v>
      </c>
    </row>
    <row r="82" spans="1:10" x14ac:dyDescent="0.3">
      <c r="A82" t="str">
        <f>SpeciesInfo!A88</f>
        <v>Pse.mil</v>
      </c>
      <c r="B82">
        <f>VLOOKUP($A82, SpeciesInfo!$A$2:$AK$166,MATCH(B$1,SpeciesInfo!$A$1:$AK$1,0), FALSE)</f>
        <v>1</v>
      </c>
      <c r="C82">
        <f>VLOOKUP($A82, SpeciesInfo!$A$2:$AK$166,MATCH(C$1,SpeciesInfo!$A$1:$AK$1,0), FALSE)</f>
        <v>0</v>
      </c>
      <c r="D82">
        <f>VLOOKUP($A82, SpeciesInfo!$A$2:$AK$166,MATCH(D$1,SpeciesInfo!$A$1:$AK$1,0), FALSE)</f>
        <v>0</v>
      </c>
      <c r="E82">
        <f>VLOOKUP($A82, SpeciesInfo!$A$2:$AK$166,MATCH(E$1,SpeciesInfo!$A$1:$AK$1,0), FALSE)</f>
        <v>1</v>
      </c>
      <c r="F82">
        <f>VLOOKUP($A82, SpeciesInfo!$A$2:$AK$166,MATCH(F$1,SpeciesInfo!$A$1:$AK$1,0), FALSE)</f>
        <v>1</v>
      </c>
      <c r="G82">
        <f>VLOOKUP($A82, SpeciesInfo!$A$2:$AK$166,MATCH(G$1,SpeciesInfo!$A$1:$AK$1,0), FALSE)</f>
        <v>2</v>
      </c>
      <c r="H82">
        <f>VLOOKUP($A82, SpeciesInfo!$A$2:$AK$166,MATCH(H$1,SpeciesInfo!$A$1:$AK$1,0), FALSE)</f>
        <v>0</v>
      </c>
      <c r="I82">
        <f>VLOOKUP($A82, SpeciesInfo!$A$2:$AK$166,MATCH(I$1,SpeciesInfo!$A$1:$AK$1,0), FALSE)</f>
        <v>0</v>
      </c>
      <c r="J82">
        <f>VLOOKUP($A82, SpeciesInfo!$A$2:$AK$166,MATCH(J$1,SpeciesInfo!$A$1:$AK$1,0), FALSE)</f>
        <v>0</v>
      </c>
    </row>
    <row r="83" spans="1:10" x14ac:dyDescent="0.3">
      <c r="A83" t="str">
        <f>SpeciesInfo!A89</f>
        <v>Sue.arq</v>
      </c>
      <c r="B83">
        <f>VLOOKUP($A83, SpeciesInfo!$A$2:$AK$166,MATCH(B$1,SpeciesInfo!$A$1:$AK$1,0), FALSE)</f>
        <v>0</v>
      </c>
      <c r="C83">
        <f>VLOOKUP($A83, SpeciesInfo!$A$2:$AK$166,MATCH(C$1,SpeciesInfo!$A$1:$AK$1,0), FALSE)</f>
        <v>0</v>
      </c>
      <c r="D83">
        <f>VLOOKUP($A83, SpeciesInfo!$A$2:$AK$166,MATCH(D$1,SpeciesInfo!$A$1:$AK$1,0), FALSE)</f>
        <v>0</v>
      </c>
      <c r="E83">
        <f>VLOOKUP($A83, SpeciesInfo!$A$2:$AK$166,MATCH(E$1,SpeciesInfo!$A$1:$AK$1,0), FALSE)</f>
        <v>0</v>
      </c>
      <c r="F83">
        <f>VLOOKUP($A83, SpeciesInfo!$A$2:$AK$166,MATCH(F$1,SpeciesInfo!$A$1:$AK$1,0), FALSE)</f>
        <v>2</v>
      </c>
      <c r="G83">
        <f>VLOOKUP($A83, SpeciesInfo!$A$2:$AK$166,MATCH(G$1,SpeciesInfo!$A$1:$AK$1,0), FALSE)</f>
        <v>0</v>
      </c>
      <c r="H83">
        <f>VLOOKUP($A83, SpeciesInfo!$A$2:$AK$166,MATCH(H$1,SpeciesInfo!$A$1:$AK$1,0), FALSE)</f>
        <v>0</v>
      </c>
      <c r="I83">
        <f>VLOOKUP($A83, SpeciesInfo!$A$2:$AK$166,MATCH(I$1,SpeciesInfo!$A$1:$AK$1,0), FALSE)</f>
        <v>0</v>
      </c>
      <c r="J83">
        <f>VLOOKUP($A83, SpeciesInfo!$A$2:$AK$166,MATCH(J$1,SpeciesInfo!$A$1:$AK$1,0), FALSE)</f>
        <v>0</v>
      </c>
    </row>
    <row r="84" spans="1:10" x14ac:dyDescent="0.3">
      <c r="A84" t="str">
        <f>SpeciesInfo!A90</f>
        <v>Sue.ayl</v>
      </c>
      <c r="B84">
        <f>VLOOKUP($A84, SpeciesInfo!$A$2:$AK$166,MATCH(B$1,SpeciesInfo!$A$1:$AK$1,0), FALSE)</f>
        <v>1</v>
      </c>
      <c r="C84">
        <f>VLOOKUP($A84, SpeciesInfo!$A$2:$AK$166,MATCH(C$1,SpeciesInfo!$A$1:$AK$1,0), FALSE)</f>
        <v>0</v>
      </c>
      <c r="D84">
        <f>VLOOKUP($A84, SpeciesInfo!$A$2:$AK$166,MATCH(D$1,SpeciesInfo!$A$1:$AK$1,0), FALSE)</f>
        <v>1</v>
      </c>
      <c r="E84">
        <f>VLOOKUP($A84, SpeciesInfo!$A$2:$AK$166,MATCH(E$1,SpeciesInfo!$A$1:$AK$1,0), FALSE)</f>
        <v>1</v>
      </c>
      <c r="F84">
        <f>VLOOKUP($A84, SpeciesInfo!$A$2:$AK$166,MATCH(F$1,SpeciesInfo!$A$1:$AK$1,0), FALSE)</f>
        <v>2</v>
      </c>
      <c r="G84">
        <f>VLOOKUP($A84, SpeciesInfo!$A$2:$AK$166,MATCH(G$1,SpeciesInfo!$A$1:$AK$1,0), FALSE)</f>
        <v>0</v>
      </c>
      <c r="H84">
        <f>VLOOKUP($A84, SpeciesInfo!$A$2:$AK$166,MATCH(H$1,SpeciesInfo!$A$1:$AK$1,0), FALSE)</f>
        <v>0</v>
      </c>
      <c r="I84">
        <f>VLOOKUP($A84, SpeciesInfo!$A$2:$AK$166,MATCH(I$1,SpeciesInfo!$A$1:$AK$1,0), FALSE)</f>
        <v>0</v>
      </c>
      <c r="J84">
        <f>VLOOKUP($A84, SpeciesInfo!$A$2:$AK$166,MATCH(J$1,SpeciesInfo!$A$1:$AK$1,0), FALSE)</f>
        <v>0</v>
      </c>
    </row>
    <row r="85" spans="1:10" x14ac:dyDescent="0.3">
      <c r="A85" t="str">
        <f>SpeciesInfo!A91</f>
        <v>Tha.amb</v>
      </c>
      <c r="B85">
        <f>VLOOKUP($A85, SpeciesInfo!$A$2:$AK$166,MATCH(B$1,SpeciesInfo!$A$1:$AK$1,0), FALSE)</f>
        <v>0</v>
      </c>
      <c r="C85">
        <f>VLOOKUP($A85, SpeciesInfo!$A$2:$AK$166,MATCH(C$1,SpeciesInfo!$A$1:$AK$1,0), FALSE)</f>
        <v>0</v>
      </c>
      <c r="D85">
        <f>VLOOKUP($A85, SpeciesInfo!$A$2:$AK$166,MATCH(D$1,SpeciesInfo!$A$1:$AK$1,0), FALSE)</f>
        <v>2</v>
      </c>
      <c r="E85">
        <f>VLOOKUP($A85, SpeciesInfo!$A$2:$AK$166,MATCH(E$1,SpeciesInfo!$A$1:$AK$1,0), FALSE)</f>
        <v>1</v>
      </c>
      <c r="F85">
        <f>VLOOKUP($A85, SpeciesInfo!$A$2:$AK$166,MATCH(F$1,SpeciesInfo!$A$1:$AK$1,0), FALSE)</f>
        <v>1</v>
      </c>
      <c r="G85">
        <f>VLOOKUP($A85, SpeciesInfo!$A$2:$AK$166,MATCH(G$1,SpeciesInfo!$A$1:$AK$1,0), FALSE)</f>
        <v>0</v>
      </c>
      <c r="H85">
        <f>VLOOKUP($A85, SpeciesInfo!$A$2:$AK$166,MATCH(H$1,SpeciesInfo!$A$1:$AK$1,0), FALSE)</f>
        <v>0</v>
      </c>
      <c r="I85">
        <f>VLOOKUP($A85, SpeciesInfo!$A$2:$AK$166,MATCH(I$1,SpeciesInfo!$A$1:$AK$1,0), FALSE)</f>
        <v>0</v>
      </c>
      <c r="J85">
        <f>VLOOKUP($A85, SpeciesInfo!$A$2:$AK$166,MATCH(J$1,SpeciesInfo!$A$1:$AK$1,0), FALSE)</f>
        <v>0</v>
      </c>
    </row>
    <row r="86" spans="1:10" x14ac:dyDescent="0.3">
      <c r="A86" t="str">
        <f>SpeciesInfo!A92</f>
        <v>Tha.lut</v>
      </c>
      <c r="B86">
        <f>VLOOKUP($A86, SpeciesInfo!$A$2:$AK$166,MATCH(B$1,SpeciesInfo!$A$1:$AK$1,0), FALSE)</f>
        <v>0</v>
      </c>
      <c r="C86">
        <f>VLOOKUP($A86, SpeciesInfo!$A$2:$AK$166,MATCH(C$1,SpeciesInfo!$A$1:$AK$1,0), FALSE)</f>
        <v>0</v>
      </c>
      <c r="D86">
        <f>VLOOKUP($A86, SpeciesInfo!$A$2:$AK$166,MATCH(D$1,SpeciesInfo!$A$1:$AK$1,0), FALSE)</f>
        <v>0</v>
      </c>
      <c r="E86">
        <f>VLOOKUP($A86, SpeciesInfo!$A$2:$AK$166,MATCH(E$1,SpeciesInfo!$A$1:$AK$1,0), FALSE)</f>
        <v>0</v>
      </c>
      <c r="F86">
        <f>VLOOKUP($A86, SpeciesInfo!$A$2:$AK$166,MATCH(F$1,SpeciesInfo!$A$1:$AK$1,0), FALSE)</f>
        <v>1</v>
      </c>
      <c r="G86">
        <f>VLOOKUP($A86, SpeciesInfo!$A$2:$AK$166,MATCH(G$1,SpeciesInfo!$A$1:$AK$1,0), FALSE)</f>
        <v>2</v>
      </c>
      <c r="H86">
        <f>VLOOKUP($A86, SpeciesInfo!$A$2:$AK$166,MATCH(H$1,SpeciesInfo!$A$1:$AK$1,0), FALSE)</f>
        <v>0</v>
      </c>
      <c r="I86">
        <f>VLOOKUP($A86, SpeciesInfo!$A$2:$AK$166,MATCH(I$1,SpeciesInfo!$A$1:$AK$1,0), FALSE)</f>
        <v>0</v>
      </c>
      <c r="J86">
        <f>VLOOKUP($A86, SpeciesInfo!$A$2:$AK$166,MATCH(J$1,SpeciesInfo!$A$1:$AK$1,0), FALSE)</f>
        <v>0</v>
      </c>
    </row>
    <row r="87" spans="1:10" x14ac:dyDescent="0.3">
      <c r="A87" t="str">
        <f>SpeciesInfo!A93</f>
        <v>Tha.tri</v>
      </c>
      <c r="B87">
        <f>VLOOKUP($A87, SpeciesInfo!$A$2:$AK$166,MATCH(B$1,SpeciesInfo!$A$1:$AK$1,0), FALSE)</f>
        <v>0</v>
      </c>
      <c r="C87">
        <f>VLOOKUP($A87, SpeciesInfo!$A$2:$AK$166,MATCH(C$1,SpeciesInfo!$A$1:$AK$1,0), FALSE)</f>
        <v>0</v>
      </c>
      <c r="D87">
        <f>VLOOKUP($A87, SpeciesInfo!$A$2:$AK$166,MATCH(D$1,SpeciesInfo!$A$1:$AK$1,0), FALSE)</f>
        <v>0</v>
      </c>
      <c r="E87">
        <f>VLOOKUP($A87, SpeciesInfo!$A$2:$AK$166,MATCH(E$1,SpeciesInfo!$A$1:$AK$1,0), FALSE)</f>
        <v>0</v>
      </c>
      <c r="F87">
        <f>VLOOKUP($A87, SpeciesInfo!$A$2:$AK$166,MATCH(F$1,SpeciesInfo!$A$1:$AK$1,0), FALSE)</f>
        <v>1</v>
      </c>
      <c r="G87">
        <f>VLOOKUP($A87, SpeciesInfo!$A$2:$AK$166,MATCH(G$1,SpeciesInfo!$A$1:$AK$1,0), FALSE)</f>
        <v>2</v>
      </c>
      <c r="H87">
        <f>VLOOKUP($A87, SpeciesInfo!$A$2:$AK$166,MATCH(H$1,SpeciesInfo!$A$1:$AK$1,0), FALSE)</f>
        <v>0</v>
      </c>
      <c r="I87">
        <f>VLOOKUP($A87, SpeciesInfo!$A$2:$AK$166,MATCH(I$1,SpeciesInfo!$A$1:$AK$1,0), FALSE)</f>
        <v>0</v>
      </c>
      <c r="J87">
        <f>VLOOKUP($A87, SpeciesInfo!$A$2:$AK$166,MATCH(J$1,SpeciesInfo!$A$1:$AK$1,0), FALSE)</f>
        <v>0</v>
      </c>
    </row>
    <row r="88" spans="1:10" x14ac:dyDescent="0.3">
      <c r="A88" t="str">
        <f>SpeciesInfo!A94</f>
        <v>Lat.cil</v>
      </c>
      <c r="B88">
        <f>VLOOKUP($A88, SpeciesInfo!$A$2:$AK$166,MATCH(B$1,SpeciesInfo!$A$1:$AK$1,0), FALSE)</f>
        <v>0</v>
      </c>
      <c r="C88">
        <f>VLOOKUP($A88, SpeciesInfo!$A$2:$AK$166,MATCH(C$1,SpeciesInfo!$A$1:$AK$1,0), FALSE)</f>
        <v>0</v>
      </c>
      <c r="D88">
        <f>VLOOKUP($A88, SpeciesInfo!$A$2:$AK$166,MATCH(D$1,SpeciesInfo!$A$1:$AK$1,0), FALSE)</f>
        <v>0</v>
      </c>
      <c r="E88">
        <f>VLOOKUP($A88, SpeciesInfo!$A$2:$AK$166,MATCH(E$1,SpeciesInfo!$A$1:$AK$1,0), FALSE)</f>
        <v>1</v>
      </c>
      <c r="F88">
        <f>VLOOKUP($A88, SpeciesInfo!$A$2:$AK$166,MATCH(F$1,SpeciesInfo!$A$1:$AK$1,0), FALSE)</f>
        <v>2</v>
      </c>
      <c r="G88">
        <f>VLOOKUP($A88, SpeciesInfo!$A$2:$AK$166,MATCH(G$1,SpeciesInfo!$A$1:$AK$1,0), FALSE)</f>
        <v>1</v>
      </c>
      <c r="H88">
        <f>VLOOKUP($A88, SpeciesInfo!$A$2:$AK$166,MATCH(H$1,SpeciesInfo!$A$1:$AK$1,0), FALSE)</f>
        <v>0</v>
      </c>
      <c r="I88">
        <f>VLOOKUP($A88, SpeciesInfo!$A$2:$AK$166,MATCH(I$1,SpeciesInfo!$A$1:$AK$1,0), FALSE)</f>
        <v>0</v>
      </c>
      <c r="J88">
        <f>VLOOKUP($A88, SpeciesInfo!$A$2:$AK$166,MATCH(J$1,SpeciesInfo!$A$1:$AK$1,0), FALSE)</f>
        <v>0</v>
      </c>
    </row>
    <row r="89" spans="1:10" x14ac:dyDescent="0.3">
      <c r="A89" t="str">
        <f>SpeciesInfo!A95</f>
        <v>Lat.for</v>
      </c>
      <c r="B89">
        <f>VLOOKUP($A89, SpeciesInfo!$A$2:$AK$166,MATCH(B$1,SpeciesInfo!$A$1:$AK$1,0), FALSE)</f>
        <v>0</v>
      </c>
      <c r="C89">
        <f>VLOOKUP($A89, SpeciesInfo!$A$2:$AK$166,MATCH(C$1,SpeciesInfo!$A$1:$AK$1,0), FALSE)</f>
        <v>0</v>
      </c>
      <c r="D89">
        <f>VLOOKUP($A89, SpeciesInfo!$A$2:$AK$166,MATCH(D$1,SpeciesInfo!$A$1:$AK$1,0), FALSE)</f>
        <v>0</v>
      </c>
      <c r="E89">
        <f>VLOOKUP($A89, SpeciesInfo!$A$2:$AK$166,MATCH(E$1,SpeciesInfo!$A$1:$AK$1,0), FALSE)</f>
        <v>0</v>
      </c>
      <c r="F89">
        <f>VLOOKUP($A89, SpeciesInfo!$A$2:$AK$166,MATCH(F$1,SpeciesInfo!$A$1:$AK$1,0), FALSE)</f>
        <v>2</v>
      </c>
      <c r="G89">
        <f>VLOOKUP($A89, SpeciesInfo!$A$2:$AK$166,MATCH(G$1,SpeciesInfo!$A$1:$AK$1,0), FALSE)</f>
        <v>1</v>
      </c>
      <c r="H89">
        <f>VLOOKUP($A89, SpeciesInfo!$A$2:$AK$166,MATCH(H$1,SpeciesInfo!$A$1:$AK$1,0), FALSE)</f>
        <v>1</v>
      </c>
      <c r="I89">
        <f>VLOOKUP($A89, SpeciesInfo!$A$2:$AK$166,MATCH(I$1,SpeciesInfo!$A$1:$AK$1,0), FALSE)</f>
        <v>0</v>
      </c>
      <c r="J89">
        <f>VLOOKUP($A89, SpeciesInfo!$A$2:$AK$166,MATCH(J$1,SpeciesInfo!$A$1:$AK$1,0), FALSE)</f>
        <v>0</v>
      </c>
    </row>
    <row r="90" spans="1:10" x14ac:dyDescent="0.3">
      <c r="A90" t="str">
        <f>SpeciesInfo!A96</f>
        <v>Lat.lin</v>
      </c>
      <c r="B90">
        <f>VLOOKUP($A90, SpeciesInfo!$A$2:$AK$166,MATCH(B$1,SpeciesInfo!$A$1:$AK$1,0), FALSE)</f>
        <v>0</v>
      </c>
      <c r="C90">
        <f>VLOOKUP($A90, SpeciesInfo!$A$2:$AK$166,MATCH(C$1,SpeciesInfo!$A$1:$AK$1,0), FALSE)</f>
        <v>0</v>
      </c>
      <c r="D90">
        <f>VLOOKUP($A90, SpeciesInfo!$A$2:$AK$166,MATCH(D$1,SpeciesInfo!$A$1:$AK$1,0), FALSE)</f>
        <v>1</v>
      </c>
      <c r="E90">
        <f>VLOOKUP($A90, SpeciesInfo!$A$2:$AK$166,MATCH(E$1,SpeciesInfo!$A$1:$AK$1,0), FALSE)</f>
        <v>1</v>
      </c>
      <c r="F90">
        <f>VLOOKUP($A90, SpeciesInfo!$A$2:$AK$166,MATCH(F$1,SpeciesInfo!$A$1:$AK$1,0), FALSE)</f>
        <v>1</v>
      </c>
      <c r="G90">
        <f>VLOOKUP($A90, SpeciesInfo!$A$2:$AK$166,MATCH(G$1,SpeciesInfo!$A$1:$AK$1,0), FALSE)</f>
        <v>2</v>
      </c>
      <c r="H90">
        <f>VLOOKUP($A90, SpeciesInfo!$A$2:$AK$166,MATCH(H$1,SpeciesInfo!$A$1:$AK$1,0), FALSE)</f>
        <v>1</v>
      </c>
      <c r="I90">
        <f>VLOOKUP($A90, SpeciesInfo!$A$2:$AK$166,MATCH(I$1,SpeciesInfo!$A$1:$AK$1,0), FALSE)</f>
        <v>0</v>
      </c>
      <c r="J90">
        <f>VLOOKUP($A90, SpeciesInfo!$A$2:$AK$166,MATCH(J$1,SpeciesInfo!$A$1:$AK$1,0), FALSE)</f>
        <v>0</v>
      </c>
    </row>
    <row r="91" spans="1:10" x14ac:dyDescent="0.3">
      <c r="A91" t="str">
        <f>SpeciesInfo!A97</f>
        <v>Men.lin</v>
      </c>
      <c r="B91">
        <f>VLOOKUP($A91, SpeciesInfo!$A$2:$AK$166,MATCH(B$1,SpeciesInfo!$A$1:$AK$1,0), FALSE)</f>
        <v>0</v>
      </c>
      <c r="C91">
        <f>VLOOKUP($A91, SpeciesInfo!$A$2:$AK$166,MATCH(C$1,SpeciesInfo!$A$1:$AK$1,0), FALSE)</f>
        <v>0</v>
      </c>
      <c r="D91">
        <f>VLOOKUP($A91, SpeciesInfo!$A$2:$AK$166,MATCH(D$1,SpeciesInfo!$A$1:$AK$1,0), FALSE)</f>
        <v>2</v>
      </c>
      <c r="E91">
        <f>VLOOKUP($A91, SpeciesInfo!$A$2:$AK$166,MATCH(E$1,SpeciesInfo!$A$1:$AK$1,0), FALSE)</f>
        <v>1</v>
      </c>
      <c r="F91">
        <f>VLOOKUP($A91, SpeciesInfo!$A$2:$AK$166,MATCH(F$1,SpeciesInfo!$A$1:$AK$1,0), FALSE)</f>
        <v>1</v>
      </c>
      <c r="G91">
        <f>VLOOKUP($A91, SpeciesInfo!$A$2:$AK$166,MATCH(G$1,SpeciesInfo!$A$1:$AK$1,0), FALSE)</f>
        <v>1</v>
      </c>
      <c r="H91">
        <f>VLOOKUP($A91, SpeciesInfo!$A$2:$AK$166,MATCH(H$1,SpeciesInfo!$A$1:$AK$1,0), FALSE)</f>
        <v>1</v>
      </c>
      <c r="I91">
        <f>VLOOKUP($A91, SpeciesInfo!$A$2:$AK$166,MATCH(I$1,SpeciesInfo!$A$1:$AK$1,0), FALSE)</f>
        <v>0</v>
      </c>
      <c r="J91">
        <f>VLOOKUP($A91, SpeciesInfo!$A$2:$AK$166,MATCH(J$1,SpeciesInfo!$A$1:$AK$1,0), FALSE)</f>
        <v>0</v>
      </c>
    </row>
    <row r="92" spans="1:10" x14ac:dyDescent="0.3">
      <c r="A92" t="str">
        <f>SpeciesInfo!A98</f>
        <v>Ald.for</v>
      </c>
      <c r="B92">
        <f>VLOOKUP($A92, SpeciesInfo!$A$2:$AK$166,MATCH(B$1,SpeciesInfo!$A$1:$AK$1,0), FALSE)</f>
        <v>0</v>
      </c>
      <c r="C92">
        <f>VLOOKUP($A92, SpeciesInfo!$A$2:$AK$166,MATCH(C$1,SpeciesInfo!$A$1:$AK$1,0), FALSE)</f>
        <v>1</v>
      </c>
      <c r="D92">
        <f>VLOOKUP($A92, SpeciesInfo!$A$2:$AK$166,MATCH(D$1,SpeciesInfo!$A$1:$AK$1,0), FALSE)</f>
        <v>1</v>
      </c>
      <c r="E92">
        <f>VLOOKUP($A92, SpeciesInfo!$A$2:$AK$166,MATCH(E$1,SpeciesInfo!$A$1:$AK$1,0), FALSE)</f>
        <v>2</v>
      </c>
      <c r="F92">
        <f>VLOOKUP($A92, SpeciesInfo!$A$2:$AK$166,MATCH(F$1,SpeciesInfo!$A$1:$AK$1,0), FALSE)</f>
        <v>1</v>
      </c>
      <c r="G92">
        <f>VLOOKUP($A92, SpeciesInfo!$A$2:$AK$166,MATCH(G$1,SpeciesInfo!$A$1:$AK$1,0), FALSE)</f>
        <v>1</v>
      </c>
      <c r="H92">
        <f>VLOOKUP($A92, SpeciesInfo!$A$2:$AK$166,MATCH(H$1,SpeciesInfo!$A$1:$AK$1,0), FALSE)</f>
        <v>0</v>
      </c>
      <c r="I92">
        <f>VLOOKUP($A92, SpeciesInfo!$A$2:$AK$166,MATCH(I$1,SpeciesInfo!$A$1:$AK$1,0), FALSE)</f>
        <v>0</v>
      </c>
      <c r="J92">
        <f>VLOOKUP($A92, SpeciesInfo!$A$2:$AK$166,MATCH(J$1,SpeciesInfo!$A$1:$AK$1,0), FALSE)</f>
        <v>1</v>
      </c>
    </row>
    <row r="93" spans="1:10" x14ac:dyDescent="0.3">
      <c r="A93" t="str">
        <f>SpeciesInfo!A99</f>
        <v>Mul.van</v>
      </c>
      <c r="B93">
        <f>VLOOKUP($A93, SpeciesInfo!$A$2:$AK$166,MATCH(B$1,SpeciesInfo!$A$1:$AK$1,0), FALSE)</f>
        <v>0</v>
      </c>
      <c r="C93">
        <f>VLOOKUP($A93, SpeciesInfo!$A$2:$AK$166,MATCH(C$1,SpeciesInfo!$A$1:$AK$1,0), FALSE)</f>
        <v>0</v>
      </c>
      <c r="D93">
        <f>VLOOKUP($A93, SpeciesInfo!$A$2:$AK$166,MATCH(D$1,SpeciesInfo!$A$1:$AK$1,0), FALSE)</f>
        <v>0</v>
      </c>
      <c r="E93">
        <f>VLOOKUP($A93, SpeciesInfo!$A$2:$AK$166,MATCH(E$1,SpeciesInfo!$A$1:$AK$1,0), FALSE)</f>
        <v>0</v>
      </c>
      <c r="F93">
        <f>VLOOKUP($A93, SpeciesInfo!$A$2:$AK$166,MATCH(F$1,SpeciesInfo!$A$1:$AK$1,0), FALSE)</f>
        <v>2</v>
      </c>
      <c r="G93">
        <f>VLOOKUP($A93, SpeciesInfo!$A$2:$AK$166,MATCH(G$1,SpeciesInfo!$A$1:$AK$1,0), FALSE)</f>
        <v>1</v>
      </c>
      <c r="H93">
        <f>VLOOKUP($A93, SpeciesInfo!$A$2:$AK$166,MATCH(H$1,SpeciesInfo!$A$1:$AK$1,0), FALSE)</f>
        <v>0</v>
      </c>
      <c r="I93">
        <f>VLOOKUP($A93, SpeciesInfo!$A$2:$AK$166,MATCH(I$1,SpeciesInfo!$A$1:$AK$1,0), FALSE)</f>
        <v>0</v>
      </c>
      <c r="J93">
        <f>VLOOKUP($A93, SpeciesInfo!$A$2:$AK$166,MATCH(J$1,SpeciesInfo!$A$1:$AK$1,0), FALSE)</f>
        <v>0</v>
      </c>
    </row>
    <row r="94" spans="1:10" x14ac:dyDescent="0.3">
      <c r="A94" t="str">
        <f>SpeciesInfo!A100</f>
        <v>Par.cil</v>
      </c>
      <c r="B94">
        <f>VLOOKUP($A94, SpeciesInfo!$A$2:$AK$166,MATCH(B$1,SpeciesInfo!$A$1:$AK$1,0), FALSE)</f>
        <v>0</v>
      </c>
      <c r="C94">
        <f>VLOOKUP($A94, SpeciesInfo!$A$2:$AK$166,MATCH(C$1,SpeciesInfo!$A$1:$AK$1,0), FALSE)</f>
        <v>0</v>
      </c>
      <c r="D94">
        <f>VLOOKUP($A94, SpeciesInfo!$A$2:$AK$166,MATCH(D$1,SpeciesInfo!$A$1:$AK$1,0), FALSE)</f>
        <v>0</v>
      </c>
      <c r="E94">
        <f>VLOOKUP($A94, SpeciesInfo!$A$2:$AK$166,MATCH(E$1,SpeciesInfo!$A$1:$AK$1,0), FALSE)</f>
        <v>0</v>
      </c>
      <c r="F94">
        <f>VLOOKUP($A94, SpeciesInfo!$A$2:$AK$166,MATCH(F$1,SpeciesInfo!$A$1:$AK$1,0), FALSE)</f>
        <v>2</v>
      </c>
      <c r="G94">
        <f>VLOOKUP($A94, SpeciesInfo!$A$2:$AK$166,MATCH(G$1,SpeciesInfo!$A$1:$AK$1,0), FALSE)</f>
        <v>1</v>
      </c>
      <c r="H94">
        <f>VLOOKUP($A94, SpeciesInfo!$A$2:$AK$166,MATCH(H$1,SpeciesInfo!$A$1:$AK$1,0), FALSE)</f>
        <v>0</v>
      </c>
      <c r="I94">
        <f>VLOOKUP($A94, SpeciesInfo!$A$2:$AK$166,MATCH(I$1,SpeciesInfo!$A$1:$AK$1,0), FALSE)</f>
        <v>0</v>
      </c>
      <c r="J94">
        <f>VLOOKUP($A94, SpeciesInfo!$A$2:$AK$166,MATCH(J$1,SpeciesInfo!$A$1:$AK$1,0), FALSE)</f>
        <v>0</v>
      </c>
    </row>
    <row r="95" spans="1:10" x14ac:dyDescent="0.3">
      <c r="A95" t="str">
        <f>SpeciesInfo!A101</f>
        <v>Par.spi</v>
      </c>
      <c r="B95">
        <f>VLOOKUP($A95, SpeciesInfo!$A$2:$AK$166,MATCH(B$1,SpeciesInfo!$A$1:$AK$1,0), FALSE)</f>
        <v>0</v>
      </c>
      <c r="C95">
        <f>VLOOKUP($A95, SpeciesInfo!$A$2:$AK$166,MATCH(C$1,SpeciesInfo!$A$1:$AK$1,0), FALSE)</f>
        <v>0</v>
      </c>
      <c r="D95">
        <f>VLOOKUP($A95, SpeciesInfo!$A$2:$AK$166,MATCH(D$1,SpeciesInfo!$A$1:$AK$1,0), FALSE)</f>
        <v>0</v>
      </c>
      <c r="E95">
        <f>VLOOKUP($A95, SpeciesInfo!$A$2:$AK$166,MATCH(E$1,SpeciesInfo!$A$1:$AK$1,0), FALSE)</f>
        <v>0</v>
      </c>
      <c r="F95">
        <f>VLOOKUP($A95, SpeciesInfo!$A$2:$AK$166,MATCH(F$1,SpeciesInfo!$A$1:$AK$1,0), FALSE)</f>
        <v>2</v>
      </c>
      <c r="G95">
        <f>VLOOKUP($A95, SpeciesInfo!$A$2:$AK$166,MATCH(G$1,SpeciesInfo!$A$1:$AK$1,0), FALSE)</f>
        <v>1</v>
      </c>
      <c r="H95">
        <f>VLOOKUP($A95, SpeciesInfo!$A$2:$AK$166,MATCH(H$1,SpeciesInfo!$A$1:$AK$1,0), FALSE)</f>
        <v>0</v>
      </c>
      <c r="I95">
        <f>VLOOKUP($A95, SpeciesInfo!$A$2:$AK$166,MATCH(I$1,SpeciesInfo!$A$1:$AK$1,0), FALSE)</f>
        <v>0</v>
      </c>
      <c r="J95">
        <f>VLOOKUP($A95, SpeciesInfo!$A$2:$AK$166,MATCH(J$1,SpeciesInfo!$A$1:$AK$1,0), FALSE)</f>
        <v>0</v>
      </c>
    </row>
    <row r="96" spans="1:10" x14ac:dyDescent="0.3">
      <c r="A96" t="str">
        <f>SpeciesInfo!A102</f>
        <v>Upe.lin</v>
      </c>
      <c r="B96">
        <f>VLOOKUP($A96, SpeciesInfo!$A$2:$AK$166,MATCH(B$1,SpeciesInfo!$A$1:$AK$1,0), FALSE)</f>
        <v>0</v>
      </c>
      <c r="C96">
        <f>VLOOKUP($A96, SpeciesInfo!$A$2:$AK$166,MATCH(C$1,SpeciesInfo!$A$1:$AK$1,0), FALSE)</f>
        <v>0</v>
      </c>
      <c r="D96">
        <f>VLOOKUP($A96, SpeciesInfo!$A$2:$AK$166,MATCH(D$1,SpeciesInfo!$A$1:$AK$1,0), FALSE)</f>
        <v>0</v>
      </c>
      <c r="E96">
        <f>VLOOKUP($A96, SpeciesInfo!$A$2:$AK$166,MATCH(E$1,SpeciesInfo!$A$1:$AK$1,0), FALSE)</f>
        <v>0</v>
      </c>
      <c r="F96">
        <f>VLOOKUP($A96, SpeciesInfo!$A$2:$AK$166,MATCH(F$1,SpeciesInfo!$A$1:$AK$1,0), FALSE)</f>
        <v>1</v>
      </c>
      <c r="G96">
        <f>VLOOKUP($A96, SpeciesInfo!$A$2:$AK$166,MATCH(G$1,SpeciesInfo!$A$1:$AK$1,0), FALSE)</f>
        <v>2</v>
      </c>
      <c r="H96">
        <f>VLOOKUP($A96, SpeciesInfo!$A$2:$AK$166,MATCH(H$1,SpeciesInfo!$A$1:$AK$1,0), FALSE)</f>
        <v>0</v>
      </c>
      <c r="I96">
        <f>VLOOKUP($A96, SpeciesInfo!$A$2:$AK$166,MATCH(I$1,SpeciesInfo!$A$1:$AK$1,0), FALSE)</f>
        <v>0</v>
      </c>
      <c r="J96">
        <f>VLOOKUP($A96, SpeciesInfo!$A$2:$AK$166,MATCH(J$1,SpeciesInfo!$A$1:$AK$1,0), FALSE)</f>
        <v>0</v>
      </c>
    </row>
    <row r="97" spans="1:10" x14ac:dyDescent="0.3">
      <c r="A97" t="str">
        <f>SpeciesInfo!A103</f>
        <v>Not.ang</v>
      </c>
      <c r="B97">
        <f>VLOOKUP($A97, SpeciesInfo!$A$2:$AK$166,MATCH(B$1,SpeciesInfo!$A$1:$AK$1,0), FALSE)</f>
        <v>0</v>
      </c>
      <c r="C97">
        <f>VLOOKUP($A97, SpeciesInfo!$A$2:$AK$166,MATCH(C$1,SpeciesInfo!$A$1:$AK$1,0), FALSE)</f>
        <v>1</v>
      </c>
      <c r="D97">
        <f>VLOOKUP($A97, SpeciesInfo!$A$2:$AK$166,MATCH(D$1,SpeciesInfo!$A$1:$AK$1,0), FALSE)</f>
        <v>0</v>
      </c>
      <c r="E97">
        <f>VLOOKUP($A97, SpeciesInfo!$A$2:$AK$166,MATCH(E$1,SpeciesInfo!$A$1:$AK$1,0), FALSE)</f>
        <v>0</v>
      </c>
      <c r="F97">
        <f>VLOOKUP($A97, SpeciesInfo!$A$2:$AK$166,MATCH(F$1,SpeciesInfo!$A$1:$AK$1,0), FALSE)</f>
        <v>0</v>
      </c>
      <c r="G97">
        <f>VLOOKUP($A97, SpeciesInfo!$A$2:$AK$166,MATCH(G$1,SpeciesInfo!$A$1:$AK$1,0), FALSE)</f>
        <v>2</v>
      </c>
      <c r="H97">
        <f>VLOOKUP($A97, SpeciesInfo!$A$2:$AK$166,MATCH(H$1,SpeciesInfo!$A$1:$AK$1,0), FALSE)</f>
        <v>1</v>
      </c>
      <c r="I97">
        <f>VLOOKUP($A97, SpeciesInfo!$A$2:$AK$166,MATCH(I$1,SpeciesInfo!$A$1:$AK$1,0), FALSE)</f>
        <v>0</v>
      </c>
      <c r="J97">
        <f>VLOOKUP($A97, SpeciesInfo!$A$2:$AK$166,MATCH(J$1,SpeciesInfo!$A$1:$AK$1,0), FALSE)</f>
        <v>0</v>
      </c>
    </row>
    <row r="98" spans="1:10" x14ac:dyDescent="0.3">
      <c r="A98" t="str">
        <f>SpeciesInfo!A104</f>
        <v>Oda.cya</v>
      </c>
      <c r="B98">
        <f>VLOOKUP($A98, SpeciesInfo!$A$2:$AK$166,MATCH(B$1,SpeciesInfo!$A$1:$AK$1,0), FALSE)</f>
        <v>0</v>
      </c>
      <c r="C98">
        <f>VLOOKUP($A98, SpeciesInfo!$A$2:$AK$166,MATCH(C$1,SpeciesInfo!$A$1:$AK$1,0), FALSE)</f>
        <v>2</v>
      </c>
      <c r="D98">
        <f>VLOOKUP($A98, SpeciesInfo!$A$2:$AK$166,MATCH(D$1,SpeciesInfo!$A$1:$AK$1,0), FALSE)</f>
        <v>0</v>
      </c>
      <c r="E98">
        <f>VLOOKUP($A98, SpeciesInfo!$A$2:$AK$166,MATCH(E$1,SpeciesInfo!$A$1:$AK$1,0), FALSE)</f>
        <v>0</v>
      </c>
      <c r="F98">
        <f>VLOOKUP($A98, SpeciesInfo!$A$2:$AK$166,MATCH(F$1,SpeciesInfo!$A$1:$AK$1,0), FALSE)</f>
        <v>0</v>
      </c>
      <c r="G98">
        <f>VLOOKUP($A98, SpeciesInfo!$A$2:$AK$166,MATCH(G$1,SpeciesInfo!$A$1:$AK$1,0), FALSE)</f>
        <v>0</v>
      </c>
      <c r="H98">
        <f>VLOOKUP($A98, SpeciesInfo!$A$2:$AK$166,MATCH(H$1,SpeciesInfo!$A$1:$AK$1,0), FALSE)</f>
        <v>0</v>
      </c>
      <c r="I98">
        <f>VLOOKUP($A98, SpeciesInfo!$A$2:$AK$166,MATCH(I$1,SpeciesInfo!$A$1:$AK$1,0), FALSE)</f>
        <v>0</v>
      </c>
      <c r="J98">
        <f>VLOOKUP($A98, SpeciesInfo!$A$2:$AK$166,MATCH(J$1,SpeciesInfo!$A$1:$AK$1,0), FALSE)</f>
        <v>0</v>
      </c>
    </row>
    <row r="99" spans="1:10" x14ac:dyDescent="0.3">
      <c r="A99" t="str">
        <f>SpeciesInfo!A105</f>
        <v>Oda.pul</v>
      </c>
      <c r="B99">
        <f>VLOOKUP($A99, SpeciesInfo!$A$2:$AK$166,MATCH(B$1,SpeciesInfo!$A$1:$AK$1,0), FALSE)</f>
        <v>0</v>
      </c>
      <c r="C99">
        <f>VLOOKUP($A99, SpeciesInfo!$A$2:$AK$166,MATCH(C$1,SpeciesInfo!$A$1:$AK$1,0), FALSE)</f>
        <v>2</v>
      </c>
      <c r="D99">
        <f>VLOOKUP($A99, SpeciesInfo!$A$2:$AK$166,MATCH(D$1,SpeciesInfo!$A$1:$AK$1,0), FALSE)</f>
        <v>1</v>
      </c>
      <c r="E99">
        <f>VLOOKUP($A99, SpeciesInfo!$A$2:$AK$166,MATCH(E$1,SpeciesInfo!$A$1:$AK$1,0), FALSE)</f>
        <v>0</v>
      </c>
      <c r="F99">
        <f>VLOOKUP($A99, SpeciesInfo!$A$2:$AK$166,MATCH(F$1,SpeciesInfo!$A$1:$AK$1,0), FALSE)</f>
        <v>1</v>
      </c>
      <c r="G99">
        <f>VLOOKUP($A99, SpeciesInfo!$A$2:$AK$166,MATCH(G$1,SpeciesInfo!$A$1:$AK$1,0), FALSE)</f>
        <v>1</v>
      </c>
      <c r="H99">
        <f>VLOOKUP($A99, SpeciesInfo!$A$2:$AK$166,MATCH(H$1,SpeciesInfo!$A$1:$AK$1,0), FALSE)</f>
        <v>0</v>
      </c>
      <c r="I99">
        <f>VLOOKUP($A99, SpeciesInfo!$A$2:$AK$166,MATCH(I$1,SpeciesInfo!$A$1:$AK$1,0), FALSE)</f>
        <v>0</v>
      </c>
      <c r="J99">
        <f>VLOOKUP($A99, SpeciesInfo!$A$2:$AK$166,MATCH(J$1,SpeciesInfo!$A$1:$AK$1,0), FALSE)</f>
        <v>0</v>
      </c>
    </row>
    <row r="100" spans="1:10" x14ac:dyDescent="0.3">
      <c r="A100" t="str">
        <f>SpeciesInfo!A106</f>
        <v>Pem.ads</v>
      </c>
      <c r="B100">
        <f>VLOOKUP($A100, SpeciesInfo!$A$2:$AK$166,MATCH(B$1,SpeciesInfo!$A$1:$AK$1,0), FALSE)</f>
        <v>0</v>
      </c>
      <c r="C100">
        <f>VLOOKUP($A100, SpeciesInfo!$A$2:$AK$166,MATCH(C$1,SpeciesInfo!$A$1:$AK$1,0), FALSE)</f>
        <v>0</v>
      </c>
      <c r="D100">
        <f>VLOOKUP($A100, SpeciesInfo!$A$2:$AK$166,MATCH(D$1,SpeciesInfo!$A$1:$AK$1,0), FALSE)</f>
        <v>2</v>
      </c>
      <c r="E100">
        <f>VLOOKUP($A100, SpeciesInfo!$A$2:$AK$166,MATCH(E$1,SpeciesInfo!$A$1:$AK$1,0), FALSE)</f>
        <v>0</v>
      </c>
      <c r="F100">
        <f>VLOOKUP($A100, SpeciesInfo!$A$2:$AK$166,MATCH(F$1,SpeciesInfo!$A$1:$AK$1,0), FALSE)</f>
        <v>1</v>
      </c>
      <c r="G100">
        <f>VLOOKUP($A100, SpeciesInfo!$A$2:$AK$166,MATCH(G$1,SpeciesInfo!$A$1:$AK$1,0), FALSE)</f>
        <v>1</v>
      </c>
      <c r="H100">
        <f>VLOOKUP($A100, SpeciesInfo!$A$2:$AK$166,MATCH(H$1,SpeciesInfo!$A$1:$AK$1,0), FALSE)</f>
        <v>0</v>
      </c>
      <c r="I100">
        <f>VLOOKUP($A100, SpeciesInfo!$A$2:$AK$166,MATCH(I$1,SpeciesInfo!$A$1:$AK$1,0), FALSE)</f>
        <v>0</v>
      </c>
      <c r="J100">
        <f>VLOOKUP($A100, SpeciesInfo!$A$2:$AK$166,MATCH(J$1,SpeciesInfo!$A$1:$AK$1,0), FALSE)</f>
        <v>0</v>
      </c>
    </row>
    <row r="101" spans="1:10" x14ac:dyDescent="0.3">
      <c r="A101" t="str">
        <f>SpeciesInfo!A107</f>
        <v>Pem.ana</v>
      </c>
      <c r="B101">
        <f>VLOOKUP($A101, SpeciesInfo!$A$2:$AK$166,MATCH(B$1,SpeciesInfo!$A$1:$AK$1,0), FALSE)</f>
        <v>0</v>
      </c>
      <c r="C101">
        <f>VLOOKUP($A101, SpeciesInfo!$A$2:$AK$166,MATCH(C$1,SpeciesInfo!$A$1:$AK$1,0), FALSE)</f>
        <v>0</v>
      </c>
      <c r="D101">
        <f>VLOOKUP($A101, SpeciesInfo!$A$2:$AK$166,MATCH(D$1,SpeciesInfo!$A$1:$AK$1,0), FALSE)</f>
        <v>2</v>
      </c>
      <c r="E101">
        <f>VLOOKUP($A101, SpeciesInfo!$A$2:$AK$166,MATCH(E$1,SpeciesInfo!$A$1:$AK$1,0), FALSE)</f>
        <v>0</v>
      </c>
      <c r="F101">
        <f>VLOOKUP($A101, SpeciesInfo!$A$2:$AK$166,MATCH(F$1,SpeciesInfo!$A$1:$AK$1,0), FALSE)</f>
        <v>1</v>
      </c>
      <c r="G101">
        <f>VLOOKUP($A101, SpeciesInfo!$A$2:$AK$166,MATCH(G$1,SpeciesInfo!$A$1:$AK$1,0), FALSE)</f>
        <v>1</v>
      </c>
      <c r="H101">
        <f>VLOOKUP($A101, SpeciesInfo!$A$2:$AK$166,MATCH(H$1,SpeciesInfo!$A$1:$AK$1,0), FALSE)</f>
        <v>0</v>
      </c>
      <c r="I101">
        <f>VLOOKUP($A101, SpeciesInfo!$A$2:$AK$166,MATCH(I$1,SpeciesInfo!$A$1:$AK$1,0), FALSE)</f>
        <v>0</v>
      </c>
      <c r="J101">
        <f>VLOOKUP($A101, SpeciesInfo!$A$2:$AK$166,MATCH(J$1,SpeciesInfo!$A$1:$AK$1,0), FALSE)</f>
        <v>0</v>
      </c>
    </row>
    <row r="102" spans="1:10" x14ac:dyDescent="0.3">
      <c r="A102" t="str">
        <f>SpeciesInfo!A108</f>
        <v>Evi.acu</v>
      </c>
      <c r="B102">
        <f>VLOOKUP($A102, SpeciesInfo!$A$2:$AK$166,MATCH(B$1,SpeciesInfo!$A$1:$AK$1,0), FALSE)</f>
        <v>0</v>
      </c>
      <c r="C102">
        <f>VLOOKUP($A102, SpeciesInfo!$A$2:$AK$166,MATCH(C$1,SpeciesInfo!$A$1:$AK$1,0), FALSE)</f>
        <v>0</v>
      </c>
      <c r="D102">
        <f>VLOOKUP($A102, SpeciesInfo!$A$2:$AK$166,MATCH(D$1,SpeciesInfo!$A$1:$AK$1,0), FALSE)</f>
        <v>0</v>
      </c>
      <c r="E102">
        <f>VLOOKUP($A102, SpeciesInfo!$A$2:$AK$166,MATCH(E$1,SpeciesInfo!$A$1:$AK$1,0), FALSE)</f>
        <v>0</v>
      </c>
      <c r="F102">
        <f>VLOOKUP($A102, SpeciesInfo!$A$2:$AK$166,MATCH(F$1,SpeciesInfo!$A$1:$AK$1,0), FALSE)</f>
        <v>1</v>
      </c>
      <c r="G102">
        <f>VLOOKUP($A102, SpeciesInfo!$A$2:$AK$166,MATCH(G$1,SpeciesInfo!$A$1:$AK$1,0), FALSE)</f>
        <v>2</v>
      </c>
      <c r="H102">
        <f>VLOOKUP($A102, SpeciesInfo!$A$2:$AK$166,MATCH(H$1,SpeciesInfo!$A$1:$AK$1,0), FALSE)</f>
        <v>0</v>
      </c>
      <c r="I102">
        <f>VLOOKUP($A102, SpeciesInfo!$A$2:$AK$166,MATCH(I$1,SpeciesInfo!$A$1:$AK$1,0), FALSE)</f>
        <v>0</v>
      </c>
      <c r="J102">
        <f>VLOOKUP($A102, SpeciesInfo!$A$2:$AK$166,MATCH(J$1,SpeciesInfo!$A$1:$AK$1,0), FALSE)</f>
        <v>0</v>
      </c>
    </row>
    <row r="103" spans="1:10" x14ac:dyDescent="0.3">
      <c r="A103" t="str">
        <f>SpeciesInfo!A109</f>
        <v>Zan.ele</v>
      </c>
      <c r="B103">
        <f>VLOOKUP($A103, SpeciesInfo!$A$2:$AK$166,MATCH(B$1,SpeciesInfo!$A$1:$AK$1,0), FALSE)</f>
        <v>0</v>
      </c>
      <c r="C103">
        <f>VLOOKUP($A103, SpeciesInfo!$A$2:$AK$166,MATCH(C$1,SpeciesInfo!$A$1:$AK$1,0), FALSE)</f>
        <v>0</v>
      </c>
      <c r="D103">
        <f>VLOOKUP($A103, SpeciesInfo!$A$2:$AK$166,MATCH(D$1,SpeciesInfo!$A$1:$AK$1,0), FALSE)</f>
        <v>0</v>
      </c>
      <c r="E103">
        <f>VLOOKUP($A103, SpeciesInfo!$A$2:$AK$166,MATCH(E$1,SpeciesInfo!$A$1:$AK$1,0), FALSE)</f>
        <v>0</v>
      </c>
      <c r="F103">
        <f>VLOOKUP($A103, SpeciesInfo!$A$2:$AK$166,MATCH(F$1,SpeciesInfo!$A$1:$AK$1,0), FALSE)</f>
        <v>1</v>
      </c>
      <c r="G103">
        <f>VLOOKUP($A103, SpeciesInfo!$A$2:$AK$166,MATCH(G$1,SpeciesInfo!$A$1:$AK$1,0), FALSE)</f>
        <v>2</v>
      </c>
      <c r="H103">
        <f>VLOOKUP($A103, SpeciesInfo!$A$2:$AK$166,MATCH(H$1,SpeciesInfo!$A$1:$AK$1,0), FALSE)</f>
        <v>0</v>
      </c>
      <c r="I103">
        <f>VLOOKUP($A103, SpeciesInfo!$A$2:$AK$166,MATCH(I$1,SpeciesInfo!$A$1:$AK$1,0), FALSE)</f>
        <v>0</v>
      </c>
      <c r="J103">
        <f>VLOOKUP($A103, SpeciesInfo!$A$2:$AK$166,MATCH(J$1,SpeciesInfo!$A$1:$AK$1,0), FALSE)</f>
        <v>0</v>
      </c>
    </row>
    <row r="104" spans="1:10" x14ac:dyDescent="0.3">
      <c r="A104" t="str">
        <f>SpeciesInfo!A110</f>
        <v>Par.lab</v>
      </c>
      <c r="B104">
        <f>VLOOKUP($A104, SpeciesInfo!$A$2:$AK$166,MATCH(B$1,SpeciesInfo!$A$1:$AK$1,0), FALSE)</f>
        <v>0</v>
      </c>
      <c r="C104">
        <f>VLOOKUP($A104, SpeciesInfo!$A$2:$AK$166,MATCH(C$1,SpeciesInfo!$A$1:$AK$1,0), FALSE)</f>
        <v>0</v>
      </c>
      <c r="D104">
        <f>VLOOKUP($A104, SpeciesInfo!$A$2:$AK$166,MATCH(D$1,SpeciesInfo!$A$1:$AK$1,0), FALSE)</f>
        <v>0</v>
      </c>
      <c r="E104">
        <f>VLOOKUP($A104, SpeciesInfo!$A$2:$AK$166,MATCH(E$1,SpeciesInfo!$A$1:$AK$1,0), FALSE)</f>
        <v>0</v>
      </c>
      <c r="F104">
        <f>VLOOKUP($A104, SpeciesInfo!$A$2:$AK$166,MATCH(F$1,SpeciesInfo!$A$1:$AK$1,0), FALSE)</f>
        <v>1</v>
      </c>
      <c r="G104">
        <f>VLOOKUP($A104, SpeciesInfo!$A$2:$AK$166,MATCH(G$1,SpeciesInfo!$A$1:$AK$1,0), FALSE)</f>
        <v>2</v>
      </c>
      <c r="H104">
        <f>VLOOKUP($A104, SpeciesInfo!$A$2:$AK$166,MATCH(H$1,SpeciesInfo!$A$1:$AK$1,0), FALSE)</f>
        <v>0</v>
      </c>
      <c r="I104">
        <f>VLOOKUP($A104, SpeciesInfo!$A$2:$AK$166,MATCH(I$1,SpeciesInfo!$A$1:$AK$1,0), FALSE)</f>
        <v>0</v>
      </c>
      <c r="J104">
        <f>VLOOKUP($A104, SpeciesInfo!$A$2:$AK$166,MATCH(J$1,SpeciesInfo!$A$1:$AK$1,0), FALSE)</f>
        <v>0</v>
      </c>
    </row>
    <row r="105" spans="1:10" x14ac:dyDescent="0.3">
      <c r="A105" t="str">
        <f>SpeciesInfo!A111</f>
        <v>Par.col</v>
      </c>
      <c r="B105">
        <f>VLOOKUP($A105, SpeciesInfo!$A$2:$AK$166,MATCH(B$1,SpeciesInfo!$A$1:$AK$1,0), FALSE)</f>
        <v>0</v>
      </c>
      <c r="C105">
        <f>VLOOKUP($A105, SpeciesInfo!$A$2:$AK$166,MATCH(C$1,SpeciesInfo!$A$1:$AK$1,0), FALSE)</f>
        <v>0</v>
      </c>
      <c r="D105">
        <f>VLOOKUP($A105, SpeciesInfo!$A$2:$AK$166,MATCH(D$1,SpeciesInfo!$A$1:$AK$1,0), FALSE)</f>
        <v>1</v>
      </c>
      <c r="E105">
        <f>VLOOKUP($A105, SpeciesInfo!$A$2:$AK$166,MATCH(E$1,SpeciesInfo!$A$1:$AK$1,0), FALSE)</f>
        <v>1</v>
      </c>
      <c r="F105">
        <f>VLOOKUP($A105, SpeciesInfo!$A$2:$AK$166,MATCH(F$1,SpeciesInfo!$A$1:$AK$1,0), FALSE)</f>
        <v>1</v>
      </c>
      <c r="G105">
        <f>VLOOKUP($A105, SpeciesInfo!$A$2:$AK$166,MATCH(G$1,SpeciesInfo!$A$1:$AK$1,0), FALSE)</f>
        <v>2</v>
      </c>
      <c r="H105">
        <f>VLOOKUP($A105, SpeciesInfo!$A$2:$AK$166,MATCH(H$1,SpeciesInfo!$A$1:$AK$1,0), FALSE)</f>
        <v>1</v>
      </c>
      <c r="I105">
        <f>VLOOKUP($A105, SpeciesInfo!$A$2:$AK$166,MATCH(I$1,SpeciesInfo!$A$1:$AK$1,0), FALSE)</f>
        <v>0</v>
      </c>
      <c r="J105">
        <f>VLOOKUP($A105, SpeciesInfo!$A$2:$AK$166,MATCH(J$1,SpeciesInfo!$A$1:$AK$1,0), FALSE)</f>
        <v>1</v>
      </c>
    </row>
    <row r="106" spans="1:10" x14ac:dyDescent="0.3">
      <c r="A106" t="str">
        <f>SpeciesInfo!A112</f>
        <v>Chr.dis</v>
      </c>
      <c r="B106">
        <f>VLOOKUP($A106, SpeciesInfo!$A$2:$AK$166,MATCH(B$1,SpeciesInfo!$A$1:$AK$1,0), FALSE)</f>
        <v>0</v>
      </c>
      <c r="C106">
        <f>VLOOKUP($A106, SpeciesInfo!$A$2:$AK$166,MATCH(C$1,SpeciesInfo!$A$1:$AK$1,0), FALSE)</f>
        <v>0</v>
      </c>
      <c r="D106">
        <f>VLOOKUP($A106, SpeciesInfo!$A$2:$AK$166,MATCH(D$1,SpeciesInfo!$A$1:$AK$1,0), FALSE)</f>
        <v>2</v>
      </c>
      <c r="E106">
        <f>VLOOKUP($A106, SpeciesInfo!$A$2:$AK$166,MATCH(E$1,SpeciesInfo!$A$1:$AK$1,0), FALSE)</f>
        <v>1</v>
      </c>
      <c r="F106">
        <f>VLOOKUP($A106, SpeciesInfo!$A$2:$AK$166,MATCH(F$1,SpeciesInfo!$A$1:$AK$1,0), FALSE)</f>
        <v>1</v>
      </c>
      <c r="G106">
        <f>VLOOKUP($A106, SpeciesInfo!$A$2:$AK$166,MATCH(G$1,SpeciesInfo!$A$1:$AK$1,0), FALSE)</f>
        <v>0</v>
      </c>
      <c r="H106">
        <f>VLOOKUP($A106, SpeciesInfo!$A$2:$AK$166,MATCH(H$1,SpeciesInfo!$A$1:$AK$1,0), FALSE)</f>
        <v>0</v>
      </c>
      <c r="I106">
        <f>VLOOKUP($A106, SpeciesInfo!$A$2:$AK$166,MATCH(I$1,SpeciesInfo!$A$1:$AK$1,0), FALSE)</f>
        <v>0</v>
      </c>
      <c r="J106">
        <f>VLOOKUP($A106, SpeciesInfo!$A$2:$AK$166,MATCH(J$1,SpeciesInfo!$A$1:$AK$1,0), FALSE)</f>
        <v>0</v>
      </c>
    </row>
    <row r="107" spans="1:10" x14ac:dyDescent="0.3">
      <c r="A107" t="str">
        <f>SpeciesInfo!A113</f>
        <v>Chr.hyp</v>
      </c>
      <c r="B107">
        <f>VLOOKUP($A107, SpeciesInfo!$A$2:$AK$166,MATCH(B$1,SpeciesInfo!$A$1:$AK$1,0), FALSE)</f>
        <v>0</v>
      </c>
      <c r="C107">
        <f>VLOOKUP($A107, SpeciesInfo!$A$2:$AK$166,MATCH(C$1,SpeciesInfo!$A$1:$AK$1,0), FALSE)</f>
        <v>0</v>
      </c>
      <c r="D107">
        <f>VLOOKUP($A107, SpeciesInfo!$A$2:$AK$166,MATCH(D$1,SpeciesInfo!$A$1:$AK$1,0), FALSE)</f>
        <v>2</v>
      </c>
      <c r="E107">
        <f>VLOOKUP($A107, SpeciesInfo!$A$2:$AK$166,MATCH(E$1,SpeciesInfo!$A$1:$AK$1,0), FALSE)</f>
        <v>1</v>
      </c>
      <c r="F107">
        <f>VLOOKUP($A107, SpeciesInfo!$A$2:$AK$166,MATCH(F$1,SpeciesInfo!$A$1:$AK$1,0), FALSE)</f>
        <v>1</v>
      </c>
      <c r="G107">
        <f>VLOOKUP($A107, SpeciesInfo!$A$2:$AK$166,MATCH(G$1,SpeciesInfo!$A$1:$AK$1,0), FALSE)</f>
        <v>0</v>
      </c>
      <c r="H107">
        <f>VLOOKUP($A107, SpeciesInfo!$A$2:$AK$166,MATCH(H$1,SpeciesInfo!$A$1:$AK$1,0), FALSE)</f>
        <v>0</v>
      </c>
      <c r="I107">
        <f>VLOOKUP($A107, SpeciesInfo!$A$2:$AK$166,MATCH(I$1,SpeciesInfo!$A$1:$AK$1,0), FALSE)</f>
        <v>0</v>
      </c>
      <c r="J107">
        <f>VLOOKUP($A107, SpeciesInfo!$A$2:$AK$166,MATCH(J$1,SpeciesInfo!$A$1:$AK$1,0), FALSE)</f>
        <v>0</v>
      </c>
    </row>
    <row r="108" spans="1:10" x14ac:dyDescent="0.3">
      <c r="A108" t="str">
        <f>SpeciesInfo!A114</f>
        <v>Chr.rap</v>
      </c>
      <c r="B108">
        <f>VLOOKUP($A108, SpeciesInfo!$A$2:$AK$166,MATCH(B$1,SpeciesInfo!$A$1:$AK$1,0), FALSE)</f>
        <v>0</v>
      </c>
      <c r="C108">
        <f>VLOOKUP($A108, SpeciesInfo!$A$2:$AK$166,MATCH(C$1,SpeciesInfo!$A$1:$AK$1,0), FALSE)</f>
        <v>0</v>
      </c>
      <c r="D108">
        <f>VLOOKUP($A108, SpeciesInfo!$A$2:$AK$166,MATCH(D$1,SpeciesInfo!$A$1:$AK$1,0), FALSE)</f>
        <v>1</v>
      </c>
      <c r="E108">
        <f>VLOOKUP($A108, SpeciesInfo!$A$2:$AK$166,MATCH(E$1,SpeciesInfo!$A$1:$AK$1,0), FALSE)</f>
        <v>1</v>
      </c>
      <c r="F108">
        <f>VLOOKUP($A108, SpeciesInfo!$A$2:$AK$166,MATCH(F$1,SpeciesInfo!$A$1:$AK$1,0), FALSE)</f>
        <v>1</v>
      </c>
      <c r="G108">
        <f>VLOOKUP($A108, SpeciesInfo!$A$2:$AK$166,MATCH(G$1,SpeciesInfo!$A$1:$AK$1,0), FALSE)</f>
        <v>1</v>
      </c>
      <c r="H108">
        <f>VLOOKUP($A108, SpeciesInfo!$A$2:$AK$166,MATCH(H$1,SpeciesInfo!$A$1:$AK$1,0), FALSE)</f>
        <v>0</v>
      </c>
      <c r="I108">
        <f>VLOOKUP($A108, SpeciesInfo!$A$2:$AK$166,MATCH(I$1,SpeciesInfo!$A$1:$AK$1,0), FALSE)</f>
        <v>0</v>
      </c>
      <c r="J108">
        <f>VLOOKUP($A108, SpeciesInfo!$A$2:$AK$166,MATCH(J$1,SpeciesInfo!$A$1:$AK$1,0), FALSE)</f>
        <v>0</v>
      </c>
    </row>
    <row r="109" spans="1:10" x14ac:dyDescent="0.3">
      <c r="A109" t="str">
        <f>SpeciesInfo!A115</f>
        <v>Par.alb</v>
      </c>
      <c r="B109">
        <f>VLOOKUP($A109, SpeciesInfo!$A$2:$AK$166,MATCH(B$1,SpeciesInfo!$A$1:$AK$1,0), FALSE)</f>
        <v>0</v>
      </c>
      <c r="C109">
        <f>VLOOKUP($A109, SpeciesInfo!$A$2:$AK$166,MATCH(C$1,SpeciesInfo!$A$1:$AK$1,0), FALSE)</f>
        <v>2</v>
      </c>
      <c r="D109">
        <f>VLOOKUP($A109, SpeciesInfo!$A$2:$AK$166,MATCH(D$1,SpeciesInfo!$A$1:$AK$1,0), FALSE)</f>
        <v>1</v>
      </c>
      <c r="E109">
        <f>VLOOKUP($A109, SpeciesInfo!$A$2:$AK$166,MATCH(E$1,SpeciesInfo!$A$1:$AK$1,0), FALSE)</f>
        <v>0</v>
      </c>
      <c r="F109">
        <f>VLOOKUP($A109, SpeciesInfo!$A$2:$AK$166,MATCH(F$1,SpeciesInfo!$A$1:$AK$1,0), FALSE)</f>
        <v>1</v>
      </c>
      <c r="G109">
        <f>VLOOKUP($A109, SpeciesInfo!$A$2:$AK$166,MATCH(G$1,SpeciesInfo!$A$1:$AK$1,0), FALSE)</f>
        <v>0</v>
      </c>
      <c r="H109">
        <f>VLOOKUP($A109, SpeciesInfo!$A$2:$AK$166,MATCH(H$1,SpeciesInfo!$A$1:$AK$1,0), FALSE)</f>
        <v>0</v>
      </c>
      <c r="I109">
        <f>VLOOKUP($A109, SpeciesInfo!$A$2:$AK$166,MATCH(I$1,SpeciesInfo!$A$1:$AK$1,0), FALSE)</f>
        <v>0</v>
      </c>
      <c r="J109">
        <f>VLOOKUP($A109, SpeciesInfo!$A$2:$AK$166,MATCH(J$1,SpeciesInfo!$A$1:$AK$1,0), FALSE)</f>
        <v>0</v>
      </c>
    </row>
    <row r="110" spans="1:10" x14ac:dyDescent="0.3">
      <c r="A110" t="str">
        <f>SpeciesInfo!A116</f>
        <v>Par.ker</v>
      </c>
      <c r="B110">
        <f>VLOOKUP($A110, SpeciesInfo!$A$2:$AK$166,MATCH(B$1,SpeciesInfo!$A$1:$AK$1,0), FALSE)</f>
        <v>0</v>
      </c>
      <c r="C110">
        <f>VLOOKUP($A110, SpeciesInfo!$A$2:$AK$166,MATCH(C$1,SpeciesInfo!$A$1:$AK$1,0), FALSE)</f>
        <v>2</v>
      </c>
      <c r="D110">
        <f>VLOOKUP($A110, SpeciesInfo!$A$2:$AK$166,MATCH(D$1,SpeciesInfo!$A$1:$AK$1,0), FALSE)</f>
        <v>0</v>
      </c>
      <c r="E110">
        <f>VLOOKUP($A110, SpeciesInfo!$A$2:$AK$166,MATCH(E$1,SpeciesInfo!$A$1:$AK$1,0), FALSE)</f>
        <v>0</v>
      </c>
      <c r="F110">
        <f>VLOOKUP($A110, SpeciesInfo!$A$2:$AK$166,MATCH(F$1,SpeciesInfo!$A$1:$AK$1,0), FALSE)</f>
        <v>0</v>
      </c>
      <c r="G110">
        <f>VLOOKUP($A110, SpeciesInfo!$A$2:$AK$166,MATCH(G$1,SpeciesInfo!$A$1:$AK$1,0), FALSE)</f>
        <v>0</v>
      </c>
      <c r="H110">
        <f>VLOOKUP($A110, SpeciesInfo!$A$2:$AK$166,MATCH(H$1,SpeciesInfo!$A$1:$AK$1,0), FALSE)</f>
        <v>0</v>
      </c>
      <c r="I110">
        <f>VLOOKUP($A110, SpeciesInfo!$A$2:$AK$166,MATCH(I$1,SpeciesInfo!$A$1:$AK$1,0), FALSE)</f>
        <v>0</v>
      </c>
      <c r="J110">
        <f>VLOOKUP($A110, SpeciesInfo!$A$2:$AK$166,MATCH(J$1,SpeciesInfo!$A$1:$AK$1,0), FALSE)</f>
        <v>0</v>
      </c>
    </row>
    <row r="111" spans="1:10" x14ac:dyDescent="0.3">
      <c r="A111" t="str">
        <f>SpeciesInfo!A117</f>
        <v>Ste.fas</v>
      </c>
      <c r="B111">
        <f>VLOOKUP($A111, SpeciesInfo!$A$2:$AK$166,MATCH(B$1,SpeciesInfo!$A$1:$AK$1,0), FALSE)</f>
        <v>0</v>
      </c>
      <c r="C111">
        <f>VLOOKUP($A111, SpeciesInfo!$A$2:$AK$166,MATCH(C$1,SpeciesInfo!$A$1:$AK$1,0), FALSE)</f>
        <v>2</v>
      </c>
      <c r="D111">
        <f>VLOOKUP($A111, SpeciesInfo!$A$2:$AK$166,MATCH(D$1,SpeciesInfo!$A$1:$AK$1,0), FALSE)</f>
        <v>0</v>
      </c>
      <c r="E111">
        <f>VLOOKUP($A111, SpeciesInfo!$A$2:$AK$166,MATCH(E$1,SpeciesInfo!$A$1:$AK$1,0), FALSE)</f>
        <v>0</v>
      </c>
      <c r="F111">
        <f>VLOOKUP($A111, SpeciesInfo!$A$2:$AK$166,MATCH(F$1,SpeciesInfo!$A$1:$AK$1,0), FALSE)</f>
        <v>0</v>
      </c>
      <c r="G111">
        <f>VLOOKUP($A111, SpeciesInfo!$A$2:$AK$166,MATCH(G$1,SpeciesInfo!$A$1:$AK$1,0), FALSE)</f>
        <v>0</v>
      </c>
      <c r="H111">
        <f>VLOOKUP($A111, SpeciesInfo!$A$2:$AK$166,MATCH(H$1,SpeciesInfo!$A$1:$AK$1,0), FALSE)</f>
        <v>0</v>
      </c>
      <c r="I111">
        <f>VLOOKUP($A111, SpeciesInfo!$A$2:$AK$166,MATCH(I$1,SpeciesInfo!$A$1:$AK$1,0), FALSE)</f>
        <v>0</v>
      </c>
      <c r="J111">
        <f>VLOOKUP($A111, SpeciesInfo!$A$2:$AK$166,MATCH(J$1,SpeciesInfo!$A$1:$AK$1,0), FALSE)</f>
        <v>0</v>
      </c>
    </row>
    <row r="112" spans="1:10" x14ac:dyDescent="0.3">
      <c r="A112" t="str">
        <f>SpeciesInfo!A118</f>
        <v>Aca.cin</v>
      </c>
      <c r="B112">
        <f>VLOOKUP($A112, SpeciesInfo!$A$2:$AK$166,MATCH(B$1,SpeciesInfo!$A$1:$AK$1,0), FALSE)</f>
        <v>0</v>
      </c>
      <c r="C112">
        <f>VLOOKUP($A112, SpeciesInfo!$A$2:$AK$166,MATCH(C$1,SpeciesInfo!$A$1:$AK$1,0), FALSE)</f>
        <v>0</v>
      </c>
      <c r="D112">
        <f>VLOOKUP($A112, SpeciesInfo!$A$2:$AK$166,MATCH(D$1,SpeciesInfo!$A$1:$AK$1,0), FALSE)</f>
        <v>0</v>
      </c>
      <c r="E112">
        <f>VLOOKUP($A112, SpeciesInfo!$A$2:$AK$166,MATCH(E$1,SpeciesInfo!$A$1:$AK$1,0), FALSE)</f>
        <v>0</v>
      </c>
      <c r="F112">
        <f>VLOOKUP($A112, SpeciesInfo!$A$2:$AK$166,MATCH(F$1,SpeciesInfo!$A$1:$AK$1,0), FALSE)</f>
        <v>0</v>
      </c>
      <c r="G112">
        <f>VLOOKUP($A112, SpeciesInfo!$A$2:$AK$166,MATCH(G$1,SpeciesInfo!$A$1:$AK$1,0), FALSE)</f>
        <v>0</v>
      </c>
      <c r="H112">
        <f>VLOOKUP($A112, SpeciesInfo!$A$2:$AK$166,MATCH(H$1,SpeciesInfo!$A$1:$AK$1,0), FALSE)</f>
        <v>2</v>
      </c>
      <c r="I112">
        <f>VLOOKUP($A112, SpeciesInfo!$A$2:$AK$166,MATCH(I$1,SpeciesInfo!$A$1:$AK$1,0), FALSE)</f>
        <v>1</v>
      </c>
      <c r="J112">
        <f>VLOOKUP($A112, SpeciesInfo!$A$2:$AK$166,MATCH(J$1,SpeciesInfo!$A$1:$AK$1,0), FALSE)</f>
        <v>0</v>
      </c>
    </row>
    <row r="113" spans="1:10" x14ac:dyDescent="0.3">
      <c r="A113" t="str">
        <f>SpeciesInfo!A119</f>
        <v>Aul.tem</v>
      </c>
      <c r="B113">
        <f>VLOOKUP($A113, SpeciesInfo!$A$2:$AK$166,MATCH(B$1,SpeciesInfo!$A$1:$AK$1,0), FALSE)</f>
        <v>0</v>
      </c>
      <c r="C113">
        <f>VLOOKUP($A113, SpeciesInfo!$A$2:$AK$166,MATCH(C$1,SpeciesInfo!$A$1:$AK$1,0), FALSE)</f>
        <v>0</v>
      </c>
      <c r="D113">
        <f>VLOOKUP($A113, SpeciesInfo!$A$2:$AK$166,MATCH(D$1,SpeciesInfo!$A$1:$AK$1,0), FALSE)</f>
        <v>0</v>
      </c>
      <c r="E113">
        <f>VLOOKUP($A113, SpeciesInfo!$A$2:$AK$166,MATCH(E$1,SpeciesInfo!$A$1:$AK$1,0), FALSE)</f>
        <v>0</v>
      </c>
      <c r="F113">
        <f>VLOOKUP($A113, SpeciesInfo!$A$2:$AK$166,MATCH(F$1,SpeciesInfo!$A$1:$AK$1,0), FALSE)</f>
        <v>1</v>
      </c>
      <c r="G113">
        <f>VLOOKUP($A113, SpeciesInfo!$A$2:$AK$166,MATCH(G$1,SpeciesInfo!$A$1:$AK$1,0), FALSE)</f>
        <v>2</v>
      </c>
      <c r="H113">
        <f>VLOOKUP($A113, SpeciesInfo!$A$2:$AK$166,MATCH(H$1,SpeciesInfo!$A$1:$AK$1,0), FALSE)</f>
        <v>0</v>
      </c>
      <c r="I113">
        <f>VLOOKUP($A113, SpeciesInfo!$A$2:$AK$166,MATCH(I$1,SpeciesInfo!$A$1:$AK$1,0), FALSE)</f>
        <v>0</v>
      </c>
      <c r="J113">
        <f>VLOOKUP($A113, SpeciesInfo!$A$2:$AK$166,MATCH(J$1,SpeciesInfo!$A$1:$AK$1,0), FALSE)</f>
        <v>0</v>
      </c>
    </row>
    <row r="114" spans="1:10" x14ac:dyDescent="0.3">
      <c r="A114" t="str">
        <f>SpeciesInfo!A120</f>
        <v>Cae.lep</v>
      </c>
      <c r="B114">
        <f>VLOOKUP($A114, SpeciesInfo!$A$2:$AK$166,MATCH(B$1,SpeciesInfo!$A$1:$AK$1,0), FALSE)</f>
        <v>0</v>
      </c>
      <c r="C114">
        <f>VLOOKUP($A114, SpeciesInfo!$A$2:$AK$166,MATCH(C$1,SpeciesInfo!$A$1:$AK$1,0), FALSE)</f>
        <v>0</v>
      </c>
      <c r="D114">
        <f>VLOOKUP($A114, SpeciesInfo!$A$2:$AK$166,MATCH(D$1,SpeciesInfo!$A$1:$AK$1,0), FALSE)</f>
        <v>2</v>
      </c>
      <c r="E114">
        <f>VLOOKUP($A114, SpeciesInfo!$A$2:$AK$166,MATCH(E$1,SpeciesInfo!$A$1:$AK$1,0), FALSE)</f>
        <v>1</v>
      </c>
      <c r="F114">
        <f>VLOOKUP($A114, SpeciesInfo!$A$2:$AK$166,MATCH(F$1,SpeciesInfo!$A$1:$AK$1,0), FALSE)</f>
        <v>1</v>
      </c>
      <c r="G114">
        <f>VLOOKUP($A114, SpeciesInfo!$A$2:$AK$166,MATCH(G$1,SpeciesInfo!$A$1:$AK$1,0), FALSE)</f>
        <v>1</v>
      </c>
      <c r="H114">
        <f>VLOOKUP($A114, SpeciesInfo!$A$2:$AK$166,MATCH(H$1,SpeciesInfo!$A$1:$AK$1,0), FALSE)</f>
        <v>0</v>
      </c>
      <c r="I114">
        <f>VLOOKUP($A114, SpeciesInfo!$A$2:$AK$166,MATCH(I$1,SpeciesInfo!$A$1:$AK$1,0), FALSE)</f>
        <v>0</v>
      </c>
      <c r="J114">
        <f>VLOOKUP($A114, SpeciesInfo!$A$2:$AK$166,MATCH(J$1,SpeciesInfo!$A$1:$AK$1,0), FALSE)</f>
        <v>0</v>
      </c>
    </row>
    <row r="115" spans="1:10" x14ac:dyDescent="0.3">
      <c r="A115" t="str">
        <f>SpeciesInfo!A121</f>
        <v>Cap.lon</v>
      </c>
      <c r="B115">
        <f>VLOOKUP($A115, SpeciesInfo!$A$2:$AK$166,MATCH(B$1,SpeciesInfo!$A$1:$AK$1,0), FALSE)</f>
        <v>0</v>
      </c>
      <c r="C115">
        <f>VLOOKUP($A115, SpeciesInfo!$A$2:$AK$166,MATCH(C$1,SpeciesInfo!$A$1:$AK$1,0), FALSE)</f>
        <v>0</v>
      </c>
      <c r="D115">
        <f>VLOOKUP($A115, SpeciesInfo!$A$2:$AK$166,MATCH(D$1,SpeciesInfo!$A$1:$AK$1,0), FALSE)</f>
        <v>2</v>
      </c>
      <c r="E115">
        <f>VLOOKUP($A115, SpeciesInfo!$A$2:$AK$166,MATCH(E$1,SpeciesInfo!$A$1:$AK$1,0), FALSE)</f>
        <v>1</v>
      </c>
      <c r="F115">
        <f>VLOOKUP($A115, SpeciesInfo!$A$2:$AK$166,MATCH(F$1,SpeciesInfo!$A$1:$AK$1,0), FALSE)</f>
        <v>1</v>
      </c>
      <c r="G115">
        <f>VLOOKUP($A115, SpeciesInfo!$A$2:$AK$166,MATCH(G$1,SpeciesInfo!$A$1:$AK$1,0), FALSE)</f>
        <v>1</v>
      </c>
      <c r="H115">
        <f>VLOOKUP($A115, SpeciesInfo!$A$2:$AK$166,MATCH(H$1,SpeciesInfo!$A$1:$AK$1,0), FALSE)</f>
        <v>0</v>
      </c>
      <c r="I115">
        <f>VLOOKUP($A115, SpeciesInfo!$A$2:$AK$166,MATCH(I$1,SpeciesInfo!$A$1:$AK$1,0), FALSE)</f>
        <v>0</v>
      </c>
      <c r="J115">
        <f>VLOOKUP($A115, SpeciesInfo!$A$2:$AK$166,MATCH(J$1,SpeciesInfo!$A$1:$AK$1,0), FALSE)</f>
        <v>0</v>
      </c>
    </row>
    <row r="116" spans="1:10" x14ac:dyDescent="0.3">
      <c r="A116" t="str">
        <f>SpeciesInfo!A122</f>
        <v>Epi.dae</v>
      </c>
      <c r="B116">
        <f>VLOOKUP($A116, SpeciesInfo!$A$2:$AK$166,MATCH(B$1,SpeciesInfo!$A$1:$AK$1,0), FALSE)</f>
        <v>0</v>
      </c>
      <c r="C116">
        <f>VLOOKUP($A116, SpeciesInfo!$A$2:$AK$166,MATCH(C$1,SpeciesInfo!$A$1:$AK$1,0), FALSE)</f>
        <v>0</v>
      </c>
      <c r="D116">
        <f>VLOOKUP($A116, SpeciesInfo!$A$2:$AK$166,MATCH(D$1,SpeciesInfo!$A$1:$AK$1,0), FALSE)</f>
        <v>0</v>
      </c>
      <c r="E116">
        <f>VLOOKUP($A116, SpeciesInfo!$A$2:$AK$166,MATCH(E$1,SpeciesInfo!$A$1:$AK$1,0), FALSE)</f>
        <v>0</v>
      </c>
      <c r="F116">
        <f>VLOOKUP($A116, SpeciesInfo!$A$2:$AK$166,MATCH(F$1,SpeciesInfo!$A$1:$AK$1,0), FALSE)</f>
        <v>1</v>
      </c>
      <c r="G116">
        <f>VLOOKUP($A116, SpeciesInfo!$A$2:$AK$166,MATCH(G$1,SpeciesInfo!$A$1:$AK$1,0), FALSE)</f>
        <v>2</v>
      </c>
      <c r="H116">
        <f>VLOOKUP($A116, SpeciesInfo!$A$2:$AK$166,MATCH(H$1,SpeciesInfo!$A$1:$AK$1,0), FALSE)</f>
        <v>1</v>
      </c>
      <c r="I116">
        <f>VLOOKUP($A116, SpeciesInfo!$A$2:$AK$166,MATCH(I$1,SpeciesInfo!$A$1:$AK$1,0), FALSE)</f>
        <v>1</v>
      </c>
      <c r="J116">
        <f>VLOOKUP($A116, SpeciesInfo!$A$2:$AK$166,MATCH(J$1,SpeciesInfo!$A$1:$AK$1,0), FALSE)</f>
        <v>0</v>
      </c>
    </row>
    <row r="117" spans="1:10" x14ac:dyDescent="0.3">
      <c r="A117" t="str">
        <f>SpeciesInfo!A123</f>
        <v>Hyp.spA</v>
      </c>
      <c r="B117">
        <f>VLOOKUP($A117, SpeciesInfo!$A$2:$AK$166,MATCH(B$1,SpeciesInfo!$A$1:$AK$1,0), FALSE)</f>
        <v>0</v>
      </c>
      <c r="C117">
        <f>VLOOKUP($A117, SpeciesInfo!$A$2:$AK$166,MATCH(C$1,SpeciesInfo!$A$1:$AK$1,0), FALSE)</f>
        <v>0</v>
      </c>
      <c r="D117">
        <f>VLOOKUP($A117, SpeciesInfo!$A$2:$AK$166,MATCH(D$1,SpeciesInfo!$A$1:$AK$1,0), FALSE)</f>
        <v>0</v>
      </c>
      <c r="E117">
        <f>VLOOKUP($A117, SpeciesInfo!$A$2:$AK$166,MATCH(E$1,SpeciesInfo!$A$1:$AK$1,0), FALSE)</f>
        <v>0</v>
      </c>
      <c r="F117">
        <f>VLOOKUP($A117, SpeciesInfo!$A$2:$AK$166,MATCH(F$1,SpeciesInfo!$A$1:$AK$1,0), FALSE)</f>
        <v>1</v>
      </c>
      <c r="G117">
        <f>VLOOKUP($A117, SpeciesInfo!$A$2:$AK$166,MATCH(G$1,SpeciesInfo!$A$1:$AK$1,0), FALSE)</f>
        <v>2</v>
      </c>
      <c r="H117">
        <f>VLOOKUP($A117, SpeciesInfo!$A$2:$AK$166,MATCH(H$1,SpeciesInfo!$A$1:$AK$1,0), FALSE)</f>
        <v>0</v>
      </c>
      <c r="I117">
        <f>VLOOKUP($A117, SpeciesInfo!$A$2:$AK$166,MATCH(I$1,SpeciesInfo!$A$1:$AK$1,0), FALSE)</f>
        <v>0</v>
      </c>
      <c r="J117">
        <f>VLOOKUP($A117, SpeciesInfo!$A$2:$AK$166,MATCH(J$1,SpeciesInfo!$A$1:$AK$1,0), FALSE)</f>
        <v>0</v>
      </c>
    </row>
    <row r="118" spans="1:10" x14ac:dyDescent="0.3">
      <c r="A118" t="str">
        <f>SpeciesInfo!A124</f>
        <v>Hyp.spB</v>
      </c>
      <c r="B118">
        <f>VLOOKUP($A118, SpeciesInfo!$A$2:$AK$166,MATCH(B$1,SpeciesInfo!$A$1:$AK$1,0), FALSE)</f>
        <v>0</v>
      </c>
      <c r="C118">
        <f>VLOOKUP($A118, SpeciesInfo!$A$2:$AK$166,MATCH(C$1,SpeciesInfo!$A$1:$AK$1,0), FALSE)</f>
        <v>0</v>
      </c>
      <c r="D118">
        <f>VLOOKUP($A118, SpeciesInfo!$A$2:$AK$166,MATCH(D$1,SpeciesInfo!$A$1:$AK$1,0), FALSE)</f>
        <v>0</v>
      </c>
      <c r="E118">
        <f>VLOOKUP($A118, SpeciesInfo!$A$2:$AK$166,MATCH(E$1,SpeciesInfo!$A$1:$AK$1,0), FALSE)</f>
        <v>0</v>
      </c>
      <c r="F118">
        <f>VLOOKUP($A118, SpeciesInfo!$A$2:$AK$166,MATCH(F$1,SpeciesInfo!$A$1:$AK$1,0), FALSE)</f>
        <v>2</v>
      </c>
      <c r="G118">
        <f>VLOOKUP($A118, SpeciesInfo!$A$2:$AK$166,MATCH(G$1,SpeciesInfo!$A$1:$AK$1,0), FALSE)</f>
        <v>1</v>
      </c>
      <c r="H118">
        <f>VLOOKUP($A118, SpeciesInfo!$A$2:$AK$166,MATCH(H$1,SpeciesInfo!$A$1:$AK$1,0), FALSE)</f>
        <v>0</v>
      </c>
      <c r="I118">
        <f>VLOOKUP($A118, SpeciesInfo!$A$2:$AK$166,MATCH(I$1,SpeciesInfo!$A$1:$AK$1,0), FALSE)</f>
        <v>0</v>
      </c>
      <c r="J118">
        <f>VLOOKUP($A118, SpeciesInfo!$A$2:$AK$166,MATCH(J$1,SpeciesInfo!$A$1:$AK$1,0), FALSE)</f>
        <v>0</v>
      </c>
    </row>
    <row r="119" spans="1:10" x14ac:dyDescent="0.3">
      <c r="A119" t="str">
        <f>SpeciesInfo!A125</f>
        <v>Hyp.hun</v>
      </c>
      <c r="B119">
        <f>VLOOKUP($A119, SpeciesInfo!$A$2:$AK$166,MATCH(B$1,SpeciesInfo!$A$1:$AK$1,0), FALSE)</f>
        <v>0</v>
      </c>
      <c r="C119">
        <f>VLOOKUP($A119, SpeciesInfo!$A$2:$AK$166,MATCH(C$1,SpeciesInfo!$A$1:$AK$1,0), FALSE)</f>
        <v>0</v>
      </c>
      <c r="D119">
        <f>VLOOKUP($A119, SpeciesInfo!$A$2:$AK$166,MATCH(D$1,SpeciesInfo!$A$1:$AK$1,0), FALSE)</f>
        <v>0</v>
      </c>
      <c r="E119">
        <f>VLOOKUP($A119, SpeciesInfo!$A$2:$AK$166,MATCH(E$1,SpeciesInfo!$A$1:$AK$1,0), FALSE)</f>
        <v>0</v>
      </c>
      <c r="F119">
        <f>VLOOKUP($A119, SpeciesInfo!$A$2:$AK$166,MATCH(F$1,SpeciesInfo!$A$1:$AK$1,0), FALSE)</f>
        <v>0</v>
      </c>
      <c r="G119">
        <f>VLOOKUP($A119, SpeciesInfo!$A$2:$AK$166,MATCH(G$1,SpeciesInfo!$A$1:$AK$1,0), FALSE)</f>
        <v>2</v>
      </c>
      <c r="H119">
        <f>VLOOKUP($A119, SpeciesInfo!$A$2:$AK$166,MATCH(H$1,SpeciesInfo!$A$1:$AK$1,0), FALSE)</f>
        <v>1</v>
      </c>
      <c r="I119">
        <f>VLOOKUP($A119, SpeciesInfo!$A$2:$AK$166,MATCH(I$1,SpeciesInfo!$A$1:$AK$1,0), FALSE)</f>
        <v>0</v>
      </c>
      <c r="J119">
        <f>VLOOKUP($A119, SpeciesInfo!$A$2:$AK$166,MATCH(J$1,SpeciesInfo!$A$1:$AK$1,0), FALSE)</f>
        <v>0</v>
      </c>
    </row>
    <row r="120" spans="1:10" x14ac:dyDescent="0.3">
      <c r="A120" t="str">
        <f>SpeciesInfo!A126</f>
        <v>Tra.mac</v>
      </c>
      <c r="B120">
        <f>VLOOKUP($A120, SpeciesInfo!$A$2:$AK$166,MATCH(B$1,SpeciesInfo!$A$1:$AK$1,0), FALSE)</f>
        <v>0</v>
      </c>
      <c r="C120">
        <f>VLOOKUP($A120, SpeciesInfo!$A$2:$AK$166,MATCH(C$1,SpeciesInfo!$A$1:$AK$1,0), FALSE)</f>
        <v>0</v>
      </c>
      <c r="D120">
        <f>VLOOKUP($A120, SpeciesInfo!$A$2:$AK$166,MATCH(D$1,SpeciesInfo!$A$1:$AK$1,0), FALSE)</f>
        <v>0</v>
      </c>
      <c r="E120">
        <f>VLOOKUP($A120, SpeciesInfo!$A$2:$AK$166,MATCH(E$1,SpeciesInfo!$A$1:$AK$1,0), FALSE)</f>
        <v>0</v>
      </c>
      <c r="F120">
        <f>VLOOKUP($A120, SpeciesInfo!$A$2:$AK$166,MATCH(F$1,SpeciesInfo!$A$1:$AK$1,0), FALSE)</f>
        <v>0</v>
      </c>
      <c r="G120">
        <f>VLOOKUP($A120, SpeciesInfo!$A$2:$AK$166,MATCH(G$1,SpeciesInfo!$A$1:$AK$1,0), FALSE)</f>
        <v>2</v>
      </c>
      <c r="H120">
        <f>VLOOKUP($A120, SpeciesInfo!$A$2:$AK$166,MATCH(H$1,SpeciesInfo!$A$1:$AK$1,0), FALSE)</f>
        <v>1</v>
      </c>
      <c r="I120">
        <f>VLOOKUP($A120, SpeciesInfo!$A$2:$AK$166,MATCH(I$1,SpeciesInfo!$A$1:$AK$1,0), FALSE)</f>
        <v>0</v>
      </c>
      <c r="J120">
        <f>VLOOKUP($A120, SpeciesInfo!$A$2:$AK$166,MATCH(J$1,SpeciesInfo!$A$1:$AK$1,0), FALSE)</f>
        <v>0</v>
      </c>
    </row>
    <row r="121" spans="1:10" x14ac:dyDescent="0.3">
      <c r="A121" t="str">
        <f>SpeciesInfo!A127</f>
        <v>Pag.aur</v>
      </c>
      <c r="B121">
        <f>VLOOKUP($A121, SpeciesInfo!$A$2:$AK$166,MATCH(B$1,SpeciesInfo!$A$1:$AK$1,0), FALSE)</f>
        <v>0</v>
      </c>
      <c r="C121">
        <f>VLOOKUP($A121, SpeciesInfo!$A$2:$AK$166,MATCH(C$1,SpeciesInfo!$A$1:$AK$1,0), FALSE)</f>
        <v>0</v>
      </c>
      <c r="D121">
        <f>VLOOKUP($A121, SpeciesInfo!$A$2:$AK$166,MATCH(D$1,SpeciesInfo!$A$1:$AK$1,0), FALSE)</f>
        <v>0</v>
      </c>
      <c r="E121">
        <f>VLOOKUP($A121, SpeciesInfo!$A$2:$AK$166,MATCH(E$1,SpeciesInfo!$A$1:$AK$1,0), FALSE)</f>
        <v>0</v>
      </c>
      <c r="F121">
        <f>VLOOKUP($A121, SpeciesInfo!$A$2:$AK$166,MATCH(F$1,SpeciesInfo!$A$1:$AK$1,0), FALSE)</f>
        <v>1</v>
      </c>
      <c r="G121">
        <f>VLOOKUP($A121, SpeciesInfo!$A$2:$AK$166,MATCH(G$1,SpeciesInfo!$A$1:$AK$1,0), FALSE)</f>
        <v>2</v>
      </c>
      <c r="H121">
        <f>VLOOKUP($A121, SpeciesInfo!$A$2:$AK$166,MATCH(H$1,SpeciesInfo!$A$1:$AK$1,0), FALSE)</f>
        <v>1</v>
      </c>
      <c r="I121">
        <f>VLOOKUP($A121, SpeciesInfo!$A$2:$AK$166,MATCH(I$1,SpeciesInfo!$A$1:$AK$1,0), FALSE)</f>
        <v>0</v>
      </c>
      <c r="J121">
        <f>VLOOKUP($A121, SpeciesInfo!$A$2:$AK$166,MATCH(J$1,SpeciesInfo!$A$1:$AK$1,0), FALSE)</f>
        <v>1</v>
      </c>
    </row>
    <row r="122" spans="1:10" x14ac:dyDescent="0.3">
      <c r="A122" t="str">
        <f>SpeciesInfo!A128</f>
        <v>Gra.rad</v>
      </c>
      <c r="B122">
        <f>VLOOKUP($A122, SpeciesInfo!$A$2:$AK$166,MATCH(B$1,SpeciesInfo!$A$1:$AK$1,0), FALSE)</f>
        <v>0</v>
      </c>
      <c r="C122">
        <f>VLOOKUP($A122, SpeciesInfo!$A$2:$AK$166,MATCH(C$1,SpeciesInfo!$A$1:$AK$1,0), FALSE)</f>
        <v>0</v>
      </c>
      <c r="D122">
        <f>VLOOKUP($A122, SpeciesInfo!$A$2:$AK$166,MATCH(D$1,SpeciesInfo!$A$1:$AK$1,0), FALSE)</f>
        <v>0</v>
      </c>
      <c r="E122">
        <f>VLOOKUP($A122, SpeciesInfo!$A$2:$AK$166,MATCH(E$1,SpeciesInfo!$A$1:$AK$1,0), FALSE)</f>
        <v>1</v>
      </c>
      <c r="F122">
        <f>VLOOKUP($A122, SpeciesInfo!$A$2:$AK$166,MATCH(F$1,SpeciesInfo!$A$1:$AK$1,0), FALSE)</f>
        <v>2</v>
      </c>
      <c r="G122">
        <f>VLOOKUP($A122, SpeciesInfo!$A$2:$AK$166,MATCH(G$1,SpeciesInfo!$A$1:$AK$1,0), FALSE)</f>
        <v>0</v>
      </c>
      <c r="H122">
        <f>VLOOKUP($A122, SpeciesInfo!$A$2:$AK$166,MATCH(H$1,SpeciesInfo!$A$1:$AK$1,0), FALSE)</f>
        <v>0</v>
      </c>
      <c r="I122">
        <f>VLOOKUP($A122, SpeciesInfo!$A$2:$AK$166,MATCH(I$1,SpeciesInfo!$A$1:$AK$1,0), FALSE)</f>
        <v>0</v>
      </c>
      <c r="J122">
        <f>VLOOKUP($A122, SpeciesInfo!$A$2:$AK$166,MATCH(J$1,SpeciesInfo!$A$1:$AK$1,0), FALSE)</f>
        <v>0</v>
      </c>
    </row>
    <row r="123" spans="1:10" x14ac:dyDescent="0.3">
      <c r="A123" t="str">
        <f>SpeciesInfo!A129</f>
        <v>Tha.sp.</v>
      </c>
      <c r="B123">
        <f>VLOOKUP($A123, SpeciesInfo!$A$2:$AK$166,MATCH(B$1,SpeciesInfo!$A$1:$AK$1,0), FALSE)</f>
        <v>0</v>
      </c>
      <c r="C123">
        <f>VLOOKUP($A123, SpeciesInfo!$A$2:$AK$166,MATCH(C$1,SpeciesInfo!$A$1:$AK$1,0), FALSE)</f>
        <v>0</v>
      </c>
      <c r="D123">
        <f>VLOOKUP($A123, SpeciesInfo!$A$2:$AK$166,MATCH(D$1,SpeciesInfo!$A$1:$AK$1,0), FALSE)</f>
        <v>0</v>
      </c>
      <c r="E123">
        <f>VLOOKUP($A123, SpeciesInfo!$A$2:$AK$166,MATCH(E$1,SpeciesInfo!$A$1:$AK$1,0), FALSE)</f>
        <v>1</v>
      </c>
      <c r="F123">
        <f>VLOOKUP($A123, SpeciesInfo!$A$2:$AK$166,MATCH(F$1,SpeciesInfo!$A$1:$AK$1,0), FALSE)</f>
        <v>2</v>
      </c>
      <c r="G123">
        <f>VLOOKUP($A123, SpeciesInfo!$A$2:$AK$166,MATCH(G$1,SpeciesInfo!$A$1:$AK$1,0), FALSE)</f>
        <v>0</v>
      </c>
      <c r="H123">
        <f>VLOOKUP($A123, SpeciesInfo!$A$2:$AK$166,MATCH(H$1,SpeciesInfo!$A$1:$AK$1,0), FALSE)</f>
        <v>0</v>
      </c>
      <c r="I123">
        <f>VLOOKUP($A123, SpeciesInfo!$A$2:$AK$166,MATCH(I$1,SpeciesInfo!$A$1:$AK$1,0), FALSE)</f>
        <v>0</v>
      </c>
      <c r="J123">
        <f>VLOOKUP($A123, SpeciesInfo!$A$2:$AK$166,MATCH(J$1,SpeciesInfo!$A$1:$AK$1,0), FALSE)</f>
        <v>0</v>
      </c>
    </row>
    <row r="124" spans="1:10" x14ac:dyDescent="0.3">
      <c r="A124" t="str">
        <f>SpeciesInfo!A130</f>
        <v>Bel.les</v>
      </c>
      <c r="B124">
        <f>VLOOKUP($A124, SpeciesInfo!$A$2:$AK$166,MATCH(B$1,SpeciesInfo!$A$1:$AK$1,0), FALSE)</f>
        <v>0</v>
      </c>
      <c r="C124">
        <f>VLOOKUP($A124, SpeciesInfo!$A$2:$AK$166,MATCH(C$1,SpeciesInfo!$A$1:$AK$1,0), FALSE)</f>
        <v>0</v>
      </c>
      <c r="D124">
        <f>VLOOKUP($A124, SpeciesInfo!$A$2:$AK$166,MATCH(D$1,SpeciesInfo!$A$1:$AK$1,0), FALSE)</f>
        <v>0</v>
      </c>
      <c r="E124">
        <f>VLOOKUP($A124, SpeciesInfo!$A$2:$AK$166,MATCH(E$1,SpeciesInfo!$A$1:$AK$1,0), FALSE)</f>
        <v>0</v>
      </c>
      <c r="F124">
        <f>VLOOKUP($A124, SpeciesInfo!$A$2:$AK$166,MATCH(F$1,SpeciesInfo!$A$1:$AK$1,0), FALSE)</f>
        <v>2</v>
      </c>
      <c r="G124">
        <f>VLOOKUP($A124, SpeciesInfo!$A$2:$AK$166,MATCH(G$1,SpeciesInfo!$A$1:$AK$1,0), FALSE)</f>
        <v>1</v>
      </c>
      <c r="H124">
        <f>VLOOKUP($A124, SpeciesInfo!$A$2:$AK$166,MATCH(H$1,SpeciesInfo!$A$1:$AK$1,0), FALSE)</f>
        <v>0</v>
      </c>
      <c r="I124">
        <f>VLOOKUP($A124, SpeciesInfo!$A$2:$AK$166,MATCH(I$1,SpeciesInfo!$A$1:$AK$1,0), FALSE)</f>
        <v>0</v>
      </c>
      <c r="J124">
        <f>VLOOKUP($A124, SpeciesInfo!$A$2:$AK$166,MATCH(J$1,SpeciesInfo!$A$1:$AK$1,0), FALSE)</f>
        <v>0</v>
      </c>
    </row>
    <row r="125" spans="1:10" x14ac:dyDescent="0.3">
      <c r="A125" t="str">
        <f>SpeciesInfo!A131</f>
        <v>Bel.med</v>
      </c>
      <c r="B125">
        <f>VLOOKUP($A125, SpeciesInfo!$A$2:$AK$166,MATCH(B$1,SpeciesInfo!$A$1:$AK$1,0), FALSE)</f>
        <v>0</v>
      </c>
      <c r="C125">
        <f>VLOOKUP($A125, SpeciesInfo!$A$2:$AK$166,MATCH(C$1,SpeciesInfo!$A$1:$AK$1,0), FALSE)</f>
        <v>0</v>
      </c>
      <c r="D125">
        <f>VLOOKUP($A125, SpeciesInfo!$A$2:$AK$166,MATCH(D$1,SpeciesInfo!$A$1:$AK$1,0), FALSE)</f>
        <v>0</v>
      </c>
      <c r="E125">
        <f>VLOOKUP($A125, SpeciesInfo!$A$2:$AK$166,MATCH(E$1,SpeciesInfo!$A$1:$AK$1,0), FALSE)</f>
        <v>0</v>
      </c>
      <c r="F125">
        <f>VLOOKUP($A125, SpeciesInfo!$A$2:$AK$166,MATCH(F$1,SpeciesInfo!$A$1:$AK$1,0), FALSE)</f>
        <v>2</v>
      </c>
      <c r="G125">
        <f>VLOOKUP($A125, SpeciesInfo!$A$2:$AK$166,MATCH(G$1,SpeciesInfo!$A$1:$AK$1,0), FALSE)</f>
        <v>1</v>
      </c>
      <c r="H125">
        <f>VLOOKUP($A125, SpeciesInfo!$A$2:$AK$166,MATCH(H$1,SpeciesInfo!$A$1:$AK$1,0), FALSE)</f>
        <v>0</v>
      </c>
      <c r="I125">
        <f>VLOOKUP($A125, SpeciesInfo!$A$2:$AK$166,MATCH(I$1,SpeciesInfo!$A$1:$AK$1,0), FALSE)</f>
        <v>0</v>
      </c>
      <c r="J125">
        <f>VLOOKUP($A125, SpeciesInfo!$A$2:$AK$166,MATCH(J$1,SpeciesInfo!$A$1:$AK$1,0), FALSE)</f>
        <v>0</v>
      </c>
    </row>
    <row r="126" spans="1:10" x14ac:dyDescent="0.3">
      <c r="A126" t="str">
        <f>SpeciesInfo!A132</f>
        <v>Ble.dor</v>
      </c>
      <c r="B126">
        <f>VLOOKUP($A126, SpeciesInfo!$A$2:$AK$166,MATCH(B$1,SpeciesInfo!$A$1:$AK$1,0), FALSE)</f>
        <v>0</v>
      </c>
      <c r="C126">
        <f>VLOOKUP($A126, SpeciesInfo!$A$2:$AK$166,MATCH(C$1,SpeciesInfo!$A$1:$AK$1,0), FALSE)</f>
        <v>0</v>
      </c>
      <c r="D126">
        <f>VLOOKUP($A126, SpeciesInfo!$A$2:$AK$166,MATCH(D$1,SpeciesInfo!$A$1:$AK$1,0), FALSE)</f>
        <v>0</v>
      </c>
      <c r="E126">
        <f>VLOOKUP($A126, SpeciesInfo!$A$2:$AK$166,MATCH(E$1,SpeciesInfo!$A$1:$AK$1,0), FALSE)</f>
        <v>0</v>
      </c>
      <c r="F126">
        <f>VLOOKUP($A126, SpeciesInfo!$A$2:$AK$166,MATCH(F$1,SpeciesInfo!$A$1:$AK$1,0), FALSE)</f>
        <v>1</v>
      </c>
      <c r="G126">
        <f>VLOOKUP($A126, SpeciesInfo!$A$2:$AK$166,MATCH(G$1,SpeciesInfo!$A$1:$AK$1,0), FALSE)</f>
        <v>2</v>
      </c>
      <c r="H126">
        <f>VLOOKUP($A126, SpeciesInfo!$A$2:$AK$166,MATCH(H$1,SpeciesInfo!$A$1:$AK$1,0), FALSE)</f>
        <v>0</v>
      </c>
      <c r="I126">
        <f>VLOOKUP($A126, SpeciesInfo!$A$2:$AK$166,MATCH(I$1,SpeciesInfo!$A$1:$AK$1,0), FALSE)</f>
        <v>0</v>
      </c>
      <c r="J126">
        <f>VLOOKUP($A126, SpeciesInfo!$A$2:$AK$166,MATCH(J$1,SpeciesInfo!$A$1:$AK$1,0), FALSE)</f>
        <v>0</v>
      </c>
    </row>
    <row r="127" spans="1:10" x14ac:dyDescent="0.3">
      <c r="A127" t="str">
        <f>SpeciesInfo!A133</f>
        <v>Ker.tri</v>
      </c>
      <c r="B127">
        <f>VLOOKUP($A127, SpeciesInfo!$A$2:$AK$166,MATCH(B$1,SpeciesInfo!$A$1:$AK$1,0), FALSE)</f>
        <v>0</v>
      </c>
      <c r="C127">
        <f>VLOOKUP($A127, SpeciesInfo!$A$2:$AK$166,MATCH(C$1,SpeciesInfo!$A$1:$AK$1,0), FALSE)</f>
        <v>0</v>
      </c>
      <c r="D127">
        <f>VLOOKUP($A127, SpeciesInfo!$A$2:$AK$166,MATCH(D$1,SpeciesInfo!$A$1:$AK$1,0), FALSE)</f>
        <v>0</v>
      </c>
      <c r="E127">
        <f>VLOOKUP($A127, SpeciesInfo!$A$2:$AK$166,MATCH(E$1,SpeciesInfo!$A$1:$AK$1,0), FALSE)</f>
        <v>0</v>
      </c>
      <c r="F127">
        <f>VLOOKUP($A127, SpeciesInfo!$A$2:$AK$166,MATCH(F$1,SpeciesInfo!$A$1:$AK$1,0), FALSE)</f>
        <v>2</v>
      </c>
      <c r="G127">
        <f>VLOOKUP($A127, SpeciesInfo!$A$2:$AK$166,MATCH(G$1,SpeciesInfo!$A$1:$AK$1,0), FALSE)</f>
        <v>1</v>
      </c>
      <c r="H127">
        <f>VLOOKUP($A127, SpeciesInfo!$A$2:$AK$166,MATCH(H$1,SpeciesInfo!$A$1:$AK$1,0), FALSE)</f>
        <v>0</v>
      </c>
      <c r="I127">
        <f>VLOOKUP($A127, SpeciesInfo!$A$2:$AK$166,MATCH(I$1,SpeciesInfo!$A$1:$AK$1,0), FALSE)</f>
        <v>0</v>
      </c>
      <c r="J127">
        <f>VLOOKUP($A127, SpeciesInfo!$A$2:$AK$166,MATCH(J$1,SpeciesInfo!$A$1:$AK$1,0), FALSE)</f>
        <v>0</v>
      </c>
    </row>
    <row r="128" spans="1:10" x14ac:dyDescent="0.3">
      <c r="A128" t="str">
        <f>SpeciesInfo!A134</f>
        <v>Gra.cap</v>
      </c>
      <c r="B128">
        <f>VLOOKUP($A128, SpeciesInfo!$A$2:$AK$166,MATCH(B$1,SpeciesInfo!$A$1:$AK$1,0), FALSE)</f>
        <v>0</v>
      </c>
      <c r="C128">
        <f>VLOOKUP($A128, SpeciesInfo!$A$2:$AK$166,MATCH(C$1,SpeciesInfo!$A$1:$AK$1,0), FALSE)</f>
        <v>0</v>
      </c>
      <c r="D128">
        <f>VLOOKUP($A128, SpeciesInfo!$A$2:$AK$166,MATCH(D$1,SpeciesInfo!$A$1:$AK$1,0), FALSE)</f>
        <v>0</v>
      </c>
      <c r="E128">
        <f>VLOOKUP($A128, SpeciesInfo!$A$2:$AK$166,MATCH(E$1,SpeciesInfo!$A$1:$AK$1,0), FALSE)</f>
        <v>0</v>
      </c>
      <c r="F128">
        <f>VLOOKUP($A128, SpeciesInfo!$A$2:$AK$166,MATCH(F$1,SpeciesInfo!$A$1:$AK$1,0), FALSE)</f>
        <v>1</v>
      </c>
      <c r="G128">
        <f>VLOOKUP($A128, SpeciesInfo!$A$2:$AK$166,MATCH(G$1,SpeciesInfo!$A$1:$AK$1,0), FALSE)</f>
        <v>2</v>
      </c>
      <c r="H128">
        <f>VLOOKUP($A128, SpeciesInfo!$A$2:$AK$166,MATCH(H$1,SpeciesInfo!$A$1:$AK$1,0), FALSE)</f>
        <v>0</v>
      </c>
      <c r="I128">
        <f>VLOOKUP($A128, SpeciesInfo!$A$2:$AK$166,MATCH(I$1,SpeciesInfo!$A$1:$AK$1,0), FALSE)</f>
        <v>0</v>
      </c>
      <c r="J128">
        <f>VLOOKUP($A128, SpeciesInfo!$A$2:$AK$166,MATCH(J$1,SpeciesInfo!$A$1:$AK$1,0), FALSE)</f>
        <v>0</v>
      </c>
    </row>
    <row r="129" spans="1:10" x14ac:dyDescent="0.3">
      <c r="A129" t="str">
        <f>SpeciesInfo!A135</f>
        <v>Fst.fla</v>
      </c>
      <c r="B129">
        <f>VLOOKUP($A129, SpeciesInfo!$A$2:$AK$166,MATCH(B$1,SpeciesInfo!$A$1:$AK$1,0), FALSE)</f>
        <v>0</v>
      </c>
      <c r="C129">
        <f>VLOOKUP($A129, SpeciesInfo!$A$2:$AK$166,MATCH(C$1,SpeciesInfo!$A$1:$AK$1,0), FALSE)</f>
        <v>0</v>
      </c>
      <c r="D129">
        <f>VLOOKUP($A129, SpeciesInfo!$A$2:$AK$166,MATCH(D$1,SpeciesInfo!$A$1:$AK$1,0), FALSE)</f>
        <v>0</v>
      </c>
      <c r="E129">
        <f>VLOOKUP($A129, SpeciesInfo!$A$2:$AK$166,MATCH(E$1,SpeciesInfo!$A$1:$AK$1,0), FALSE)</f>
        <v>2</v>
      </c>
      <c r="F129">
        <f>VLOOKUP($A129, SpeciesInfo!$A$2:$AK$166,MATCH(F$1,SpeciesInfo!$A$1:$AK$1,0), FALSE)</f>
        <v>1</v>
      </c>
      <c r="G129">
        <f>VLOOKUP($A129, SpeciesInfo!$A$2:$AK$166,MATCH(G$1,SpeciesInfo!$A$1:$AK$1,0), FALSE)</f>
        <v>0</v>
      </c>
      <c r="H129">
        <f>VLOOKUP($A129, SpeciesInfo!$A$2:$AK$166,MATCH(H$1,SpeciesInfo!$A$1:$AK$1,0), FALSE)</f>
        <v>0</v>
      </c>
      <c r="I129">
        <f>VLOOKUP($A129, SpeciesInfo!$A$2:$AK$166,MATCH(I$1,SpeciesInfo!$A$1:$AK$1,0), FALSE)</f>
        <v>0</v>
      </c>
      <c r="J129">
        <f>VLOOKUP($A129, SpeciesInfo!$A$2:$AK$166,MATCH(J$1,SpeciesInfo!$A$1:$AK$1,0), FALSE)</f>
        <v>0</v>
      </c>
    </row>
    <row r="130" spans="1:10" x14ac:dyDescent="0.3">
      <c r="A130" t="str">
        <f>SpeciesInfo!A136</f>
        <v>Gra.gym</v>
      </c>
      <c r="B130">
        <f>VLOOKUP($A130, SpeciesInfo!$A$2:$AK$166,MATCH(B$1,SpeciesInfo!$A$1:$AK$1,0), FALSE)</f>
        <v>0</v>
      </c>
      <c r="C130">
        <f>VLOOKUP($A130, SpeciesInfo!$A$2:$AK$166,MATCH(C$1,SpeciesInfo!$A$1:$AK$1,0), FALSE)</f>
        <v>0</v>
      </c>
      <c r="D130">
        <f>VLOOKUP($A130, SpeciesInfo!$A$2:$AK$166,MATCH(D$1,SpeciesInfo!$A$1:$AK$1,0), FALSE)</f>
        <v>0</v>
      </c>
      <c r="E130">
        <f>VLOOKUP($A130, SpeciesInfo!$A$2:$AK$166,MATCH(E$1,SpeciesInfo!$A$1:$AK$1,0), FALSE)</f>
        <v>0</v>
      </c>
      <c r="F130">
        <f>VLOOKUP($A130, SpeciesInfo!$A$2:$AK$166,MATCH(F$1,SpeciesInfo!$A$1:$AK$1,0), FALSE)</f>
        <v>1</v>
      </c>
      <c r="G130">
        <f>VLOOKUP($A130, SpeciesInfo!$A$2:$AK$166,MATCH(G$1,SpeciesInfo!$A$1:$AK$1,0), FALSE)</f>
        <v>2</v>
      </c>
      <c r="H130">
        <f>VLOOKUP($A130, SpeciesInfo!$A$2:$AK$166,MATCH(H$1,SpeciesInfo!$A$1:$AK$1,0), FALSE)</f>
        <v>0</v>
      </c>
      <c r="I130">
        <f>VLOOKUP($A130, SpeciesInfo!$A$2:$AK$166,MATCH(I$1,SpeciesInfo!$A$1:$AK$1,0), FALSE)</f>
        <v>0</v>
      </c>
      <c r="J130">
        <f>VLOOKUP($A130, SpeciesInfo!$A$2:$AK$166,MATCH(J$1,SpeciesInfo!$A$1:$AK$1,0), FALSE)</f>
        <v>0</v>
      </c>
    </row>
    <row r="131" spans="1:10" x14ac:dyDescent="0.3">
      <c r="A131" t="str">
        <f>SpeciesInfo!A137</f>
        <v>For.lap</v>
      </c>
      <c r="B131">
        <f>VLOOKUP($A131, SpeciesInfo!$A$2:$AK$166,MATCH(B$1,SpeciesInfo!$A$1:$AK$1,0), FALSE)</f>
        <v>1</v>
      </c>
      <c r="C131">
        <f>VLOOKUP($A131, SpeciesInfo!$A$2:$AK$166,MATCH(C$1,SpeciesInfo!$A$1:$AK$1,0), FALSE)</f>
        <v>0</v>
      </c>
      <c r="D131">
        <f>VLOOKUP($A131, SpeciesInfo!$A$2:$AK$166,MATCH(D$1,SpeciesInfo!$A$1:$AK$1,0), FALSE)</f>
        <v>0</v>
      </c>
      <c r="E131">
        <f>VLOOKUP($A131, SpeciesInfo!$A$2:$AK$166,MATCH(E$1,SpeciesInfo!$A$1:$AK$1,0), FALSE)</f>
        <v>1</v>
      </c>
      <c r="F131">
        <f>VLOOKUP($A131, SpeciesInfo!$A$2:$AK$166,MATCH(F$1,SpeciesInfo!$A$1:$AK$1,0), FALSE)</f>
        <v>1</v>
      </c>
      <c r="G131">
        <f>VLOOKUP($A131, SpeciesInfo!$A$2:$AK$166,MATCH(G$1,SpeciesInfo!$A$1:$AK$1,0), FALSE)</f>
        <v>2</v>
      </c>
      <c r="H131">
        <f>VLOOKUP($A131, SpeciesInfo!$A$2:$AK$166,MATCH(H$1,SpeciesInfo!$A$1:$AK$1,0), FALSE)</f>
        <v>0</v>
      </c>
      <c r="I131">
        <f>VLOOKUP($A131, SpeciesInfo!$A$2:$AK$166,MATCH(I$1,SpeciesInfo!$A$1:$AK$1,0), FALSE)</f>
        <v>0</v>
      </c>
      <c r="J131">
        <f>VLOOKUP($A131, SpeciesInfo!$A$2:$AK$166,MATCH(J$1,SpeciesInfo!$A$1:$AK$1,0), FALSE)</f>
        <v>0</v>
      </c>
    </row>
    <row r="132" spans="1:10" x14ac:dyDescent="0.3">
      <c r="A132" t="str">
        <f>SpeciesInfo!A138</f>
        <v>For.mal</v>
      </c>
      <c r="B132">
        <f>VLOOKUP($A132, SpeciesInfo!$A$2:$AK$166,MATCH(B$1,SpeciesInfo!$A$1:$AK$1,0), FALSE)</f>
        <v>0</v>
      </c>
      <c r="C132">
        <f>VLOOKUP($A132, SpeciesInfo!$A$2:$AK$166,MATCH(C$1,SpeciesInfo!$A$1:$AK$1,0), FALSE)</f>
        <v>0</v>
      </c>
      <c r="D132">
        <f>VLOOKUP($A132, SpeciesInfo!$A$2:$AK$166,MATCH(D$1,SpeciesInfo!$A$1:$AK$1,0), FALSE)</f>
        <v>0</v>
      </c>
      <c r="E132">
        <f>VLOOKUP($A132, SpeciesInfo!$A$2:$AK$166,MATCH(E$1,SpeciesInfo!$A$1:$AK$1,0), FALSE)</f>
        <v>0</v>
      </c>
      <c r="F132">
        <f>VLOOKUP($A132, SpeciesInfo!$A$2:$AK$166,MATCH(F$1,SpeciesInfo!$A$1:$AK$1,0), FALSE)</f>
        <v>1</v>
      </c>
      <c r="G132">
        <f>VLOOKUP($A132, SpeciesInfo!$A$2:$AK$166,MATCH(G$1,SpeciesInfo!$A$1:$AK$1,0), FALSE)</f>
        <v>2</v>
      </c>
      <c r="H132">
        <f>VLOOKUP($A132, SpeciesInfo!$A$2:$AK$166,MATCH(H$1,SpeciesInfo!$A$1:$AK$1,0), FALSE)</f>
        <v>0</v>
      </c>
      <c r="I132">
        <f>VLOOKUP($A132, SpeciesInfo!$A$2:$AK$166,MATCH(I$1,SpeciesInfo!$A$1:$AK$1,0), FALSE)</f>
        <v>0</v>
      </c>
      <c r="J132">
        <f>VLOOKUP($A132, SpeciesInfo!$A$2:$AK$166,MATCH(J$1,SpeciesInfo!$A$1:$AK$1,0), FALSE)</f>
        <v>0</v>
      </c>
    </row>
    <row r="133" spans="1:10" x14ac:dyDescent="0.3">
      <c r="A133" t="str">
        <f>SpeciesInfo!A139</f>
        <v>Obl.mar</v>
      </c>
      <c r="B133">
        <f>VLOOKUP($A133, SpeciesInfo!$A$2:$AK$166,MATCH(B$1,SpeciesInfo!$A$1:$AK$1,0), FALSE)</f>
        <v>0</v>
      </c>
      <c r="C133">
        <f>VLOOKUP($A133, SpeciesInfo!$A$2:$AK$166,MATCH(C$1,SpeciesInfo!$A$1:$AK$1,0), FALSE)</f>
        <v>0</v>
      </c>
      <c r="D133">
        <f>VLOOKUP($A133, SpeciesInfo!$A$2:$AK$166,MATCH(D$1,SpeciesInfo!$A$1:$AK$1,0), FALSE)</f>
        <v>2</v>
      </c>
      <c r="E133">
        <f>VLOOKUP($A133, SpeciesInfo!$A$2:$AK$166,MATCH(E$1,SpeciesInfo!$A$1:$AK$1,0), FALSE)</f>
        <v>0</v>
      </c>
      <c r="F133">
        <f>VLOOKUP($A133, SpeciesInfo!$A$2:$AK$166,MATCH(F$1,SpeciesInfo!$A$1:$AK$1,0), FALSE)</f>
        <v>1</v>
      </c>
      <c r="G133">
        <f>VLOOKUP($A133, SpeciesInfo!$A$2:$AK$166,MATCH(G$1,SpeciesInfo!$A$1:$AK$1,0), FALSE)</f>
        <v>1</v>
      </c>
      <c r="H133">
        <f>VLOOKUP($A133, SpeciesInfo!$A$2:$AK$166,MATCH(H$1,SpeciesInfo!$A$1:$AK$1,0), FALSE)</f>
        <v>0</v>
      </c>
      <c r="I133">
        <f>VLOOKUP($A133, SpeciesInfo!$A$2:$AK$166,MATCH(I$1,SpeciesInfo!$A$1:$AK$1,0), FALSE)</f>
        <v>0</v>
      </c>
      <c r="J133">
        <f>VLOOKUP($A133, SpeciesInfo!$A$2:$AK$166,MATCH(J$1,SpeciesInfo!$A$1:$AK$1,0), FALSE)</f>
        <v>0</v>
      </c>
    </row>
    <row r="134" spans="1:10" x14ac:dyDescent="0.3">
      <c r="A134" t="str">
        <f>SpeciesInfo!A140</f>
        <v>Gra.nig</v>
      </c>
      <c r="B134">
        <f>VLOOKUP($A134, SpeciesInfo!$A$2:$AK$166,MATCH(B$1,SpeciesInfo!$A$1:$AK$1,0), FALSE)</f>
        <v>0</v>
      </c>
      <c r="C134">
        <f>VLOOKUP($A134, SpeciesInfo!$A$2:$AK$166,MATCH(C$1,SpeciesInfo!$A$1:$AK$1,0), FALSE)</f>
        <v>0</v>
      </c>
      <c r="D134">
        <f>VLOOKUP($A134, SpeciesInfo!$A$2:$AK$166,MATCH(D$1,SpeciesInfo!$A$1:$AK$1,0), FALSE)</f>
        <v>0</v>
      </c>
      <c r="E134">
        <f>VLOOKUP($A134, SpeciesInfo!$A$2:$AK$166,MATCH(E$1,SpeciesInfo!$A$1:$AK$1,0), FALSE)</f>
        <v>0</v>
      </c>
      <c r="F134">
        <f>VLOOKUP($A134, SpeciesInfo!$A$2:$AK$166,MATCH(F$1,SpeciesInfo!$A$1:$AK$1,0), FALSE)</f>
        <v>1</v>
      </c>
      <c r="G134">
        <f>VLOOKUP($A134, SpeciesInfo!$A$2:$AK$166,MATCH(G$1,SpeciesInfo!$A$1:$AK$1,0), FALSE)</f>
        <v>2</v>
      </c>
      <c r="H134">
        <f>VLOOKUP($A134, SpeciesInfo!$A$2:$AK$166,MATCH(H$1,SpeciesInfo!$A$1:$AK$1,0), FALSE)</f>
        <v>0</v>
      </c>
      <c r="I134">
        <f>VLOOKUP($A134, SpeciesInfo!$A$2:$AK$166,MATCH(I$1,SpeciesInfo!$A$1:$AK$1,0), FALSE)</f>
        <v>0</v>
      </c>
      <c r="J134">
        <f>VLOOKUP($A134, SpeciesInfo!$A$2:$AK$166,MATCH(J$1,SpeciesInfo!$A$1:$AK$1,0), FALSE)</f>
        <v>0</v>
      </c>
    </row>
    <row r="135" spans="1:10" x14ac:dyDescent="0.3">
      <c r="A135" t="str">
        <f>SpeciesInfo!A141</f>
        <v>For.var</v>
      </c>
      <c r="B135">
        <f>VLOOKUP($A135, SpeciesInfo!$A$2:$AK$166,MATCH(B$1,SpeciesInfo!$A$1:$AK$1,0), FALSE)</f>
        <v>0</v>
      </c>
      <c r="C135">
        <f>VLOOKUP($A135, SpeciesInfo!$A$2:$AK$166,MATCH(C$1,SpeciesInfo!$A$1:$AK$1,0), FALSE)</f>
        <v>0</v>
      </c>
      <c r="D135">
        <f>VLOOKUP($A135, SpeciesInfo!$A$2:$AK$166,MATCH(D$1,SpeciesInfo!$A$1:$AK$1,0), FALSE)</f>
        <v>0</v>
      </c>
      <c r="E135">
        <f>VLOOKUP($A135, SpeciesInfo!$A$2:$AK$166,MATCH(E$1,SpeciesInfo!$A$1:$AK$1,0), FALSE)</f>
        <v>0</v>
      </c>
      <c r="F135">
        <f>VLOOKUP($A135, SpeciesInfo!$A$2:$AK$166,MATCH(F$1,SpeciesInfo!$A$1:$AK$1,0), FALSE)</f>
        <v>1</v>
      </c>
      <c r="G135">
        <f>VLOOKUP($A135, SpeciesInfo!$A$2:$AK$166,MATCH(G$1,SpeciesInfo!$A$1:$AK$1,0), FALSE)</f>
        <v>2</v>
      </c>
      <c r="H135">
        <f>VLOOKUP($A135, SpeciesInfo!$A$2:$AK$166,MATCH(H$1,SpeciesInfo!$A$1:$AK$1,0), FALSE)</f>
        <v>1</v>
      </c>
      <c r="I135">
        <f>VLOOKUP($A135, SpeciesInfo!$A$2:$AK$166,MATCH(I$1,SpeciesInfo!$A$1:$AK$1,0), FALSE)</f>
        <v>0</v>
      </c>
      <c r="J135">
        <f>VLOOKUP($A135, SpeciesInfo!$A$2:$AK$166,MATCH(J$1,SpeciesInfo!$A$1:$AK$1,0), FALSE)</f>
        <v>0</v>
      </c>
    </row>
    <row r="136" spans="1:10" x14ac:dyDescent="0.3">
      <c r="A136" t="str">
        <f>SpeciesInfo!A142</f>
        <v>Gil.abd</v>
      </c>
      <c r="B136">
        <f>VLOOKUP($A136, SpeciesInfo!$A$2:$AK$166,MATCH(B$1,SpeciesInfo!$A$1:$AK$1,0), FALSE)</f>
        <v>0</v>
      </c>
      <c r="C136">
        <f>VLOOKUP($A136, SpeciesInfo!$A$2:$AK$166,MATCH(C$1,SpeciesInfo!$A$1:$AK$1,0), FALSE)</f>
        <v>0</v>
      </c>
      <c r="D136">
        <f>VLOOKUP($A136, SpeciesInfo!$A$2:$AK$166,MATCH(D$1,SpeciesInfo!$A$1:$AK$1,0), FALSE)</f>
        <v>0</v>
      </c>
      <c r="E136">
        <f>VLOOKUP($A136, SpeciesInfo!$A$2:$AK$166,MATCH(E$1,SpeciesInfo!$A$1:$AK$1,0), FALSE)</f>
        <v>0</v>
      </c>
      <c r="F136">
        <f>VLOOKUP($A136, SpeciesInfo!$A$2:$AK$166,MATCH(F$1,SpeciesInfo!$A$1:$AK$1,0), FALSE)</f>
        <v>1</v>
      </c>
      <c r="G136">
        <f>VLOOKUP($A136, SpeciesInfo!$A$2:$AK$166,MATCH(G$1,SpeciesInfo!$A$1:$AK$1,0), FALSE)</f>
        <v>2</v>
      </c>
      <c r="H136">
        <f>VLOOKUP($A136, SpeciesInfo!$A$2:$AK$166,MATCH(H$1,SpeciesInfo!$A$1:$AK$1,0), FALSE)</f>
        <v>0</v>
      </c>
      <c r="I136">
        <f>VLOOKUP($A136, SpeciesInfo!$A$2:$AK$166,MATCH(I$1,SpeciesInfo!$A$1:$AK$1,0), FALSE)</f>
        <v>0</v>
      </c>
      <c r="J136">
        <f>VLOOKUP($A136, SpeciesInfo!$A$2:$AK$166,MATCH(J$1,SpeciesInfo!$A$1:$AK$1,0), FALSE)</f>
        <v>0</v>
      </c>
    </row>
    <row r="137" spans="1:10" x14ac:dyDescent="0.3">
      <c r="A137" t="str">
        <f>SpeciesInfo!A143</f>
        <v>Gil.tri</v>
      </c>
      <c r="B137">
        <f>VLOOKUP($A137, SpeciesInfo!$A$2:$AK$166,MATCH(B$1,SpeciesInfo!$A$1:$AK$1,0), FALSE)</f>
        <v>0</v>
      </c>
      <c r="C137">
        <f>VLOOKUP($A137, SpeciesInfo!$A$2:$AK$166,MATCH(C$1,SpeciesInfo!$A$1:$AK$1,0), FALSE)</f>
        <v>0</v>
      </c>
      <c r="D137">
        <f>VLOOKUP($A137, SpeciesInfo!$A$2:$AK$166,MATCH(D$1,SpeciesInfo!$A$1:$AK$1,0), FALSE)</f>
        <v>0</v>
      </c>
      <c r="E137">
        <f>VLOOKUP($A137, SpeciesInfo!$A$2:$AK$166,MATCH(E$1,SpeciesInfo!$A$1:$AK$1,0), FALSE)</f>
        <v>0</v>
      </c>
      <c r="F137">
        <f>VLOOKUP($A137, SpeciesInfo!$A$2:$AK$166,MATCH(F$1,SpeciesInfo!$A$1:$AK$1,0), FALSE)</f>
        <v>1</v>
      </c>
      <c r="G137">
        <f>VLOOKUP($A137, SpeciesInfo!$A$2:$AK$166,MATCH(G$1,SpeciesInfo!$A$1:$AK$1,0), FALSE)</f>
        <v>2</v>
      </c>
      <c r="H137">
        <f>VLOOKUP($A137, SpeciesInfo!$A$2:$AK$166,MATCH(H$1,SpeciesInfo!$A$1:$AK$1,0), FALSE)</f>
        <v>0</v>
      </c>
      <c r="I137">
        <f>VLOOKUP($A137, SpeciesInfo!$A$2:$AK$166,MATCH(I$1,SpeciesInfo!$A$1:$AK$1,0), FALSE)</f>
        <v>0</v>
      </c>
      <c r="J137">
        <f>VLOOKUP($A137, SpeciesInfo!$A$2:$AK$166,MATCH(J$1,SpeciesInfo!$A$1:$AK$1,0), FALSE)</f>
        <v>0</v>
      </c>
    </row>
    <row r="138" spans="1:10" x14ac:dyDescent="0.3">
      <c r="A138" t="str">
        <f>SpeciesInfo!A144</f>
        <v>Kar.ste</v>
      </c>
      <c r="B138">
        <f>VLOOKUP($A138, SpeciesInfo!$A$2:$AK$166,MATCH(B$1,SpeciesInfo!$A$1:$AK$1,0), FALSE)</f>
        <v>0</v>
      </c>
      <c r="C138">
        <f>VLOOKUP($A138, SpeciesInfo!$A$2:$AK$166,MATCH(C$1,SpeciesInfo!$A$1:$AK$1,0), FALSE)</f>
        <v>0</v>
      </c>
      <c r="D138">
        <f>VLOOKUP($A138, SpeciesInfo!$A$2:$AK$166,MATCH(D$1,SpeciesInfo!$A$1:$AK$1,0), FALSE)</f>
        <v>0</v>
      </c>
      <c r="E138">
        <f>VLOOKUP($A138, SpeciesInfo!$A$2:$AK$166,MATCH(E$1,SpeciesInfo!$A$1:$AK$1,0), FALSE)</f>
        <v>0</v>
      </c>
      <c r="F138">
        <f>VLOOKUP($A138, SpeciesInfo!$A$2:$AK$166,MATCH(F$1,SpeciesInfo!$A$1:$AK$1,0), FALSE)</f>
        <v>1</v>
      </c>
      <c r="G138">
        <f>VLOOKUP($A138, SpeciesInfo!$A$2:$AK$166,MATCH(G$1,SpeciesInfo!$A$1:$AK$1,0), FALSE)</f>
        <v>2</v>
      </c>
      <c r="H138">
        <f>VLOOKUP($A138, SpeciesInfo!$A$2:$AK$166,MATCH(H$1,SpeciesInfo!$A$1:$AK$1,0), FALSE)</f>
        <v>1</v>
      </c>
      <c r="I138">
        <f>VLOOKUP($A138, SpeciesInfo!$A$2:$AK$166,MATCH(I$1,SpeciesInfo!$A$1:$AK$1,0), FALSE)</f>
        <v>0</v>
      </c>
      <c r="J138">
        <f>VLOOKUP($A138, SpeciesInfo!$A$2:$AK$166,MATCH(J$1,SpeciesInfo!$A$1:$AK$1,0), FALSE)</f>
        <v>0</v>
      </c>
    </row>
    <row r="139" spans="1:10" x14ac:dyDescent="0.3">
      <c r="A139" t="str">
        <f>SpeciesInfo!A145</f>
        <v>Not.cae</v>
      </c>
      <c r="B139">
        <f>VLOOKUP($A139, SpeciesInfo!$A$2:$AK$166,MATCH(B$1,SpeciesInfo!$A$1:$AK$1,0), FALSE)</f>
        <v>2</v>
      </c>
      <c r="C139">
        <f>VLOOKUP($A139, SpeciesInfo!$A$2:$AK$166,MATCH(C$1,SpeciesInfo!$A$1:$AK$1,0), FALSE)</f>
        <v>0</v>
      </c>
      <c r="D139">
        <f>VLOOKUP($A139, SpeciesInfo!$A$2:$AK$166,MATCH(D$1,SpeciesInfo!$A$1:$AK$1,0), FALSE)</f>
        <v>0</v>
      </c>
      <c r="E139">
        <f>VLOOKUP($A139, SpeciesInfo!$A$2:$AK$166,MATCH(E$1,SpeciesInfo!$A$1:$AK$1,0), FALSE)</f>
        <v>1</v>
      </c>
      <c r="F139">
        <f>VLOOKUP($A139, SpeciesInfo!$A$2:$AK$166,MATCH(F$1,SpeciesInfo!$A$1:$AK$1,0), FALSE)</f>
        <v>1</v>
      </c>
      <c r="G139">
        <f>VLOOKUP($A139, SpeciesInfo!$A$2:$AK$166,MATCH(G$1,SpeciesInfo!$A$1:$AK$1,0), FALSE)</f>
        <v>0</v>
      </c>
      <c r="H139">
        <f>VLOOKUP($A139, SpeciesInfo!$A$2:$AK$166,MATCH(H$1,SpeciesInfo!$A$1:$AK$1,0), FALSE)</f>
        <v>0</v>
      </c>
      <c r="I139">
        <f>VLOOKUP($A139, SpeciesInfo!$A$2:$AK$166,MATCH(I$1,SpeciesInfo!$A$1:$AK$1,0), FALSE)</f>
        <v>0</v>
      </c>
      <c r="J139">
        <f>VLOOKUP($A139, SpeciesInfo!$A$2:$AK$166,MATCH(J$1,SpeciesInfo!$A$1:$AK$1,0), FALSE)</f>
        <v>0</v>
      </c>
    </row>
    <row r="140" spans="1:10" x14ac:dyDescent="0.3">
      <c r="A140" t="str">
        <f>SpeciesInfo!A146</f>
        <v>Not.seg</v>
      </c>
      <c r="B140">
        <f>VLOOKUP($A140, SpeciesInfo!$A$2:$AK$166,MATCH(B$1,SpeciesInfo!$A$1:$AK$1,0), FALSE)</f>
        <v>1</v>
      </c>
      <c r="C140">
        <f>VLOOKUP($A140, SpeciesInfo!$A$2:$AK$166,MATCH(C$1,SpeciesInfo!$A$1:$AK$1,0), FALSE)</f>
        <v>0</v>
      </c>
      <c r="D140">
        <f>VLOOKUP($A140, SpeciesInfo!$A$2:$AK$166,MATCH(D$1,SpeciesInfo!$A$1:$AK$1,0), FALSE)</f>
        <v>0</v>
      </c>
      <c r="E140">
        <f>VLOOKUP($A140, SpeciesInfo!$A$2:$AK$166,MATCH(E$1,SpeciesInfo!$A$1:$AK$1,0), FALSE)</f>
        <v>1</v>
      </c>
      <c r="F140">
        <f>VLOOKUP($A140, SpeciesInfo!$A$2:$AK$166,MATCH(F$1,SpeciesInfo!$A$1:$AK$1,0), FALSE)</f>
        <v>2</v>
      </c>
      <c r="G140">
        <f>VLOOKUP($A140, SpeciesInfo!$A$2:$AK$166,MATCH(G$1,SpeciesInfo!$A$1:$AK$1,0), FALSE)</f>
        <v>0</v>
      </c>
      <c r="H140">
        <f>VLOOKUP($A140, SpeciesInfo!$A$2:$AK$166,MATCH(H$1,SpeciesInfo!$A$1:$AK$1,0), FALSE)</f>
        <v>0</v>
      </c>
      <c r="I140">
        <f>VLOOKUP($A140, SpeciesInfo!$A$2:$AK$166,MATCH(I$1,SpeciesInfo!$A$1:$AK$1,0), FALSE)</f>
        <v>0</v>
      </c>
      <c r="J140">
        <f>VLOOKUP($A140, SpeciesInfo!$A$2:$AK$166,MATCH(J$1,SpeciesInfo!$A$1:$AK$1,0), FALSE)</f>
        <v>0</v>
      </c>
    </row>
    <row r="141" spans="1:10" x14ac:dyDescent="0.3">
      <c r="A141" t="str">
        <f>SpeciesInfo!A147</f>
        <v>Not.yal</v>
      </c>
      <c r="B141">
        <f>VLOOKUP($A141, SpeciesInfo!$A$2:$AK$166,MATCH(B$1,SpeciesInfo!$A$1:$AK$1,0), FALSE)</f>
        <v>1</v>
      </c>
      <c r="C141">
        <f>VLOOKUP($A141, SpeciesInfo!$A$2:$AK$166,MATCH(C$1,SpeciesInfo!$A$1:$AK$1,0), FALSE)</f>
        <v>0</v>
      </c>
      <c r="D141">
        <f>VLOOKUP($A141, SpeciesInfo!$A$2:$AK$166,MATCH(D$1,SpeciesInfo!$A$1:$AK$1,0), FALSE)</f>
        <v>0</v>
      </c>
      <c r="E141">
        <f>VLOOKUP($A141, SpeciesInfo!$A$2:$AK$166,MATCH(E$1,SpeciesInfo!$A$1:$AK$1,0), FALSE)</f>
        <v>1</v>
      </c>
      <c r="F141">
        <f>VLOOKUP($A141, SpeciesInfo!$A$2:$AK$166,MATCH(F$1,SpeciesInfo!$A$1:$AK$1,0), FALSE)</f>
        <v>2</v>
      </c>
      <c r="G141">
        <f>VLOOKUP($A141, SpeciesInfo!$A$2:$AK$166,MATCH(G$1,SpeciesInfo!$A$1:$AK$1,0), FALSE)</f>
        <v>1</v>
      </c>
      <c r="H141">
        <f>VLOOKUP($A141, SpeciesInfo!$A$2:$AK$166,MATCH(H$1,SpeciesInfo!$A$1:$AK$1,0), FALSE)</f>
        <v>0</v>
      </c>
      <c r="I141">
        <f>VLOOKUP($A141, SpeciesInfo!$A$2:$AK$166,MATCH(I$1,SpeciesInfo!$A$1:$AK$1,0), FALSE)</f>
        <v>0</v>
      </c>
      <c r="J141">
        <f>VLOOKUP($A141, SpeciesInfo!$A$2:$AK$166,MATCH(J$1,SpeciesInfo!$A$1:$AK$1,0), FALSE)</f>
        <v>0</v>
      </c>
    </row>
    <row r="142" spans="1:10" x14ac:dyDescent="0.3">
      <c r="A142" t="str">
        <f>SpeciesInfo!A148</f>
        <v>Rua.dec</v>
      </c>
      <c r="B142">
        <f>VLOOKUP($A142, SpeciesInfo!$A$2:$AK$166,MATCH(B$1,SpeciesInfo!$A$1:$AK$1,0), FALSE)</f>
        <v>0</v>
      </c>
      <c r="C142">
        <f>VLOOKUP($A142, SpeciesInfo!$A$2:$AK$166,MATCH(C$1,SpeciesInfo!$A$1:$AK$1,0), FALSE)</f>
        <v>0</v>
      </c>
      <c r="D142">
        <f>VLOOKUP($A142, SpeciesInfo!$A$2:$AK$166,MATCH(D$1,SpeciesInfo!$A$1:$AK$1,0), FALSE)</f>
        <v>0</v>
      </c>
      <c r="E142">
        <f>VLOOKUP($A142, SpeciesInfo!$A$2:$AK$166,MATCH(E$1,SpeciesInfo!$A$1:$AK$1,0), FALSE)</f>
        <v>0</v>
      </c>
      <c r="F142">
        <f>VLOOKUP($A142, SpeciesInfo!$A$2:$AK$166,MATCH(F$1,SpeciesInfo!$A$1:$AK$1,0), FALSE)</f>
        <v>1</v>
      </c>
      <c r="G142">
        <f>VLOOKUP($A142, SpeciesInfo!$A$2:$AK$166,MATCH(G$1,SpeciesInfo!$A$1:$AK$1,0), FALSE)</f>
        <v>2</v>
      </c>
      <c r="H142">
        <f>VLOOKUP($A142, SpeciesInfo!$A$2:$AK$166,MATCH(H$1,SpeciesInfo!$A$1:$AK$1,0), FALSE)</f>
        <v>0</v>
      </c>
      <c r="I142">
        <f>VLOOKUP($A142, SpeciesInfo!$A$2:$AK$166,MATCH(I$1,SpeciesInfo!$A$1:$AK$1,0), FALSE)</f>
        <v>0</v>
      </c>
      <c r="J142">
        <f>VLOOKUP($A142, SpeciesInfo!$A$2:$AK$166,MATCH(J$1,SpeciesInfo!$A$1:$AK$1,0), FALSE)</f>
        <v>0</v>
      </c>
    </row>
    <row r="143" spans="1:10" x14ac:dyDescent="0.3">
      <c r="A143" t="str">
        <f>SpeciesInfo!A149</f>
        <v>Rua.whe</v>
      </c>
      <c r="B143">
        <f>VLOOKUP($A143, SpeciesInfo!$A$2:$AK$166,MATCH(B$1,SpeciesInfo!$A$1:$AK$1,0), FALSE)</f>
        <v>0</v>
      </c>
      <c r="C143">
        <f>VLOOKUP($A143, SpeciesInfo!$A$2:$AK$166,MATCH(C$1,SpeciesInfo!$A$1:$AK$1,0), FALSE)</f>
        <v>0</v>
      </c>
      <c r="D143">
        <f>VLOOKUP($A143, SpeciesInfo!$A$2:$AK$166,MATCH(D$1,SpeciesInfo!$A$1:$AK$1,0), FALSE)</f>
        <v>0</v>
      </c>
      <c r="E143">
        <f>VLOOKUP($A143, SpeciesInfo!$A$2:$AK$166,MATCH(E$1,SpeciesInfo!$A$1:$AK$1,0), FALSE)</f>
        <v>0</v>
      </c>
      <c r="F143">
        <f>VLOOKUP($A143, SpeciesInfo!$A$2:$AK$166,MATCH(F$1,SpeciesInfo!$A$1:$AK$1,0), FALSE)</f>
        <v>2</v>
      </c>
      <c r="G143">
        <f>VLOOKUP($A143, SpeciesInfo!$A$2:$AK$166,MATCH(G$1,SpeciesInfo!$A$1:$AK$1,0), FALSE)</f>
        <v>1</v>
      </c>
      <c r="H143">
        <f>VLOOKUP($A143, SpeciesInfo!$A$2:$AK$166,MATCH(H$1,SpeciesInfo!$A$1:$AK$1,0), FALSE)</f>
        <v>0</v>
      </c>
      <c r="I143">
        <f>VLOOKUP($A143, SpeciesInfo!$A$2:$AK$166,MATCH(I$1,SpeciesInfo!$A$1:$AK$1,0), FALSE)</f>
        <v>0</v>
      </c>
      <c r="J143">
        <f>VLOOKUP($A143, SpeciesInfo!$A$2:$AK$166,MATCH(J$1,SpeciesInfo!$A$1:$AK$1,0), FALSE)</f>
        <v>0</v>
      </c>
    </row>
    <row r="144" spans="1:10" x14ac:dyDescent="0.3">
      <c r="A144" t="str">
        <f>SpeciesInfo!A150</f>
        <v>Con.leu</v>
      </c>
      <c r="B144">
        <f>VLOOKUP($A144, SpeciesInfo!$A$2:$AK$166,MATCH(B$1,SpeciesInfo!$A$1:$AK$1,0), FALSE)</f>
        <v>0</v>
      </c>
      <c r="C144">
        <f>VLOOKUP($A144, SpeciesInfo!$A$2:$AK$166,MATCH(C$1,SpeciesInfo!$A$1:$AK$1,0), FALSE)</f>
        <v>0</v>
      </c>
      <c r="D144">
        <f>VLOOKUP($A144, SpeciesInfo!$A$2:$AK$166,MATCH(D$1,SpeciesInfo!$A$1:$AK$1,0), FALSE)</f>
        <v>0</v>
      </c>
      <c r="E144">
        <f>VLOOKUP($A144, SpeciesInfo!$A$2:$AK$166,MATCH(E$1,SpeciesInfo!$A$1:$AK$1,0), FALSE)</f>
        <v>0</v>
      </c>
      <c r="F144">
        <f>VLOOKUP($A144, SpeciesInfo!$A$2:$AK$166,MATCH(F$1,SpeciesInfo!$A$1:$AK$1,0), FALSE)</f>
        <v>1</v>
      </c>
      <c r="G144">
        <f>VLOOKUP($A144, SpeciesInfo!$A$2:$AK$166,MATCH(G$1,SpeciesInfo!$A$1:$AK$1,0), FALSE)</f>
        <v>2</v>
      </c>
      <c r="H144">
        <f>VLOOKUP($A144, SpeciesInfo!$A$2:$AK$166,MATCH(H$1,SpeciesInfo!$A$1:$AK$1,0), FALSE)</f>
        <v>0</v>
      </c>
      <c r="I144">
        <f>VLOOKUP($A144, SpeciesInfo!$A$2:$AK$166,MATCH(I$1,SpeciesInfo!$A$1:$AK$1,0), FALSE)</f>
        <v>0</v>
      </c>
      <c r="J144">
        <f>VLOOKUP($A144, SpeciesInfo!$A$2:$AK$166,MATCH(J$1,SpeciesInfo!$A$1:$AK$1,0), FALSE)</f>
        <v>0</v>
      </c>
    </row>
    <row r="145" spans="1:10" x14ac:dyDescent="0.3">
      <c r="A145" t="str">
        <f>SpeciesInfo!A151</f>
        <v>Pte.vol</v>
      </c>
      <c r="B145">
        <f>VLOOKUP($A145, SpeciesInfo!$A$2:$AK$166,MATCH(B$1,SpeciesInfo!$A$1:$AK$1,0), FALSE)</f>
        <v>0</v>
      </c>
      <c r="C145">
        <f>VLOOKUP($A145, SpeciesInfo!$A$2:$AK$166,MATCH(C$1,SpeciesInfo!$A$1:$AK$1,0), FALSE)</f>
        <v>0</v>
      </c>
      <c r="D145">
        <f>VLOOKUP($A145, SpeciesInfo!$A$2:$AK$166,MATCH(D$1,SpeciesInfo!$A$1:$AK$1,0), FALSE)</f>
        <v>0</v>
      </c>
      <c r="E145">
        <f>VLOOKUP($A145, SpeciesInfo!$A$2:$AK$166,MATCH(E$1,SpeciesInfo!$A$1:$AK$1,0), FALSE)</f>
        <v>0</v>
      </c>
      <c r="F145">
        <f>VLOOKUP($A145, SpeciesInfo!$A$2:$AK$166,MATCH(F$1,SpeciesInfo!$A$1:$AK$1,0), FALSE)</f>
        <v>1</v>
      </c>
      <c r="G145">
        <f>VLOOKUP($A145, SpeciesInfo!$A$2:$AK$166,MATCH(G$1,SpeciesInfo!$A$1:$AK$1,0), FALSE)</f>
        <v>1</v>
      </c>
      <c r="H145">
        <f>VLOOKUP($A145, SpeciesInfo!$A$2:$AK$166,MATCH(H$1,SpeciesInfo!$A$1:$AK$1,0), FALSE)</f>
        <v>2</v>
      </c>
      <c r="I145">
        <f>VLOOKUP($A145, SpeciesInfo!$A$2:$AK$166,MATCH(I$1,SpeciesInfo!$A$1:$AK$1,0), FALSE)</f>
        <v>1</v>
      </c>
      <c r="J145">
        <f>VLOOKUP($A145, SpeciesInfo!$A$2:$AK$166,MATCH(J$1,SpeciesInfo!$A$1:$AK$1,0), FALSE)</f>
        <v>0</v>
      </c>
    </row>
    <row r="146" spans="1:10" x14ac:dyDescent="0.3">
      <c r="A146" t="str">
        <f>SpeciesInfo!A152</f>
        <v>Sco.car</v>
      </c>
      <c r="B146">
        <f>VLOOKUP($A146, SpeciesInfo!$A$2:$AK$166,MATCH(B$1,SpeciesInfo!$A$1:$AK$1,0), FALSE)</f>
        <v>0</v>
      </c>
      <c r="C146">
        <f>VLOOKUP($A146, SpeciesInfo!$A$2:$AK$166,MATCH(C$1,SpeciesInfo!$A$1:$AK$1,0), FALSE)</f>
        <v>0</v>
      </c>
      <c r="D146">
        <f>VLOOKUP($A146, SpeciesInfo!$A$2:$AK$166,MATCH(D$1,SpeciesInfo!$A$1:$AK$1,0), FALSE)</f>
        <v>0</v>
      </c>
      <c r="E146">
        <f>VLOOKUP($A146, SpeciesInfo!$A$2:$AK$166,MATCH(E$1,SpeciesInfo!$A$1:$AK$1,0), FALSE)</f>
        <v>0</v>
      </c>
      <c r="F146">
        <f>VLOOKUP($A146, SpeciesInfo!$A$2:$AK$166,MATCH(F$1,SpeciesInfo!$A$1:$AK$1,0), FALSE)</f>
        <v>0</v>
      </c>
      <c r="G146">
        <f>VLOOKUP($A146, SpeciesInfo!$A$2:$AK$166,MATCH(G$1,SpeciesInfo!$A$1:$AK$1,0), FALSE)</f>
        <v>1</v>
      </c>
      <c r="H146">
        <f>VLOOKUP($A146, SpeciesInfo!$A$2:$AK$166,MATCH(H$1,SpeciesInfo!$A$1:$AK$1,0), FALSE)</f>
        <v>2</v>
      </c>
      <c r="I146">
        <f>VLOOKUP($A146, SpeciesInfo!$A$2:$AK$166,MATCH(I$1,SpeciesInfo!$A$1:$AK$1,0), FALSE)</f>
        <v>1</v>
      </c>
      <c r="J146">
        <f>VLOOKUP($A146, SpeciesInfo!$A$2:$AK$166,MATCH(J$1,SpeciesInfo!$A$1:$AK$1,0), FALSE)</f>
        <v>0</v>
      </c>
    </row>
    <row r="147" spans="1:10" x14ac:dyDescent="0.3">
      <c r="A147" t="str">
        <f>SpeciesInfo!A153</f>
        <v>Sco.pap</v>
      </c>
      <c r="B147">
        <f>VLOOKUP($A147, SpeciesInfo!$A$2:$AK$166,MATCH(B$1,SpeciesInfo!$A$1:$AK$1,0), FALSE)</f>
        <v>0</v>
      </c>
      <c r="C147">
        <f>VLOOKUP($A147, SpeciesInfo!$A$2:$AK$166,MATCH(C$1,SpeciesInfo!$A$1:$AK$1,0), FALSE)</f>
        <v>0</v>
      </c>
      <c r="D147">
        <f>VLOOKUP($A147, SpeciesInfo!$A$2:$AK$166,MATCH(D$1,SpeciesInfo!$A$1:$AK$1,0), FALSE)</f>
        <v>0</v>
      </c>
      <c r="E147">
        <f>VLOOKUP($A147, SpeciesInfo!$A$2:$AK$166,MATCH(E$1,SpeciesInfo!$A$1:$AK$1,0), FALSE)</f>
        <v>0</v>
      </c>
      <c r="F147">
        <f>VLOOKUP($A147, SpeciesInfo!$A$2:$AK$166,MATCH(F$1,SpeciesInfo!$A$1:$AK$1,0), FALSE)</f>
        <v>1</v>
      </c>
      <c r="G147">
        <f>VLOOKUP($A147, SpeciesInfo!$A$2:$AK$166,MATCH(G$1,SpeciesInfo!$A$1:$AK$1,0), FALSE)</f>
        <v>2</v>
      </c>
      <c r="H147">
        <f>VLOOKUP($A147, SpeciesInfo!$A$2:$AK$166,MATCH(H$1,SpeciesInfo!$A$1:$AK$1,0), FALSE)</f>
        <v>1</v>
      </c>
      <c r="I147">
        <f>VLOOKUP($A147, SpeciesInfo!$A$2:$AK$166,MATCH(I$1,SpeciesInfo!$A$1:$AK$1,0), FALSE)</f>
        <v>0</v>
      </c>
      <c r="J147">
        <f>VLOOKUP($A147, SpeciesInfo!$A$2:$AK$166,MATCH(J$1,SpeciesInfo!$A$1:$AK$1,0), FALSE)</f>
        <v>0</v>
      </c>
    </row>
    <row r="148" spans="1:10" x14ac:dyDescent="0.3">
      <c r="A148" t="str">
        <f>SpeciesInfo!A154</f>
        <v>Sco.sca</v>
      </c>
      <c r="B148">
        <f>VLOOKUP($A148, SpeciesInfo!$A$2:$AK$166,MATCH(B$1,SpeciesInfo!$A$1:$AK$1,0), FALSE)</f>
        <v>0</v>
      </c>
      <c r="C148">
        <f>VLOOKUP($A148, SpeciesInfo!$A$2:$AK$166,MATCH(C$1,SpeciesInfo!$A$1:$AK$1,0), FALSE)</f>
        <v>0</v>
      </c>
      <c r="D148">
        <f>VLOOKUP($A148, SpeciesInfo!$A$2:$AK$166,MATCH(D$1,SpeciesInfo!$A$1:$AK$1,0), FALSE)</f>
        <v>0</v>
      </c>
      <c r="E148">
        <f>VLOOKUP($A148, SpeciesInfo!$A$2:$AK$166,MATCH(E$1,SpeciesInfo!$A$1:$AK$1,0), FALSE)</f>
        <v>0</v>
      </c>
      <c r="F148">
        <f>VLOOKUP($A148, SpeciesInfo!$A$2:$AK$166,MATCH(F$1,SpeciesInfo!$A$1:$AK$1,0), FALSE)</f>
        <v>1</v>
      </c>
      <c r="G148">
        <f>VLOOKUP($A148, SpeciesInfo!$A$2:$AK$166,MATCH(G$1,SpeciesInfo!$A$1:$AK$1,0), FALSE)</f>
        <v>2</v>
      </c>
      <c r="H148">
        <f>VLOOKUP($A148, SpeciesInfo!$A$2:$AK$166,MATCH(H$1,SpeciesInfo!$A$1:$AK$1,0), FALSE)</f>
        <v>1</v>
      </c>
      <c r="I148">
        <f>VLOOKUP($A148, SpeciesInfo!$A$2:$AK$166,MATCH(I$1,SpeciesInfo!$A$1:$AK$1,0), FALSE)</f>
        <v>0</v>
      </c>
      <c r="J148">
        <f>VLOOKUP($A148, SpeciesInfo!$A$2:$AK$166,MATCH(J$1,SpeciesInfo!$A$1:$AK$1,0), FALSE)</f>
        <v>0</v>
      </c>
    </row>
    <row r="149" spans="1:10" x14ac:dyDescent="0.3">
      <c r="A149" t="str">
        <f>SpeciesInfo!A155</f>
        <v>Hel.per</v>
      </c>
      <c r="B149">
        <f>VLOOKUP($A149, SpeciesInfo!$A$2:$AK$166,MATCH(B$1,SpeciesInfo!$A$1:$AK$1,0), FALSE)</f>
        <v>0</v>
      </c>
      <c r="C149">
        <f>VLOOKUP($A149, SpeciesInfo!$A$2:$AK$166,MATCH(C$1,SpeciesInfo!$A$1:$AK$1,0), FALSE)</f>
        <v>0</v>
      </c>
      <c r="D149">
        <f>VLOOKUP($A149, SpeciesInfo!$A$2:$AK$166,MATCH(D$1,SpeciesInfo!$A$1:$AK$1,0), FALSE)</f>
        <v>0</v>
      </c>
      <c r="E149">
        <f>VLOOKUP($A149, SpeciesInfo!$A$2:$AK$166,MATCH(E$1,SpeciesInfo!$A$1:$AK$1,0), FALSE)</f>
        <v>0</v>
      </c>
      <c r="F149">
        <f>VLOOKUP($A149, SpeciesInfo!$A$2:$AK$166,MATCH(F$1,SpeciesInfo!$A$1:$AK$1,0), FALSE)</f>
        <v>0</v>
      </c>
      <c r="G149">
        <f>VLOOKUP($A149, SpeciesInfo!$A$2:$AK$166,MATCH(G$1,SpeciesInfo!$A$1:$AK$1,0), FALSE)</f>
        <v>2</v>
      </c>
      <c r="H149">
        <f>VLOOKUP($A149, SpeciesInfo!$A$2:$AK$166,MATCH(H$1,SpeciesInfo!$A$1:$AK$1,0), FALSE)</f>
        <v>1</v>
      </c>
      <c r="I149">
        <f>VLOOKUP($A149, SpeciesInfo!$A$2:$AK$166,MATCH(I$1,SpeciesInfo!$A$1:$AK$1,0), FALSE)</f>
        <v>0</v>
      </c>
      <c r="J149">
        <f>VLOOKUP($A149, SpeciesInfo!$A$2:$AK$166,MATCH(J$1,SpeciesInfo!$A$1:$AK$1,0), FALSE)</f>
        <v>0</v>
      </c>
    </row>
    <row r="150" spans="1:10" x14ac:dyDescent="0.3">
      <c r="A150" t="str">
        <f>SpeciesInfo!A157</f>
        <v>Aul.chi</v>
      </c>
      <c r="B150">
        <f>VLOOKUP($A150, SpeciesInfo!$A$2:$AK$166,MATCH(B$1,SpeciesInfo!$A$1:$AK$1,0), FALSE)</f>
        <v>0</v>
      </c>
      <c r="C150">
        <f>VLOOKUP($A150, SpeciesInfo!$A$2:$AK$166,MATCH(C$1,SpeciesInfo!$A$1:$AK$1,0), FALSE)</f>
        <v>0</v>
      </c>
      <c r="D150">
        <f>VLOOKUP($A150, SpeciesInfo!$A$2:$AK$166,MATCH(D$1,SpeciesInfo!$A$1:$AK$1,0), FALSE)</f>
        <v>0</v>
      </c>
      <c r="E150">
        <f>VLOOKUP($A150, SpeciesInfo!$A$2:$AK$166,MATCH(E$1,SpeciesInfo!$A$1:$AK$1,0), FALSE)</f>
        <v>0</v>
      </c>
      <c r="F150">
        <f>VLOOKUP($A150, SpeciesInfo!$A$2:$AK$166,MATCH(F$1,SpeciesInfo!$A$1:$AK$1,0), FALSE)</f>
        <v>0</v>
      </c>
      <c r="G150">
        <f>VLOOKUP($A150, SpeciesInfo!$A$2:$AK$166,MATCH(G$1,SpeciesInfo!$A$1:$AK$1,0), FALSE)</f>
        <v>1</v>
      </c>
      <c r="H150">
        <f>VLOOKUP($A150, SpeciesInfo!$A$2:$AK$166,MATCH(H$1,SpeciesInfo!$A$1:$AK$1,0), FALSE)</f>
        <v>2</v>
      </c>
      <c r="I150">
        <f>VLOOKUP($A150, SpeciesInfo!$A$2:$AK$166,MATCH(I$1,SpeciesInfo!$A$1:$AK$1,0), FALSE)</f>
        <v>0</v>
      </c>
      <c r="J150">
        <f>VLOOKUP($A150, SpeciesInfo!$A$2:$AK$166,MATCH(J$1,SpeciesInfo!$A$1:$AK$1,0), FALSE)</f>
        <v>0</v>
      </c>
    </row>
    <row r="151" spans="1:10" x14ac:dyDescent="0.3">
      <c r="A151" t="str">
        <f>SpeciesInfo!A158</f>
        <v>Hip.abd</v>
      </c>
      <c r="B151">
        <f>VLOOKUP($A151, SpeciesInfo!$A$2:$AK$166,MATCH(B$1,SpeciesInfo!$A$1:$AK$1,0), FALSE)</f>
        <v>0</v>
      </c>
      <c r="C151">
        <f>VLOOKUP($A151, SpeciesInfo!$A$2:$AK$166,MATCH(C$1,SpeciesInfo!$A$1:$AK$1,0), FALSE)</f>
        <v>0</v>
      </c>
      <c r="D151">
        <f>VLOOKUP($A151, SpeciesInfo!$A$2:$AK$166,MATCH(D$1,SpeciesInfo!$A$1:$AK$1,0), FALSE)</f>
        <v>0</v>
      </c>
      <c r="E151">
        <f>VLOOKUP($A151, SpeciesInfo!$A$2:$AK$166,MATCH(E$1,SpeciesInfo!$A$1:$AK$1,0), FALSE)</f>
        <v>1</v>
      </c>
      <c r="F151">
        <f>VLOOKUP($A151, SpeciesInfo!$A$2:$AK$166,MATCH(F$1,SpeciesInfo!$A$1:$AK$1,0), FALSE)</f>
        <v>1</v>
      </c>
      <c r="G151">
        <f>VLOOKUP($A151, SpeciesInfo!$A$2:$AK$166,MATCH(G$1,SpeciesInfo!$A$1:$AK$1,0), FALSE)</f>
        <v>2</v>
      </c>
      <c r="H151">
        <f>VLOOKUP($A151, SpeciesInfo!$A$2:$AK$166,MATCH(H$1,SpeciesInfo!$A$1:$AK$1,0), FALSE)</f>
        <v>1</v>
      </c>
      <c r="I151">
        <f>VLOOKUP($A151, SpeciesInfo!$A$2:$AK$166,MATCH(I$1,SpeciesInfo!$A$1:$AK$1,0), FALSE)</f>
        <v>0</v>
      </c>
      <c r="J151">
        <f>VLOOKUP($A151, SpeciesInfo!$A$2:$AK$166,MATCH(J$1,SpeciesInfo!$A$1:$AK$1,0), FALSE)</f>
        <v>0</v>
      </c>
    </row>
    <row r="152" spans="1:10" x14ac:dyDescent="0.3">
      <c r="A152" t="str">
        <f>SpeciesInfo!A159</f>
        <v>Sol.spi</v>
      </c>
      <c r="B152">
        <f>VLOOKUP($A152, SpeciesInfo!$A$2:$AK$166,MATCH(B$1,SpeciesInfo!$A$1:$AK$1,0), FALSE)</f>
        <v>0</v>
      </c>
      <c r="C152">
        <f>VLOOKUP($A152, SpeciesInfo!$A$2:$AK$166,MATCH(C$1,SpeciesInfo!$A$1:$AK$1,0), FALSE)</f>
        <v>0</v>
      </c>
      <c r="D152">
        <f>VLOOKUP($A152, SpeciesInfo!$A$2:$AK$166,MATCH(D$1,SpeciesInfo!$A$1:$AK$1,0), FALSE)</f>
        <v>2</v>
      </c>
      <c r="E152">
        <f>VLOOKUP($A152, SpeciesInfo!$A$2:$AK$166,MATCH(E$1,SpeciesInfo!$A$1:$AK$1,0), FALSE)</f>
        <v>1</v>
      </c>
      <c r="F152">
        <f>VLOOKUP($A152, SpeciesInfo!$A$2:$AK$166,MATCH(F$1,SpeciesInfo!$A$1:$AK$1,0), FALSE)</f>
        <v>1</v>
      </c>
      <c r="G152">
        <f>VLOOKUP($A152, SpeciesInfo!$A$2:$AK$166,MATCH(G$1,SpeciesInfo!$A$1:$AK$1,0), FALSE)</f>
        <v>1</v>
      </c>
      <c r="H152">
        <f>VLOOKUP($A152, SpeciesInfo!$A$2:$AK$166,MATCH(H$1,SpeciesInfo!$A$1:$AK$1,0), FALSE)</f>
        <v>0</v>
      </c>
      <c r="I152">
        <f>VLOOKUP($A152, SpeciesInfo!$A$2:$AK$166,MATCH(I$1,SpeciesInfo!$A$1:$AK$1,0), FALSE)</f>
        <v>0</v>
      </c>
      <c r="J152">
        <f>VLOOKUP($A152, SpeciesInfo!$A$2:$AK$166,MATCH(J$1,SpeciesInfo!$A$1:$AK$1,0), FALSE)</f>
        <v>0</v>
      </c>
    </row>
    <row r="153" spans="1:10" x14ac:dyDescent="0.3">
      <c r="A153" t="str">
        <f>SpeciesInfo!A160</f>
        <v>Sti.mac</v>
      </c>
      <c r="B153">
        <f>VLOOKUP($A153, SpeciesInfo!$A$2:$AK$166,MATCH(B$1,SpeciesInfo!$A$1:$AK$1,0), FALSE)</f>
        <v>0</v>
      </c>
      <c r="C153">
        <f>VLOOKUP($A153, SpeciesInfo!$A$2:$AK$166,MATCH(C$1,SpeciesInfo!$A$1:$AK$1,0), FALSE)</f>
        <v>0</v>
      </c>
      <c r="D153">
        <f>VLOOKUP($A153, SpeciesInfo!$A$2:$AK$166,MATCH(D$1,SpeciesInfo!$A$1:$AK$1,0), FALSE)</f>
        <v>2</v>
      </c>
      <c r="E153">
        <f>VLOOKUP($A153, SpeciesInfo!$A$2:$AK$166,MATCH(E$1,SpeciesInfo!$A$1:$AK$1,0), FALSE)</f>
        <v>1</v>
      </c>
      <c r="F153">
        <f>VLOOKUP($A153, SpeciesInfo!$A$2:$AK$166,MATCH(F$1,SpeciesInfo!$A$1:$AK$1,0), FALSE)</f>
        <v>1</v>
      </c>
      <c r="G153">
        <f>VLOOKUP($A153, SpeciesInfo!$A$2:$AK$166,MATCH(G$1,SpeciesInfo!$A$1:$AK$1,0), FALSE)</f>
        <v>1</v>
      </c>
      <c r="H153">
        <f>VLOOKUP($A153, SpeciesInfo!$A$2:$AK$166,MATCH(H$1,SpeciesInfo!$A$1:$AK$1,0), FALSE)</f>
        <v>0</v>
      </c>
      <c r="I153">
        <f>VLOOKUP($A153, SpeciesInfo!$A$2:$AK$166,MATCH(I$1,SpeciesInfo!$A$1:$AK$1,0), FALSE)</f>
        <v>0</v>
      </c>
      <c r="J153">
        <f>VLOOKUP($A153, SpeciesInfo!$A$2:$AK$166,MATCH(J$1,SpeciesInfo!$A$1:$AK$1,0), FALSE)</f>
        <v>0</v>
      </c>
    </row>
    <row r="154" spans="1:10" x14ac:dyDescent="0.3">
      <c r="A154" t="str">
        <f>SpeciesInfo!A161</f>
        <v>All.jac</v>
      </c>
      <c r="B154">
        <f>VLOOKUP($A154, SpeciesInfo!$A$2:$AK$166,MATCH(B$1,SpeciesInfo!$A$1:$AK$1,0), FALSE)</f>
        <v>0</v>
      </c>
      <c r="C154">
        <f>VLOOKUP($A154, SpeciesInfo!$A$2:$AK$166,MATCH(C$1,SpeciesInfo!$A$1:$AK$1,0), FALSE)</f>
        <v>0</v>
      </c>
      <c r="D154">
        <f>VLOOKUP($A154, SpeciesInfo!$A$2:$AK$166,MATCH(D$1,SpeciesInfo!$A$1:$AK$1,0), FALSE)</f>
        <v>0</v>
      </c>
      <c r="E154">
        <f>VLOOKUP($A154, SpeciesInfo!$A$2:$AK$166,MATCH(E$1,SpeciesInfo!$A$1:$AK$1,0), FALSE)</f>
        <v>0</v>
      </c>
      <c r="F154">
        <f>VLOOKUP($A154, SpeciesInfo!$A$2:$AK$166,MATCH(F$1,SpeciesInfo!$A$1:$AK$1,0), FALSE)</f>
        <v>0</v>
      </c>
      <c r="G154">
        <f>VLOOKUP($A154, SpeciesInfo!$A$2:$AK$166,MATCH(G$1,SpeciesInfo!$A$1:$AK$1,0), FALSE)</f>
        <v>2</v>
      </c>
      <c r="H154">
        <f>VLOOKUP($A154, SpeciesInfo!$A$2:$AK$166,MATCH(H$1,SpeciesInfo!$A$1:$AK$1,0), FALSE)</f>
        <v>0</v>
      </c>
      <c r="I154">
        <f>VLOOKUP($A154, SpeciesInfo!$A$2:$AK$166,MATCH(I$1,SpeciesInfo!$A$1:$AK$1,0), FALSE)</f>
        <v>0</v>
      </c>
      <c r="J154">
        <f>VLOOKUP($A154, SpeciesInfo!$A$2:$AK$166,MATCH(J$1,SpeciesInfo!$A$1:$AK$1,0), FALSE)</f>
        <v>0</v>
      </c>
    </row>
    <row r="155" spans="1:10" x14ac:dyDescent="0.3">
      <c r="A155" t="str">
        <f>SpeciesInfo!A162</f>
        <v>Par.sca</v>
      </c>
      <c r="B155">
        <f>VLOOKUP($A155, SpeciesInfo!$A$2:$AK$166,MATCH(B$1,SpeciesInfo!$A$1:$AK$1,0), FALSE)</f>
        <v>0</v>
      </c>
      <c r="C155">
        <f>VLOOKUP($A155, SpeciesInfo!$A$2:$AK$166,MATCH(C$1,SpeciesInfo!$A$1:$AK$1,0), FALSE)</f>
        <v>1</v>
      </c>
      <c r="D155">
        <f>VLOOKUP($A155, SpeciesInfo!$A$2:$AK$166,MATCH(D$1,SpeciesInfo!$A$1:$AK$1,0), FALSE)</f>
        <v>1</v>
      </c>
      <c r="E155">
        <f>VLOOKUP($A155, SpeciesInfo!$A$2:$AK$166,MATCH(E$1,SpeciesInfo!$A$1:$AK$1,0), FALSE)</f>
        <v>1</v>
      </c>
      <c r="F155">
        <f>VLOOKUP($A155, SpeciesInfo!$A$2:$AK$166,MATCH(F$1,SpeciesInfo!$A$1:$AK$1,0), FALSE)</f>
        <v>1</v>
      </c>
      <c r="G155">
        <f>VLOOKUP($A155, SpeciesInfo!$A$2:$AK$166,MATCH(G$1,SpeciesInfo!$A$1:$AK$1,0), FALSE)</f>
        <v>2</v>
      </c>
      <c r="H155">
        <f>VLOOKUP($A155, SpeciesInfo!$A$2:$AK$166,MATCH(H$1,SpeciesInfo!$A$1:$AK$1,0), FALSE)</f>
        <v>0</v>
      </c>
      <c r="I155">
        <f>VLOOKUP($A155, SpeciesInfo!$A$2:$AK$166,MATCH(I$1,SpeciesInfo!$A$1:$AK$1,0), FALSE)</f>
        <v>0</v>
      </c>
      <c r="J155">
        <f>VLOOKUP($A155, SpeciesInfo!$A$2:$AK$166,MATCH(J$1,SpeciesInfo!$A$1:$AK$1,0), FALSE)</f>
        <v>1</v>
      </c>
    </row>
    <row r="156" spans="1:10" x14ac:dyDescent="0.3">
      <c r="A156" t="str">
        <f>SpeciesInfo!A163</f>
        <v>Tha.ana</v>
      </c>
      <c r="B156">
        <f>VLOOKUP($A156, SpeciesInfo!$A$2:$AK$166,MATCH(B$1,SpeciesInfo!$A$1:$AK$1,0), FALSE)</f>
        <v>0</v>
      </c>
      <c r="C156">
        <f>VLOOKUP($A156, SpeciesInfo!$A$2:$AK$166,MATCH(C$1,SpeciesInfo!$A$1:$AK$1,0), FALSE)</f>
        <v>0</v>
      </c>
      <c r="D156">
        <f>VLOOKUP($A156, SpeciesInfo!$A$2:$AK$166,MATCH(D$1,SpeciesInfo!$A$1:$AK$1,0), FALSE)</f>
        <v>0</v>
      </c>
      <c r="E156">
        <f>VLOOKUP($A156, SpeciesInfo!$A$2:$AK$166,MATCH(E$1,SpeciesInfo!$A$1:$AK$1,0), FALSE)</f>
        <v>0</v>
      </c>
      <c r="F156">
        <f>VLOOKUP($A156, SpeciesInfo!$A$2:$AK$166,MATCH(F$1,SpeciesInfo!$A$1:$AK$1,0), FALSE)</f>
        <v>1</v>
      </c>
      <c r="G156">
        <f>VLOOKUP($A156, SpeciesInfo!$A$2:$AK$166,MATCH(G$1,SpeciesInfo!$A$1:$AK$1,0), FALSE)</f>
        <v>2</v>
      </c>
      <c r="H156">
        <f>VLOOKUP($A156, SpeciesInfo!$A$2:$AK$166,MATCH(H$1,SpeciesInfo!$A$1:$AK$1,0), FALSE)</f>
        <v>0</v>
      </c>
      <c r="I156">
        <f>VLOOKUP($A156, SpeciesInfo!$A$2:$AK$166,MATCH(I$1,SpeciesInfo!$A$1:$AK$1,0), FALSE)</f>
        <v>0</v>
      </c>
      <c r="J156">
        <f>VLOOKUP($A156, SpeciesInfo!$A$2:$AK$166,MATCH(J$1,SpeciesInfo!$A$1:$AK$1,0), FALSE)</f>
        <v>0</v>
      </c>
    </row>
    <row r="157" spans="1:10" x14ac:dyDescent="0.3">
      <c r="A157" t="str">
        <f>SpeciesInfo!A164</f>
        <v>Ost.cub</v>
      </c>
      <c r="B157">
        <f>VLOOKUP($A157, SpeciesInfo!$A$2:$AK$166,MATCH(B$1,SpeciesInfo!$A$1:$AK$1,0), FALSE)</f>
        <v>0</v>
      </c>
      <c r="C157">
        <f>VLOOKUP($A157, SpeciesInfo!$A$2:$AK$166,MATCH(C$1,SpeciesInfo!$A$1:$AK$1,0), FALSE)</f>
        <v>2</v>
      </c>
      <c r="D157">
        <f>VLOOKUP($A157, SpeciesInfo!$A$2:$AK$166,MATCH(D$1,SpeciesInfo!$A$1:$AK$1,0), FALSE)</f>
        <v>0</v>
      </c>
      <c r="E157">
        <f>VLOOKUP($A157, SpeciesInfo!$A$2:$AK$166,MATCH(E$1,SpeciesInfo!$A$1:$AK$1,0), FALSE)</f>
        <v>1</v>
      </c>
      <c r="F157">
        <f>VLOOKUP($A157, SpeciesInfo!$A$2:$AK$166,MATCH(F$1,SpeciesInfo!$A$1:$AK$1,0), FALSE)</f>
        <v>1</v>
      </c>
      <c r="G157">
        <f>VLOOKUP($A157, SpeciesInfo!$A$2:$AK$166,MATCH(G$1,SpeciesInfo!$A$1:$AK$1,0), FALSE)</f>
        <v>1</v>
      </c>
      <c r="H157">
        <f>VLOOKUP($A157, SpeciesInfo!$A$2:$AK$166,MATCH(H$1,SpeciesInfo!$A$1:$AK$1,0), FALSE)</f>
        <v>1</v>
      </c>
      <c r="I157">
        <f>VLOOKUP($A157, SpeciesInfo!$A$2:$AK$166,MATCH(I$1,SpeciesInfo!$A$1:$AK$1,0), FALSE)</f>
        <v>0</v>
      </c>
      <c r="J157">
        <f>VLOOKUP($A157, SpeciesInfo!$A$2:$AK$166,MATCH(J$1,SpeciesInfo!$A$1:$AK$1,0), FALSE)</f>
        <v>0</v>
      </c>
    </row>
    <row r="158" spans="1:10" x14ac:dyDescent="0.3">
      <c r="A158" t="str">
        <f>SpeciesInfo!A165</f>
        <v>Can.cal</v>
      </c>
      <c r="B158">
        <f>VLOOKUP($A158, SpeciesInfo!$A$2:$AK$166,MATCH(B$1,SpeciesInfo!$A$1:$AK$1,0), FALSE)</f>
        <v>0</v>
      </c>
      <c r="C158">
        <f>VLOOKUP($A158, SpeciesInfo!$A$2:$AK$166,MATCH(C$1,SpeciesInfo!$A$1:$AK$1,0), FALSE)</f>
        <v>0</v>
      </c>
      <c r="D158">
        <f>VLOOKUP($A158, SpeciesInfo!$A$2:$AK$166,MATCH(D$1,SpeciesInfo!$A$1:$AK$1,0), FALSE)</f>
        <v>0</v>
      </c>
      <c r="E158">
        <f>VLOOKUP($A158, SpeciesInfo!$A$2:$AK$166,MATCH(E$1,SpeciesInfo!$A$1:$AK$1,0), FALSE)</f>
        <v>0</v>
      </c>
      <c r="F158">
        <f>VLOOKUP($A158, SpeciesInfo!$A$2:$AK$166,MATCH(F$1,SpeciesInfo!$A$1:$AK$1,0), FALSE)</f>
        <v>1</v>
      </c>
      <c r="G158">
        <f>VLOOKUP($A158, SpeciesInfo!$A$2:$AK$166,MATCH(G$1,SpeciesInfo!$A$1:$AK$1,0), FALSE)</f>
        <v>2</v>
      </c>
      <c r="H158">
        <f>VLOOKUP($A158, SpeciesInfo!$A$2:$AK$166,MATCH(H$1,SpeciesInfo!$A$1:$AK$1,0), FALSE)</f>
        <v>0</v>
      </c>
      <c r="I158">
        <f>VLOOKUP($A158, SpeciesInfo!$A$2:$AK$166,MATCH(I$1,SpeciesInfo!$A$1:$AK$1,0), FALSE)</f>
        <v>0</v>
      </c>
      <c r="J158">
        <f>VLOOKUP($A158, SpeciesInfo!$A$2:$AK$166,MATCH(J$1,SpeciesInfo!$A$1:$AK$1,0), FALSE)</f>
        <v>0</v>
      </c>
    </row>
    <row r="159" spans="1:10" x14ac:dyDescent="0.3">
      <c r="A159" t="str">
        <f>SpeciesInfo!A166</f>
        <v>Zeu.fab</v>
      </c>
      <c r="B159">
        <f>VLOOKUP($A159, SpeciesInfo!$A$2:$AK$166,MATCH(B$1,SpeciesInfo!$A$1:$AK$1,0), FALSE)</f>
        <v>0</v>
      </c>
      <c r="C159">
        <f>VLOOKUP($A159, SpeciesInfo!$A$2:$AK$166,MATCH(C$1,SpeciesInfo!$A$1:$AK$1,0), FALSE)</f>
        <v>0</v>
      </c>
      <c r="D159">
        <f>VLOOKUP($A159, SpeciesInfo!$A$2:$AK$166,MATCH(D$1,SpeciesInfo!$A$1:$AK$1,0), FALSE)</f>
        <v>0</v>
      </c>
      <c r="E159">
        <f>VLOOKUP($A159, SpeciesInfo!$A$2:$AK$166,MATCH(E$1,SpeciesInfo!$A$1:$AK$1,0), FALSE)</f>
        <v>0</v>
      </c>
      <c r="F159">
        <f>VLOOKUP($A159, SpeciesInfo!$A$2:$AK$166,MATCH(F$1,SpeciesInfo!$A$1:$AK$1,0), FALSE)</f>
        <v>0</v>
      </c>
      <c r="G159">
        <f>VLOOKUP($A159, SpeciesInfo!$A$2:$AK$166,MATCH(G$1,SpeciesInfo!$A$1:$AK$1,0), FALSE)</f>
        <v>0</v>
      </c>
      <c r="H159">
        <f>VLOOKUP($A159, SpeciesInfo!$A$2:$AK$166,MATCH(H$1,SpeciesInfo!$A$1:$AK$1,0), FALSE)</f>
        <v>2</v>
      </c>
      <c r="I159">
        <f>VLOOKUP($A159, SpeciesInfo!$A$2:$AK$166,MATCH(I$1,SpeciesInfo!$A$1:$AK$1,0), FALSE)</f>
        <v>1</v>
      </c>
      <c r="J159">
        <f>VLOOKUP($A159, SpeciesInfo!$A$2:$AK$166,MATCH(J$1,SpeciesInfo!$A$1:$AK$1,0),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9"/>
    <col min="3" max="3" width="9.5546875" bestFit="1" customWidth="1"/>
    <col min="38" max="38" width="9.109375" style="8"/>
    <col min="166" max="171" width="8.6640625" customWidth="1"/>
  </cols>
  <sheetData>
    <row r="1" spans="1:171" s="9" customFormat="1" x14ac:dyDescent="0.3">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3">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3">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3">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3">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3">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3">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3">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3">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3">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3">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3">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3">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3">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3">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3">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3">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3">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3">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3">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3">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3">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3">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3">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3">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3">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3">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3">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3">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3">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3">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3">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3">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3">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3">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3">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3">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3">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3">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3">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3">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3">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3">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3">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3">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3">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3">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3">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3">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3">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3">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3">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3">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3">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3">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3">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3">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3">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3">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3">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3">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3">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3">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3">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3">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3">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3">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3">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3">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3">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3">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3">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3">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3">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3">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3">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3">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3">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3">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3">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3">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3">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3">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3">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3">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3">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3">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3">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3">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3">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3">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3">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3">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3">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3">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3">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3">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3">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3">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3">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3">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3">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3">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3">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3">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3">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3">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3">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3">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3">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3">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3">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3">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3">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3">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3">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3">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3">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3">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3">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3">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3">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3">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3">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3">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3">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3">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3">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3">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3">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3">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3">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3">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3">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3">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3">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3">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3">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3">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3">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3">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3">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3">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3">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3">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3">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3">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3">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3">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3">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3">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3">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3">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3">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3">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3">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3">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3">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3">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3">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3">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3">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3">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3">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3">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3">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3">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3">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3">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3">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3">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3">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3">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3">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3">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3">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3">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3">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3">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3">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3">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3">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3">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3">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3">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3">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3">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3">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3">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3">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3">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3">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3">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3">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3">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3">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3">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3">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3">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3">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3">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3">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3">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3">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3">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3">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3">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3">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3">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3">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3">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3">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3">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3">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3">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3">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3">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3">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3">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3">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3">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3">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3">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3">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3">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3">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3">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3">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3">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3">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3">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3">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3">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3">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3">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3">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3">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3">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3">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3">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3">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3">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3">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3">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3">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3">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3">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3">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3">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3">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3">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3">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3">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3">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3">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3">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3">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3">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3">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3">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3">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3">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3">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3">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3">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3">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3">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3">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3">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3">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3">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3">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3">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3">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3">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3">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3">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3">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3">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3">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3">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3">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3">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3">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3">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3">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3">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3">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3">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3">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3">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3">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3">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3">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3">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3">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3">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3">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3">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3">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3">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3">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3">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3">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3">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3">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3">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3">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3">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3">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3">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3">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3">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3">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3">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3">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3">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3">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3">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3">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3">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3">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3">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3">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3">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3">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3">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3">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3">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3">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3">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3">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3">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3">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3">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3">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3">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3">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3">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3">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3">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3">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3">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3">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3">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3">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3">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3">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3">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3">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3">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3">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3">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3">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3">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3">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3">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3">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3">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3">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3">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3">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3">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3">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3">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3">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3">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3">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3">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3">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3">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3">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3">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3">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3">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3">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3">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3">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3">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3">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3">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3">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3">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3">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3">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3">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3">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3">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3">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3">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3">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3">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3">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3">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3">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3">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3">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3">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3">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3">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3">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3">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3">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3">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3">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3">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3">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3">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3">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3">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3">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3">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3">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3">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3">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3">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3">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3">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3">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3">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3">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3">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3">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3">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3">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3">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3">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3">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3">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3">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3">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3">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3">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3">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3">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3">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3">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3">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3">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3">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3">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3">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3">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3">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3">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3">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3">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3">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3">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3">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3">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3">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3">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3">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3">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3">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3">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3">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3">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3">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3">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3">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3">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3">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3">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3">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3">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3">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3">
      <c r="A469"/>
    </row>
    <row r="470" spans="1:171" x14ac:dyDescent="0.3">
      <c r="A470" s="9" t="s">
        <v>1055</v>
      </c>
      <c r="B470" t="str">
        <f>VLOOKUP(B$1, SpeciesInfo!$A$2:$AK$166, 8, FALSE)</f>
        <v>Eptatretus cirrhatus</v>
      </c>
      <c r="C470" t="str">
        <f>VLOOKUP(C$1, SpeciesInfo!$A$2:$AK$166, 8, FALSE)</f>
        <v>Squalus acanthias</v>
      </c>
      <c r="D470" t="str">
        <f>VLOOKUP(D$1, SpeciesInfo!$A$2:$AK$166, 8, FALSE)</f>
        <v>Cephaloscyllium isabellum</v>
      </c>
      <c r="E470" t="str">
        <f>VLOOKUP(E$1, SpeciesInfo!$A$2:$AK$166, 8, FALSE)</f>
        <v>Galeorhinus galeus</v>
      </c>
      <c r="F470" t="str">
        <f>VLOOKUP(F$1, SpeciesInfo!$A$2:$AK$166, 8, FALSE)</f>
        <v>Carcharhinus brachyurus</v>
      </c>
      <c r="G470" t="str">
        <f>VLOOKUP(G$1, SpeciesInfo!$A$2:$AK$166, 8, FALSE)</f>
        <v>Carcharhinus galapagensis</v>
      </c>
      <c r="H470" t="str">
        <f>VLOOKUP(H$1, SpeciesInfo!$A$2:$AK$166, 8, FALSE)</f>
        <v>Bathytoshia brevicaudata</v>
      </c>
      <c r="I470" t="str">
        <f>VLOOKUP(I$1, SpeciesInfo!$A$2:$AK$166, 8, FALSE)</f>
        <v>Bathytoshia lata</v>
      </c>
      <c r="J470" t="str">
        <f>VLOOKUP(J$1, SpeciesInfo!$A$2:$AK$166, 8, FALSE)</f>
        <v>Myliobatis tenuicaudatus</v>
      </c>
      <c r="K470" t="str">
        <f>VLOOKUP(K$1, SpeciesInfo!$A$2:$AK$166, 8, FALSE)</f>
        <v>Enchelycore ramosa</v>
      </c>
      <c r="L470" t="str">
        <f>VLOOKUP(L$1, SpeciesInfo!$A$2:$AK$166, 8, FALSE)</f>
        <v>Gymnothorax nubilus</v>
      </c>
      <c r="M470" t="str">
        <f>VLOOKUP(M$1, SpeciesInfo!$A$2:$AK$166, 8, FALSE)</f>
        <v>Gymnothorax obesus</v>
      </c>
      <c r="N470" t="str">
        <f>VLOOKUP(N$1, SpeciesInfo!$A$2:$AK$166, 8, FALSE)</f>
        <v>Gymnothorax prasinus</v>
      </c>
      <c r="O470" t="str">
        <f>VLOOKUP(O$1, SpeciesInfo!$A$2:$AK$166, 8, FALSE)</f>
        <v>Gymnothorax porphyreus</v>
      </c>
      <c r="P470" t="str">
        <f>VLOOKUP(P$1, SpeciesInfo!$A$2:$AK$166, 8, FALSE)</f>
        <v>Gymnothorax prionodon</v>
      </c>
      <c r="Q470" t="str">
        <f>VLOOKUP(Q$1, SpeciesInfo!$A$2:$AK$166, 8, FALSE)</f>
        <v>Conger verreauxi</v>
      </c>
      <c r="R470" t="str">
        <f>VLOOKUP(R$1, SpeciesInfo!$A$2:$AK$166, 8, FALSE)</f>
        <v>Conger wilsoni</v>
      </c>
      <c r="S470" t="str">
        <f>VLOOKUP(S$1, SpeciesInfo!$A$2:$AK$166, 8, FALSE)</f>
        <v>Synodus doaki</v>
      </c>
      <c r="T470" t="str">
        <f>VLOOKUP(T$1, SpeciesInfo!$A$2:$AK$166, 8, FALSE)</f>
        <v>Synodus similis</v>
      </c>
      <c r="U470" t="str">
        <f>VLOOKUP(U$1, SpeciesInfo!$A$2:$AK$166, 8, FALSE)</f>
        <v>Lotella phycis</v>
      </c>
      <c r="V470" t="str">
        <f>VLOOKUP(V$1, SpeciesInfo!$A$2:$AK$166, 8, FALSE)</f>
        <v>Lotella rhacina</v>
      </c>
      <c r="W470" t="str">
        <f>VLOOKUP(W$1, SpeciesInfo!$A$2:$AK$166, 8, FALSE)</f>
        <v>Pseudophycis bachus</v>
      </c>
      <c r="X470" t="str">
        <f>VLOOKUP(X$1, SpeciesInfo!$A$2:$AK$166, 8, FALSE)</f>
        <v>Pseudophycis barbata</v>
      </c>
      <c r="Y470" t="str">
        <f>VLOOKUP(Y$1, SpeciesInfo!$A$2:$AK$166, 8, FALSE)</f>
        <v>Pseudophycis breviuscula</v>
      </c>
      <c r="Z470" t="str">
        <f>VLOOKUP(Z$1, SpeciesInfo!$A$2:$AK$166, 8, FALSE)</f>
        <v>Hyporhamphus ihi</v>
      </c>
      <c r="AA470" t="str">
        <f>VLOOKUP(AA$1, SpeciesInfo!$A$2:$AK$166, 8, FALSE)</f>
        <v>Optivus elongatus</v>
      </c>
      <c r="AB470" t="str">
        <f>VLOOKUP(AB$1, SpeciesInfo!$A$2:$AK$166, 8, FALSE)</f>
        <v>Paratrachichthys trailli</v>
      </c>
      <c r="AC470" t="str">
        <f>VLOOKUP(AC$1, SpeciesInfo!$A$2:$AK$166, 8, FALSE)</f>
        <v>Pristilepis oligolepis</v>
      </c>
      <c r="AD470" t="str">
        <f>VLOOKUP(AD$1, SpeciesInfo!$A$2:$AK$166, 8, FALSE)</f>
        <v>Centroberyx affinis</v>
      </c>
      <c r="AE470" t="str">
        <f>VLOOKUP(AE$1, SpeciesInfo!$A$2:$AK$166, 8, FALSE)</f>
        <v>Zeus faber</v>
      </c>
      <c r="AF470" t="str">
        <f>VLOOKUP(AF$1, SpeciesInfo!$A$2:$AK$166, 8, FALSE)</f>
        <v>Aulostomus chinensis</v>
      </c>
      <c r="AG470" t="str">
        <f>VLOOKUP(AG$1, SpeciesInfo!$A$2:$AK$166, 8, FALSE)</f>
        <v>Hippocampus abdominalis</v>
      </c>
      <c r="AH470" t="str">
        <f>VLOOKUP(AH$1, SpeciesInfo!$A$2:$AK$166, 8, FALSE)</f>
        <v>Stigmatopora macropterygia</v>
      </c>
      <c r="AI470" t="str">
        <f>VLOOKUP(AI$1, SpeciesInfo!$A$2:$AK$166, 8, FALSE)</f>
        <v>Solegnathus spinosissimus</v>
      </c>
      <c r="AJ470" t="str">
        <f>VLOOKUP(AJ$1, SpeciesInfo!$A$2:$AK$166, 8, FALSE)</f>
        <v>Pterois volitans</v>
      </c>
      <c r="AK470" t="str">
        <f>VLOOKUP(AK$1, SpeciesInfo!$A$2:$AK$166, 8, FALSE)</f>
        <v>Helicolenus percoides</v>
      </c>
      <c r="AL470" t="str">
        <f>VLOOKUP(AL$1, SpeciesInfo!$A$2:$AK$166, 8, FALSE)</f>
        <v>Scorpaena cardinalis</v>
      </c>
      <c r="AM470" t="str">
        <f>VLOOKUP(AM$1, SpeciesInfo!$A$2:$AK$166, 8, FALSE)</f>
        <v>Scorpaena papillosa</v>
      </c>
      <c r="AN470" t="str">
        <f>VLOOKUP(AN$1, SpeciesInfo!$A$2:$AK$166, 8, FALSE)</f>
        <v>Scorpaenodes scaber</v>
      </c>
      <c r="AO470" t="str">
        <f>VLOOKUP(AO$1, SpeciesInfo!$A$2:$AK$166, 8, FALSE)</f>
        <v>Congiopodus leucopaecilus</v>
      </c>
      <c r="AP470" t="str">
        <f>VLOOKUP(AP$1, SpeciesInfo!$A$2:$AK$166, 8, FALSE)</f>
        <v>Acanthistius cinctus</v>
      </c>
      <c r="AQ470" t="str">
        <f>VLOOKUP(AQ$1, SpeciesInfo!$A$2:$AK$166, 8, FALSE)</f>
        <v>Aulacocephalus temminckii</v>
      </c>
      <c r="AR470" t="str">
        <f>VLOOKUP(AR$1, SpeciesInfo!$A$2:$AK$166, 8, FALSE)</f>
        <v>Callanthias australis</v>
      </c>
      <c r="AS470" t="str">
        <f>VLOOKUP(AS$1, SpeciesInfo!$A$2:$AK$166, 8, FALSE)</f>
        <v>Caesioperca lepidoptera</v>
      </c>
      <c r="AT470" t="str">
        <f>VLOOKUP(AT$1, SpeciesInfo!$A$2:$AK$166, 8, FALSE)</f>
        <v>Caprodon longimanus</v>
      </c>
      <c r="AU470" t="str">
        <f>VLOOKUP(AU$1, SpeciesInfo!$A$2:$AK$166, 8, FALSE)</f>
        <v>Epinephelus daemelii</v>
      </c>
      <c r="AV470" t="str">
        <f>VLOOKUP(AV$1, SpeciesInfo!$A$2:$AK$166, 8, FALSE)</f>
        <v>Hypoplectrodes huntii</v>
      </c>
      <c r="AW470" t="str">
        <f>VLOOKUP(AW$1, SpeciesInfo!$A$2:$AK$166, 8, FALSE)</f>
        <v>Hypoplectrodes coronatus</v>
      </c>
      <c r="AX470" t="str">
        <f>VLOOKUP(AX$1, SpeciesInfo!$A$2:$AK$166, 8, FALSE)</f>
        <v>Hypoplectrodes dimidius</v>
      </c>
      <c r="AY470" t="str">
        <f>VLOOKUP(AY$1, SpeciesInfo!$A$2:$AK$166, 8, FALSE)</f>
        <v>Trachypoma macracanthus</v>
      </c>
      <c r="AZ470" t="str">
        <f>VLOOKUP(AZ$1, SpeciesInfo!$A$2:$AK$166, 8, FALSE)</f>
        <v>Ostorhinchus doederleini</v>
      </c>
      <c r="BA470" t="str">
        <f>VLOOKUP(BA$1, SpeciesInfo!$A$2:$AK$166, 8, FALSE)</f>
        <v>Decapterus koheru</v>
      </c>
      <c r="BB470" t="str">
        <f>VLOOKUP(BB$1, SpeciesInfo!$A$2:$AK$166, 8, FALSE)</f>
        <v>Decapterus muroadsi</v>
      </c>
      <c r="BC470" t="str">
        <f>VLOOKUP(BC$1, SpeciesInfo!$A$2:$AK$166, 8, FALSE)</f>
        <v>Pseudocaranx dentex</v>
      </c>
      <c r="BD470" t="str">
        <f>VLOOKUP(BD$1, SpeciesInfo!$A$2:$AK$166, 8, FALSE)</f>
        <v>Seriola lalandi</v>
      </c>
      <c r="BE470" t="str">
        <f>VLOOKUP(BE$1, SpeciesInfo!$A$2:$AK$166, 8, FALSE)</f>
        <v>Seriola rivoliana</v>
      </c>
      <c r="BF470" t="str">
        <f>VLOOKUP(BF$1, SpeciesInfo!$A$2:$AK$166, 8, FALSE)</f>
        <v>Trachurus novaezelandiae</v>
      </c>
      <c r="BG470" t="str">
        <f>VLOOKUP(BG$1, SpeciesInfo!$A$2:$AK$166, 8, FALSE)</f>
        <v>Arripis trutta</v>
      </c>
      <c r="BH470" t="str">
        <f>VLOOKUP(BH$1, SpeciesInfo!$A$2:$AK$166, 8, FALSE)</f>
        <v>Arripis xylabion</v>
      </c>
      <c r="BI470" t="str">
        <f>VLOOKUP(BI$1, SpeciesInfo!$A$2:$AK$166, 8, FALSE)</f>
        <v>Plagiogeneion rubiginosum</v>
      </c>
      <c r="BJ470" t="str">
        <f>VLOOKUP(BJ$1, SpeciesInfo!$A$2:$AK$166, 8, FALSE)</f>
        <v>Chrysophrys auratus</v>
      </c>
      <c r="BK470" t="str">
        <f>VLOOKUP(BK$1, SpeciesInfo!$A$2:$AK$166, 8, FALSE)</f>
        <v>Upeneichthys porosus</v>
      </c>
      <c r="BL470" t="str">
        <f>VLOOKUP(BL$1, SpeciesInfo!$A$2:$AK$166, 8, FALSE)</f>
        <v>Parupeneus ciliatus</v>
      </c>
      <c r="BM470" t="str">
        <f>VLOOKUP(BM$1, SpeciesInfo!$A$2:$AK$166, 8, FALSE)</f>
        <v>Parupeneus spilurus</v>
      </c>
      <c r="BN470" t="str">
        <f>VLOOKUP(BN$1, SpeciesInfo!$A$2:$AK$166, 8, FALSE)</f>
        <v>Mulloidichthys vanicolensis</v>
      </c>
      <c r="BO470" t="str">
        <f>VLOOKUP(BO$1, SpeciesInfo!$A$2:$AK$166, 8, FALSE)</f>
        <v>Pempheris adspersa</v>
      </c>
      <c r="BP470" t="str">
        <f>VLOOKUP(BP$1, SpeciesInfo!$A$2:$AK$166, 8, FALSE)</f>
        <v>Pempheris analis</v>
      </c>
      <c r="BQ470" t="str">
        <f>VLOOKUP(BQ$1, SpeciesInfo!$A$2:$AK$166, 8, FALSE)</f>
        <v>Atypichthys latus</v>
      </c>
      <c r="BR470" t="str">
        <f>VLOOKUP(BR$1, SpeciesInfo!$A$2:$AK$166, 8, FALSE)</f>
        <v>Scorpis lineolata</v>
      </c>
      <c r="BS470" t="str">
        <f>VLOOKUP(BS$1, SpeciesInfo!$A$2:$AK$166, 8, FALSE)</f>
        <v>Scorpis violacea</v>
      </c>
      <c r="BT470" t="str">
        <f>VLOOKUP(BT$1, SpeciesInfo!$A$2:$AK$166, 8, FALSE)</f>
        <v>Kyphosus bigibbus</v>
      </c>
      <c r="BU470" t="str">
        <f>VLOOKUP(BU$1, SpeciesInfo!$A$2:$AK$166, 8, FALSE)</f>
        <v>Kyphosus sydneyanus</v>
      </c>
      <c r="BV470" t="str">
        <f>VLOOKUP(BV$1, SpeciesInfo!$A$2:$AK$166, 8, FALSE)</f>
        <v>Girella cyanea</v>
      </c>
      <c r="BW470" t="str">
        <f>VLOOKUP(BW$1, SpeciesInfo!$A$2:$AK$166, 8, FALSE)</f>
        <v>Girella tricuspidata</v>
      </c>
      <c r="BX470" t="str">
        <f>VLOOKUP(BX$1, SpeciesInfo!$A$2:$AK$166, 8, FALSE)</f>
        <v>Girella fimbriata</v>
      </c>
      <c r="BY470" t="str">
        <f>VLOOKUP(BY$1, SpeciesInfo!$A$2:$AK$166, 8, FALSE)</f>
        <v>Bathystethus cultratus</v>
      </c>
      <c r="BZ470" t="str">
        <f>VLOOKUP(BZ$1, SpeciesInfo!$A$2:$AK$166, 8, FALSE)</f>
        <v>Labracoglossa nitida</v>
      </c>
      <c r="CA470" t="str">
        <f>VLOOKUP(CA$1, SpeciesInfo!$A$2:$AK$166, 8, FALSE)</f>
        <v>Amphichaetodon howensis</v>
      </c>
      <c r="CB470" t="str">
        <f>VLOOKUP(CB$1, SpeciesInfo!$A$2:$AK$166, 8, FALSE)</f>
        <v>Forcipiger flavissimus</v>
      </c>
      <c r="CC470" t="str">
        <f>VLOOKUP(CC$1, SpeciesInfo!$A$2:$AK$166, 8, FALSE)</f>
        <v>Notocirrhitus splendens</v>
      </c>
      <c r="CD470" t="str">
        <f>VLOOKUP(CD$1, SpeciesInfo!$A$2:$AK$166, 8, FALSE)</f>
        <v>Paristiopterus labiosus</v>
      </c>
      <c r="CE470" t="str">
        <f>VLOOKUP(CE$1, SpeciesInfo!$A$2:$AK$166, 8, FALSE)</f>
        <v>Zanclistius elevatus</v>
      </c>
      <c r="CF470" t="str">
        <f>VLOOKUP(CF$1, SpeciesInfo!$A$2:$AK$166, 8, FALSE)</f>
        <v>Evistias acutirostris</v>
      </c>
      <c r="CG470" t="str">
        <f>VLOOKUP(CG$1, SpeciesInfo!$A$2:$AK$166, 8, FALSE)</f>
        <v>Chromis dispilus</v>
      </c>
      <c r="CH470" t="str">
        <f>VLOOKUP(CH$1, SpeciesInfo!$A$2:$AK$166, 8, FALSE)</f>
        <v>Chromis hypsilepis</v>
      </c>
      <c r="CI470" t="str">
        <f>VLOOKUP(CI$1, SpeciesInfo!$A$2:$AK$166, 8, FALSE)</f>
        <v>Chrysiptera rapanui</v>
      </c>
      <c r="CJ470" t="str">
        <f>VLOOKUP(CJ$1, SpeciesInfo!$A$2:$AK$166, 8, FALSE)</f>
        <v>Parma alboscapularis</v>
      </c>
      <c r="CK470" t="str">
        <f>VLOOKUP(CK$1, SpeciesInfo!$A$2:$AK$166, 8, FALSE)</f>
        <v>Parma kermadecensis</v>
      </c>
      <c r="CL470" t="str">
        <f>VLOOKUP(CL$1, SpeciesInfo!$A$2:$AK$166, 8, FALSE)</f>
        <v>Stegastes fasciolatus</v>
      </c>
      <c r="CM470" t="str">
        <f>VLOOKUP(CM$1, SpeciesInfo!$A$2:$AK$166, 8, FALSE)</f>
        <v>Chironemus marmoratus</v>
      </c>
      <c r="CN470" t="str">
        <f>VLOOKUP(CN$1, SpeciesInfo!$A$2:$AK$166, 8, FALSE)</f>
        <v>Aplodactylus arctidens</v>
      </c>
      <c r="CO470" t="str">
        <f>VLOOKUP(CO$1, SpeciesInfo!$A$2:$AK$166, 8, FALSE)</f>
        <v>Aplodactylus etheridgii</v>
      </c>
      <c r="CP470" t="str">
        <f>VLOOKUP(CP$1, SpeciesInfo!$A$2:$AK$166, 8, FALSE)</f>
        <v>Morwong ephippium</v>
      </c>
      <c r="CQ470" t="str">
        <f>VLOOKUP(CQ$1, SpeciesInfo!$A$2:$AK$166, 8, FALSE)</f>
        <v>Goniistius francisi</v>
      </c>
      <c r="CR470" t="str">
        <f>VLOOKUP(CR$1, SpeciesInfo!$A$2:$AK$166, 8, FALSE)</f>
        <v>Pseudogoniistius nigripes</v>
      </c>
      <c r="CS470" t="str">
        <f>VLOOKUP(CS$1, SpeciesInfo!$A$2:$AK$166, 8, FALSE)</f>
        <v>Chirodactylus spectabilis</v>
      </c>
      <c r="CT470" t="str">
        <f>VLOOKUP(CT$1, SpeciesInfo!$A$2:$AK$166, 8, FALSE)</f>
        <v>Nemadactylus douglasii</v>
      </c>
      <c r="CU470" t="str">
        <f>VLOOKUP(CU$1, SpeciesInfo!$A$2:$AK$166, 8, FALSE)</f>
        <v>Nemadactylus macropterus</v>
      </c>
      <c r="CV470" t="str">
        <f>VLOOKUP(CV$1, SpeciesInfo!$A$2:$AK$166, 8, FALSE)</f>
        <v>Latridopsis ciliaris</v>
      </c>
      <c r="CW470" t="str">
        <f>VLOOKUP(CW$1, SpeciesInfo!$A$2:$AK$166, 8, FALSE)</f>
        <v>Latridopsis forsteri</v>
      </c>
      <c r="CX470" t="str">
        <f>VLOOKUP(CX$1, SpeciesInfo!$A$2:$AK$166, 8, FALSE)</f>
        <v>Latris lineata</v>
      </c>
      <c r="CY470" t="str">
        <f>VLOOKUP(CY$1, SpeciesInfo!$A$2:$AK$166, 8, FALSE)</f>
        <v>Mendosoma lineatum</v>
      </c>
      <c r="CZ470" t="str">
        <f>VLOOKUP(CZ$1, SpeciesInfo!$A$2:$AK$166, 8, FALSE)</f>
        <v>Aldrichetta forsteri</v>
      </c>
      <c r="DA470" t="str">
        <f>VLOOKUP(DA$1, SpeciesInfo!$A$2:$AK$166, 8, FALSE)</f>
        <v>Notolabrus celidotus</v>
      </c>
      <c r="DB470" t="str">
        <f>VLOOKUP(DB$1, SpeciesInfo!$A$2:$AK$166, 8, FALSE)</f>
        <v>Notolabrus cinctus</v>
      </c>
      <c r="DC470" t="str">
        <f>VLOOKUP(DC$1, SpeciesInfo!$A$2:$AK$166, 8, FALSE)</f>
        <v>Notolabrus fucicola</v>
      </c>
      <c r="DD470" t="str">
        <f>VLOOKUP(DD$1, SpeciesInfo!$A$2:$AK$166, 8, FALSE)</f>
        <v>Notolabrus inscriptus</v>
      </c>
      <c r="DE470" t="str">
        <f>VLOOKUP(DE$1, SpeciesInfo!$A$2:$AK$166, 8, FALSE)</f>
        <v>Pseudolabrus luculentus</v>
      </c>
      <c r="DF470" t="str">
        <f>VLOOKUP(DF$1, SpeciesInfo!$A$2:$AK$166, 8, FALSE)</f>
        <v>Pseudolabrus miles</v>
      </c>
      <c r="DG470" t="str">
        <f>VLOOKUP(DG$1, SpeciesInfo!$A$2:$AK$166, 8, FALSE)</f>
        <v>Coris sandeyeri</v>
      </c>
      <c r="DH470" t="str">
        <f>VLOOKUP(DH$1, SpeciesInfo!$A$2:$AK$166, 8, FALSE)</f>
        <v>Coris picta</v>
      </c>
      <c r="DI470" t="str">
        <f>VLOOKUP(DI$1, SpeciesInfo!$A$2:$AK$166, 8, FALSE)</f>
        <v>Suezichthys aylingi</v>
      </c>
      <c r="DJ470" t="str">
        <f>VLOOKUP(DJ$1, SpeciesInfo!$A$2:$AK$166, 8, FALSE)</f>
        <v>Suezichthys arquatus</v>
      </c>
      <c r="DK470" t="str">
        <f>VLOOKUP(DK$1, SpeciesInfo!$A$2:$AK$166, 8, FALSE)</f>
        <v>Bodianus unimaculatus</v>
      </c>
      <c r="DL470" t="str">
        <f>VLOOKUP(DL$1, SpeciesInfo!$A$2:$AK$166, 8, FALSE)</f>
        <v>Bodianus flavipinnis</v>
      </c>
      <c r="DM470" t="str">
        <f>VLOOKUP(DM$1, SpeciesInfo!$A$2:$AK$166, 8, FALSE)</f>
        <v>Anampses caeruleopunctatus</v>
      </c>
      <c r="DN470" t="str">
        <f>VLOOKUP(DN$1, SpeciesInfo!$A$2:$AK$166, 8, FALSE)</f>
        <v>Anampses elegans</v>
      </c>
      <c r="DO470" t="str">
        <f>VLOOKUP(DO$1, SpeciesInfo!$A$2:$AK$166, 8, FALSE)</f>
        <v>Thalassoma amblycephalum</v>
      </c>
      <c r="DP470" t="str">
        <f>VLOOKUP(DP$1, SpeciesInfo!$A$2:$AK$166, 8, FALSE)</f>
        <v>Thalassoma lutescens</v>
      </c>
      <c r="DQ470" t="str">
        <f>VLOOKUP(DQ$1, SpeciesInfo!$A$2:$AK$166, 8, FALSE)</f>
        <v>Thalassoma trilobatum</v>
      </c>
      <c r="DR470" t="str">
        <f>VLOOKUP(DR$1, SpeciesInfo!$A$2:$AK$166, 8, FALSE)</f>
        <v>Odax cyanoallix</v>
      </c>
      <c r="DS470" t="str">
        <f>VLOOKUP(DS$1, SpeciesInfo!$A$2:$AK$166, 8, FALSE)</f>
        <v>Odax pullus</v>
      </c>
      <c r="DT470" t="str">
        <f>VLOOKUP(DT$1, SpeciesInfo!$A$2:$AK$166, 8, FALSE)</f>
        <v>Bovichtus variegatus</v>
      </c>
      <c r="DU470" t="str">
        <f>VLOOKUP(DU$1, SpeciesInfo!$A$2:$AK$166, 8, FALSE)</f>
        <v>Notothenia angustata</v>
      </c>
      <c r="DV470" t="str">
        <f>VLOOKUP(DV$1, SpeciesInfo!$A$2:$AK$166, 8, FALSE)</f>
        <v>Parapercis colias</v>
      </c>
      <c r="DW470" t="str">
        <f>VLOOKUP(DW$1, SpeciesInfo!$A$2:$AK$166, 8, FALSE)</f>
        <v>Blennodon dorsalis</v>
      </c>
      <c r="DX470" t="str">
        <f>VLOOKUP(DX$1, SpeciesInfo!$A$2:$AK$166, 8, FALSE)</f>
        <v>Bellapiscis lesleyae</v>
      </c>
      <c r="DY470" t="str">
        <f>VLOOKUP(DY$1, SpeciesInfo!$A$2:$AK$166, 8, FALSE)</f>
        <v>Bellapiscis medius</v>
      </c>
      <c r="DZ470" t="str">
        <f>VLOOKUP(DZ$1, SpeciesInfo!$A$2:$AK$166, 8, FALSE)</f>
        <v>Forsterygion flavonigrum</v>
      </c>
      <c r="EA470" t="str">
        <f>VLOOKUP(EA$1, SpeciesInfo!$A$2:$AK$166, 8, FALSE)</f>
        <v>Forsterygion lapillum</v>
      </c>
      <c r="EB470" t="str">
        <f>VLOOKUP(EB$1, SpeciesInfo!$A$2:$AK$166, 8, FALSE)</f>
        <v>Forsterygion malcolmi</v>
      </c>
      <c r="EC470" t="str">
        <f>VLOOKUP(EC$1, SpeciesInfo!$A$2:$AK$166, 8, FALSE)</f>
        <v>Forsterygion varium</v>
      </c>
      <c r="ED470" t="str">
        <f>VLOOKUP(ED$1, SpeciesInfo!$A$2:$AK$166, 8, FALSE)</f>
        <v>Gilloblennius abditus</v>
      </c>
      <c r="EE470" t="str">
        <f>VLOOKUP(EE$1, SpeciesInfo!$A$2:$AK$166, 8, FALSE)</f>
        <v>Gilloblennius tripennis</v>
      </c>
      <c r="EF470" t="str">
        <f>VLOOKUP(EF$1, SpeciesInfo!$A$2:$AK$166, 8, FALSE)</f>
        <v>Forsterygion gymnotum</v>
      </c>
      <c r="EG470" t="str">
        <f>VLOOKUP(EG$1, SpeciesInfo!$A$2:$AK$166, 8, FALSE)</f>
        <v>Forsterygion nigripenne</v>
      </c>
      <c r="EH470" t="str">
        <f>VLOOKUP(EH$1, SpeciesInfo!$A$2:$AK$166, 8, FALSE)</f>
        <v>Forsterygion capito</v>
      </c>
      <c r="EI470" t="str">
        <f>VLOOKUP(EI$1, SpeciesInfo!$A$2:$AK$166, 8, FALSE)</f>
        <v>Karalepis stewarti</v>
      </c>
      <c r="EJ470" t="str">
        <f>VLOOKUP(EJ$1, SpeciesInfo!$A$2:$AK$166, 8, FALSE)</f>
        <v>Notoclinops caerulepunctus</v>
      </c>
      <c r="EK470" t="str">
        <f>VLOOKUP(EK$1, SpeciesInfo!$A$2:$AK$166, 8, FALSE)</f>
        <v>Notoclinops segmentatus</v>
      </c>
      <c r="EL470" t="str">
        <f>VLOOKUP(EL$1, SpeciesInfo!$A$2:$AK$166, 8, FALSE)</f>
        <v>Notoclinops yaldwyni</v>
      </c>
      <c r="EM470" t="str">
        <f>VLOOKUP(EM$1, SpeciesInfo!$A$2:$AK$166, 8, FALSE)</f>
        <v>Forsterygion maryannae</v>
      </c>
      <c r="EN470" t="str">
        <f>VLOOKUP(EN$1, SpeciesInfo!$A$2:$AK$166, 8, FALSE)</f>
        <v>Ruanoho decemdigitatus</v>
      </c>
      <c r="EO470" t="str">
        <f>VLOOKUP(EO$1, SpeciesInfo!$A$2:$AK$166, 8, FALSE)</f>
        <v>Ruanoho whero</v>
      </c>
      <c r="EP470" t="str">
        <f>VLOOKUP(EP$1, SpeciesInfo!$A$2:$AK$166, 8, FALSE)</f>
        <v>Enneapterygius kermadecensis</v>
      </c>
      <c r="EQ470" t="str">
        <f>VLOOKUP(EQ$1, SpeciesInfo!$A$2:$AK$166, 8, FALSE)</f>
        <v>Cirripectes alboapicalis</v>
      </c>
      <c r="ER470" t="str">
        <f>VLOOKUP(ER$1, SpeciesInfo!$A$2:$AK$166, 8, FALSE)</f>
        <v>Parablennius laticlavius</v>
      </c>
      <c r="ES470" t="str">
        <f>VLOOKUP(ES$1, SpeciesInfo!$A$2:$AK$166, 8, FALSE)</f>
        <v>Plagiotremus tapeinosoma</v>
      </c>
      <c r="ET470" t="str">
        <f>VLOOKUP(ET$1, SpeciesInfo!$A$2:$AK$166, 8, FALSE)</f>
        <v>Grahamichthys radiata</v>
      </c>
      <c r="EU470" t="str">
        <f>VLOOKUP(EU$1, SpeciesInfo!$A$2:$AK$166, 8, FALSE)</f>
        <v>Thalasseleotris adela</v>
      </c>
      <c r="EV470" t="str">
        <f>VLOOKUP(EV$1, SpeciesInfo!$A$2:$AK$166, 8, FALSE)</f>
        <v>Gobiopsis atrata</v>
      </c>
      <c r="EW470" t="str">
        <f>VLOOKUP(EW$1, SpeciesInfo!$A$2:$AK$166, 8, FALSE)</f>
        <v>Seriolella brama</v>
      </c>
      <c r="EX470" t="str">
        <f>VLOOKUP(EX$1, SpeciesInfo!$A$2:$AK$166, 8, FALSE)</f>
        <v>Meuschenia scaber</v>
      </c>
      <c r="EY470" t="str">
        <f>VLOOKUP(EY$1, SpeciesInfo!$A$2:$AK$166, 8, FALSE)</f>
        <v>Thamnaconus analis</v>
      </c>
      <c r="EZ470" t="str">
        <f>VLOOKUP(EZ$1, SpeciesInfo!$A$2:$AK$166, 8, FALSE)</f>
        <v>Ostracion cubicus</v>
      </c>
      <c r="FA470" t="str">
        <f>VLOOKUP(FA$1, SpeciesInfo!$A$2:$AK$166, 8, FALSE)</f>
        <v>Canthigaster callisterna</v>
      </c>
      <c r="FB470" t="str">
        <f>VLOOKUP(FB$1, SpeciesInfo!$A$2:$AK$166, 8, FALSE)</f>
        <v>Allomycterus pilatus</v>
      </c>
      <c r="FC470" t="str">
        <f>VLOOKUP(FC$1, SpeciesInfo!$A$2:$AK$166, 8, FALSE)</f>
        <v>Callanthias allporti</v>
      </c>
    </row>
    <row r="471" spans="1:171" x14ac:dyDescent="0.3">
      <c r="A471" s="9" t="s">
        <v>1382</v>
      </c>
      <c r="B471">
        <f>VLOOKUP(B$1, SpeciesInfo!$A$2:$AK$166, 10, FALSE)</f>
        <v>0</v>
      </c>
      <c r="C471">
        <f>VLOOKUP(C$1, SpeciesInfo!$A$2:$AK$166, 10, FALSE)</f>
        <v>0</v>
      </c>
      <c r="D471" t="str">
        <f>VLOOKUP(D$1, SpeciesInfo!$A$2:$AK$166, 10, FALSE)</f>
        <v>Changed from C. isabella; source: Te Papa; fishbase says isabella</v>
      </c>
      <c r="E471">
        <f>VLOOKUP(E$1, SpeciesInfo!$A$2:$AK$166, 10, FALSE)</f>
        <v>0</v>
      </c>
      <c r="F471">
        <f>VLOOKUP(F$1, SpeciesInfo!$A$2:$AK$166, 10, FALSE)</f>
        <v>0</v>
      </c>
      <c r="G471">
        <f>VLOOKUP(G$1, SpeciesInfo!$A$2:$AK$166, 10, FALSE)</f>
        <v>0</v>
      </c>
      <c r="H471" t="str">
        <f>VLOOKUP(H$1, SpeciesInfo!$A$2:$AK$166, 10, FALSE)</f>
        <v>Changed from "Dasyatis brev"; source fishbase</v>
      </c>
      <c r="I471" t="str">
        <f>VLOOKUP(I$1, SpeciesInfo!$A$2:$AK$166, 10, FALSE)</f>
        <v>Changed from "Dasyatis thetidis"; source fishbase</v>
      </c>
      <c r="J471" t="str">
        <f>VLOOKUP(J$1, SpeciesInfo!$A$2:$AK$166, 10, FALSE)</f>
        <v>Corrected from "Myliobatus"</v>
      </c>
      <c r="K471">
        <f>VLOOKUP(K$1, SpeciesInfo!$A$2:$AK$166, 10, FALSE)</f>
        <v>0</v>
      </c>
      <c r="L471">
        <f>VLOOKUP(L$1, SpeciesInfo!$A$2:$AK$166, 10, FALSE)</f>
        <v>0</v>
      </c>
      <c r="M471">
        <f>VLOOKUP(M$1, SpeciesInfo!$A$2:$AK$166, 10, FALSE)</f>
        <v>0</v>
      </c>
      <c r="N471">
        <f>VLOOKUP(N$1, SpeciesInfo!$A$2:$AK$166, 10, FALSE)</f>
        <v>0</v>
      </c>
      <c r="O471">
        <f>VLOOKUP(O$1, SpeciesInfo!$A$2:$AK$166, 10, FALSE)</f>
        <v>0</v>
      </c>
      <c r="P471">
        <f>VLOOKUP(P$1, SpeciesInfo!$A$2:$AK$166, 10, FALSE)</f>
        <v>0</v>
      </c>
      <c r="Q471">
        <f>VLOOKUP(Q$1, SpeciesInfo!$A$2:$AK$166, 10, FALSE)</f>
        <v>0</v>
      </c>
      <c r="R471">
        <f>VLOOKUP(R$1, SpeciesInfo!$A$2:$AK$166, 10, FALSE)</f>
        <v>0</v>
      </c>
      <c r="S471">
        <f>VLOOKUP(S$1, SpeciesInfo!$A$2:$AK$166, 10, FALSE)</f>
        <v>0</v>
      </c>
      <c r="T471">
        <f>VLOOKUP(T$1, SpeciesInfo!$A$2:$AK$166, 10, FALSE)</f>
        <v>0</v>
      </c>
      <c r="U471">
        <f>VLOOKUP(U$1, SpeciesInfo!$A$2:$AK$166, 10, FALSE)</f>
        <v>0</v>
      </c>
      <c r="V471" t="str">
        <f>VLOOKUP(V$1, SpeciesInfo!$A$2:$AK$166, 10, FALSE)</f>
        <v>Corrected from "L. rhacinus"</v>
      </c>
      <c r="W471">
        <f>VLOOKUP(W$1, SpeciesInfo!$A$2:$AK$166, 10, FALSE)</f>
        <v>0</v>
      </c>
      <c r="X471">
        <f>VLOOKUP(X$1, SpeciesInfo!$A$2:$AK$166, 10, FALSE)</f>
        <v>0</v>
      </c>
      <c r="Y471">
        <f>VLOOKUP(Y$1, SpeciesInfo!$A$2:$AK$166, 10, FALSE)</f>
        <v>0</v>
      </c>
      <c r="Z471">
        <f>VLOOKUP(Z$1, SpeciesInfo!$A$2:$AK$166, 10, FALSE)</f>
        <v>0</v>
      </c>
      <c r="AA471">
        <f>VLOOKUP(AA$1, SpeciesInfo!$A$2:$AK$166, 10, FALSE)</f>
        <v>0</v>
      </c>
      <c r="AB471">
        <f>VLOOKUP(AB$1, SpeciesInfo!$A$2:$AK$166, 10, FALSE)</f>
        <v>0</v>
      </c>
      <c r="AC471">
        <f>VLOOKUP(AC$1, SpeciesInfo!$A$2:$AK$166, 10, FALSE)</f>
        <v>0</v>
      </c>
      <c r="AD471">
        <f>VLOOKUP(AD$1, SpeciesInfo!$A$2:$AK$166, 10, FALSE)</f>
        <v>0</v>
      </c>
      <c r="AE471">
        <f>VLOOKUP(AE$1, SpeciesInfo!$A$2:$AK$166, 10, FALSE)</f>
        <v>0</v>
      </c>
      <c r="AF471">
        <f>VLOOKUP(AF$1, SpeciesInfo!$A$2:$AK$166, 10, FALSE)</f>
        <v>0</v>
      </c>
      <c r="AG471">
        <f>VLOOKUP(AG$1, SpeciesInfo!$A$2:$AK$166, 10, FALSE)</f>
        <v>0</v>
      </c>
      <c r="AH471">
        <f>VLOOKUP(AH$1, SpeciesInfo!$A$2:$AK$166, 10, FALSE)</f>
        <v>0</v>
      </c>
      <c r="AI471">
        <f>VLOOKUP(AI$1, SpeciesInfo!$A$2:$AK$166, 10, FALSE)</f>
        <v>0</v>
      </c>
      <c r="AJ471">
        <f>VLOOKUP(AJ$1, SpeciesInfo!$A$2:$AK$166, 10, FALSE)</f>
        <v>0</v>
      </c>
      <c r="AK471">
        <f>VLOOKUP(AK$1, SpeciesInfo!$A$2:$AK$166, 10, FALSE)</f>
        <v>0</v>
      </c>
      <c r="AL471" s="8">
        <f>VLOOKUP(AL$1, SpeciesInfo!$A$2:$AK$166, 10, FALSE)</f>
        <v>0</v>
      </c>
      <c r="AM471">
        <f>VLOOKUP(AM$1, SpeciesInfo!$A$2:$AK$166, 10, FALSE)</f>
        <v>0</v>
      </c>
      <c r="AN471">
        <f>VLOOKUP(AN$1, SpeciesInfo!$A$2:$AK$166, 10, FALSE)</f>
        <v>0</v>
      </c>
      <c r="AO471">
        <f>VLOOKUP(AO$1, SpeciesInfo!$A$2:$AK$166, 10, FALSE)</f>
        <v>0</v>
      </c>
      <c r="AP471">
        <f>VLOOKUP(AP$1, SpeciesInfo!$A$2:$AK$166, 10, FALSE)</f>
        <v>0</v>
      </c>
      <c r="AQ471" t="str">
        <f>VLOOKUP(AQ$1, SpeciesInfo!$A$2:$AK$166, 10, FALSE)</f>
        <v>Corrected from A. temmincki</v>
      </c>
      <c r="AR471">
        <f>VLOOKUP(AR$1, SpeciesInfo!$A$2:$AK$166, 10, FALSE)</f>
        <v>0</v>
      </c>
      <c r="AS471">
        <f>VLOOKUP(AS$1, SpeciesInfo!$A$2:$AK$166, 10, FALSE)</f>
        <v>0</v>
      </c>
      <c r="AT471">
        <f>VLOOKUP(AT$1, SpeciesInfo!$A$2:$AK$166, 10, FALSE)</f>
        <v>0</v>
      </c>
      <c r="AU471">
        <f>VLOOKUP(AU$1, SpeciesInfo!$A$2:$AK$166, 10, FALSE)</f>
        <v>0</v>
      </c>
      <c r="AV471">
        <f>VLOOKUP(AV$1, SpeciesInfo!$A$2:$AK$166, 10, FALSE)</f>
        <v>0</v>
      </c>
      <c r="AW471" t="str">
        <f>VLOOKUP(AW$1, SpeciesInfo!$A$2:$AK$166, 10, FALSE)</f>
        <v>Not in fishbase.org that I can see. FONZ refers to an as-yet-unpublished Roberts paper in Zootaxa with "south pacific banded perches" in the title. AKA H. sp. A.</v>
      </c>
      <c r="AX471" t="str">
        <f>VLOOKUP(AX$1, SpeciesInfo!$A$2:$AK$166, 10, FALSE)</f>
        <v>Not in fishbase.org that I can see. FONZ refers to an as-yet-unpublished Roberts paper in Zootaxa with "south pacific banded perches" in the title. AKA H. sp. B.</v>
      </c>
      <c r="AY471">
        <f>VLOOKUP(AY$1, SpeciesInfo!$A$2:$AK$166, 10, FALSE)</f>
        <v>0</v>
      </c>
      <c r="AZ471" t="str">
        <f>VLOOKUP(AZ$1, SpeciesInfo!$A$2:$AK$166, 10, FALSE)</f>
        <v>Corrected from "Apogon"</v>
      </c>
      <c r="BA471">
        <f>VLOOKUP(BA$1, SpeciesInfo!$A$2:$AK$166, 10, FALSE)</f>
        <v>0</v>
      </c>
      <c r="BB471">
        <f>VLOOKUP(BB$1, SpeciesInfo!$A$2:$AK$166, 10, FALSE)</f>
        <v>0</v>
      </c>
      <c r="BC471">
        <f>VLOOKUP(BC$1, SpeciesInfo!$A$2:$AK$166, 10, FALSE)</f>
        <v>0</v>
      </c>
      <c r="BD471">
        <f>VLOOKUP(BD$1, SpeciesInfo!$A$2:$AK$166, 10, FALSE)</f>
        <v>0</v>
      </c>
      <c r="BE471">
        <f>VLOOKUP(BE$1, SpeciesInfo!$A$2:$AK$166, 10, FALSE)</f>
        <v>0</v>
      </c>
      <c r="BF471">
        <f>VLOOKUP(BF$1, SpeciesInfo!$A$2:$AK$166, 10, FALSE)</f>
        <v>0</v>
      </c>
      <c r="BG471">
        <f>VLOOKUP(BG$1, SpeciesInfo!$A$2:$AK$166, 10, FALSE)</f>
        <v>0</v>
      </c>
      <c r="BH471">
        <f>VLOOKUP(BH$1, SpeciesInfo!$A$2:$AK$166, 10, FALSE)</f>
        <v>0</v>
      </c>
      <c r="BI471" t="str">
        <f>VLOOKUP(BI$1, SpeciesInfo!$A$2:$AK$166, 10, FALSE)</f>
        <v>Corrected from P. -sus</v>
      </c>
      <c r="BJ471" t="str">
        <f>VLOOKUP(BJ$1, SpeciesInfo!$A$2:$AK$166, 10, FALSE)</f>
        <v>FONZ has this as "Chrysophrys auratus"</v>
      </c>
      <c r="BK471" t="str">
        <f>VLOOKUP(BK$1, SpeciesInfo!$A$2:$AK$166, 10, FALSE)</f>
        <v>fishbase.org appears to disagree with FONZ and Kim (2002) and has this as U. lineatus. Te Papa insists.</v>
      </c>
      <c r="BL471">
        <f>VLOOKUP(BL$1, SpeciesInfo!$A$2:$AK$166, 10, FALSE)</f>
        <v>0</v>
      </c>
      <c r="BM471" t="str">
        <f>VLOOKUP(BM$1, SpeciesInfo!$A$2:$AK$166, 10, FALSE)</f>
        <v>Corrected from "Parupenus"</v>
      </c>
      <c r="BN471">
        <f>VLOOKUP(BN$1, SpeciesInfo!$A$2:$AK$166, 10, FALSE)</f>
        <v>0</v>
      </c>
      <c r="BO471">
        <f>VLOOKUP(BO$1, SpeciesInfo!$A$2:$AK$166, 10, FALSE)</f>
        <v>0</v>
      </c>
      <c r="BP471">
        <f>VLOOKUP(BP$1, SpeciesInfo!$A$2:$AK$166, 10, FALSE)</f>
        <v>0</v>
      </c>
      <c r="BQ471">
        <f>VLOOKUP(BQ$1, SpeciesInfo!$A$2:$AK$166, 10, FALSE)</f>
        <v>0</v>
      </c>
      <c r="BR471">
        <f>VLOOKUP(BR$1, SpeciesInfo!$A$2:$AK$166, 10, FALSE)</f>
        <v>0</v>
      </c>
      <c r="BS471" t="str">
        <f>VLOOKUP(BS$1, SpeciesInfo!$A$2:$AK$166, 10, FALSE)</f>
        <v>Corrected from "Scorpis violaceus"</v>
      </c>
      <c r="BT471">
        <f>VLOOKUP(BT$1, SpeciesInfo!$A$2:$AK$166, 10, FALSE)</f>
        <v>0</v>
      </c>
      <c r="BU471">
        <f>VLOOKUP(BU$1, SpeciesInfo!$A$2:$AK$166, 10, FALSE)</f>
        <v>0</v>
      </c>
      <c r="BV471">
        <f>VLOOKUP(BV$1, SpeciesInfo!$A$2:$AK$166, 10, FALSE)</f>
        <v>0</v>
      </c>
      <c r="BW471">
        <f>VLOOKUP(BW$1, SpeciesInfo!$A$2:$AK$166, 10, FALSE)</f>
        <v>0</v>
      </c>
      <c r="BX471">
        <f>VLOOKUP(BX$1, SpeciesInfo!$A$2:$AK$166, 10, FALSE)</f>
        <v>0</v>
      </c>
      <c r="BY471">
        <f>VLOOKUP(BY$1, SpeciesInfo!$A$2:$AK$166, 10, FALSE)</f>
        <v>0</v>
      </c>
      <c r="BZ471">
        <f>VLOOKUP(BZ$1, SpeciesInfo!$A$2:$AK$166, 10, FALSE)</f>
        <v>0</v>
      </c>
      <c r="CA471">
        <f>VLOOKUP(CA$1, SpeciesInfo!$A$2:$AK$166, 10, FALSE)</f>
        <v>0</v>
      </c>
      <c r="CB471">
        <f>VLOOKUP(CB$1, SpeciesInfo!$A$2:$AK$166, 10, FALSE)</f>
        <v>0</v>
      </c>
      <c r="CC471">
        <f>VLOOKUP(CC$1, SpeciesInfo!$A$2:$AK$166, 10, FALSE)</f>
        <v>0</v>
      </c>
      <c r="CD471">
        <f>VLOOKUP(CD$1, SpeciesInfo!$A$2:$AK$166, 10, FALSE)</f>
        <v>0</v>
      </c>
      <c r="CE471">
        <f>VLOOKUP(CE$1, SpeciesInfo!$A$2:$AK$166, 10, FALSE)</f>
        <v>0</v>
      </c>
      <c r="CF471">
        <f>VLOOKUP(CF$1, SpeciesInfo!$A$2:$AK$166, 10, FALSE)</f>
        <v>0</v>
      </c>
      <c r="CG471">
        <f>VLOOKUP(CG$1, SpeciesInfo!$A$2:$AK$166, 10, FALSE)</f>
        <v>0</v>
      </c>
      <c r="CH471">
        <f>VLOOKUP(CH$1, SpeciesInfo!$A$2:$AK$166, 10, FALSE)</f>
        <v>0</v>
      </c>
      <c r="CI471">
        <f>VLOOKUP(CI$1, SpeciesInfo!$A$2:$AK$166, 10, FALSE)</f>
        <v>0</v>
      </c>
      <c r="CJ471">
        <f>VLOOKUP(CJ$1, SpeciesInfo!$A$2:$AK$166, 10, FALSE)</f>
        <v>0</v>
      </c>
      <c r="CK471">
        <f>VLOOKUP(CK$1, SpeciesInfo!$A$2:$AK$166, 10, FALSE)</f>
        <v>0</v>
      </c>
      <c r="CL471">
        <f>VLOOKUP(CL$1, SpeciesInfo!$A$2:$AK$166, 10, FALSE)</f>
        <v>0</v>
      </c>
      <c r="CM471">
        <f>VLOOKUP(CM$1, SpeciesInfo!$A$2:$AK$166, 10, FALSE)</f>
        <v>0</v>
      </c>
      <c r="CN471">
        <f>VLOOKUP(CN$1, SpeciesInfo!$A$2:$AK$166, 10, FALSE)</f>
        <v>0</v>
      </c>
      <c r="CO471">
        <f>VLOOKUP(CO$1, SpeciesInfo!$A$2:$AK$166, 10, FALSE)</f>
        <v>0</v>
      </c>
      <c r="CP471" t="str">
        <f>VLOOKUP(CP$1, SpeciesInfo!$A$2:$AK$166, 10, FALSE)</f>
        <v>Changed from Cheilodactylus; source: Te Papa</v>
      </c>
      <c r="CQ471" t="str">
        <f>VLOOKUP(CQ$1, SpeciesInfo!$A$2:$AK$166, 10, FALSE)</f>
        <v>Changed from Cheilodactylus; source: Te Papa</v>
      </c>
      <c r="CR471" t="str">
        <f>VLOOKUP(CR$1, SpeciesInfo!$A$2:$AK$166, 10, FALSE)</f>
        <v>Changed from Cheilodactylus; source: Te Papa</v>
      </c>
      <c r="CS471" t="str">
        <f>VLOOKUP(CS$1, SpeciesInfo!$A$2:$AK$166, 10, FALSE)</f>
        <v>Changed from Cheilodactylus; source: Te Papa</v>
      </c>
      <c r="CT471">
        <f>VLOOKUP(CT$1, SpeciesInfo!$A$2:$AK$166, 10, FALSE)</f>
        <v>0</v>
      </c>
      <c r="CU471">
        <f>VLOOKUP(CU$1, SpeciesInfo!$A$2:$AK$166, 10, FALSE)</f>
        <v>0</v>
      </c>
      <c r="CV471">
        <f>VLOOKUP(CV$1, SpeciesInfo!$A$2:$AK$166, 10, FALSE)</f>
        <v>0</v>
      </c>
      <c r="CW471">
        <f>VLOOKUP(CW$1, SpeciesInfo!$A$2:$AK$166, 10, FALSE)</f>
        <v>0</v>
      </c>
      <c r="CX471">
        <f>VLOOKUP(CX$1, SpeciesInfo!$A$2:$AK$166, 10, FALSE)</f>
        <v>0</v>
      </c>
      <c r="CY471">
        <f>VLOOKUP(CY$1, SpeciesInfo!$A$2:$AK$166, 10, FALSE)</f>
        <v>0</v>
      </c>
      <c r="CZ471">
        <f>VLOOKUP(CZ$1, SpeciesInfo!$A$2:$AK$166, 10, FALSE)</f>
        <v>0</v>
      </c>
      <c r="DA471">
        <f>VLOOKUP(DA$1, SpeciesInfo!$A$2:$AK$166, 10, FALSE)</f>
        <v>0</v>
      </c>
      <c r="DB471">
        <f>VLOOKUP(DB$1, SpeciesInfo!$A$2:$AK$166, 10, FALSE)</f>
        <v>0</v>
      </c>
      <c r="DC471">
        <f>VLOOKUP(DC$1, SpeciesInfo!$A$2:$AK$166, 10, FALSE)</f>
        <v>0</v>
      </c>
      <c r="DD471">
        <f>VLOOKUP(DD$1, SpeciesInfo!$A$2:$AK$166, 10, FALSE)</f>
        <v>0</v>
      </c>
      <c r="DE471">
        <f>VLOOKUP(DE$1, SpeciesInfo!$A$2:$AK$166, 10, FALSE)</f>
        <v>0</v>
      </c>
      <c r="DF471">
        <f>VLOOKUP(DF$1, SpeciesInfo!$A$2:$AK$166, 10, FALSE)</f>
        <v>0</v>
      </c>
      <c r="DG471" t="str">
        <f>VLOOKUP(DG$1, SpeciesInfo!$A$2:$AK$166, 10, FALSE)</f>
        <v>Corrected from "C. sandageri"</v>
      </c>
      <c r="DH471">
        <f>VLOOKUP(DH$1, SpeciesInfo!$A$2:$AK$166, 10, FALSE)</f>
        <v>0</v>
      </c>
      <c r="DI471">
        <f>VLOOKUP(DI$1, SpeciesInfo!$A$2:$AK$166, 10, FALSE)</f>
        <v>0</v>
      </c>
      <c r="DJ471">
        <f>VLOOKUP(DJ$1, SpeciesInfo!$A$2:$AK$166, 10, FALSE)</f>
        <v>0</v>
      </c>
      <c r="DK471">
        <f>VLOOKUP(DK$1, SpeciesInfo!$A$2:$AK$166, 10, FALSE)</f>
        <v>0</v>
      </c>
      <c r="DL471">
        <f>VLOOKUP(DL$1, SpeciesInfo!$A$2:$AK$166, 10, FALSE)</f>
        <v>0</v>
      </c>
      <c r="DM471">
        <f>VLOOKUP(DM$1, SpeciesInfo!$A$2:$AK$166, 10, FALSE)</f>
        <v>0</v>
      </c>
      <c r="DN471">
        <f>VLOOKUP(DN$1, SpeciesInfo!$A$2:$AK$166, 10, FALSE)</f>
        <v>0</v>
      </c>
      <c r="DO471">
        <f>VLOOKUP(DO$1, SpeciesInfo!$A$2:$AK$166, 10, FALSE)</f>
        <v>0</v>
      </c>
      <c r="DP471">
        <f>VLOOKUP(DP$1, SpeciesInfo!$A$2:$AK$166, 10, FALSE)</f>
        <v>0</v>
      </c>
      <c r="DQ471">
        <f>VLOOKUP(DQ$1, SpeciesInfo!$A$2:$AK$166, 10, FALSE)</f>
        <v>0</v>
      </c>
      <c r="DR471">
        <f>VLOOKUP(DR$1, SpeciesInfo!$A$2:$AK$166, 10, FALSE)</f>
        <v>0</v>
      </c>
      <c r="DS471">
        <f>VLOOKUP(DS$1, SpeciesInfo!$A$2:$AK$166, 10, FALSE)</f>
        <v>0</v>
      </c>
      <c r="DT471">
        <f>VLOOKUP(DT$1, SpeciesInfo!$A$2:$AK$166, 10, FALSE)</f>
        <v>0</v>
      </c>
      <c r="DU471">
        <f>VLOOKUP(DU$1, SpeciesInfo!$A$2:$AK$166, 10, FALSE)</f>
        <v>0</v>
      </c>
      <c r="DV471">
        <f>VLOOKUP(DV$1, SpeciesInfo!$A$2:$AK$166, 10, FALSE)</f>
        <v>0</v>
      </c>
      <c r="DW471">
        <f>VLOOKUP(DW$1, SpeciesInfo!$A$2:$AK$166, 10, FALSE)</f>
        <v>0</v>
      </c>
      <c r="DX471">
        <f>VLOOKUP(DX$1, SpeciesInfo!$A$2:$AK$166, 10, FALSE)</f>
        <v>0</v>
      </c>
      <c r="DY471">
        <f>VLOOKUP(DY$1, SpeciesInfo!$A$2:$AK$166, 10, FALSE)</f>
        <v>0</v>
      </c>
      <c r="DZ471">
        <f>VLOOKUP(DZ$1, SpeciesInfo!$A$2:$AK$166, 10, FALSE)</f>
        <v>0</v>
      </c>
      <c r="EA471">
        <f>VLOOKUP(EA$1, SpeciesInfo!$A$2:$AK$166, 10, FALSE)</f>
        <v>0</v>
      </c>
      <c r="EB471">
        <f>VLOOKUP(EB$1, SpeciesInfo!$A$2:$AK$166, 10, FALSE)</f>
        <v>0</v>
      </c>
      <c r="EC471">
        <f>VLOOKUP(EC$1, SpeciesInfo!$A$2:$AK$166, 10, FALSE)</f>
        <v>0</v>
      </c>
      <c r="ED471">
        <f>VLOOKUP(ED$1, SpeciesInfo!$A$2:$AK$166, 10, FALSE)</f>
        <v>0</v>
      </c>
      <c r="EE471">
        <f>VLOOKUP(EE$1, SpeciesInfo!$A$2:$AK$166, 10, FALSE)</f>
        <v>0</v>
      </c>
      <c r="EF471">
        <f>VLOOKUP(EF$1, SpeciesInfo!$A$2:$AK$166, 10, FALSE)</f>
        <v>0</v>
      </c>
      <c r="EG471">
        <f>VLOOKUP(EG$1, SpeciesInfo!$A$2:$AK$166, 10, FALSE)</f>
        <v>0</v>
      </c>
      <c r="EH471">
        <f>VLOOKUP(EH$1, SpeciesInfo!$A$2:$AK$166, 10, FALSE)</f>
        <v>0</v>
      </c>
      <c r="EI471">
        <f>VLOOKUP(EI$1, SpeciesInfo!$A$2:$AK$166, 10, FALSE)</f>
        <v>0</v>
      </c>
      <c r="EJ471">
        <f>VLOOKUP(EJ$1, SpeciesInfo!$A$2:$AK$166, 10, FALSE)</f>
        <v>0</v>
      </c>
      <c r="EK471">
        <f>VLOOKUP(EK$1, SpeciesInfo!$A$2:$AK$166, 10, FALSE)</f>
        <v>0</v>
      </c>
      <c r="EL471">
        <f>VLOOKUP(EL$1, SpeciesInfo!$A$2:$AK$166, 10, FALSE)</f>
        <v>0</v>
      </c>
      <c r="EM471">
        <f>VLOOKUP(EM$1, SpeciesInfo!$A$2:$AK$166, 10, FALSE)</f>
        <v>0</v>
      </c>
      <c r="EN471">
        <f>VLOOKUP(EN$1, SpeciesInfo!$A$2:$AK$166, 10, FALSE)</f>
        <v>0</v>
      </c>
      <c r="EO471">
        <f>VLOOKUP(EO$1, SpeciesInfo!$A$2:$AK$166, 10, FALSE)</f>
        <v>0</v>
      </c>
      <c r="EP471">
        <f>VLOOKUP(EP$1, SpeciesInfo!$A$2:$AK$166, 10, FALSE)</f>
        <v>0</v>
      </c>
      <c r="EQ471">
        <f>VLOOKUP(EQ$1, SpeciesInfo!$A$2:$AK$166, 10, FALSE)</f>
        <v>0</v>
      </c>
      <c r="ER471">
        <f>VLOOKUP(ER$1, SpeciesInfo!$A$2:$AK$166, 10, FALSE)</f>
        <v>0</v>
      </c>
      <c r="ES471">
        <f>VLOOKUP(ES$1, SpeciesInfo!$A$2:$AK$166, 10, FALSE)</f>
        <v>0</v>
      </c>
      <c r="ET471" t="str">
        <f>VLOOKUP(ET$1, SpeciesInfo!$A$2:$AK$166, 10, FALSE)</f>
        <v>Te Papa says radiata; fishbase says radiatus</v>
      </c>
      <c r="EU471">
        <f>VLOOKUP(EU$1, SpeciesInfo!$A$2:$AK$166, 10, FALSE)</f>
        <v>0</v>
      </c>
      <c r="EV471">
        <f>VLOOKUP(EV$1, SpeciesInfo!$A$2:$AK$166, 10, FALSE)</f>
        <v>0</v>
      </c>
      <c r="EW471">
        <f>VLOOKUP(EW$1, SpeciesInfo!$A$2:$AK$166, 10, FALSE)</f>
        <v>0</v>
      </c>
      <c r="EX471">
        <f>VLOOKUP(EX$1, SpeciesInfo!$A$2:$AK$166, 10, FALSE)</f>
        <v>0</v>
      </c>
      <c r="EY471">
        <f>VLOOKUP(EY$1, SpeciesInfo!$A$2:$AK$166, 10, FALSE)</f>
        <v>0</v>
      </c>
      <c r="EZ471" t="str">
        <f>VLOOKUP(EZ$1, SpeciesInfo!$A$2:$AK$166, 10, FALSE)</f>
        <v>Te Papa says cubicus; fishbase says cubica</v>
      </c>
      <c r="FA471">
        <f>VLOOKUP(FA$1, SpeciesInfo!$A$2:$AK$166, 10, FALSE)</f>
        <v>0</v>
      </c>
      <c r="FB471">
        <f>VLOOKUP(FB$1, SpeciesInfo!$A$2:$AK$166, 10, FALSE)</f>
        <v>0</v>
      </c>
      <c r="FC471">
        <f>VLOOKUP(FC$1, SpeciesInfo!$A$2:$AK$166, 10, FALSE)</f>
        <v>0</v>
      </c>
    </row>
    <row r="472" spans="1:171" x14ac:dyDescent="0.3">
      <c r="A472" s="9" t="s">
        <v>1381</v>
      </c>
      <c r="B472" t="str">
        <f>VLOOKUP(B$1, SpeciesInfo!$A$2:$AK$166, 11, FALSE)</f>
        <v>Deep</v>
      </c>
      <c r="C472" t="str">
        <f>VLOOKUP(C$1, SpeciesInfo!$A$2:$AK$166, 11, FALSE)</f>
        <v>Rare</v>
      </c>
      <c r="D472">
        <f>VLOOKUP(D$1, SpeciesInfo!$A$2:$AK$166, 11, FALSE)</f>
        <v>0</v>
      </c>
      <c r="E472">
        <f>VLOOKUP(E$1, SpeciesInfo!$A$2:$AK$166, 11, FALSE)</f>
        <v>0</v>
      </c>
      <c r="F472">
        <f>VLOOKUP(F$1, SpeciesInfo!$A$2:$AK$166, 11, FALSE)</f>
        <v>0</v>
      </c>
      <c r="G472">
        <f>VLOOKUP(G$1, SpeciesInfo!$A$2:$AK$166, 11, FALSE)</f>
        <v>0</v>
      </c>
      <c r="H472" t="str">
        <f>VLOOKUP(H$1, SpeciesInfo!$A$2:$AK$166, 11, FALSE)</f>
        <v>Widespread</v>
      </c>
      <c r="I472" t="str">
        <f>VLOOKUP(I$1, SpeciesInfo!$A$2:$AK$166, 11, FALSE)</f>
        <v>Northern</v>
      </c>
      <c r="J472" t="str">
        <f>VLOOKUP(J$1, SpeciesInfo!$A$2:$AK$166, 11, FALSE)</f>
        <v>Widespread</v>
      </c>
      <c r="K472" t="str">
        <f>VLOOKUP(K$1, SpeciesInfo!$A$2:$AK$166, 11, FALSE)</f>
        <v>Northern</v>
      </c>
      <c r="L472" t="str">
        <f>VLOOKUP(L$1, SpeciesInfo!$A$2:$AK$166, 11, FALSE)</f>
        <v>Northern</v>
      </c>
      <c r="M472" t="str">
        <f>VLOOKUP(M$1, SpeciesInfo!$A$2:$AK$166, 11, FALSE)</f>
        <v>Northern</v>
      </c>
      <c r="N472" t="str">
        <f>VLOOKUP(N$1, SpeciesInfo!$A$2:$AK$166, 11, FALSE)</f>
        <v>Northern</v>
      </c>
      <c r="O472" t="str">
        <f>VLOOKUP(O$1, SpeciesInfo!$A$2:$AK$166, 11, FALSE)</f>
        <v>Northern</v>
      </c>
      <c r="P472" t="str">
        <f>VLOOKUP(P$1, SpeciesInfo!$A$2:$AK$166, 11, FALSE)</f>
        <v>Northern</v>
      </c>
      <c r="Q472" t="str">
        <f>VLOOKUP(Q$1, SpeciesInfo!$A$2:$AK$166, 11, FALSE)</f>
        <v>Widespread</v>
      </c>
      <c r="R472" t="str">
        <f>VLOOKUP(R$1, SpeciesInfo!$A$2:$AK$166, 11, FALSE)</f>
        <v>Northern</v>
      </c>
      <c r="S472" t="str">
        <f>VLOOKUP(S$1, SpeciesInfo!$A$2:$AK$166, 11, FALSE)</f>
        <v>Northern</v>
      </c>
      <c r="T472" t="str">
        <f>VLOOKUP(T$1, SpeciesInfo!$A$2:$AK$166, 11, FALSE)</f>
        <v>Northern</v>
      </c>
      <c r="U472">
        <f>VLOOKUP(U$1, SpeciesInfo!$A$2:$AK$166, 11, FALSE)</f>
        <v>0</v>
      </c>
      <c r="V472">
        <f>VLOOKUP(V$1, SpeciesInfo!$A$2:$AK$166, 11, FALSE)</f>
        <v>0</v>
      </c>
      <c r="W472">
        <f>VLOOKUP(W$1, SpeciesInfo!$A$2:$AK$166, 11, FALSE)</f>
        <v>0</v>
      </c>
      <c r="X472">
        <f>VLOOKUP(X$1, SpeciesInfo!$A$2:$AK$166, 11, FALSE)</f>
        <v>0</v>
      </c>
      <c r="Y472">
        <f>VLOOKUP(Y$1, SpeciesInfo!$A$2:$AK$166, 11, FALSE)</f>
        <v>0</v>
      </c>
      <c r="Z472">
        <f>VLOOKUP(Z$1, SpeciesInfo!$A$2:$AK$166, 11, FALSE)</f>
        <v>0</v>
      </c>
      <c r="AA472">
        <f>VLOOKUP(AA$1, SpeciesInfo!$A$2:$AK$166, 11, FALSE)</f>
        <v>0</v>
      </c>
      <c r="AB472">
        <f>VLOOKUP(AB$1, SpeciesInfo!$A$2:$AK$166, 11, FALSE)</f>
        <v>0</v>
      </c>
      <c r="AC472">
        <f>VLOOKUP(AC$1, SpeciesInfo!$A$2:$AK$166, 11, FALSE)</f>
        <v>0</v>
      </c>
      <c r="AD472">
        <f>VLOOKUP(AD$1, SpeciesInfo!$A$2:$AK$166, 11, FALSE)</f>
        <v>0</v>
      </c>
      <c r="AE472">
        <f>VLOOKUP(AE$1, SpeciesInfo!$A$2:$AK$166, 11, FALSE)</f>
        <v>0</v>
      </c>
      <c r="AF472">
        <f>VLOOKUP(AF$1, SpeciesInfo!$A$2:$AK$166, 11, FALSE)</f>
        <v>0</v>
      </c>
      <c r="AG472">
        <f>VLOOKUP(AG$1, SpeciesInfo!$A$2:$AK$166, 11, FALSE)</f>
        <v>0</v>
      </c>
      <c r="AH472">
        <f>VLOOKUP(AH$1, SpeciesInfo!$A$2:$AK$166, 11, FALSE)</f>
        <v>0</v>
      </c>
      <c r="AI472">
        <f>VLOOKUP(AI$1, SpeciesInfo!$A$2:$AK$166, 11, FALSE)</f>
        <v>0</v>
      </c>
      <c r="AJ472">
        <f>VLOOKUP(AJ$1, SpeciesInfo!$A$2:$AK$166, 11, FALSE)</f>
        <v>0</v>
      </c>
      <c r="AK472">
        <f>VLOOKUP(AK$1, SpeciesInfo!$A$2:$AK$166, 11, FALSE)</f>
        <v>0</v>
      </c>
      <c r="AL472" s="8">
        <f>VLOOKUP(AL$1, SpeciesInfo!$A$2:$AK$166, 11, FALSE)</f>
        <v>0</v>
      </c>
      <c r="AM472">
        <f>VLOOKUP(AM$1, SpeciesInfo!$A$2:$AK$166, 11, FALSE)</f>
        <v>0</v>
      </c>
      <c r="AN472">
        <f>VLOOKUP(AN$1, SpeciesInfo!$A$2:$AK$166, 11, FALSE)</f>
        <v>0</v>
      </c>
      <c r="AO472">
        <f>VLOOKUP(AO$1, SpeciesInfo!$A$2:$AK$166, 11, FALSE)</f>
        <v>0</v>
      </c>
      <c r="AP472">
        <f>VLOOKUP(AP$1, SpeciesInfo!$A$2:$AK$166, 11, FALSE)</f>
        <v>0</v>
      </c>
      <c r="AQ472">
        <f>VLOOKUP(AQ$1, SpeciesInfo!$A$2:$AK$166, 11, FALSE)</f>
        <v>0</v>
      </c>
      <c r="AR472">
        <f>VLOOKUP(AR$1, SpeciesInfo!$A$2:$AK$166, 11, FALSE)</f>
        <v>0</v>
      </c>
      <c r="AS472">
        <f>VLOOKUP(AS$1, SpeciesInfo!$A$2:$AK$166, 11, FALSE)</f>
        <v>0</v>
      </c>
      <c r="AT472">
        <f>VLOOKUP(AT$1, SpeciesInfo!$A$2:$AK$166, 11, FALSE)</f>
        <v>0</v>
      </c>
      <c r="AU472">
        <f>VLOOKUP(AU$1, SpeciesInfo!$A$2:$AK$166, 11, FALSE)</f>
        <v>0</v>
      </c>
      <c r="AV472">
        <f>VLOOKUP(AV$1, SpeciesInfo!$A$2:$AK$166, 11, FALSE)</f>
        <v>0</v>
      </c>
      <c r="AW472">
        <f>VLOOKUP(AW$1, SpeciesInfo!$A$2:$AK$166, 11, FALSE)</f>
        <v>0</v>
      </c>
      <c r="AX472">
        <f>VLOOKUP(AX$1, SpeciesInfo!$A$2:$AK$166, 11, FALSE)</f>
        <v>0</v>
      </c>
      <c r="AY472">
        <f>VLOOKUP(AY$1, SpeciesInfo!$A$2:$AK$166, 11, FALSE)</f>
        <v>0</v>
      </c>
      <c r="AZ472">
        <f>VLOOKUP(AZ$1, SpeciesInfo!$A$2:$AK$166, 11, FALSE)</f>
        <v>0</v>
      </c>
      <c r="BA472">
        <f>VLOOKUP(BA$1, SpeciesInfo!$A$2:$AK$166, 11, FALSE)</f>
        <v>0</v>
      </c>
      <c r="BB472">
        <f>VLOOKUP(BB$1, SpeciesInfo!$A$2:$AK$166, 11, FALSE)</f>
        <v>0</v>
      </c>
      <c r="BC472">
        <f>VLOOKUP(BC$1, SpeciesInfo!$A$2:$AK$166, 11, FALSE)</f>
        <v>0</v>
      </c>
      <c r="BD472">
        <f>VLOOKUP(BD$1, SpeciesInfo!$A$2:$AK$166, 11, FALSE)</f>
        <v>0</v>
      </c>
      <c r="BE472">
        <f>VLOOKUP(BE$1, SpeciesInfo!$A$2:$AK$166, 11, FALSE)</f>
        <v>0</v>
      </c>
      <c r="BF472">
        <f>VLOOKUP(BF$1, SpeciesInfo!$A$2:$AK$166, 11, FALSE)</f>
        <v>0</v>
      </c>
      <c r="BG472">
        <f>VLOOKUP(BG$1, SpeciesInfo!$A$2:$AK$166, 11, FALSE)</f>
        <v>0</v>
      </c>
      <c r="BH472">
        <f>VLOOKUP(BH$1, SpeciesInfo!$A$2:$AK$166, 11, FALSE)</f>
        <v>0</v>
      </c>
      <c r="BI472">
        <f>VLOOKUP(BI$1, SpeciesInfo!$A$2:$AK$166, 11, FALSE)</f>
        <v>0</v>
      </c>
      <c r="BJ472">
        <f>VLOOKUP(BJ$1, SpeciesInfo!$A$2:$AK$166, 11, FALSE)</f>
        <v>0</v>
      </c>
      <c r="BK472">
        <f>VLOOKUP(BK$1, SpeciesInfo!$A$2:$AK$166, 11, FALSE)</f>
        <v>0</v>
      </c>
      <c r="BL472">
        <f>VLOOKUP(BL$1, SpeciesInfo!$A$2:$AK$166, 11, FALSE)</f>
        <v>0</v>
      </c>
      <c r="BM472">
        <f>VLOOKUP(BM$1, SpeciesInfo!$A$2:$AK$166, 11, FALSE)</f>
        <v>0</v>
      </c>
      <c r="BN472">
        <f>VLOOKUP(BN$1, SpeciesInfo!$A$2:$AK$166, 11, FALSE)</f>
        <v>0</v>
      </c>
      <c r="BO472">
        <f>VLOOKUP(BO$1, SpeciesInfo!$A$2:$AK$166, 11, FALSE)</f>
        <v>0</v>
      </c>
      <c r="BP472">
        <f>VLOOKUP(BP$1, SpeciesInfo!$A$2:$AK$166, 11, FALSE)</f>
        <v>0</v>
      </c>
      <c r="BQ472">
        <f>VLOOKUP(BQ$1, SpeciesInfo!$A$2:$AK$166, 11, FALSE)</f>
        <v>0</v>
      </c>
      <c r="BR472">
        <f>VLOOKUP(BR$1, SpeciesInfo!$A$2:$AK$166, 11, FALSE)</f>
        <v>0</v>
      </c>
      <c r="BS472">
        <f>VLOOKUP(BS$1, SpeciesInfo!$A$2:$AK$166, 11, FALSE)</f>
        <v>0</v>
      </c>
      <c r="BT472">
        <f>VLOOKUP(BT$1, SpeciesInfo!$A$2:$AK$166, 11, FALSE)</f>
        <v>0</v>
      </c>
      <c r="BU472">
        <f>VLOOKUP(BU$1, SpeciesInfo!$A$2:$AK$166, 11, FALSE)</f>
        <v>0</v>
      </c>
      <c r="BV472">
        <f>VLOOKUP(BV$1, SpeciesInfo!$A$2:$AK$166, 11, FALSE)</f>
        <v>0</v>
      </c>
      <c r="BW472">
        <f>VLOOKUP(BW$1, SpeciesInfo!$A$2:$AK$166, 11, FALSE)</f>
        <v>0</v>
      </c>
      <c r="BX472">
        <f>VLOOKUP(BX$1, SpeciesInfo!$A$2:$AK$166, 11, FALSE)</f>
        <v>0</v>
      </c>
      <c r="BY472">
        <f>VLOOKUP(BY$1, SpeciesInfo!$A$2:$AK$166, 11, FALSE)</f>
        <v>0</v>
      </c>
      <c r="BZ472">
        <f>VLOOKUP(BZ$1, SpeciesInfo!$A$2:$AK$166, 11, FALSE)</f>
        <v>0</v>
      </c>
      <c r="CA472">
        <f>VLOOKUP(CA$1, SpeciesInfo!$A$2:$AK$166, 11, FALSE)</f>
        <v>0</v>
      </c>
      <c r="CB472">
        <f>VLOOKUP(CB$1, SpeciesInfo!$A$2:$AK$166, 11, FALSE)</f>
        <v>0</v>
      </c>
      <c r="CC472">
        <f>VLOOKUP(CC$1, SpeciesInfo!$A$2:$AK$166, 11, FALSE)</f>
        <v>0</v>
      </c>
      <c r="CD472">
        <f>VLOOKUP(CD$1, SpeciesInfo!$A$2:$AK$166, 11, FALSE)</f>
        <v>0</v>
      </c>
      <c r="CE472">
        <f>VLOOKUP(CE$1, SpeciesInfo!$A$2:$AK$166, 11, FALSE)</f>
        <v>0</v>
      </c>
      <c r="CF472">
        <f>VLOOKUP(CF$1, SpeciesInfo!$A$2:$AK$166, 11, FALSE)</f>
        <v>0</v>
      </c>
      <c r="CG472">
        <f>VLOOKUP(CG$1, SpeciesInfo!$A$2:$AK$166, 11, FALSE)</f>
        <v>0</v>
      </c>
      <c r="CH472">
        <f>VLOOKUP(CH$1, SpeciesInfo!$A$2:$AK$166, 11, FALSE)</f>
        <v>0</v>
      </c>
      <c r="CI472">
        <f>VLOOKUP(CI$1, SpeciesInfo!$A$2:$AK$166, 11, FALSE)</f>
        <v>0</v>
      </c>
      <c r="CJ472">
        <f>VLOOKUP(CJ$1, SpeciesInfo!$A$2:$AK$166, 11, FALSE)</f>
        <v>0</v>
      </c>
      <c r="CK472">
        <f>VLOOKUP(CK$1, SpeciesInfo!$A$2:$AK$166, 11, FALSE)</f>
        <v>0</v>
      </c>
      <c r="CL472">
        <f>VLOOKUP(CL$1, SpeciesInfo!$A$2:$AK$166, 11, FALSE)</f>
        <v>0</v>
      </c>
      <c r="CM472">
        <f>VLOOKUP(CM$1, SpeciesInfo!$A$2:$AK$166, 11, FALSE)</f>
        <v>0</v>
      </c>
      <c r="CN472">
        <f>VLOOKUP(CN$1, SpeciesInfo!$A$2:$AK$166, 11, FALSE)</f>
        <v>0</v>
      </c>
      <c r="CO472">
        <f>VLOOKUP(CO$1, SpeciesInfo!$A$2:$AK$166, 11, FALSE)</f>
        <v>0</v>
      </c>
      <c r="CP472">
        <f>VLOOKUP(CP$1, SpeciesInfo!$A$2:$AK$166, 11, FALSE)</f>
        <v>0</v>
      </c>
      <c r="CQ472">
        <f>VLOOKUP(CQ$1, SpeciesInfo!$A$2:$AK$166, 11, FALSE)</f>
        <v>0</v>
      </c>
      <c r="CR472">
        <f>VLOOKUP(CR$1, SpeciesInfo!$A$2:$AK$166, 11, FALSE)</f>
        <v>0</v>
      </c>
      <c r="CS472">
        <f>VLOOKUP(CS$1, SpeciesInfo!$A$2:$AK$166, 11, FALSE)</f>
        <v>0</v>
      </c>
      <c r="CT472">
        <f>VLOOKUP(CT$1, SpeciesInfo!$A$2:$AK$166, 11, FALSE)</f>
        <v>0</v>
      </c>
      <c r="CU472">
        <f>VLOOKUP(CU$1, SpeciesInfo!$A$2:$AK$166, 11, FALSE)</f>
        <v>0</v>
      </c>
      <c r="CV472">
        <f>VLOOKUP(CV$1, SpeciesInfo!$A$2:$AK$166, 11, FALSE)</f>
        <v>0</v>
      </c>
      <c r="CW472">
        <f>VLOOKUP(CW$1, SpeciesInfo!$A$2:$AK$166, 11, FALSE)</f>
        <v>0</v>
      </c>
      <c r="CX472">
        <f>VLOOKUP(CX$1, SpeciesInfo!$A$2:$AK$166, 11, FALSE)</f>
        <v>0</v>
      </c>
      <c r="CY472">
        <f>VLOOKUP(CY$1, SpeciesInfo!$A$2:$AK$166, 11, FALSE)</f>
        <v>0</v>
      </c>
      <c r="CZ472">
        <f>VLOOKUP(CZ$1, SpeciesInfo!$A$2:$AK$166, 11, FALSE)</f>
        <v>0</v>
      </c>
      <c r="DA472">
        <f>VLOOKUP(DA$1, SpeciesInfo!$A$2:$AK$166, 11, FALSE)</f>
        <v>0</v>
      </c>
      <c r="DB472">
        <f>VLOOKUP(DB$1, SpeciesInfo!$A$2:$AK$166, 11, FALSE)</f>
        <v>0</v>
      </c>
      <c r="DC472">
        <f>VLOOKUP(DC$1, SpeciesInfo!$A$2:$AK$166, 11, FALSE)</f>
        <v>0</v>
      </c>
      <c r="DD472">
        <f>VLOOKUP(DD$1, SpeciesInfo!$A$2:$AK$166, 11, FALSE)</f>
        <v>0</v>
      </c>
      <c r="DE472">
        <f>VLOOKUP(DE$1, SpeciesInfo!$A$2:$AK$166, 11, FALSE)</f>
        <v>0</v>
      </c>
      <c r="DF472">
        <f>VLOOKUP(DF$1, SpeciesInfo!$A$2:$AK$166, 11, FALSE)</f>
        <v>0</v>
      </c>
      <c r="DG472">
        <f>VLOOKUP(DG$1, SpeciesInfo!$A$2:$AK$166, 11, FALSE)</f>
        <v>0</v>
      </c>
      <c r="DH472">
        <f>VLOOKUP(DH$1, SpeciesInfo!$A$2:$AK$166, 11, FALSE)</f>
        <v>0</v>
      </c>
      <c r="DI472">
        <f>VLOOKUP(DI$1, SpeciesInfo!$A$2:$AK$166, 11, FALSE)</f>
        <v>0</v>
      </c>
      <c r="DJ472">
        <f>VLOOKUP(DJ$1, SpeciesInfo!$A$2:$AK$166, 11, FALSE)</f>
        <v>0</v>
      </c>
      <c r="DK472">
        <f>VLOOKUP(DK$1, SpeciesInfo!$A$2:$AK$166, 11, FALSE)</f>
        <v>0</v>
      </c>
      <c r="DL472">
        <f>VLOOKUP(DL$1, SpeciesInfo!$A$2:$AK$166, 11, FALSE)</f>
        <v>0</v>
      </c>
      <c r="DM472">
        <f>VLOOKUP(DM$1, SpeciesInfo!$A$2:$AK$166, 11, FALSE)</f>
        <v>0</v>
      </c>
      <c r="DN472">
        <f>VLOOKUP(DN$1, SpeciesInfo!$A$2:$AK$166, 11, FALSE)</f>
        <v>0</v>
      </c>
      <c r="DO472">
        <f>VLOOKUP(DO$1, SpeciesInfo!$A$2:$AK$166, 11, FALSE)</f>
        <v>0</v>
      </c>
      <c r="DP472">
        <f>VLOOKUP(DP$1, SpeciesInfo!$A$2:$AK$166, 11, FALSE)</f>
        <v>0</v>
      </c>
      <c r="DQ472">
        <f>VLOOKUP(DQ$1, SpeciesInfo!$A$2:$AK$166, 11, FALSE)</f>
        <v>0</v>
      </c>
      <c r="DR472">
        <f>VLOOKUP(DR$1, SpeciesInfo!$A$2:$AK$166, 11, FALSE)</f>
        <v>0</v>
      </c>
      <c r="DS472">
        <f>VLOOKUP(DS$1, SpeciesInfo!$A$2:$AK$166, 11, FALSE)</f>
        <v>0</v>
      </c>
      <c r="DT472">
        <f>VLOOKUP(DT$1, SpeciesInfo!$A$2:$AK$166, 11, FALSE)</f>
        <v>0</v>
      </c>
      <c r="DU472">
        <f>VLOOKUP(DU$1, SpeciesInfo!$A$2:$AK$166, 11, FALSE)</f>
        <v>0</v>
      </c>
      <c r="DV472">
        <f>VLOOKUP(DV$1, SpeciesInfo!$A$2:$AK$166, 11, FALSE)</f>
        <v>0</v>
      </c>
      <c r="DW472">
        <f>VLOOKUP(DW$1, SpeciesInfo!$A$2:$AK$166, 11, FALSE)</f>
        <v>0</v>
      </c>
      <c r="DX472">
        <f>VLOOKUP(DX$1, SpeciesInfo!$A$2:$AK$166, 11, FALSE)</f>
        <v>0</v>
      </c>
      <c r="DY472">
        <f>VLOOKUP(DY$1, SpeciesInfo!$A$2:$AK$166, 11, FALSE)</f>
        <v>0</v>
      </c>
      <c r="DZ472">
        <f>VLOOKUP(DZ$1, SpeciesInfo!$A$2:$AK$166, 11, FALSE)</f>
        <v>0</v>
      </c>
      <c r="EA472">
        <f>VLOOKUP(EA$1, SpeciesInfo!$A$2:$AK$166, 11, FALSE)</f>
        <v>0</v>
      </c>
      <c r="EB472">
        <f>VLOOKUP(EB$1, SpeciesInfo!$A$2:$AK$166, 11, FALSE)</f>
        <v>0</v>
      </c>
      <c r="EC472">
        <f>VLOOKUP(EC$1, SpeciesInfo!$A$2:$AK$166, 11, FALSE)</f>
        <v>0</v>
      </c>
      <c r="ED472">
        <f>VLOOKUP(ED$1, SpeciesInfo!$A$2:$AK$166, 11, FALSE)</f>
        <v>0</v>
      </c>
      <c r="EE472">
        <f>VLOOKUP(EE$1, SpeciesInfo!$A$2:$AK$166, 11, FALSE)</f>
        <v>0</v>
      </c>
      <c r="EF472">
        <f>VLOOKUP(EF$1, SpeciesInfo!$A$2:$AK$166, 11, FALSE)</f>
        <v>0</v>
      </c>
      <c r="EG472">
        <f>VLOOKUP(EG$1, SpeciesInfo!$A$2:$AK$166, 11, FALSE)</f>
        <v>0</v>
      </c>
      <c r="EH472">
        <f>VLOOKUP(EH$1, SpeciesInfo!$A$2:$AK$166, 11, FALSE)</f>
        <v>0</v>
      </c>
      <c r="EI472">
        <f>VLOOKUP(EI$1, SpeciesInfo!$A$2:$AK$166, 11, FALSE)</f>
        <v>0</v>
      </c>
      <c r="EJ472">
        <f>VLOOKUP(EJ$1, SpeciesInfo!$A$2:$AK$166, 11, FALSE)</f>
        <v>0</v>
      </c>
      <c r="EK472">
        <f>VLOOKUP(EK$1, SpeciesInfo!$A$2:$AK$166, 11, FALSE)</f>
        <v>0</v>
      </c>
      <c r="EL472">
        <f>VLOOKUP(EL$1, SpeciesInfo!$A$2:$AK$166, 11, FALSE)</f>
        <v>0</v>
      </c>
      <c r="EM472">
        <f>VLOOKUP(EM$1, SpeciesInfo!$A$2:$AK$166, 11, FALSE)</f>
        <v>0</v>
      </c>
      <c r="EN472">
        <f>VLOOKUP(EN$1, SpeciesInfo!$A$2:$AK$166, 11, FALSE)</f>
        <v>0</v>
      </c>
      <c r="EO472">
        <f>VLOOKUP(EO$1, SpeciesInfo!$A$2:$AK$166, 11, FALSE)</f>
        <v>0</v>
      </c>
      <c r="EP472">
        <f>VLOOKUP(EP$1, SpeciesInfo!$A$2:$AK$166, 11, FALSE)</f>
        <v>0</v>
      </c>
      <c r="EQ472">
        <f>VLOOKUP(EQ$1, SpeciesInfo!$A$2:$AK$166, 11, FALSE)</f>
        <v>0</v>
      </c>
      <c r="ER472">
        <f>VLOOKUP(ER$1, SpeciesInfo!$A$2:$AK$166, 11, FALSE)</f>
        <v>0</v>
      </c>
      <c r="ES472">
        <f>VLOOKUP(ES$1, SpeciesInfo!$A$2:$AK$166, 11, FALSE)</f>
        <v>0</v>
      </c>
      <c r="ET472">
        <f>VLOOKUP(ET$1, SpeciesInfo!$A$2:$AK$166, 11, FALSE)</f>
        <v>0</v>
      </c>
      <c r="EU472">
        <f>VLOOKUP(EU$1, SpeciesInfo!$A$2:$AK$166, 11, FALSE)</f>
        <v>0</v>
      </c>
      <c r="EV472">
        <f>VLOOKUP(EV$1, SpeciesInfo!$A$2:$AK$166, 11, FALSE)</f>
        <v>0</v>
      </c>
      <c r="EW472">
        <f>VLOOKUP(EW$1, SpeciesInfo!$A$2:$AK$166, 11, FALSE)</f>
        <v>0</v>
      </c>
      <c r="EX472">
        <f>VLOOKUP(EX$1, SpeciesInfo!$A$2:$AK$166, 11, FALSE)</f>
        <v>0</v>
      </c>
      <c r="EY472">
        <f>VLOOKUP(EY$1, SpeciesInfo!$A$2:$AK$166, 11, FALSE)</f>
        <v>0</v>
      </c>
      <c r="EZ472">
        <f>VLOOKUP(EZ$1, SpeciesInfo!$A$2:$AK$166, 11, FALSE)</f>
        <v>0</v>
      </c>
      <c r="FA472">
        <f>VLOOKUP(FA$1, SpeciesInfo!$A$2:$AK$166, 11, FALSE)</f>
        <v>0</v>
      </c>
      <c r="FB472">
        <f>VLOOKUP(FB$1, SpeciesInfo!$A$2:$AK$166, 11, FALSE)</f>
        <v>0</v>
      </c>
      <c r="FC472">
        <f>VLOOKUP(FC$1, SpeciesInfo!$A$2:$AK$166, 11, FALSE)</f>
        <v>0</v>
      </c>
    </row>
    <row r="473" spans="1:171" x14ac:dyDescent="0.3">
      <c r="A473" s="9" t="s">
        <v>1385</v>
      </c>
      <c r="B473" t="str">
        <f>VLOOKUP(B$1, SpeciesInfo!$A$2:$AK$166, 15, FALSE)</f>
        <v>"locate by smell or sensory barbels, suck onto prey with circular mouths and rasp through victims flesh" - CFNZ</v>
      </c>
      <c r="C473" t="str">
        <f>VLOOKUP(C$1, SpeciesInfo!$A$2:$AK$166, 15, FALSE)</f>
        <v>"form huge schools in Sth NZ" - CFNZ</v>
      </c>
      <c r="D473" t="str">
        <f>VLOOKUP(D$1, SpeciesInfo!$A$2:$AK$166, 15, FALSE)</f>
        <v>"roam widely for prey then catch and hold with large mouths and sharp teeth" - CFNZ</v>
      </c>
      <c r="E473" t="str">
        <f>VLOOKUP(E$1, SpeciesInfo!$A$2:$AK$166, 15, FALSE)</f>
        <v>"abundant, mobile and rove around in small schools" - CFNZ</v>
      </c>
      <c r="F473" t="str">
        <f>VLOOKUP(F$1, SpeciesInfo!$A$2:$AK$166, 15, FALSE)</f>
        <v>"opportunistic predators, large prey are sliced up by small serrated teeth assisted by head shaking" - CFNZ</v>
      </c>
      <c r="G473" t="str">
        <f>VLOOKUP(G$1, SpeciesInfo!$A$2:$AK$166, 15, FALSE)</f>
        <v>"mainly on bottom dwelling fish but also flying fishes, squid and octopus" - FONZ</v>
      </c>
      <c r="H473" t="str">
        <f>VLOOKUP(H$1, SpeciesInfo!$A$2:$AK$166, 15, FALSE)</f>
        <v>"mainly benthic but capable of pelagic transitioning across deep basins" - FONZ</v>
      </c>
      <c r="I473" t="str">
        <f>VLOOKUP(I$1, SpeciesInfo!$A$2:$AK$166, 15, FALSE)</f>
        <v>"deeper living than ST ray, benthic but capable of pelagic transitioning across deep basins" - FONZ</v>
      </c>
      <c r="J473" t="str">
        <f>VLOOKUP(J$1, SpeciesInfo!$A$2:$AK$166, 15, FALSE)</f>
        <v>"diet includes a wide variety of epibenthic and infaunal invertebrates and small fishes" - FONZ</v>
      </c>
      <c r="K473" t="str">
        <f>VLOOKUP(K$1, SpeciesInfo!$A$2:$AK$166, 15, FALSE)</f>
        <v>"rarely seen as excellent camouflage,nocturnal &amp; retiring behaviour" FONZ</v>
      </c>
      <c r="L473" t="str">
        <f>VLOOKUP(L$1, SpeciesInfo!$A$2:$AK$166, 15, FALSE)</f>
        <v>"foraging amongst kelp during daylight hours" - FONZ</v>
      </c>
      <c r="M473" t="str">
        <f>VLOOKUP(M$1, SpeciesInfo!$A$2:$AK$166, 15, FALSE)</f>
        <v>"deep, cool temperate waters" - FONZ</v>
      </c>
      <c r="N473" t="str">
        <f>VLOOKUP(N$1, SpeciesInfo!$A$2:$AK$166, 15, FALSE)</f>
        <v>"shelter in crevices/holes during the day" - FONZ</v>
      </c>
      <c r="O473" t="str">
        <f>VLOOKUP(O$1, SpeciesInfo!$A$2:$AK$166, 15, FALSE)</f>
        <v>"quickly attracted to carrion" - FONZ</v>
      </c>
      <c r="P473" t="str">
        <f>VLOOKUP(P$1, SpeciesInfo!$A$2:$AK$166, 15, FALSE)</f>
        <v>"shy and cannot be drawn out with bait" - FONZ</v>
      </c>
      <c r="Q473" t="str">
        <f>VLOOKUP(Q$1, SpeciesInfo!$A$2:$AK$166, 15, FALSE)</f>
        <v>"nocturnal predator of crustaceans esp crabs and fishes including triplefins" - FONZ</v>
      </c>
      <c r="R473" t="str">
        <f>VLOOKUP(R$1, SpeciesInfo!$A$2:$AK$166, 15, FALSE)</f>
        <v>"common inshore reefd around Nth coasts" - FONZ</v>
      </c>
      <c r="S473" t="str">
        <f>VLOOKUP(S$1, SpeciesInfo!$A$2:$AK$166, 15, FALSE)</f>
        <v>"voracious predator that rests on the bottom on enlarged pelvic fins waiting for prey that are attacked and swallowed whole" - FONZ</v>
      </c>
      <c r="T473" t="str">
        <f>VLOOKUP(T$1, SpeciesInfo!$A$2:$AK$166, 15, FALSE)</f>
        <v>"voracious ambush predator that sometimes buries itself in sand with only its head emergent" - FONZ</v>
      </c>
      <c r="U473" t="str">
        <f>VLOOKUP(U$1, SpeciesInfo!$A$2:$AK$166, 15, FALSE)</f>
        <v>"reef dweling species, restricted to the Kermedecs" - FONZ</v>
      </c>
      <c r="V473" t="str">
        <f>VLOOKUP(V$1, SpeciesInfo!$A$2:$AK$166, 15, FALSE)</f>
        <v>"by day inhabits deep crevices and caves" - FONZ</v>
      </c>
      <c r="W473" t="str">
        <f>VLOOKUP(W$1, SpeciesInfo!$A$2:$AK$166, 15, FALSE)</f>
        <v>"wide variety of prey from crabs to other fishes" - FONZ</v>
      </c>
      <c r="X473" t="str">
        <f>VLOOKUP(X$1, SpeciesInfo!$A$2:$AK$166, 15, FALSE)</f>
        <v>"wide range of small fishes and invertebrates" - FONZ</v>
      </c>
      <c r="Y473" t="str">
        <f>VLOOKUP(Y$1, SpeciesInfo!$A$2:$AK$166, 15, FALSE)</f>
        <v>"cryptic species but active predator on wide range of small fishes and invertebrates" - FONZ</v>
      </c>
      <c r="Z473" t="str">
        <f>VLOOKUP(Z$1, SpeciesInfo!$A$2:$AK$166, 15, FALSE)</f>
        <v>recorded eating eelgrass and seaweed but may have been taken incidentally with the invertebrates" - FONZ</v>
      </c>
      <c r="AA473" t="str">
        <f>VLOOKUP(AA$1, SpeciesInfo!$A$2:$AK$166, 15, FALSE)</f>
        <v>"shelters under reefs and overhangs during the day, feeds just above reef at night" - FONZ</v>
      </c>
      <c r="AB473" t="str">
        <f>VLOOKUP(AB$1, SpeciesInfo!$A$2:$AK$166, 15, FALSE)</f>
        <v>"feeds above reef at night" - FONZ; "caves and crevices by day" - CFNZ</v>
      </c>
      <c r="AC473" t="str">
        <f>VLOOKUP(AC$1, SpeciesInfo!$A$2:$AK$166, 15, FALSE)</f>
        <v>"single specimen on Kermedecs at 17m" - FONZ</v>
      </c>
      <c r="AD473" t="str">
        <f>VLOOKUP(AD$1, SpeciesInfo!$A$2:$AK$166, 15, FALSE)</f>
        <v>"is a demersal, reef associated fish.  At  night it feeds off-bottom on mesopelagic prey" - FONZ</v>
      </c>
      <c r="AE473" t="str">
        <f>VLOOKUP(AE$1, SpeciesInfo!$A$2:$AK$166, 15, FALSE)</f>
        <v>"usually solitary, stalk prey unobtrusively using thin bodies and undulating transparent 2nd dorsal to make invisible from front, stalk behind at oblique angle. Shoots out long mouth tube to swallow prey whole" CFNZ</v>
      </c>
      <c r="AF473" t="str">
        <f>VLOOKUP(AF$1, SpeciesInfo!$A$2:$AK$166, 15, FALSE)</f>
        <v>"known from the Kermedecs" - FONZ; "unusual shape and gliding motion enable to approach unsuspecting prey closely then suck them into their long mouths. Accompany/hide in schools of other fish to hide attacks" - CFNZ</v>
      </c>
      <c r="AG473" t="str">
        <f>VLOOKUP(AG$1, SpeciesInfo!$A$2:$AK$166, 15, FALSE)</f>
        <v>"ambush predators with prey  taken whole, adults break larger prey with repeated strikes. Triplefins up to 20mm taken" -   FONZ; "sucking prey into mouth like a straw" - CFNZ</v>
      </c>
      <c r="AH473" t="str">
        <f>VLOOKUP(AH$1, SpeciesInfo!$A$2:$AK$166, 15, FALSE)</f>
        <v>"fast eel-like swimmers" - CFNZ; :"drifts like a piece of kelp  in and out of kelp stands" - FONZ</v>
      </c>
      <c r="AI473" t="str">
        <f>VLOOKUP(AI$1, SpeciesInfo!$A$2:$AK$166, 15, FALSE)</f>
        <v>"anchor themselves to seaweed/fans while feeding. Seen moving over open bottom" - CFNZ</v>
      </c>
      <c r="AJ473" t="str">
        <f>VLOOKUP(AJ$1, SpeciesInfo!$A$2:$AK$166, 15, FALSE)</f>
        <v>"suction feeder using ambush predation and corally prey with pec fins. Pec fins to flush benthic inverts from substratum by palpation" - FONZ;</v>
      </c>
      <c r="AK473" t="str">
        <f>VLOOKUP(AK$1, SpeciesInfo!$A$2:$AK$166, 15, FALSE)</f>
        <v>"benthic species occurring on hard and soft substrata" - FONZ</v>
      </c>
      <c r="AL473" s="8" t="str">
        <f>VLOOKUP(AL$1, SpeciesInfo!$A$2:$AK$166, 15, FALSE)</f>
        <v>"ambush predator by day, more active at night moving around reef in search of prey" - FONZ; "during day rests on bottom lunging at any unsuspecting animal passing close enough which they swallow whole with large mouth" - CFNZ</v>
      </c>
      <c r="AM473" t="str">
        <f>VLOOKUP(AM$1, SpeciesInfo!$A$2:$AK$166, 15, FALSE)</f>
        <v>"small size, excellent camouflage, secretive behaviour mean they ae seldom seen" - CFNZ</v>
      </c>
      <c r="AN473" t="str">
        <f>VLOOKUP(AN$1, SpeciesInfo!$A$2:$AK$166, 15, FALSE)</f>
        <v>???</v>
      </c>
      <c r="AO473" t="str">
        <f>VLOOKUP(AO$1, SpeciesInfo!$A$2:$AK$166, 15, FALSE)</f>
        <v>"catch by sucking them out from among seaweed or under pebbles with long protrusible jaws" - CFNZ; "sucked out from under stones &amp; amongst kelp" - FONZ</v>
      </c>
      <c r="AP473" t="str">
        <f>VLOOKUP(AP$1, SpeciesInfo!$A$2:$AK$166, 15, FALSE)</f>
        <v>"live in caves and under overhangs on RReef" - CFNZ; "cryptic but easily collected at the Kermedecs" - FONZ</v>
      </c>
      <c r="AQ473" t="str">
        <f>VLOOKUP(AQ$1, SpeciesInfo!$A$2:$AK$166, 15, FALSE)</f>
        <v>"live in caves and under overhangs on RReef, feed at dusk poss by night" - CFNZ; "secretive and cryptic" - FONZ</v>
      </c>
      <c r="AR473" t="str">
        <f>VLOOKUP(AR$1, SpeciesInfo!$A$2:$AK$166, 15, FALSE)</f>
        <v>"variable &amp; dimorphic" - FONZ</v>
      </c>
      <c r="AS473" t="str">
        <f>VLOOKUP(AS$1, SpeciesInfo!$A$2:$AK$166, 15, FALSE)</f>
        <v>"at night rest on the bottom, found near reef/pinnacle where current is strong" - CFNZ; "forms schools that feed on zooplankton in lower part of the water column" - FONZ</v>
      </c>
      <c r="AT473" t="str">
        <f>VLOOKUP(AT$1, SpeciesInfo!$A$2:$AK$166, 15, FALSE)</f>
        <v>"organisms in the water column by day" - FONZ; "schools in midwater in areas of moderate flow around islands etc, at surface but usually deeper than 10m" - CFNZ</v>
      </c>
      <c r="AU473" t="str">
        <f>VLOOKUP(AU$1, SpeciesInfo!$A$2:$AK$166, 15, FALSE)</f>
        <v>"occupying same cave or overhang for years, active mostly dusk &amp; night" - FONZ; "usually solitary or occur in small groups" - CFNZ</v>
      </c>
      <c r="AV473" t="str">
        <f>VLOOKUP(AV$1, SpeciesInfo!$A$2:$AK$166, 15, FALSE)</f>
        <v>"Endemic, inhabits rocky reefs near boulders caves and overhangs (biology similar to half-banded perch)" - CFNZ </v>
      </c>
      <c r="AW473" t="str">
        <f>VLOOKUP(AW$1, SpeciesInfo!$A$2:$AK$166, 15, FALSE)</f>
        <v>"observed in caves by divers during the day at 30-45m" - FONZ; "Endemic, inhabits caves and crevices on reefs usually depper than 30m" - CFNZ </v>
      </c>
      <c r="AX473" t="str">
        <f>VLOOKUP(AX$1, SpeciesInfo!$A$2:$AK$166, 15, FALSE)</f>
        <v>"occurs on rocky reefs in cracks, ledges &amp; small caves" - FONZ; "spend much of the day resting under boulders or overhangs. At dusk emerge to feed" - CFNZ</v>
      </c>
      <c r="AY473" t="str">
        <f>VLOOKUP(AY$1, SpeciesInfo!$A$2:$AK$166, 15, FALSE)</f>
        <v xml:space="preserve">"resting in holes and crevices during day" - FONZ; "lives under boulders or in caves and crevices" - CFNZ </v>
      </c>
      <c r="AZ473" t="str">
        <f>VLOOKUP(AZ$1, SpeciesInfo!$A$2:$AK$166, 15, FALSE)</f>
        <v>???</v>
      </c>
      <c r="BA473" t="str">
        <f>VLOOKUP(BA$1, SpeciesInfo!$A$2:$AK$166, 15, FALSE)</f>
        <v>"opportunistically on midwater organisms" - FONZ; "Endemic, forms midwater schools near reefs" - CFNZ</v>
      </c>
      <c r="BB473" t="str">
        <f>VLOOKUP(BB$1, SpeciesInfo!$A$2:$AK$166, 15, FALSE)</f>
        <v>"pelagic, schooling species to 320m" - FONZ</v>
      </c>
      <c r="BC473" t="str">
        <f>VLOOKUP(BC$1, SpeciesInfo!$A$2:$AK$166, 15, FALSE)</f>
        <v>"may form large pelagic schools feeding at the surface" - FONZ; "range from the surface to the bottom, schools are associated with islands, pinnacles and headlands where plankton is conc. by currents" - CFNZ</v>
      </c>
      <c r="BD473" t="str">
        <f>VLOOKUP(BD$1, SpeciesInfo!$A$2:$AK$166,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SpeciesInfo!$A$2:$AK$166, 15, FALSE)</f>
        <v>"can be found well offshore &amp; associated with floating debris" - FONZ</v>
      </c>
      <c r="BF473" t="str">
        <f>VLOOKUP(BF$1, SpeciesInfo!$A$2:$AK$166, 15, FALSE)</f>
        <v>"school by size with smaller fish shallow, larger fish deeper" - FONZ; ""Schools in midwater and ranges from shallow bays and harbours to islands and reefs" - CFNZ</v>
      </c>
      <c r="BG473" t="str">
        <f>VLOOKUP(BG$1, SpeciesInfo!$A$2:$AK$166, 15, FALSE)</f>
        <v>"common around Nth Is" - FONZ; "juveniles in estuaries and shallow coastal waters, schools, feed at surface and bottom" - CFNZ</v>
      </c>
      <c r="BH473" t="str">
        <f>VLOOKUP(BH$1, SpeciesInfo!$A$2:$AK$166, 15, FALSE)</f>
        <v>"endemic to Lord Howe, Norfolk &amp; Kermadec Is, coastal &amp; oceanic pelagic species" - FONZ; "Form schools near the surface, common at the kermadecs, rare at the mainland" - CFNZ</v>
      </c>
      <c r="BI473" t="str">
        <f>VLOOKUP(BI$1, SpeciesInfo!$A$2:$AK$166, 15, FALSE)</f>
        <v>"may undertake regular migrations vertically or horizontally" - FONZ</v>
      </c>
      <c r="BJ473" t="str">
        <f>VLOOKUP(BJ$1, SpeciesInfo!$A$2:$AK$166, 15, FALSE)</f>
        <v>"one of the largest inshore commercial fisheries and most popular recreational fish" - FONZ; "Diet changes considerably with size, wide habitat range and abundance" - CFNZ</v>
      </c>
      <c r="BK473" t="str">
        <f>VLOOKUP(BK$1, SpeciesInfo!$A$2:$AK$166, 15, FALSE)</f>
        <v>"find with sensitive barbels which are flicked over/into sand or turf" - CFNZ</v>
      </c>
      <c r="BL473" t="str">
        <f>VLOOKUP(BL$1, SpeciesInfo!$A$2:$AK$166, 15, FALSE)</f>
        <v>???</v>
      </c>
      <c r="BM473" t="str">
        <f>VLOOKUP(BM$1, SpeciesInfo!$A$2:$AK$166, 15, FALSE)</f>
        <v>"usually solitary, benthic on reefs and sand from 1-50m" - FONZ; "active in the afternoon forage for food in groups, prefers sandy areas but also wanders over rocky reefs" - CFNZ</v>
      </c>
      <c r="BN473" t="str">
        <f>VLOOKUP(BN$1, SpeciesInfo!$A$2:$AK$166, 15, FALSE)</f>
        <v>"form small schools during the day, dispersing to feed individually at night" - FONZ; "forge over sand patches, locate prey in sand with sensory barbels" - CFNZ</v>
      </c>
      <c r="BO473" t="str">
        <f>VLOOKUP(BO$1, SpeciesInfo!$A$2:$AK$166, 15, FALSE)</f>
        <v>"live hidden in schools during the day to emerge at night to feed in the water column" - FONZ; "Endemic, lives in caves or under overhangs on rocky reefs" - CFNZ</v>
      </c>
      <c r="BP473" t="str">
        <f>VLOOKUP(BP$1, SpeciesInfo!$A$2:$AK$166, 15, FALSE)</f>
        <v>"live hidden in schools during the day to emerge at night to feed in the water column" - FONZ; "Ditto adspersa, found in caves or under overhangs and on rocky reefs" - CFNZ</v>
      </c>
      <c r="BQ473" t="str">
        <f>VLOOKUP(BQ$1, SpeciesInfo!$A$2:$AK$166, 15, FALSE)</f>
        <v>"solitary or schooling; demersal" - FONZ; "Alone or small groups, Inhabit reefs near caves, archways, overhangs" - CFNZ</v>
      </c>
      <c r="BR473" t="str">
        <f>VLOOKUP(BR$1, SpeciesInfo!$A$2:$AK$166, 15, FALSE)</f>
        <v>"shallow coastal waters to depths of 30m, often around RReef" - FONZ; "Catch small plankton individually with snapping jaw movement, shallow reefs close to shelter/in reef crevices, abundant North, long lived" - CFNZ </v>
      </c>
      <c r="BS473" t="str">
        <f>VLOOKUP(BS$1, SpeciesInfo!$A$2:$AK$166,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SpeciesInfo!$A$2:$AK$166, 15, FALSE)</f>
        <v>"solitary or in schools of silver drummer" - FONZ; "shallow surgy waternear rocky reefs" - CFNZ</v>
      </c>
      <c r="BU473" t="str">
        <f>VLOOKUP(BU$1, SpeciesInfo!$A$2:$AK$166, 15, FALSE)</f>
        <v>"feeding usually at dawn and dusk" - FONZ; "Fast moving schools, turbulent and shallow (-10m) near reefs" CFNZ</v>
      </c>
      <c r="BV473" t="str">
        <f>VLOOKUP(BV$1, SpeciesInfo!$A$2:$AK$166, 15, FALSE)</f>
        <v>"omnivorous feeding opportunistically" - FONZ; "Dawn and dusk. Browse with 3-pointed teeth from rocks. Abundant Kermedecs, shallow reefs (-10m)" - CFNZ</v>
      </c>
      <c r="BW473" t="str">
        <f>VLOOKUP(BW$1, SpeciesInfo!$A$2:$AK$166, 15, FALSE)</f>
        <v>"encountered in schools of 10's to 100's" - FONZ; "mangrove to estuary to reefs, -10m, small schools" - CFNZ</v>
      </c>
      <c r="BX473" t="str">
        <f>VLOOKUP(BX$1, SpeciesInfo!$A$2:$AK$166, 15, FALSE)</f>
        <v>"herbivorous, found browsing on algae in shallow waters. Individuals hiding in caves or overhangs" - FONZ; "browse intensively in small groups in shallow surgy water (-5m)" - CFNZ</v>
      </c>
      <c r="BY473" t="str">
        <f>VLOOKUP(BY$1, SpeciesInfo!$A$2:$AK$166, 15, FALSE)</f>
        <v>"pelagic occur mainly around offshore Islands and coastal headlands" - FONZ; "white, surgy water around islands and points, -1om, offshore islands and coastal headlands" - CFNZ</v>
      </c>
      <c r="BZ473" t="str">
        <f>VLOOKUP(BZ$1, SpeciesInfo!$A$2:$AK$166, 15, FALSE)</f>
        <v>"found over deepish water in surface waters of pinnacles and headlands" - FONZ; "offshore islands near pinnacles &amp; headlands, -20m" - CFNZ</v>
      </c>
      <c r="CA473" t="str">
        <f>VLOOKUP(CA$1, SpeciesInfo!$A$2:$AK$166, 15, FALSE)</f>
        <v>"observed in pairs" - FONZ; "extract prey from among sponges etc. using long snouts and small jaws. Found on near caves, archways, overhangs" - CFNZ</v>
      </c>
      <c r="CB473" t="str">
        <f>VLOOKUP(CB$1, SpeciesInfo!$A$2:$AK$166, 15, FALSE)</f>
        <v>"found in exposed &amp; sheltered reef in Kermedecs &amp; Poor Knights" - FONZ; " "use forcep like jaws to probe into small crannies for food. Exposed with some shelter" - CFNZ</v>
      </c>
      <c r="CC473" t="str">
        <f>VLOOKUP(CC$1, SpeciesInfo!$A$2:$AK$166, 15, FALSE)</f>
        <v>"habitat ranges from steep walls to small fields of boulders amoung sand and gravel" - FONZ; "rest on pectoral and pelvic fins in turbulent ares" - CFNZ</v>
      </c>
      <c r="CD473" t="str">
        <f>VLOOKUP(CD$1, SpeciesInfo!$A$2:$AK$166, 15, FALSE)</f>
        <v>"uses elongate &amp; strong snout to feed in soft substrata" - FONZ; "feed over sand and mud use snout to probe. May also blow sand away with water jet to uncover prey. Schools seen" - CFNZ</v>
      </c>
      <c r="CE473" t="str">
        <f>VLOOKUP(CE$1, SpeciesInfo!$A$2:$AK$166, 15, FALSE)</f>
        <v>"demersal near seabed at depths ranging from 25-540m) - FONZ; "pry out of crevices with pointed snouts" - CFNZ</v>
      </c>
      <c r="CF473" t="str">
        <f>VLOOKUP(CF$1, SpeciesInfo!$A$2:$AK$166, 15, FALSE)</f>
        <v>"adults benthic, usually in pairs or small groups from 30-450m" - FONZ; "ususally in caves or archways but may occur in the open" - CFNZ</v>
      </c>
      <c r="CG473" t="str">
        <f>VLOOKUP(CG$1, SpeciesInfo!$A$2:$AK$166, 15, FALSE)</f>
        <v>"mid-water plankton picker; small feeding aggregations" - FONZ; "school in midwater near cliff faces, pinnacles, archways. Face into current snapping up prey as it drifts past" - CFNZ</v>
      </c>
      <c r="CH473" t="str">
        <f>VLOOKUP(CH$1, SpeciesInfo!$A$2:$AK$166, 15, FALSE)</f>
        <v>"seen schooling with two-spot around headlands &amp; offshore islands" - FONZ; "mainly in midwater near reefs, common around offshore islands &amp; coastal headlands" - CFNZ</v>
      </c>
      <c r="CI473" t="str">
        <f>VLOOKUP(CI$1, SpeciesInfo!$A$2:$AK$166, 15, FALSE)</f>
        <v>"large schools over reefs around the islands of the Kermedec chain" - FONZ; "large loose aggregations in midwater also common at the seabed, &gt;5m" - CFNZ</v>
      </c>
      <c r="CJ473" t="str">
        <f>VLOOKUP(CJ$1, SpeciesInfo!$A$2:$AK$166, 15, FALSE)</f>
        <v>"herbivorous" - FONZ; "selectively browsing, teeth arranged in two cutting plates like shears, nips off tops of seaweed, -10m" - CFNZ</v>
      </c>
      <c r="CK473" t="str">
        <f>VLOOKUP(CK$1, SpeciesInfo!$A$2:$AK$166, 15, FALSE)</f>
        <v>"associated with cracks &amp; crevices in the reef where they occur as pairs" - FONZ; "defend small territories assoc. with cracks and crevices" - CFNZ</v>
      </c>
      <c r="CL473" t="str">
        <f>VLOOKUP(CL$1, SpeciesInfo!$A$2:$AK$166, 15, FALSE)</f>
        <v>"found on reefs with moderate turbulence" - FONZ; "crevices, under boulders, larger fish in the open" - CFNZ</v>
      </c>
      <c r="CM473" t="str">
        <f>VLOOKUP(CM$1, SpeciesInfo!$A$2:$AK$166, 15, FALSE)</f>
        <v>"crepuscular in habit, sometimes form loose aggregations" - FONZ; "Dawn and dusk. propped on pec, pelvic and anal fins which enable them to live in shallow surgy water, &lt;25m") - CFNZ</v>
      </c>
      <c r="CN473" t="str">
        <f>VLOOKUP(CN$1, SpeciesInfo!$A$2:$AK$166, 15, FALSE)</f>
        <v>"active mainly dawn &amp; dusk" - FONZ; "Graze (downward mouth), solitary, home ranging, &lt;15m" - CFNZ</v>
      </c>
      <c r="CO473" t="str">
        <f>VLOOKUP(CO$1, SpeciesInfo!$A$2:$AK$166, 15, FALSE)</f>
        <v>"herbivourous, foraging occurring in very shallow water" - FONZ; "very shallow water, &lt;15m")- CFNZ</v>
      </c>
      <c r="CP473" t="str">
        <f>VLOOKUP(CP$1, SpeciesInfo!$A$2:$AK$166, 15, FALSE)</f>
        <v>"occurrence in NZ prob due to long-distance dispersal of pelagic larvae from Lord Howe, Norfolk &amp; Kermedecs" - FONZ; "caves and crevices around offshore islands/coastal headlands, solitary mainland" - CFNZ</v>
      </c>
      <c r="CQ473" t="str">
        <f>VLOOKUP(CQ$1, SpeciesInfo!$A$2:$AK$166, 15, FALSE)</f>
        <v>"inhabits sheltered RReefs and sandy bays" - FONZ; "small groups, esp. under overhangs" - CFNZ</v>
      </c>
      <c r="CR473" t="str">
        <f>VLOOKUP(CR$1, SpeciesInfo!$A$2:$AK$166, 15, FALSE)</f>
        <v>"large fish live in deeper parts of the reef" - FONZ; "solitary and above seaweed covered reefs, mainly westcoast" - CFNZ</v>
      </c>
      <c r="CS473" t="str">
        <f>VLOOKUP(CS$1, SpeciesInfo!$A$2:$AK$166, 15, FALSE)</f>
        <v>"inhabits broken rocky reefs at depths of 1-54m" - FONZ; "Dawn and dusk. Head down and bump into seabed taking in sediment and invert food" - CFNZ</v>
      </c>
      <c r="CT473" t="str">
        <f>VLOOKUP(CT$1, SpeciesInfo!$A$2:$AK$166, 15, FALSE)</f>
        <v>"an indiscriminate forager on both rocky reefs &amp; adjacent sandy areas" - FONZ; "active during the day, also rest in small to large groups, home-ranging" - CFNZ</v>
      </c>
      <c r="CU473" t="str">
        <f>VLOOKUP(CU$1, SpeciesInfo!$A$2:$AK$166, 15, FALSE)</f>
        <v>"supports important commercial &amp; recreational fisheries" - FONZ; "Feed mainly at dusk, occur over mud or sand occ. near reef edges" - CFNZ</v>
      </c>
      <c r="CV473" t="str">
        <f>VLOOKUP(CV$1, SpeciesInfo!$A$2:$AK$166, 15, FALSE)</f>
        <v>"adults usually food near RReefs' - FONZ; ""suck from sand or mud, occur mainly over sand or mud bottom, also seen over reefs" - CFDNZ</v>
      </c>
      <c r="CW473" t="str">
        <f>VLOOKUP(CW$1, SpeciesInfo!$A$2:$AK$166, 15, FALSE)</f>
        <v>"similar life cycle and biology to blue moki with which they school" - FONZ; "rare north of East cape" - CFNZ</v>
      </c>
      <c r="CX473" t="str">
        <f>VLOOKUP(CX$1, SpeciesInfo!$A$2:$AK$166, 15, FALSE)</f>
        <v>"values food fish; preferring RReef at 6-300m" - FONZ; "singly or small groups, rare north of east cape" - CFNZ</v>
      </c>
      <c r="CY473" t="str">
        <f>VLOOKUP(CY$1, SpeciesInfo!$A$2:$AK$166, 15, FALSE)</f>
        <v>"use their specialised telescopic mouth to feed as planktivores, sucking in" - FONZ; "telescoping jaws to snap up planktonic crustaceans, fast-moving schools" - CFNZ</v>
      </c>
      <c r="CZ473" t="str">
        <f>VLOOKUP(CZ$1, SpeciesInfo!$A$2:$AK$166, 15, FALSE)</f>
        <v>"usually a schooling species" - FONZ; "digest organic matter and small inverts from large quantities of mud scooped from seabed. Planktonic crustaceans" - CFNZ</v>
      </c>
      <c r="DA473" t="str">
        <f>VLOOKUP(DA$1, SpeciesInfo!$A$2:$AK$166, 15, FALSE)</f>
        <v>"juveniles frequently feed in mid-water &amp; have been observed acting as cleaner fish" - FONZ; " "less abundant in exposed areas, feed on plankton high in the water" - CFNZ</v>
      </c>
      <c r="DB473" t="str">
        <f>VLOOKUP(DB$1, SpeciesInfo!$A$2:$AK$166, 15, FALSE)</f>
        <v>"inhabits RReefs at depths of 5-40m" - FONZ; "very active during the day. Juv's clean parasites, &gt;15m" -CFNZ</v>
      </c>
      <c r="DC473" t="str">
        <f>VLOOKUP(DC$1, SpeciesInfo!$A$2:$AK$166, 15, FALSE)</f>
        <v>"generally found in areas of high kelp cover" - FONZ; "very active by day, more abundant in exposed areas" - CFNZ </v>
      </c>
      <c r="DD473" t="str">
        <f>VLOOKUP(DD$1, SpeciesInfo!$A$2:$AK$166, 15, FALSE)</f>
        <v>"inhabits weed-covered RReefs to 30m depth" - FONZ; "mainly offshore islands and coastal headlands, usually close to seaweed and bvoulders, males sometimes in the open" - CFNZ</v>
      </c>
      <c r="DE473" t="str">
        <f>VLOOKUP(DE$1, SpeciesInfo!$A$2:$AK$166, 15, FALSE)</f>
        <v>"juveniles are facultative cleaner symbionts" - FONZ; "offshore islands and headlands" - CFNZ</v>
      </c>
      <c r="DF473" t="str">
        <f>VLOOKUP(DF$1, SpeciesInfo!$A$2:$AK$166, 15, FALSE)</f>
        <v>"juveniles are facultative cleaner symbionts" - FONZ; "near boulders and crevices on reefs, most abundant &gt;15m" - CFNZ</v>
      </c>
      <c r="DG473" t="str">
        <f>VLOOKUP(DG$1, SpeciesInfo!$A$2:$AK$166, 15, FALSE)</f>
        <v>"juveniles act as cleaner fishes; at night buries itself completely in sand" - FONZ; "very active during the day, Juvs are cleaners, abundant offshore islands, reefs adjacent to sandy areas" - CFNZ</v>
      </c>
      <c r="DH473" t="str">
        <f>VLOOKUP(DH$1, SpeciesInfo!$A$2:$AK$166, 15, FALSE)</f>
        <v>"juveniles exhibit cleaning behaviour" - FONZ; "All sizes are cleanerfish, homeranges near sandy patches" - CFNZ</v>
      </c>
      <c r="DI473" t="str">
        <f>VLOOKUP(DI$1, SpeciesInfo!$A$2:$AK$166, 15, FALSE)</f>
        <v>"cleaner symbiont" - FONZ; "some feed exclusively on parasites, others rarely. Near rock sand boundary, &gt;15m" - CFNZ</v>
      </c>
      <c r="DJ473" t="str">
        <f>VLOOKUP(DJ$1, SpeciesInfo!$A$2:$AK$166, 15, FALSE)</f>
        <v>"inhabits sandy areas adjacebt to RReefs esp. around offshore islands" - FONZ; "&gt;25m, homeranging" - CFNZ</v>
      </c>
      <c r="DK473" t="str">
        <f>VLOOKUP(DK$1, SpeciesInfo!$A$2:$AK$166, 15, FALSE)</f>
        <v>"prise them from rocks and crevices, diurnal" - CFNZ</v>
      </c>
      <c r="DL473" t="str">
        <f>VLOOKUP(DL$1, SpeciesInfo!$A$2:$AK$166, 15, FALSE)</f>
        <v>"Kermadec Ridge &amp; coastal NI depths of 30-150m" - FONZ; "&gt;30m in caves and archways" - CFNZ</v>
      </c>
      <c r="DM473" t="str">
        <f>VLOOKUP(DM$1, SpeciesInfo!$A$2:$AK$166, 15, FALSE)</f>
        <v>"singly or pairs, buries itself in sand at night" - FONZ; "surgy water shallower than 10m" - CFNZ</v>
      </c>
      <c r="DN473" t="str">
        <f>VLOOKUP(DN$1, SpeciesInfo!$A$2:$AK$166, 15, FALSE)</f>
        <v>"rare in coastal NZ waters" - FONZ; "sheltered bays and harbours" - CFNZ</v>
      </c>
      <c r="DO473" t="str">
        <f>VLOOKUP(DO$1, SpeciesInfo!$A$2:$AK$166, 15, FALSE)</f>
        <v>"occurs in loose aggregations" - FONZ; "&lt;15m"- CFNZ</v>
      </c>
      <c r="DP473" t="str">
        <f>VLOOKUP(DP$1, SpeciesInfo!$A$2:$AK$166, 15, FALSE)</f>
        <v>"inhabits outer, exposed reef areas in shallow water" - FONZ; 'active fish that rove widely over reefs mostly in shallow, exposed areas" - CFNZ</v>
      </c>
      <c r="DQ473" t="str">
        <f>VLOOKUP(DQ$1, SpeciesInfo!$A$2:$AK$166, 15, FALSE)</f>
        <v>"not known around NZ mainland" - FONZ; "areas of high surge &lt;5m" - CFNZ</v>
      </c>
      <c r="DR473" t="str">
        <f>VLOOKUP(DR$1, SpeciesInfo!$A$2:$AK$166, 15, FALSE)</f>
        <v>"restricted distribution mainly Three Kings and Cape Reinga" - FONZ; "seaweed covered reefs" - CFNZ</v>
      </c>
      <c r="DS473" t="str">
        <f>VLOOKUP(DS$1, SpeciesInfo!$A$2:$AK$166, 15, FALSE)</f>
        <v>"juveniles omnivorous eating crustaceans &amp; epiphytic red algae" - FONZ; "abundant sth of cook strait, &lt;20m, seaweed covered reefs" - CFNZ</v>
      </c>
      <c r="DT473" t="str">
        <f>VLOOKUP(DT$1, SpeciesInfo!$A$2:$AK$166, 15, FALSE)</f>
        <v>"sit on rock walls &amp; in crevices with their pectoral and pelvic fins splayed out" - FONZ; "rock pools and subtidal reefs" - CFNZ</v>
      </c>
      <c r="DU473" t="str">
        <f>VLOOKUP(DU$1, SpeciesInfo!$A$2:$AK$166, 15, FALSE)</f>
        <v>"sluggish swimmer &amp; ambush predator" - FONZ: "secretive, near caves and crevices" - CFNZ</v>
      </c>
      <c r="DV473" t="str">
        <f>VLOOKUP(DV$1, SpeciesInfo!$A$2:$AK$166, 15, FALSE)</f>
        <v>"but will take almost any marine animal of suitable size" - FONZ; "seen perched on the bottom on their large pelvic and pectoral fins, open reef areas, sand or gravel patches" - CFNZ</v>
      </c>
      <c r="DW473" t="str">
        <f>VLOOKUP(DW$1, SpeciesInfo!$A$2:$AK$166, 15, FALSE)</f>
        <v>"prises off rocks with its enlarged incisors and short powerful bite" - FONZ; "Large curved teeth in jaws" - CFNZ</v>
      </c>
      <c r="DX473" t="str">
        <f>VLOOKUP(DX$1, SpeciesInfo!$A$2:$AK$166, 15, FALSE)</f>
        <v>"found in lower intertidal and often in the surge zone on bare rock to turfing algae" - FONZ; "low intertidal rock pool &amp;shallow sub-tidal 1-2m" - CFNZ</v>
      </c>
      <c r="DY473" t="str">
        <f>VLOOKUP(DY$1, SpeciesInfo!$A$2:$AK$166, 15, FALSE)</f>
        <v>"habitat specialists; colonise small, high shore pools with high surface areas and temps as high as 26C" - FONZ; "lives in high intertidal rockpools" - CFNZ</v>
      </c>
      <c r="DZ473" t="str">
        <f>VLOOKUP(DZ$1, SpeciesInfo!$A$2:$AK$166, 15, FALSE)</f>
        <v>"found on reefs occupying overhangs amongst sponges and other sessile invertbrates" - FONZ; "sloping rock surfaces, usually &gt;10m" - CFNZ</v>
      </c>
      <c r="EA473" t="str">
        <f>VLOOKUP(EA$1, SpeciesInfo!$A$2:$AK$166, 15, FALSE)</f>
        <v>"occupies a wide range of strata" - FONZ; "areas of cobbles, boulders, rock flats" - CFNZ</v>
      </c>
      <c r="EB473" t="str">
        <f>VLOOKUP(EB$1, SpeciesInfo!$A$2:$AK$166, 15, FALSE)</f>
        <v>"greatest habitat specialisation in depths and exposure but with substratum requirements the species is least specialised" - FONZ; "near boulders and crevices" - CFNZ</v>
      </c>
      <c r="EC473" t="str">
        <f>VLOOKUP(EC$1, SpeciesInfo!$A$2:$AK$166, 15, FALSE)</f>
        <v>"associates strongly with stands of macroalgae &amp; coralline &amp; turfing algae" - FONZ; "broken rock areas with some kelp cover, &lt;10m" - CFNZ</v>
      </c>
      <c r="ED473" t="str">
        <f>VLOOKUP(ED$1, SpeciesInfo!$A$2:$AK$166, 15, FALSE)</f>
        <v>"this species has not been studied beyond taxonomic descriptions" - FONZ; "Occurs in the intertidal and shallow subtidal" - CFNZ</v>
      </c>
      <c r="EE473" t="str">
        <f>VLOOKUP(EE$1, SpeciesInfo!$A$2:$AK$166, 15, FALSE)</f>
        <v>"ususally solitary; associated with reefs with dense algal cover" - FONZ; "ranges from intertidal pools to 25m usually among seaweed" - CFNZ</v>
      </c>
      <c r="EF473" t="str">
        <f>VLOOKUP(EF$1, SpeciesInfo!$A$2:$AK$166, 15, FALSE)</f>
        <v>"an active hunter" - FONZ; "turbid locations, ranging from exposed areas with high wave action to bays with high water movement, asso. with large inverts like mussels/ascidians" - CFNZ</v>
      </c>
      <c r="EG473" t="str">
        <f>VLOOKUP(EG$1, SpeciesInfo!$A$2:$AK$166, 15, FALSE)</f>
        <v>"diet was the most diverse they had studied (Feary)" - FONZ; "estuaries and river mouths in brackish water, penetrates freshwater" - CFNZ</v>
      </c>
      <c r="EH473" t="str">
        <f>VLOOKUP(EH$1, SpeciesInfo!$A$2:$AK$166, 15, FALSE)</f>
        <v>"frequently associate with encrusting invertebrates on wharf piles" - FONZ; "occurs on rock, weed, shell or sand bottom" - CFNZ</v>
      </c>
      <c r="EI473" t="str">
        <f>VLOOKUP(EI$1, SpeciesInfo!$A$2:$AK$166, 15, FALSE)</f>
        <v>"sit and wait predator; generally solitary; specialised diet" - FONZ; "under overhangs, boulders in crevices, much less active than other triplefins" - CFNZ</v>
      </c>
      <c r="EJ473" t="str">
        <f>VLOOKUP(EJ$1, SpeciesInfo!$A$2:$AK$166, 15, FALSE)</f>
        <v>"acting as cleaner fish" - FONZ; "&gt;10m, seen under overhangs" - CFNZ</v>
      </c>
      <c r="EK473" t="str">
        <f>VLOOKUP(EK$1, SpeciesInfo!$A$2:$AK$166, 15, FALSE)</f>
        <v>"cleaning parasites from larger fish" - FONZ; "steep slopes or overhangs" - CFNZ</v>
      </c>
      <c r="EL473" t="str">
        <f>VLOOKUP(EL$1, SpeciesInfo!$A$2:$AK$166, 15, FALSE)</f>
        <v>"areas of mod to high wave movement; reefs encrusted with bryozoans, encrusting algae &amp; sponge fauna" - FONZ; "observed cleaning parasites, turbulent clear water shallower than 10m, steep slopes or overhangs" - CFNZ</v>
      </c>
      <c r="EM473" t="str">
        <f>VLOOKUP(EM$1, SpeciesInfo!$A$2:$AK$166, 15, FALSE)</f>
        <v>"oral jaw apparatus increased biting speed allowing feeding on planktonic prey" - FONZ; "catch whiole facing into the current, form schools, to 5m above reefs" - CFNZ</v>
      </c>
      <c r="EN473" t="str">
        <f>VLOOKUP(EN$1, SpeciesInfo!$A$2:$AK$166, 15, FALSE)</f>
        <v>"preference for occupying undersides of rocks &amp; boulders" - FONZ; "Silty areas near the shelter of boulders or crevices, &lt;10m" - CFNZ</v>
      </c>
      <c r="EO473" t="str">
        <f>VLOOKUP(EO$1, SpeciesInfo!$A$2:$AK$166, 15, FALSE)</f>
        <v>"preference for deeper more sheltered reefs" - FONZ; "shelter of boulders and crevices" - CFNZ</v>
      </c>
      <c r="EP473" t="str">
        <f>VLOOKUP(EP$1, SpeciesInfo!$A$2:$AK$166, 15, FALSE)</f>
        <v>"very abundant on Raoul Island" - FONZ; "rock pools and shallow subtidal reefs to 8m" - CFNZ</v>
      </c>
      <c r="EQ473" t="str">
        <f>VLOOKUP(EQ$1, SpeciesInfo!$A$2:$AK$166, 15, FALSE)</f>
        <v>"inhabits intertidal" - FONZ; "holes and crevices, &lt;10m" - CFNZ</v>
      </c>
      <c r="ER473" t="str">
        <f>VLOOKUP(ER$1, SpeciesInfo!$A$2:$AK$166, 15, FALSE)</f>
        <v xml:space="preserve">"retreat into holes tail first" - FONZ: "cleaning demoiselles,sit near entrance" - CFNZ </v>
      </c>
      <c r="ES473" t="str">
        <f>VLOOKUP(ES$1, SpeciesInfo!$A$2:$AK$166, 15, FALSE)</f>
        <v>"immitates cleaner wrasse, luring a client fish into range and removing scales" - FONZ; " mimic harmless fish, make a rapid strike at larger fish nipping a fin or scraping mucus with under-slung jaws" - CFNZ</v>
      </c>
      <c r="ET473" t="str">
        <f>VLOOKUP(ET$1, SpeciesInfo!$A$2:$AK$166, 15, FALSE)</f>
        <v>"Hover motionless just off the bottom, darting to pick up prey" - FONZ; "</v>
      </c>
      <c r="EU473" t="str">
        <f>VLOOKUP(EU$1, SpeciesInfo!$A$2:$AK$166, 15, FALSE)</f>
        <v>???</v>
      </c>
      <c r="EV473" t="str">
        <f>VLOOKUP(EV$1, SpeciesInfo!$A$2:$AK$166, 15, FALSE)</f>
        <v>??? For exquisite and estuarine gobies: "ingest large amounts of sand, suggesting gulp strategy rather than selecting individuals" - CFNZ</v>
      </c>
      <c r="EW473" t="str">
        <f>VLOOKUP(EW$1, SpeciesInfo!$A$2:$AK$166, 15, FALSE)</f>
        <v>"valuable commercial and recreational species" - FONZ; "form large schools above the continental shelf" - CFNZ</v>
      </c>
      <c r="EX473" t="str">
        <f>VLOOKUP(EX$1, SpeciesInfo!$A$2:$AK$166, 15, FALSE)</f>
        <v>"any living matter which they graze at right angles to the rock, aggregate midwater to feed on salps and jellyfish" - CFNZ</v>
      </c>
      <c r="EY473" t="str">
        <f>VLOOKUP(EY$1, SpeciesInfo!$A$2:$AK$166, 15, FALSE)</f>
        <v>"usually solitary but small groups are also seen" - CFNZ</v>
      </c>
      <c r="EZ473" t="str">
        <f>VLOOKUP(EZ$1, SpeciesInfo!$A$2:$AK$166, 15, FALSE)</f>
        <v>"usually solitary" - FONZ; "shelter in crevices or under overhangs" - CFNZ</v>
      </c>
      <c r="FA473" t="str">
        <f>VLOOKUP(FA$1, SpeciesInfo!$A$2:$AK$166, 15, FALSE)</f>
        <v>"usually shy" - FONZ; "move by undulating dorsal and anal fins with tail for rapid bursts of speed, near boundary of with sand, pebbles or boulders" - CFNZ</v>
      </c>
      <c r="FB473" t="str">
        <f>VLOOKUP(FB$1, SpeciesInfo!$A$2:$AK$166, 15, FALSE)</f>
        <v>"nothing is known of early life history" - FONZ; "powerful jaws of fused teeth" - CFNZ</v>
      </c>
      <c r="FC473" t="str">
        <f>VLOOKUP(FC$1, SpeciesInfo!$A$2:$AK$166, 15, FALSE)</f>
        <v>"occuring in deep reef habitats" - FONZ; "retreat to caves and crevices in the reef" - CFNZ</v>
      </c>
    </row>
    <row r="474" spans="1:171" x14ac:dyDescent="0.3">
      <c r="A474" s="9" t="s">
        <v>1384</v>
      </c>
      <c r="B474">
        <f>VLOOKUP(B$1,SpeciesInfo!$A$2:$AK$166, 16, FALSE)</f>
        <v>0</v>
      </c>
      <c r="C474">
        <f>VLOOKUP(C$1,SpeciesInfo!$A$2:$AK$166, 16, FALSE)</f>
        <v>0</v>
      </c>
      <c r="D474">
        <f>VLOOKUP(D$1,SpeciesInfo!$A$2:$AK$166, 16, FALSE)</f>
        <v>0</v>
      </c>
      <c r="E474">
        <f>VLOOKUP(E$1,SpeciesInfo!$A$2:$AK$166, 16, FALSE)</f>
        <v>0</v>
      </c>
      <c r="F474">
        <f>VLOOKUP(F$1,SpeciesInfo!$A$2:$AK$166, 16, FALSE)</f>
        <v>0</v>
      </c>
      <c r="G474">
        <f>VLOOKUP(G$1,SpeciesInfo!$A$2:$AK$166, 16, FALSE)</f>
        <v>0</v>
      </c>
      <c r="H474">
        <f>VLOOKUP(H$1,SpeciesInfo!$A$2:$AK$166, 16, FALSE)</f>
        <v>0</v>
      </c>
      <c r="I474">
        <f>VLOOKUP(I$1,SpeciesInfo!$A$2:$AK$166, 16, FALSE)</f>
        <v>0</v>
      </c>
      <c r="J474">
        <f>VLOOKUP(J$1,SpeciesInfo!$A$2:$AK$166, 16, FALSE)</f>
        <v>0</v>
      </c>
      <c r="K474">
        <f>VLOOKUP(K$1,SpeciesInfo!$A$2:$AK$166, 16, FALSE)</f>
        <v>0</v>
      </c>
      <c r="L474">
        <f>VLOOKUP(L$1,SpeciesInfo!$A$2:$AK$166, 16, FALSE)</f>
        <v>0</v>
      </c>
      <c r="M474">
        <f>VLOOKUP(M$1,SpeciesInfo!$A$2:$AK$166, 16, FALSE)</f>
        <v>0</v>
      </c>
      <c r="N474">
        <f>VLOOKUP(N$1,SpeciesInfo!$A$2:$AK$166, 16, FALSE)</f>
        <v>0</v>
      </c>
      <c r="O474">
        <f>VLOOKUP(O$1,SpeciesInfo!$A$2:$AK$166, 16, FALSE)</f>
        <v>0</v>
      </c>
      <c r="P474">
        <f>VLOOKUP(P$1,SpeciesInfo!$A$2:$AK$166, 16, FALSE)</f>
        <v>0</v>
      </c>
      <c r="Q474">
        <f>VLOOKUP(Q$1,SpeciesInfo!$A$2:$AK$166, 16, FALSE)</f>
        <v>0</v>
      </c>
      <c r="R474">
        <f>VLOOKUP(R$1,SpeciesInfo!$A$2:$AK$166, 16, FALSE)</f>
        <v>0</v>
      </c>
      <c r="S474">
        <f>VLOOKUP(S$1,SpeciesInfo!$A$2:$AK$166, 16, FALSE)</f>
        <v>0</v>
      </c>
      <c r="T474">
        <f>VLOOKUP(T$1,SpeciesInfo!$A$2:$AK$166, 16, FALSE)</f>
        <v>0</v>
      </c>
      <c r="U474">
        <f>VLOOKUP(U$1,SpeciesInfo!$A$2:$AK$166, 16, FALSE)</f>
        <v>0</v>
      </c>
      <c r="V474">
        <f>VLOOKUP(V$1,SpeciesInfo!$A$2:$AK$166, 16, FALSE)</f>
        <v>0</v>
      </c>
      <c r="W474" t="str">
        <f>VLOOKUP(W$1,SpeciesInfo!$A$2:$AK$166, 16, FALSE)</f>
        <v>Ministry of Fisheries 2011</v>
      </c>
      <c r="X474">
        <f>VLOOKUP(X$1,SpeciesInfo!$A$2:$AK$166, 16, FALSE)</f>
        <v>0</v>
      </c>
      <c r="Y474">
        <f>VLOOKUP(Y$1,SpeciesInfo!$A$2:$AK$166, 16, FALSE)</f>
        <v>0</v>
      </c>
      <c r="Z474" t="str">
        <f>VLOOKUP(Z$1,SpeciesInfo!$A$2:$AK$166, 16, FALSE)</f>
        <v>Graham 1956</v>
      </c>
      <c r="AA474">
        <f>VLOOKUP(AA$1,SpeciesInfo!$A$2:$AK$166, 16, FALSE)</f>
        <v>0</v>
      </c>
      <c r="AB474">
        <f>VLOOKUP(AB$1,SpeciesInfo!$A$2:$AK$166, 16, FALSE)</f>
        <v>0</v>
      </c>
      <c r="AC474">
        <f>VLOOKUP(AC$1,SpeciesInfo!$A$2:$AK$166, 16, FALSE)</f>
        <v>0</v>
      </c>
      <c r="AD474" t="str">
        <f>VLOOKUP(AD$1,SpeciesInfo!$A$2:$AK$166, 16, FALSE)</f>
        <v>Morison &amp; Rowling 2001</v>
      </c>
      <c r="AE474">
        <f>VLOOKUP(AE$1,SpeciesInfo!$A$2:$AK$166, 16, FALSE)</f>
        <v>0</v>
      </c>
      <c r="AF474">
        <f>VLOOKUP(AF$1,SpeciesInfo!$A$2:$AK$166, 16, FALSE)</f>
        <v>0</v>
      </c>
      <c r="AG474" t="str">
        <f>VLOOKUP(AG$1,SpeciesInfo!$A$2:$AK$166, 16, FALSE)</f>
        <v>Woods 2003</v>
      </c>
      <c r="AH474">
        <f>VLOOKUP(AH$1,SpeciesInfo!$A$2:$AK$166, 16, FALSE)</f>
        <v>0</v>
      </c>
      <c r="AI474" t="str">
        <f>VLOOKUP(AI$1,SpeciesInfo!$A$2:$AK$166, 16, FALSE)</f>
        <v>Dawson 1982b</v>
      </c>
      <c r="AJ474">
        <f>VLOOKUP(AJ$1,SpeciesInfo!$A$2:$AK$166, 16, FALSE)</f>
        <v>0</v>
      </c>
      <c r="AK474">
        <f>VLOOKUP(AK$1,SpeciesInfo!$A$2:$AK$166, 16, FALSE)</f>
        <v>0</v>
      </c>
      <c r="AL474" s="8" t="str">
        <f>VLOOKUP(AL$1,SpeciesInfo!$A$2:$AK$166, 16, FALSE)</f>
        <v>Francis 1996</v>
      </c>
      <c r="AM474">
        <f>VLOOKUP(AM$1,SpeciesInfo!$A$2:$AK$166, 16, FALSE)</f>
        <v>0</v>
      </c>
      <c r="AN474">
        <f>VLOOKUP(AN$1,SpeciesInfo!$A$2:$AK$166, 16, FALSE)</f>
        <v>0</v>
      </c>
      <c r="AO474">
        <f>VLOOKUP(AO$1,SpeciesInfo!$A$2:$AK$166, 16, FALSE)</f>
        <v>0</v>
      </c>
      <c r="AP474">
        <f>VLOOKUP(AP$1,SpeciesInfo!$A$2:$AK$166, 16, FALSE)</f>
        <v>0</v>
      </c>
      <c r="AQ474">
        <f>VLOOKUP(AQ$1,SpeciesInfo!$A$2:$AK$166, 16, FALSE)</f>
        <v>0</v>
      </c>
      <c r="AR474">
        <f>VLOOKUP(AR$1,SpeciesInfo!$A$2:$AK$166, 16, FALSE)</f>
        <v>0</v>
      </c>
      <c r="AS474">
        <f>VLOOKUP(AS$1,SpeciesInfo!$A$2:$AK$166, 16, FALSE)</f>
        <v>0</v>
      </c>
      <c r="AT474">
        <f>VLOOKUP(AT$1,SpeciesInfo!$A$2:$AK$166, 16, FALSE)</f>
        <v>0</v>
      </c>
      <c r="AU474" t="str">
        <f>VLOOKUP(AU$1,SpeciesInfo!$A$2:$AK$166, 16, FALSE)</f>
        <v>(Francis, 2012);(Paulin &amp; Roberts, 1992); (Randal &amp; Heemstra, 1991)</v>
      </c>
      <c r="AV474">
        <f>VLOOKUP(AV$1,SpeciesInfo!$A$2:$AK$166, 16, FALSE)</f>
        <v>0</v>
      </c>
      <c r="AW474">
        <f>VLOOKUP(AW$1,SpeciesInfo!$A$2:$AK$166, 16, FALSE)</f>
        <v>0</v>
      </c>
      <c r="AX474">
        <f>VLOOKUP(AX$1,SpeciesInfo!$A$2:$AK$166, 16, FALSE)</f>
        <v>0</v>
      </c>
      <c r="AY474">
        <f>VLOOKUP(AY$1,SpeciesInfo!$A$2:$AK$166, 16, FALSE)</f>
        <v>0</v>
      </c>
      <c r="AZ474">
        <f>VLOOKUP(AZ$1,SpeciesInfo!$A$2:$AK$166, 16, FALSE)</f>
        <v>0</v>
      </c>
      <c r="BA474">
        <f>VLOOKUP(BA$1,SpeciesInfo!$A$2:$AK$166, 16, FALSE)</f>
        <v>0</v>
      </c>
      <c r="BB474">
        <f>VLOOKUP(BB$1,SpeciesInfo!$A$2:$AK$166, 16, FALSE)</f>
        <v>0</v>
      </c>
      <c r="BC474">
        <f>VLOOKUP(BC$1,SpeciesInfo!$A$2:$AK$166, 16, FALSE)</f>
        <v>0</v>
      </c>
      <c r="BD474">
        <f>VLOOKUP(BD$1,SpeciesInfo!$A$2:$AK$166, 16, FALSE)</f>
        <v>0</v>
      </c>
      <c r="BE474">
        <f>VLOOKUP(BE$1,SpeciesInfo!$A$2:$AK$166, 16, FALSE)</f>
        <v>0</v>
      </c>
      <c r="BF474">
        <f>VLOOKUP(BF$1,SpeciesInfo!$A$2:$AK$166, 16, FALSE)</f>
        <v>0</v>
      </c>
      <c r="BG474" t="str">
        <f>VLOOKUP(BG$1,SpeciesInfo!$A$2:$AK$166, 16, FALSE)</f>
        <v>(Duffy &amp; Petherick 1999); (Hutchins &amp; Swainston, 1986); (Bruce et al 1998); (Russell 1998)</v>
      </c>
      <c r="BH474" t="str">
        <f>VLOOKUP(BH$1,SpeciesInfo!$A$2:$AK$166, 16, FALSE)</f>
        <v>Francis 2012</v>
      </c>
      <c r="BI474" t="str">
        <f>VLOOKUP(BI$1,SpeciesInfo!$A$2:$AK$166, 16, FALSE)</f>
        <v>Horn et al 2012</v>
      </c>
      <c r="BJ474" t="str">
        <f>VLOOKUP(BJ$1,SpeciesInfo!$A$2:$AK$166, 16, FALSE)</f>
        <v>(Hutchins &amp; Swainston, 1986); (Cassie 1956; Crossland 1980; Battaglene &amp; Talbot 1992; Miskiewicz &amp; Neira 1998b) (Parsons et al 2014) (Francis &amp; Pankhurst 1988)</v>
      </c>
      <c r="BK474">
        <f>VLOOKUP(BK$1,SpeciesInfo!$A$2:$AK$166, 16, FALSE)</f>
        <v>0</v>
      </c>
      <c r="BL474">
        <f>VLOOKUP(BL$1,SpeciesInfo!$A$2:$AK$166, 16, FALSE)</f>
        <v>0</v>
      </c>
      <c r="BM474" t="str">
        <f>VLOOKUP(BM$1,SpeciesInfo!$A$2:$AK$166, 16, FALSE)</f>
        <v>Randall 2004</v>
      </c>
      <c r="BN474" t="str">
        <f>VLOOKUP(BN$1,SpeciesInfo!$A$2:$AK$166, 16, FALSE)</f>
        <v>Randall 2001d</v>
      </c>
      <c r="BO474" t="str">
        <f>VLOOKUP(BO$1,SpeciesInfo!$A$2:$AK$166, 16, FALSE)</f>
        <v>Thompson 1981</v>
      </c>
      <c r="BP474" t="str">
        <f>VLOOKUP(BP$1,SpeciesInfo!$A$2:$AK$166, 16, FALSE)</f>
        <v>Mooi 2000</v>
      </c>
      <c r="BQ474" t="str">
        <f>VLOOKUP(BQ$1,SpeciesInfo!$A$2:$AK$166, 16, FALSE)</f>
        <v>(Francis 2001, 2012); (Willis 1995)</v>
      </c>
      <c r="BR474" t="str">
        <f>VLOOKUP(BR$1,SpeciesInfo!$A$2:$AK$166, 16, FALSE)</f>
        <v>(Rissik et al, 1998); (Francis, 2012); (Stewart &amp; Hughes, 2005); (Carpenter, 2001a)</v>
      </c>
      <c r="BS474" t="str">
        <f>VLOOKUP(BS$1,SpeciesInfo!$A$2:$AK$166, 16, FALSE)</f>
        <v>Francis 2012</v>
      </c>
      <c r="BT474" t="str">
        <f>VLOOKUP(BT$1,SpeciesInfo!$A$2:$AK$166, 16, FALSE)</f>
        <v>Clements, 2003</v>
      </c>
      <c r="BU474" t="str">
        <f>VLOOKUP(BU$1,SpeciesInfo!$A$2:$AK$166, 16, FALSE)</f>
        <v>(Clements, 2003); (Moran &amp; Clements, 2002)</v>
      </c>
      <c r="BV474" t="str">
        <f>VLOOKUP(BV$1,SpeciesInfo!$A$2:$AK$166, 16, FALSE)</f>
        <v>(Clements &amp; Zemke-White, 2008)</v>
      </c>
      <c r="BW474" t="str">
        <f>VLOOKUP(BW$1,SpeciesInfo!$A$2:$AK$166, 16, FALSE)</f>
        <v>(Ayling &amp; Cox, 1982); (Clements, 2003; Gillanders et al, 2012)</v>
      </c>
      <c r="BX474" t="str">
        <f>VLOOKUP(BX$1,SpeciesInfo!$A$2:$AK$166, 16, FALSE)</f>
        <v>(Clements, 2003)</v>
      </c>
      <c r="BY474" t="str">
        <f>VLOOKUP(BY$1,SpeciesInfo!$A$2:$AK$166, 16, FALSE)</f>
        <v>(Francis, 2012)</v>
      </c>
      <c r="BZ474" t="str">
        <f>VLOOKUP(BZ$1,SpeciesInfo!$A$2:$AK$166, 16, FALSE)</f>
        <v>(Francis, 2012)</v>
      </c>
      <c r="CA474" t="str">
        <f>VLOOKUP(CA$1,SpeciesInfo!$A$2:$AK$166, 16, FALSE)</f>
        <v>(Pyle, 2001a)</v>
      </c>
      <c r="CB474" t="str">
        <f>VLOOKUP(CB$1,SpeciesInfo!$A$2:$AK$166, 16, FALSE)</f>
        <v>(Randall, 1985); (Francis et al, 1999b); (West, 1998)</v>
      </c>
      <c r="CC474">
        <f>VLOOKUP(CC$1,SpeciesInfo!$A$2:$AK$166, 16, FALSE)</f>
        <v>0</v>
      </c>
      <c r="CD474" t="str">
        <f>VLOOKUP(CD$1,SpeciesInfo!$A$2:$AK$166, 16, FALSE)</f>
        <v>(Masuda &amp; Allen, 1993)</v>
      </c>
      <c r="CE474">
        <f>VLOOKUP(CE$1,SpeciesInfo!$A$2:$AK$166, 16, FALSE)</f>
        <v>0</v>
      </c>
      <c r="CF474" t="str">
        <f>VLOOKUP(CF$1,SpeciesInfo!$A$2:$AK$166, 16, FALSE)</f>
        <v>(Konishi, 1988); (Masuda &amp; Allen, 1993); (Randall, 2005)</v>
      </c>
      <c r="CG474">
        <f>VLOOKUP(CG$1,SpeciesInfo!$A$2:$AK$166, 16, FALSE)</f>
        <v>0</v>
      </c>
      <c r="CH474">
        <f>VLOOKUP(CH$1,SpeciesInfo!$A$2:$AK$166, 16, FALSE)</f>
        <v>0</v>
      </c>
      <c r="CI474">
        <f>VLOOKUP(CI$1,SpeciesInfo!$A$2:$AK$166, 16, FALSE)</f>
        <v>0</v>
      </c>
      <c r="CJ474">
        <f>VLOOKUP(CJ$1,SpeciesInfo!$A$2:$AK$166, 16, FALSE)</f>
        <v>0</v>
      </c>
      <c r="CK474" t="str">
        <f>VLOOKUP(CK$1,SpeciesInfo!$A$2:$AK$166, 16, FALSE)</f>
        <v>(Allen, 1987)</v>
      </c>
      <c r="CL474" t="str">
        <f>VLOOKUP(CL$1,SpeciesInfo!$A$2:$AK$166, 16, FALSE)</f>
        <v>(Francis, 2001); (Schiel et al, 1986)</v>
      </c>
      <c r="CM474" t="str">
        <f>VLOOKUP(CM$1,SpeciesInfo!$A$2:$AK$166, 16, FALSE)</f>
        <v>(Gomon, 2008c)</v>
      </c>
      <c r="CN474" t="str">
        <f>VLOOKUP(CN$1,SpeciesInfo!$A$2:$AK$166, 16, FALSE)</f>
        <v>(Clements &amp; Zemke-White, 2008)</v>
      </c>
      <c r="CO474" t="str">
        <f>VLOOKUP(CO$1,SpeciesInfo!$A$2:$AK$166, 16, FALSE)</f>
        <v>(Clements &amp; Zemke-White, 2008)</v>
      </c>
      <c r="CP474">
        <f>VLOOKUP(CP$1,SpeciesInfo!$A$2:$AK$166, 16, FALSE)</f>
        <v>0</v>
      </c>
      <c r="CQ474">
        <f>VLOOKUP(CQ$1,SpeciesInfo!$A$2:$AK$166, 16, FALSE)</f>
        <v>0</v>
      </c>
      <c r="CR474" t="str">
        <f>VLOOKUP(CR$1,SpeciesInfo!$A$2:$AK$166, 16, FALSE)</f>
        <v>(Cappo, 1995)</v>
      </c>
      <c r="CS474" t="str">
        <f>VLOOKUP(CS$1,SpeciesInfo!$A$2:$AK$166, 16, FALSE)</f>
        <v>(McCormick, 1989,1998); (Ewing et al, 2007)</v>
      </c>
      <c r="CT474" t="str">
        <f>VLOOKUP(CT$1,SpeciesInfo!$A$2:$AK$166, 16, FALSE)</f>
        <v>(Steven &amp; Hughes, 2009); (Russell, 1983)</v>
      </c>
      <c r="CU474" t="str">
        <f>VLOOKUP(CU$1,SpeciesInfo!$A$2:$AK$166, 16, FALSE)</f>
        <v>(Godfriaux, 1974); (MPI 2013a)</v>
      </c>
      <c r="CV474" t="str">
        <f>VLOOKUP(CV$1,SpeciesInfo!$A$2:$AK$166, 16, FALSE)</f>
        <v>(Francis, 1981b); (MPI 2013a)</v>
      </c>
      <c r="CW474" t="str">
        <f>VLOOKUP(CW$1,SpeciesInfo!$A$2:$AK$166, 16, FALSE)</f>
        <v>(Kuiter, 1993); (Francis, 1981b)</v>
      </c>
      <c r="CX474" t="str">
        <f>VLOOKUP(CX$1,SpeciesInfo!$A$2:$AK$166, 16, FALSE)</f>
        <v>(Kuiter, 1993); (Furlani &amp; Ruwald, 1999); (Lyle &amp; Murphy, 2001)</v>
      </c>
      <c r="CY474" t="str">
        <f>VLOOKUP(CY$1,SpeciesInfo!$A$2:$AK$166, 16, FALSE)</f>
        <v>(national Fish Collection unpubl. data)</v>
      </c>
      <c r="CZ474" t="str">
        <f>VLOOKUP(CZ$1,SpeciesInfo!$A$2:$AK$166, 16, FALSE)</f>
        <v>(Thomson, 1957; (Chubb et al, 1981)</v>
      </c>
      <c r="DA474" t="str">
        <f>VLOOKUP(DA$1,SpeciesInfo!$A$2:$AK$166, 16, FALSE)</f>
        <v>(Russell, 1983); (Ayling, 1980); (Jones, 1980b), (Crossland, 1981b</v>
      </c>
      <c r="DB474" t="str">
        <f>VLOOKUP(DB$1,SpeciesInfo!$A$2:$AK$166, 16, FALSE)</f>
        <v>(Russell, 1988); (Graham, 1939)</v>
      </c>
      <c r="DC474" t="str">
        <f>VLOOKUP(DC$1,SpeciesInfo!$A$2:$AK$166, 16, FALSE)</f>
        <v>(Doak, 1972); (Robertson, 1975); (Ayling, 1980)</v>
      </c>
      <c r="DD474" t="str">
        <f>VLOOKUP(DD$1,SpeciesInfo!$A$2:$AK$166, 16, FALSE)</f>
        <v>(Ayling, 1980); (Russell, 1983)</v>
      </c>
      <c r="DE474" t="str">
        <f>VLOOKUP(DE$1,SpeciesInfo!$A$2:$AK$166, 16, FALSE)</f>
        <v>(Ayling &amp; Grace, 1971); (Doak, 1972)</v>
      </c>
      <c r="DF474" t="str">
        <f>VLOOKUP(DF$1,SpeciesInfo!$A$2:$AK$166, 16, FALSE)</f>
        <v>(Ayling &amp; Grace, 1971); (Doak, 1972); (Sandager, 1888); (Russell, 1983); (Graham, 1939)</v>
      </c>
      <c r="DG474" t="str">
        <f>VLOOKUP(DG$1,SpeciesInfo!$A$2:$AK$166, 16, FALSE)</f>
        <v>(Ayling &amp; Cox, 1982)</v>
      </c>
      <c r="DH474" t="str">
        <f>VLOOKUP(DH$1,SpeciesInfo!$A$2:$AK$166, 16, FALSE)</f>
        <v>(Ayling &amp; Cox, 1982); (Doak, 1972); (Ayling &amp; Grace, 1971); (Francis, 1991)</v>
      </c>
      <c r="DI474" t="str">
        <f>VLOOKUP(DI$1,SpeciesInfo!$A$2:$AK$166, 16, FALSE)</f>
        <v>(Ayling &amp; Cox, 1982); (Ayling &amp; Grace, 1971); (Doak, 1972)</v>
      </c>
      <c r="DJ474" t="str">
        <f>VLOOKUP(DJ$1,SpeciesInfo!$A$2:$AK$166, 16, FALSE)</f>
        <v>(Ayling &amp; Cox, 1982)</v>
      </c>
      <c r="DK474" t="str">
        <f>VLOOKUP(DK$1,SpeciesInfo!$A$2:$AK$166, 16, FALSE)</f>
        <v>(Francis, 2001)</v>
      </c>
      <c r="DL474" t="str">
        <f>VLOOKUP(DL$1,SpeciesInfo!$A$2:$AK$166, 16, FALSE)</f>
        <v>(Francis, 1988a)</v>
      </c>
      <c r="DM474">
        <f>VLOOKUP(DM$1,SpeciesInfo!$A$2:$AK$166, 16, FALSE)</f>
        <v>0</v>
      </c>
      <c r="DN474" t="str">
        <f>VLOOKUP(DN$1,SpeciesInfo!$A$2:$AK$166, 16, FALSE)</f>
        <v>(Kuiter, 2002b)</v>
      </c>
      <c r="DO474">
        <f>VLOOKUP(DO$1,SpeciesInfo!$A$2:$AK$166, 16, FALSE)</f>
        <v>0</v>
      </c>
      <c r="DP474" t="str">
        <f>VLOOKUP(DP$1,SpeciesInfo!$A$2:$AK$166, 16, FALSE)</f>
        <v>(Shibuno et al, 1994)</v>
      </c>
      <c r="DQ474">
        <f>VLOOKUP(DQ$1,SpeciesInfo!$A$2:$AK$166, 16, FALSE)</f>
        <v>0</v>
      </c>
      <c r="DR474">
        <f>VLOOKUP(DR$1,SpeciesInfo!$A$2:$AK$166, 16, FALSE)</f>
        <v>0</v>
      </c>
      <c r="DS474">
        <f>VLOOKUP(DS$1,SpeciesInfo!$A$2:$AK$166, 16, FALSE)</f>
        <v>0</v>
      </c>
      <c r="DT474" t="str">
        <f>VLOOKUP(DT$1,SpeciesInfo!$A$2:$AK$166, 16, FALSE)</f>
        <v>(Francis, 2001); (Graham, 1953); (Webb, 1973)</v>
      </c>
      <c r="DU474">
        <f>VLOOKUP(DU$1,SpeciesInfo!$A$2:$AK$166, 16, FALSE)</f>
        <v>0</v>
      </c>
      <c r="DV474">
        <f>VLOOKUP(DV$1,SpeciesInfo!$A$2:$AK$166, 16, FALSE)</f>
        <v>0</v>
      </c>
      <c r="DW474" t="str">
        <f>VLOOKUP(DW$1,SpeciesInfo!$A$2:$AK$166, 16, FALSE)</f>
        <v>(Feary et al, 2009); (Roberts et al, 2005)</v>
      </c>
      <c r="DX474" t="str">
        <f>VLOOKUP(DX$1,SpeciesInfo!$A$2:$AK$166, 16, FALSE)</f>
        <v>(Feary et al, 2009); (Hilton et al, 2008)</v>
      </c>
      <c r="DY474" t="str">
        <f>VLOOKUP(DY$1,SpeciesInfo!$A$2:$AK$166, 16, FALSE)</f>
        <v>(Hilton et al, 2008)</v>
      </c>
      <c r="DZ474" t="str">
        <f>VLOOKUP(DZ$1,SpeciesInfo!$A$2:$AK$166, 16, FALSE)</f>
        <v>(Feary et al, 2009); (Feary &amp; Clements, 2006)</v>
      </c>
      <c r="EA474" t="str">
        <f>VLOOKUP(EA$1,SpeciesInfo!$A$2:$AK$166, 16, FALSE)</f>
        <v>(Feary et al, 2009)</v>
      </c>
      <c r="EB474" t="str">
        <f>VLOOKUP(EB$1,SpeciesInfo!$A$2:$AK$166, 16, FALSE)</f>
        <v>(Feary et al, 2009); (Wellenreuther et al, 2008b)</v>
      </c>
      <c r="EC474" t="str">
        <f>VLOOKUP(EC$1,SpeciesInfo!$A$2:$AK$166, 16, FALSE)</f>
        <v>(Feary et al, 2009); (Feary &amp; Clements, 2006); (Wellenreuther &amp; Clements, 2008); (Montgomery, 2003)</v>
      </c>
      <c r="ED474" t="str">
        <f>VLOOKUP(ED$1,SpeciesInfo!$A$2:$AK$166, 16, FALSE)</f>
        <v>(Feary et al, 2009)</v>
      </c>
      <c r="EE474" t="str">
        <f>VLOOKUP(EE$1,SpeciesInfo!$A$2:$AK$166, 16, FALSE)</f>
        <v>(Clements, 2006)</v>
      </c>
      <c r="EF474" t="str">
        <f>VLOOKUP(EF$1,SpeciesInfo!$A$2:$AK$166, 16, FALSE)</f>
        <v>(Feary et al, 2009)</v>
      </c>
      <c r="EG474" t="str">
        <f>VLOOKUP(EG$1,SpeciesInfo!$A$2:$AK$166, 16, FALSE)</f>
        <v>(Feary et al, 2009); (Wellenreuther et al, 2007); (Hickey et al, 2009)</v>
      </c>
      <c r="EH474" t="str">
        <f>VLOOKUP(EH$1,SpeciesInfo!$A$2:$AK$166, 16, FALSE)</f>
        <v>"Hickey et al, 2004)</v>
      </c>
      <c r="EI474" t="str">
        <f>VLOOKUP(EI$1,SpeciesInfo!$A$2:$AK$166, 16, FALSE)</f>
        <v>(Hardy, 1984b:180)</v>
      </c>
      <c r="EJ474" t="str">
        <f>VLOOKUP(EJ$1,SpeciesInfo!$A$2:$AK$166, 16, FALSE)</f>
        <v>(Feary &amp; Clements, 2006); (Wellenreuther et al, 2007)</v>
      </c>
      <c r="EK474">
        <f>VLOOKUP(EK$1,SpeciesInfo!$A$2:$AK$166, 16, FALSE)</f>
        <v>0</v>
      </c>
      <c r="EL474">
        <f>VLOOKUP(EL$1,SpeciesInfo!$A$2:$AK$166, 16, FALSE)</f>
        <v>0</v>
      </c>
      <c r="EM474" t="str">
        <f>VLOOKUP(EM$1,SpeciesInfo!$A$2:$AK$166, 16, FALSE)</f>
        <v>(Feary et al, 2009)</v>
      </c>
      <c r="EN474">
        <f>VLOOKUP(EN$1,SpeciesInfo!$A$2:$AK$166, 16, FALSE)</f>
        <v>0</v>
      </c>
      <c r="EO474" t="str">
        <f>VLOOKUP(EO$1,SpeciesInfo!$A$2:$AK$166, 16, FALSE)</f>
        <v>(Feary &amp; Clements, 2006); (Kingsford, 1992); (Kohn &amp; Clements, 2011)</v>
      </c>
      <c r="EP474" t="str">
        <f>VLOOKUP(EP$1,SpeciesInfo!$A$2:$AK$166, 16, FALSE)</f>
        <v>(Fricke, 1994:233)</v>
      </c>
      <c r="EQ474">
        <f>VLOOKUP(EQ$1,SpeciesInfo!$A$2:$AK$166, 16, FALSE)</f>
        <v>0</v>
      </c>
      <c r="ER474" t="str">
        <f>VLOOKUP(ER$1,SpeciesInfo!$A$2:$AK$166, 16, FALSE)</f>
        <v>(Thompson, 1981)</v>
      </c>
      <c r="ES474">
        <f>VLOOKUP(ES$1,SpeciesInfo!$A$2:$AK$166, 16, FALSE)</f>
        <v>0</v>
      </c>
      <c r="ET474">
        <f>VLOOKUP(ET$1,SpeciesInfo!$A$2:$AK$166, 16, FALSE)</f>
        <v>0</v>
      </c>
      <c r="EU474">
        <f>VLOOKUP(EU$1,SpeciesInfo!$A$2:$AK$166, 16, FALSE)</f>
        <v>0</v>
      </c>
      <c r="EV474">
        <f>VLOOKUP(EV$1,SpeciesInfo!$A$2:$AK$166, 16, FALSE)</f>
        <v>0</v>
      </c>
      <c r="EW474" t="str">
        <f>VLOOKUP(EW$1,SpeciesInfo!$A$2:$AK$166, 16, FALSE)</f>
        <v>(Doogue &amp; Moreland, 1961); (Daley et al, 1998)</v>
      </c>
      <c r="EX474">
        <f>VLOOKUP(EX$1,SpeciesInfo!$A$2:$AK$166, 16, FALSE)</f>
        <v>0</v>
      </c>
      <c r="EY474" t="str">
        <f>VLOOKUP(EY$1,SpeciesInfo!$A$2:$AK$166, 16, FALSE)</f>
        <v>(Francis &amp; Evans, 1993)</v>
      </c>
      <c r="EZ474" t="str">
        <f>VLOOKUP(EZ$1,SpeciesInfo!$A$2:$AK$166, 16, FALSE)</f>
        <v>(Kalmanzon &amp; Zlotkin, 2000); (Kalmanzon et al, 2001</v>
      </c>
      <c r="FA474">
        <f>VLOOKUP(FA$1,SpeciesInfo!$A$2:$AK$166, 16, FALSE)</f>
        <v>0</v>
      </c>
      <c r="FB474" t="str">
        <f>VLOOKUP(FB$1,SpeciesInfo!$A$2:$AK$166, 16, FALSE)</f>
        <v>(Last et al, 1983)</v>
      </c>
      <c r="FC474">
        <f>VLOOKUP(FC$1,SpeciesInfo!$A$2:$AK$166, 16, FALSE)</f>
        <v>0</v>
      </c>
    </row>
    <row r="475" spans="1:171" x14ac:dyDescent="0.3">
      <c r="A475" s="9" t="s">
        <v>1383</v>
      </c>
      <c r="B475">
        <f>VLOOKUP(B$1, SpeciesInfo!$A$2:$AK$166, 18, FALSE)</f>
        <v>0</v>
      </c>
      <c r="C475">
        <f>VLOOKUP(C$1, SpeciesInfo!$A$2:$AK$166, 18, FALSE)</f>
        <v>0</v>
      </c>
      <c r="D475">
        <f>VLOOKUP(D$1, SpeciesInfo!$A$2:$AK$166, 18, FALSE)</f>
        <v>0</v>
      </c>
      <c r="E475">
        <f>VLOOKUP(E$1, SpeciesInfo!$A$2:$AK$166, 18, FALSE)</f>
        <v>0</v>
      </c>
      <c r="F475">
        <f>VLOOKUP(F$1, SpeciesInfo!$A$2:$AK$166, 18, FALSE)</f>
        <v>0</v>
      </c>
      <c r="G475">
        <f>VLOOKUP(G$1, SpeciesInfo!$A$2:$AK$166, 18, FALSE)</f>
        <v>0</v>
      </c>
      <c r="H475">
        <f>VLOOKUP(H$1, SpeciesInfo!$A$2:$AK$166, 18, FALSE)</f>
        <v>0</v>
      </c>
      <c r="I475">
        <f>VLOOKUP(I$1, SpeciesInfo!$A$2:$AK$166, 18, FALSE)</f>
        <v>0</v>
      </c>
      <c r="J475">
        <f>VLOOKUP(J$1, SpeciesInfo!$A$2:$AK$166, 18, FALSE)</f>
        <v>0</v>
      </c>
      <c r="K475">
        <f>VLOOKUP(K$1, SpeciesInfo!$A$2:$AK$166, 18, FALSE)</f>
        <v>0</v>
      </c>
      <c r="L475">
        <f>VLOOKUP(L$1, SpeciesInfo!$A$2:$AK$166, 18, FALSE)</f>
        <v>0</v>
      </c>
      <c r="M475">
        <f>VLOOKUP(M$1, SpeciesInfo!$A$2:$AK$166, 18, FALSE)</f>
        <v>0</v>
      </c>
      <c r="N475">
        <f>VLOOKUP(N$1, SpeciesInfo!$A$2:$AK$166, 18, FALSE)</f>
        <v>0</v>
      </c>
      <c r="O475">
        <f>VLOOKUP(O$1, SpeciesInfo!$A$2:$AK$166, 18, FALSE)</f>
        <v>0</v>
      </c>
      <c r="P475">
        <f>VLOOKUP(P$1, SpeciesInfo!$A$2:$AK$166, 18, FALSE)</f>
        <v>0</v>
      </c>
      <c r="Q475">
        <f>VLOOKUP(Q$1, SpeciesInfo!$A$2:$AK$166, 18, FALSE)</f>
        <v>0</v>
      </c>
      <c r="R475">
        <f>VLOOKUP(R$1, SpeciesInfo!$A$2:$AK$166, 18, FALSE)</f>
        <v>0</v>
      </c>
      <c r="S475">
        <f>VLOOKUP(S$1, SpeciesInfo!$A$2:$AK$166, 18, FALSE)</f>
        <v>0</v>
      </c>
      <c r="T475">
        <f>VLOOKUP(T$1, SpeciesInfo!$A$2:$AK$166, 18, FALSE)</f>
        <v>0</v>
      </c>
      <c r="U475">
        <f>VLOOKUP(U$1, SpeciesInfo!$A$2:$AK$166, 18, FALSE)</f>
        <v>0</v>
      </c>
      <c r="V475">
        <f>VLOOKUP(V$1, SpeciesInfo!$A$2:$AK$166, 18, FALSE)</f>
        <v>0</v>
      </c>
      <c r="W475">
        <f>VLOOKUP(W$1, SpeciesInfo!$A$2:$AK$166, 18, FALSE)</f>
        <v>0</v>
      </c>
      <c r="X475">
        <f>VLOOKUP(X$1, SpeciesInfo!$A$2:$AK$166, 18, FALSE)</f>
        <v>0</v>
      </c>
      <c r="Y475">
        <f>VLOOKUP(Y$1, SpeciesInfo!$A$2:$AK$166, 18, FALSE)</f>
        <v>0</v>
      </c>
      <c r="Z475">
        <f>VLOOKUP(Z$1, SpeciesInfo!$A$2:$AK$166, 18, FALSE)</f>
        <v>0</v>
      </c>
      <c r="AA475">
        <f>VLOOKUP(AA$1, SpeciesInfo!$A$2:$AK$166, 18, FALSE)</f>
        <v>0</v>
      </c>
      <c r="AB475">
        <f>VLOOKUP(AB$1, SpeciesInfo!$A$2:$AK$166, 18, FALSE)</f>
        <v>0</v>
      </c>
      <c r="AC475">
        <f>VLOOKUP(AC$1, SpeciesInfo!$A$2:$AK$166, 18, FALSE)</f>
        <v>0</v>
      </c>
      <c r="AD475">
        <f>VLOOKUP(AD$1, SpeciesInfo!$A$2:$AK$166, 18, FALSE)</f>
        <v>0</v>
      </c>
      <c r="AE475">
        <f>VLOOKUP(AE$1, SpeciesInfo!$A$2:$AK$166, 18, FALSE)</f>
        <v>0</v>
      </c>
      <c r="AF475">
        <f>VLOOKUP(AF$1, SpeciesInfo!$A$2:$AK$166, 18, FALSE)</f>
        <v>0</v>
      </c>
      <c r="AG475">
        <f>VLOOKUP(AG$1, SpeciesInfo!$A$2:$AK$166, 18, FALSE)</f>
        <v>0</v>
      </c>
      <c r="AH475">
        <f>VLOOKUP(AH$1, SpeciesInfo!$A$2:$AK$166, 18, FALSE)</f>
        <v>0</v>
      </c>
      <c r="AI475">
        <f>VLOOKUP(AI$1, SpeciesInfo!$A$2:$AK$166, 18, FALSE)</f>
        <v>0</v>
      </c>
      <c r="AJ475">
        <f>VLOOKUP(AJ$1, SpeciesInfo!$A$2:$AK$166, 18, FALSE)</f>
        <v>0</v>
      </c>
      <c r="AK475">
        <f>VLOOKUP(AK$1, SpeciesInfo!$A$2:$AK$166, 18, FALSE)</f>
        <v>0</v>
      </c>
      <c r="AL475" s="8">
        <f>VLOOKUP(AL$1, SpeciesInfo!$A$2:$AK$166, 18, FALSE)</f>
        <v>0</v>
      </c>
      <c r="AM475">
        <f>VLOOKUP(AM$1, SpeciesInfo!$A$2:$AK$166, 18, FALSE)</f>
        <v>0</v>
      </c>
      <c r="AN475">
        <f>VLOOKUP(AN$1, SpeciesInfo!$A$2:$AK$166, 18, FALSE)</f>
        <v>0</v>
      </c>
      <c r="AO475">
        <f>VLOOKUP(AO$1, SpeciesInfo!$A$2:$AK$166, 18, FALSE)</f>
        <v>0</v>
      </c>
      <c r="AP475">
        <f>VLOOKUP(AP$1, SpeciesInfo!$A$2:$AK$166, 18, FALSE)</f>
        <v>0</v>
      </c>
      <c r="AQ475">
        <f>VLOOKUP(AQ$1, SpeciesInfo!$A$2:$AK$166, 18, FALSE)</f>
        <v>0</v>
      </c>
      <c r="AR475">
        <f>VLOOKUP(AR$1, SpeciesInfo!$A$2:$AK$166, 18, FALSE)</f>
        <v>0</v>
      </c>
      <c r="AS475">
        <f>VLOOKUP(AS$1, SpeciesInfo!$A$2:$AK$166, 18, FALSE)</f>
        <v>0</v>
      </c>
      <c r="AT475">
        <f>VLOOKUP(AT$1, SpeciesInfo!$A$2:$AK$166, 18, FALSE)</f>
        <v>0</v>
      </c>
      <c r="AU475">
        <f>VLOOKUP(AU$1, SpeciesInfo!$A$2:$AK$166, 18, FALSE)</f>
        <v>0</v>
      </c>
      <c r="AV475">
        <f>VLOOKUP(AV$1, SpeciesInfo!$A$2:$AK$166, 18, FALSE)</f>
        <v>0</v>
      </c>
      <c r="AW475">
        <f>VLOOKUP(AW$1, SpeciesInfo!$A$2:$AK$166, 18, FALSE)</f>
        <v>0</v>
      </c>
      <c r="AX475">
        <f>VLOOKUP(AX$1, SpeciesInfo!$A$2:$AK$166, 18, FALSE)</f>
        <v>0</v>
      </c>
      <c r="AY475">
        <f>VLOOKUP(AY$1, SpeciesInfo!$A$2:$AK$166, 18, FALSE)</f>
        <v>0</v>
      </c>
      <c r="AZ475">
        <f>VLOOKUP(AZ$1, SpeciesInfo!$A$2:$AK$166, 18, FALSE)</f>
        <v>0</v>
      </c>
      <c r="BA475">
        <f>VLOOKUP(BA$1, SpeciesInfo!$A$2:$AK$166, 18, FALSE)</f>
        <v>0</v>
      </c>
      <c r="BB475">
        <f>VLOOKUP(BB$1, SpeciesInfo!$A$2:$AK$166, 18, FALSE)</f>
        <v>0</v>
      </c>
      <c r="BC475">
        <f>VLOOKUP(BC$1, SpeciesInfo!$A$2:$AK$166, 18, FALSE)</f>
        <v>0</v>
      </c>
      <c r="BD475">
        <f>VLOOKUP(BD$1, SpeciesInfo!$A$2:$AK$166, 18, FALSE)</f>
        <v>0</v>
      </c>
      <c r="BE475">
        <f>VLOOKUP(BE$1, SpeciesInfo!$A$2:$AK$166, 18, FALSE)</f>
        <v>0</v>
      </c>
      <c r="BF475">
        <f>VLOOKUP(BF$1, SpeciesInfo!$A$2:$AK$166, 18, FALSE)</f>
        <v>0</v>
      </c>
      <c r="BG475">
        <f>VLOOKUP(BG$1, SpeciesInfo!$A$2:$AK$166, 18, FALSE)</f>
        <v>0</v>
      </c>
      <c r="BH475">
        <f>VLOOKUP(BH$1, SpeciesInfo!$A$2:$AK$166, 18, FALSE)</f>
        <v>0</v>
      </c>
      <c r="BI475">
        <f>VLOOKUP(BI$1, SpeciesInfo!$A$2:$AK$166, 18, FALSE)</f>
        <v>0</v>
      </c>
      <c r="BJ475">
        <f>VLOOKUP(BJ$1, SpeciesInfo!$A$2:$AK$166, 18, FALSE)</f>
        <v>0</v>
      </c>
      <c r="BK475">
        <f>VLOOKUP(BK$1, SpeciesInfo!$A$2:$AK$166, 18, FALSE)</f>
        <v>0</v>
      </c>
      <c r="BL475">
        <f>VLOOKUP(BL$1, SpeciesInfo!$A$2:$AK$166, 18, FALSE)</f>
        <v>0</v>
      </c>
      <c r="BM475">
        <f>VLOOKUP(BM$1, SpeciesInfo!$A$2:$AK$166, 18, FALSE)</f>
        <v>0</v>
      </c>
      <c r="BN475">
        <f>VLOOKUP(BN$1, SpeciesInfo!$A$2:$AK$166, 18, FALSE)</f>
        <v>0</v>
      </c>
      <c r="BO475">
        <f>VLOOKUP(BO$1, SpeciesInfo!$A$2:$AK$166, 18, FALSE)</f>
        <v>0</v>
      </c>
      <c r="BP475">
        <f>VLOOKUP(BP$1, SpeciesInfo!$A$2:$AK$166, 18, FALSE)</f>
        <v>0</v>
      </c>
      <c r="BQ475">
        <f>VLOOKUP(BQ$1, SpeciesInfo!$A$2:$AK$166, 18, FALSE)</f>
        <v>0</v>
      </c>
      <c r="BR475">
        <f>VLOOKUP(BR$1, SpeciesInfo!$A$2:$AK$166, 18, FALSE)</f>
        <v>0</v>
      </c>
      <c r="BS475">
        <f>VLOOKUP(BS$1, SpeciesInfo!$A$2:$AK$166, 18, FALSE)</f>
        <v>0</v>
      </c>
      <c r="BT475">
        <f>VLOOKUP(BT$1, SpeciesInfo!$A$2:$AK$166, 18, FALSE)</f>
        <v>0</v>
      </c>
      <c r="BU475">
        <f>VLOOKUP(BU$1, SpeciesInfo!$A$2:$AK$166, 18, FALSE)</f>
        <v>0</v>
      </c>
      <c r="BV475">
        <f>VLOOKUP(BV$1, SpeciesInfo!$A$2:$AK$166, 18, FALSE)</f>
        <v>0</v>
      </c>
      <c r="BW475">
        <f>VLOOKUP(BW$1, SpeciesInfo!$A$2:$AK$166, 18, FALSE)</f>
        <v>0</v>
      </c>
      <c r="BX475">
        <f>VLOOKUP(BX$1, SpeciesInfo!$A$2:$AK$166, 18, FALSE)</f>
        <v>0</v>
      </c>
      <c r="BY475">
        <f>VLOOKUP(BY$1, SpeciesInfo!$A$2:$AK$166, 18, FALSE)</f>
        <v>0</v>
      </c>
      <c r="BZ475">
        <f>VLOOKUP(BZ$1, SpeciesInfo!$A$2:$AK$166, 18, FALSE)</f>
        <v>0</v>
      </c>
      <c r="CA475">
        <f>VLOOKUP(CA$1, SpeciesInfo!$A$2:$AK$166, 18, FALSE)</f>
        <v>0</v>
      </c>
      <c r="CB475">
        <f>VLOOKUP(CB$1, SpeciesInfo!$A$2:$AK$166, 18, FALSE)</f>
        <v>0</v>
      </c>
      <c r="CC475">
        <f>VLOOKUP(CC$1, SpeciesInfo!$A$2:$AK$166, 18, FALSE)</f>
        <v>0</v>
      </c>
      <c r="CD475">
        <f>VLOOKUP(CD$1, SpeciesInfo!$A$2:$AK$166, 18, FALSE)</f>
        <v>0</v>
      </c>
      <c r="CE475">
        <f>VLOOKUP(CE$1, SpeciesInfo!$A$2:$AK$166, 18, FALSE)</f>
        <v>0</v>
      </c>
      <c r="CF475">
        <f>VLOOKUP(CF$1, SpeciesInfo!$A$2:$AK$166, 18, FALSE)</f>
        <v>0</v>
      </c>
      <c r="CG475">
        <f>VLOOKUP(CG$1, SpeciesInfo!$A$2:$AK$166, 18, FALSE)</f>
        <v>0</v>
      </c>
      <c r="CH475">
        <f>VLOOKUP(CH$1, SpeciesInfo!$A$2:$AK$166, 18, FALSE)</f>
        <v>0</v>
      </c>
      <c r="CI475">
        <f>VLOOKUP(CI$1, SpeciesInfo!$A$2:$AK$166, 18, FALSE)</f>
        <v>0</v>
      </c>
      <c r="CJ475">
        <f>VLOOKUP(CJ$1, SpeciesInfo!$A$2:$AK$166, 18, FALSE)</f>
        <v>0</v>
      </c>
      <c r="CK475">
        <f>VLOOKUP(CK$1, SpeciesInfo!$A$2:$AK$166, 18, FALSE)</f>
        <v>0</v>
      </c>
      <c r="CL475">
        <f>VLOOKUP(CL$1, SpeciesInfo!$A$2:$AK$166, 18, FALSE)</f>
        <v>0</v>
      </c>
      <c r="CM475">
        <f>VLOOKUP(CM$1, SpeciesInfo!$A$2:$AK$166, 18, FALSE)</f>
        <v>0</v>
      </c>
      <c r="CN475">
        <f>VLOOKUP(CN$1, SpeciesInfo!$A$2:$AK$166, 18, FALSE)</f>
        <v>0</v>
      </c>
      <c r="CO475">
        <f>VLOOKUP(CO$1, SpeciesInfo!$A$2:$AK$166, 18, FALSE)</f>
        <v>0</v>
      </c>
      <c r="CP475">
        <f>VLOOKUP(CP$1, SpeciesInfo!$A$2:$AK$166, 18, FALSE)</f>
        <v>0</v>
      </c>
      <c r="CQ475">
        <f>VLOOKUP(CQ$1, SpeciesInfo!$A$2:$AK$166, 18, FALSE)</f>
        <v>0</v>
      </c>
      <c r="CR475">
        <f>VLOOKUP(CR$1, SpeciesInfo!$A$2:$AK$166, 18, FALSE)</f>
        <v>0</v>
      </c>
      <c r="CS475">
        <f>VLOOKUP(CS$1, SpeciesInfo!$A$2:$AK$166, 18, FALSE)</f>
        <v>0</v>
      </c>
      <c r="CT475">
        <f>VLOOKUP(CT$1, SpeciesInfo!$A$2:$AK$166, 18, FALSE)</f>
        <v>0</v>
      </c>
      <c r="CU475">
        <f>VLOOKUP(CU$1, SpeciesInfo!$A$2:$AK$166, 18, FALSE)</f>
        <v>0</v>
      </c>
      <c r="CV475">
        <f>VLOOKUP(CV$1, SpeciesInfo!$A$2:$AK$166, 18, FALSE)</f>
        <v>0</v>
      </c>
      <c r="CW475">
        <f>VLOOKUP(CW$1, SpeciesInfo!$A$2:$AK$166, 18, FALSE)</f>
        <v>0</v>
      </c>
      <c r="CX475">
        <f>VLOOKUP(CX$1, SpeciesInfo!$A$2:$AK$166, 18, FALSE)</f>
        <v>0</v>
      </c>
      <c r="CY475">
        <f>VLOOKUP(CY$1, SpeciesInfo!$A$2:$AK$166, 18, FALSE)</f>
        <v>0</v>
      </c>
      <c r="CZ475">
        <f>VLOOKUP(CZ$1, SpeciesInfo!$A$2:$AK$166, 18, FALSE)</f>
        <v>0</v>
      </c>
      <c r="DA475">
        <f>VLOOKUP(DA$1, SpeciesInfo!$A$2:$AK$166, 18, FALSE)</f>
        <v>0</v>
      </c>
      <c r="DB475">
        <f>VLOOKUP(DB$1, SpeciesInfo!$A$2:$AK$166, 18, FALSE)</f>
        <v>0</v>
      </c>
      <c r="DC475">
        <f>VLOOKUP(DC$1, SpeciesInfo!$A$2:$AK$166, 18, FALSE)</f>
        <v>0</v>
      </c>
      <c r="DD475">
        <f>VLOOKUP(DD$1, SpeciesInfo!$A$2:$AK$166, 18, FALSE)</f>
        <v>0</v>
      </c>
      <c r="DE475">
        <f>VLOOKUP(DE$1, SpeciesInfo!$A$2:$AK$166, 18, FALSE)</f>
        <v>0</v>
      </c>
      <c r="DF475">
        <f>VLOOKUP(DF$1, SpeciesInfo!$A$2:$AK$166, 18, FALSE)</f>
        <v>0</v>
      </c>
      <c r="DG475">
        <f>VLOOKUP(DG$1, SpeciesInfo!$A$2:$AK$166, 18, FALSE)</f>
        <v>0</v>
      </c>
      <c r="DH475">
        <f>VLOOKUP(DH$1, SpeciesInfo!$A$2:$AK$166, 18, FALSE)</f>
        <v>0</v>
      </c>
      <c r="DI475">
        <f>VLOOKUP(DI$1, SpeciesInfo!$A$2:$AK$166, 18, FALSE)</f>
        <v>0</v>
      </c>
      <c r="DJ475">
        <f>VLOOKUP(DJ$1, SpeciesInfo!$A$2:$AK$166, 18, FALSE)</f>
        <v>0</v>
      </c>
      <c r="DK475">
        <f>VLOOKUP(DK$1, SpeciesInfo!$A$2:$AK$166, 18, FALSE)</f>
        <v>0</v>
      </c>
      <c r="DL475">
        <f>VLOOKUP(DL$1, SpeciesInfo!$A$2:$AK$166, 18, FALSE)</f>
        <v>0</v>
      </c>
      <c r="DM475">
        <f>VLOOKUP(DM$1, SpeciesInfo!$A$2:$AK$166, 18, FALSE)</f>
        <v>0</v>
      </c>
      <c r="DN475">
        <f>VLOOKUP(DN$1, SpeciesInfo!$A$2:$AK$166, 18, FALSE)</f>
        <v>0</v>
      </c>
      <c r="DO475">
        <f>VLOOKUP(DO$1, SpeciesInfo!$A$2:$AK$166, 18, FALSE)</f>
        <v>0</v>
      </c>
      <c r="DP475">
        <f>VLOOKUP(DP$1, SpeciesInfo!$A$2:$AK$166, 18, FALSE)</f>
        <v>0</v>
      </c>
      <c r="DQ475">
        <f>VLOOKUP(DQ$1, SpeciesInfo!$A$2:$AK$166, 18, FALSE)</f>
        <v>0</v>
      </c>
      <c r="DR475">
        <f>VLOOKUP(DR$1, SpeciesInfo!$A$2:$AK$166, 18, FALSE)</f>
        <v>0</v>
      </c>
      <c r="DS475">
        <f>VLOOKUP(DS$1, SpeciesInfo!$A$2:$AK$166, 18, FALSE)</f>
        <v>0</v>
      </c>
      <c r="DT475">
        <f>VLOOKUP(DT$1, SpeciesInfo!$A$2:$AK$166, 18, FALSE)</f>
        <v>0</v>
      </c>
      <c r="DU475">
        <f>VLOOKUP(DU$1, SpeciesInfo!$A$2:$AK$166, 18, FALSE)</f>
        <v>0</v>
      </c>
      <c r="DV475">
        <f>VLOOKUP(DV$1, SpeciesInfo!$A$2:$AK$166, 18, FALSE)</f>
        <v>0</v>
      </c>
      <c r="DW475">
        <f>VLOOKUP(DW$1, SpeciesInfo!$A$2:$AK$166, 18, FALSE)</f>
        <v>0</v>
      </c>
      <c r="DX475">
        <f>VLOOKUP(DX$1, SpeciesInfo!$A$2:$AK$166, 18, FALSE)</f>
        <v>0</v>
      </c>
      <c r="DY475">
        <f>VLOOKUP(DY$1, SpeciesInfo!$A$2:$AK$166, 18, FALSE)</f>
        <v>0</v>
      </c>
      <c r="DZ475">
        <f>VLOOKUP(DZ$1, SpeciesInfo!$A$2:$AK$166, 18, FALSE)</f>
        <v>0</v>
      </c>
      <c r="EA475">
        <f>VLOOKUP(EA$1, SpeciesInfo!$A$2:$AK$166, 18, FALSE)</f>
        <v>0</v>
      </c>
      <c r="EB475">
        <f>VLOOKUP(EB$1, SpeciesInfo!$A$2:$AK$166, 18, FALSE)</f>
        <v>0</v>
      </c>
      <c r="EC475">
        <f>VLOOKUP(EC$1, SpeciesInfo!$A$2:$AK$166, 18, FALSE)</f>
        <v>0</v>
      </c>
      <c r="ED475">
        <f>VLOOKUP(ED$1, SpeciesInfo!$A$2:$AK$166, 18, FALSE)</f>
        <v>0</v>
      </c>
      <c r="EE475">
        <f>VLOOKUP(EE$1, SpeciesInfo!$A$2:$AK$166, 18, FALSE)</f>
        <v>0</v>
      </c>
      <c r="EF475">
        <f>VLOOKUP(EF$1, SpeciesInfo!$A$2:$AK$166, 18, FALSE)</f>
        <v>0</v>
      </c>
      <c r="EG475">
        <f>VLOOKUP(EG$1, SpeciesInfo!$A$2:$AK$166, 18, FALSE)</f>
        <v>0</v>
      </c>
      <c r="EH475">
        <f>VLOOKUP(EH$1, SpeciesInfo!$A$2:$AK$166, 18, FALSE)</f>
        <v>0</v>
      </c>
      <c r="EI475">
        <f>VLOOKUP(EI$1, SpeciesInfo!$A$2:$AK$166, 18, FALSE)</f>
        <v>0</v>
      </c>
      <c r="EJ475">
        <f>VLOOKUP(EJ$1, SpeciesInfo!$A$2:$AK$166, 18, FALSE)</f>
        <v>0</v>
      </c>
      <c r="EK475">
        <f>VLOOKUP(EK$1, SpeciesInfo!$A$2:$AK$166, 18, FALSE)</f>
        <v>0</v>
      </c>
      <c r="EL475">
        <f>VLOOKUP(EL$1, SpeciesInfo!$A$2:$AK$166, 18, FALSE)</f>
        <v>0</v>
      </c>
      <c r="EM475">
        <f>VLOOKUP(EM$1, SpeciesInfo!$A$2:$AK$166, 18, FALSE)</f>
        <v>0</v>
      </c>
      <c r="EN475">
        <f>VLOOKUP(EN$1, SpeciesInfo!$A$2:$AK$166, 18, FALSE)</f>
        <v>0</v>
      </c>
      <c r="EO475">
        <f>VLOOKUP(EO$1, SpeciesInfo!$A$2:$AK$166, 18, FALSE)</f>
        <v>0</v>
      </c>
      <c r="EP475">
        <f>VLOOKUP(EP$1, SpeciesInfo!$A$2:$AK$166, 18, FALSE)</f>
        <v>0</v>
      </c>
      <c r="EQ475">
        <f>VLOOKUP(EQ$1, SpeciesInfo!$A$2:$AK$166, 18, FALSE)</f>
        <v>0</v>
      </c>
      <c r="ER475">
        <f>VLOOKUP(ER$1, SpeciesInfo!$A$2:$AK$166, 18, FALSE)</f>
        <v>0</v>
      </c>
      <c r="ES475">
        <f>VLOOKUP(ES$1, SpeciesInfo!$A$2:$AK$166, 18, FALSE)</f>
        <v>0</v>
      </c>
      <c r="ET475">
        <f>VLOOKUP(ET$1, SpeciesInfo!$A$2:$AK$166, 18, FALSE)</f>
        <v>0</v>
      </c>
      <c r="EU475">
        <f>VLOOKUP(EU$1, SpeciesInfo!$A$2:$AK$166, 18, FALSE)</f>
        <v>0</v>
      </c>
      <c r="EV475">
        <f>VLOOKUP(EV$1, SpeciesInfo!$A$2:$AK$166, 18, FALSE)</f>
        <v>0</v>
      </c>
      <c r="EW475">
        <f>VLOOKUP(EW$1, SpeciesInfo!$A$2:$AK$166, 18, FALSE)</f>
        <v>0</v>
      </c>
      <c r="EX475">
        <f>VLOOKUP(EX$1, SpeciesInfo!$A$2:$AK$166, 18, FALSE)</f>
        <v>0</v>
      </c>
      <c r="EY475">
        <f>VLOOKUP(EY$1, SpeciesInfo!$A$2:$AK$166, 18, FALSE)</f>
        <v>0</v>
      </c>
      <c r="EZ475">
        <f>VLOOKUP(EZ$1, SpeciesInfo!$A$2:$AK$166, 18, FALSE)</f>
        <v>0</v>
      </c>
      <c r="FA475">
        <f>VLOOKUP(FA$1, SpeciesInfo!$A$2:$AK$166, 18, FALSE)</f>
        <v>0</v>
      </c>
      <c r="FB475">
        <f>VLOOKUP(FB$1, SpeciesInfo!$A$2:$AK$166, 18, FALSE)</f>
        <v>0</v>
      </c>
      <c r="FC475">
        <f>VLOOKUP(FC$1, SpeciesInfo!$A$2:$AK$166, 18, FALSE)</f>
        <v>0</v>
      </c>
    </row>
    <row r="476" spans="1:171" x14ac:dyDescent="0.3">
      <c r="A476" s="9" t="s">
        <v>1386</v>
      </c>
      <c r="B476" t="str">
        <f>VLOOKUP(B$1,SpeciesInfo!$A$2:$AK$166, 19, FALSE)</f>
        <v>piscivore/scavenger</v>
      </c>
      <c r="C476" t="str">
        <f>VLOOKUP(C$1,SpeciesInfo!$A$2:$AK$166, 19, FALSE)</f>
        <v>piscivore/macro inverts</v>
      </c>
      <c r="D476" t="str">
        <f>VLOOKUP(D$1,SpeciesInfo!$A$2:$AK$166, 19, FALSE)</f>
        <v>piscivore/macro inverts</v>
      </c>
      <c r="E476" t="str">
        <f>VLOOKUP(E$1,SpeciesInfo!$A$2:$AK$166, 19, FALSE)</f>
        <v>piscivore/macro inverts</v>
      </c>
      <c r="F476" t="str">
        <f>VLOOKUP(F$1,SpeciesInfo!$A$2:$AK$166, 19, FALSE)</f>
        <v>fish/scavenger</v>
      </c>
      <c r="G476" t="str">
        <f>VLOOKUP(G$1,SpeciesInfo!$A$2:$AK$166, 19, FALSE)</f>
        <v>piscivore/macro inverts</v>
      </c>
      <c r="H476" t="str">
        <f>VLOOKUP(H$1,SpeciesInfo!$A$2:$AK$166, 19, FALSE)</f>
        <v>Sucktivore/macro inverts</v>
      </c>
      <c r="I476" t="str">
        <f>VLOOKUP(I$1,SpeciesInfo!$A$2:$AK$166, 19, FALSE)</f>
        <v>Sucktivore/macro inverts</v>
      </c>
      <c r="J476" t="str">
        <f>VLOOKUP(J$1,SpeciesInfo!$A$2:$AK$166, 19, FALSE)</f>
        <v>Sucktivore/macro inverts</v>
      </c>
      <c r="K476" t="str">
        <f>VLOOKUP(K$1,SpeciesInfo!$A$2:$AK$166, 19, FALSE)</f>
        <v>piscivore/macro inverts</v>
      </c>
      <c r="L476" t="str">
        <f>VLOOKUP(L$1,SpeciesInfo!$A$2:$AK$166, 19, FALSE)</f>
        <v>piscivore/macro inverts</v>
      </c>
      <c r="M476" t="str">
        <f>VLOOKUP(M$1,SpeciesInfo!$A$2:$AK$166, 19, FALSE)</f>
        <v>piscivore/macro inverts</v>
      </c>
      <c r="N476" t="str">
        <f>VLOOKUP(N$1,SpeciesInfo!$A$2:$AK$166, 19, FALSE)</f>
        <v>piscivore/macro inverts</v>
      </c>
      <c r="O476" t="str">
        <f>VLOOKUP(O$1,SpeciesInfo!$A$2:$AK$166, 19, FALSE)</f>
        <v>piscivore/macro inverts</v>
      </c>
      <c r="P476" t="str">
        <f>VLOOKUP(P$1,SpeciesInfo!$A$2:$AK$166, 19, FALSE)</f>
        <v>piscivore/macro inverts</v>
      </c>
      <c r="Q476" t="str">
        <f>VLOOKUP(Q$1,SpeciesInfo!$A$2:$AK$166, 19, FALSE)</f>
        <v>piscivore/macro inverts</v>
      </c>
      <c r="R476" t="str">
        <f>VLOOKUP(R$1,SpeciesInfo!$A$2:$AK$166, 19, FALSE)</f>
        <v>piscivore/macro inverts</v>
      </c>
      <c r="S476" t="str">
        <f>VLOOKUP(S$1,SpeciesInfo!$A$2:$AK$166, 19, FALSE)</f>
        <v>piscivore/macro inverts</v>
      </c>
      <c r="T476" t="str">
        <f>VLOOKUP(T$1,SpeciesInfo!$A$2:$AK$166, 19, FALSE)</f>
        <v>piscivore/macro inverts</v>
      </c>
      <c r="U476" t="str">
        <f>VLOOKUP(U$1,SpeciesInfo!$A$2:$AK$166, 19, FALSE)</f>
        <v>piscivore/macro inverts</v>
      </c>
      <c r="V476" t="str">
        <f>VLOOKUP(V$1,SpeciesInfo!$A$2:$AK$166, 19, FALSE)</f>
        <v>piscivore/macro inverts</v>
      </c>
      <c r="W476" t="str">
        <f>VLOOKUP(W$1,SpeciesInfo!$A$2:$AK$166, 19, FALSE)</f>
        <v>piscivore/macro inverts</v>
      </c>
      <c r="X476" t="str">
        <f>VLOOKUP(X$1,SpeciesInfo!$A$2:$AK$166, 19, FALSE)</f>
        <v>macro inverts</v>
      </c>
      <c r="Y476" t="str">
        <f>VLOOKUP(Y$1,SpeciesInfo!$A$2:$AK$166, 19, FALSE)</f>
        <v>macro inverts</v>
      </c>
      <c r="Z476" t="str">
        <f>VLOOKUP(Z$1,SpeciesInfo!$A$2:$AK$166, 19, FALSE)</f>
        <v>Herbivore/planktivore</v>
      </c>
      <c r="AA476" t="str">
        <f>VLOOKUP(AA$1,SpeciesInfo!$A$2:$AK$166, 19, FALSE)</f>
        <v>Planktivore</v>
      </c>
      <c r="AB476" t="str">
        <f>VLOOKUP(AB$1,SpeciesInfo!$A$2:$AK$166, 19, FALSE)</f>
        <v>Planktivore</v>
      </c>
      <c r="AC476" t="str">
        <f>VLOOKUP(AC$1,SpeciesInfo!$A$2:$AK$166, 19, FALSE)</f>
        <v>piscivore/macro inverts</v>
      </c>
      <c r="AD476" t="str">
        <f>VLOOKUP(AD$1,SpeciesInfo!$A$2:$AK$166, 19, FALSE)</f>
        <v>Planktivore/Piscivore</v>
      </c>
      <c r="AE476" t="str">
        <f>VLOOKUP(AE$1,SpeciesInfo!$A$2:$AK$166, 19, FALSE)</f>
        <v>Piscivore</v>
      </c>
      <c r="AF476" t="str">
        <f>VLOOKUP(AF$1,SpeciesInfo!$A$2:$AK$166, 19, FALSE)</f>
        <v>piscivore/macro inverts</v>
      </c>
      <c r="AG476" t="str">
        <f>VLOOKUP(AG$1,SpeciesInfo!$A$2:$AK$166, 19, FALSE)</f>
        <v>inverts</v>
      </c>
      <c r="AH476" t="str">
        <f>VLOOKUP(AH$1,SpeciesInfo!$A$2:$AK$166, 19, FALSE)</f>
        <v>Planktivore/inverts</v>
      </c>
      <c r="AI476" t="str">
        <f>VLOOKUP(AI$1,SpeciesInfo!$A$2:$AK$166, 19, FALSE)</f>
        <v>Planktivore</v>
      </c>
      <c r="AJ476" t="str">
        <f>VLOOKUP(AJ$1,SpeciesInfo!$A$2:$AK$166, 19, FALSE)</f>
        <v>Sucktivore/macro inverts</v>
      </c>
      <c r="AK476" t="str">
        <f>VLOOKUP(AK$1,SpeciesInfo!$A$2:$AK$166, 19, FALSE)</f>
        <v>piscivore/macro inverts</v>
      </c>
      <c r="AL476" s="8" t="str">
        <f>VLOOKUP(AL$1,SpeciesInfo!$A$2:$AK$166, 19, FALSE)</f>
        <v>piscivore/macro inverts</v>
      </c>
      <c r="AM476" t="str">
        <f>VLOOKUP(AM$1,SpeciesInfo!$A$2:$AK$166, 19, FALSE)</f>
        <v>macro inverts</v>
      </c>
      <c r="AN476" t="str">
        <f>VLOOKUP(AN$1,SpeciesInfo!$A$2:$AK$166, 19, FALSE)</f>
        <v>macro inverts</v>
      </c>
      <c r="AO476" t="str">
        <f>VLOOKUP(AO$1,SpeciesInfo!$A$2:$AK$166, 19, FALSE)</f>
        <v>Sucktivore/macro inverts</v>
      </c>
      <c r="AP476" t="str">
        <f>VLOOKUP(AP$1,SpeciesInfo!$A$2:$AK$166, 19, FALSE)</f>
        <v>Piscivore</v>
      </c>
      <c r="AQ476" t="str">
        <f>VLOOKUP(AQ$1,SpeciesInfo!$A$2:$AK$166, 19, FALSE)</f>
        <v>macro inverts</v>
      </c>
      <c r="AR476" t="str">
        <f>VLOOKUP(AR$1,SpeciesInfo!$A$2:$AK$166, 19, FALSE)</f>
        <v>Planktivore</v>
      </c>
      <c r="AS476" t="str">
        <f>VLOOKUP(AS$1,SpeciesInfo!$A$2:$AK$166, 19, FALSE)</f>
        <v>Planktivore</v>
      </c>
      <c r="AT476" t="str">
        <f>VLOOKUP(AT$1,SpeciesInfo!$A$2:$AK$166, 19, FALSE)</f>
        <v>Planktivore</v>
      </c>
      <c r="AU476" t="str">
        <f>VLOOKUP(AU$1,SpeciesInfo!$A$2:$AK$166, 19, FALSE)</f>
        <v>macro inverts</v>
      </c>
      <c r="AV476" t="str">
        <f>VLOOKUP(AV$1,SpeciesInfo!$A$2:$AK$166, 19, FALSE)</f>
        <v>macro inverts</v>
      </c>
      <c r="AW476" t="str">
        <f>VLOOKUP(AW$1,SpeciesInfo!$A$2:$AK$166, 19, FALSE)</f>
        <v>macro inverts</v>
      </c>
      <c r="AX476" t="str">
        <f>VLOOKUP(AX$1,SpeciesInfo!$A$2:$AK$166, 19, FALSE)</f>
        <v>meso inverts</v>
      </c>
      <c r="AY476" t="str">
        <f>VLOOKUP(AY$1,SpeciesInfo!$A$2:$AK$166, 19, FALSE)</f>
        <v>macro inverts</v>
      </c>
      <c r="AZ476" t="str">
        <f>VLOOKUP(AZ$1,SpeciesInfo!$A$2:$AK$166, 19, FALSE)</f>
        <v>macro inverts</v>
      </c>
      <c r="BA476" t="str">
        <f>VLOOKUP(BA$1,SpeciesInfo!$A$2:$AK$166, 19, FALSE)</f>
        <v>Planktivore</v>
      </c>
      <c r="BB476" t="str">
        <f>VLOOKUP(BB$1,SpeciesInfo!$A$2:$AK$166, 19, FALSE)</f>
        <v>Planktivore</v>
      </c>
      <c r="BC476" t="str">
        <f>VLOOKUP(BC$1,SpeciesInfo!$A$2:$AK$166, 19, FALSE)</f>
        <v>Planktivore/inverts</v>
      </c>
      <c r="BD476" t="str">
        <f>VLOOKUP(BD$1,SpeciesInfo!$A$2:$AK$166, 19, FALSE)</f>
        <v>Piscivore</v>
      </c>
      <c r="BE476" t="str">
        <f>VLOOKUP(BE$1,SpeciesInfo!$A$2:$AK$166, 19, FALSE)</f>
        <v>macro inverts/Piscivore</v>
      </c>
      <c r="BF476" t="str">
        <f>VLOOKUP(BF$1,SpeciesInfo!$A$2:$AK$166, 19, FALSE)</f>
        <v>Planktivore/Piscivore</v>
      </c>
      <c r="BG476" t="str">
        <f>VLOOKUP(BG$1,SpeciesInfo!$A$2:$AK$166, 19, FALSE)</f>
        <v>Planktivore/Piscivore</v>
      </c>
      <c r="BH476" t="str">
        <f>VLOOKUP(BH$1,SpeciesInfo!$A$2:$AK$166, 19, FALSE)</f>
        <v>Planktivore/Piscivore</v>
      </c>
      <c r="BI476" t="str">
        <f>VLOOKUP(BI$1,SpeciesInfo!$A$2:$AK$166, 19, FALSE)</f>
        <v>Planktivore</v>
      </c>
      <c r="BJ476" t="str">
        <f>VLOOKUP(BJ$1,SpeciesInfo!$A$2:$AK$166, 19, FALSE)</f>
        <v>macro inverts</v>
      </c>
      <c r="BK476" t="str">
        <f>VLOOKUP(BK$1,SpeciesInfo!$A$2:$AK$166, 19, FALSE)</f>
        <v>macro inverts</v>
      </c>
      <c r="BL476" t="str">
        <f>VLOOKUP(BL$1,SpeciesInfo!$A$2:$AK$166, 19, FALSE)</f>
        <v>meso inverts</v>
      </c>
      <c r="BM476" t="str">
        <f>VLOOKUP(BM$1,SpeciesInfo!$A$2:$AK$166, 19, FALSE)</f>
        <v>meso inverts</v>
      </c>
      <c r="BN476" t="str">
        <f>VLOOKUP(BN$1,SpeciesInfo!$A$2:$AK$166, 19, FALSE)</f>
        <v>meso inverts</v>
      </c>
      <c r="BO476" t="str">
        <f>VLOOKUP(BO$1,SpeciesInfo!$A$2:$AK$166, 19, FALSE)</f>
        <v>Planktivore</v>
      </c>
      <c r="BP476" t="str">
        <f>VLOOKUP(BP$1,SpeciesInfo!$A$2:$AK$166, 19, FALSE)</f>
        <v>Planktivore</v>
      </c>
      <c r="BQ476" t="str">
        <f>VLOOKUP(BQ$1,SpeciesInfo!$A$2:$AK$166, 19, FALSE)</f>
        <v>meso inverts</v>
      </c>
      <c r="BR476" t="str">
        <f>VLOOKUP(BR$1,SpeciesInfo!$A$2:$AK$166, 19, FALSE)</f>
        <v>Planktivore</v>
      </c>
      <c r="BS476" t="str">
        <f>VLOOKUP(BS$1,SpeciesInfo!$A$2:$AK$166, 19, FALSE)</f>
        <v>Planktivore</v>
      </c>
      <c r="BT476" t="str">
        <f>VLOOKUP(BT$1,SpeciesInfo!$A$2:$AK$166, 19, FALSE)</f>
        <v>Herbivore</v>
      </c>
      <c r="BU476" t="str">
        <f>VLOOKUP(BU$1,SpeciesInfo!$A$2:$AK$166, 19, FALSE)</f>
        <v>Herbivore</v>
      </c>
      <c r="BV476" t="str">
        <f>VLOOKUP(BV$1,SpeciesInfo!$A$2:$AK$166, 19, FALSE)</f>
        <v>herbivore/inverts</v>
      </c>
      <c r="BW476" t="str">
        <f>VLOOKUP(BW$1,SpeciesInfo!$A$2:$AK$166, 19, FALSE)</f>
        <v>herbivore/inverts</v>
      </c>
      <c r="BX476" t="str">
        <f>VLOOKUP(BX$1,SpeciesInfo!$A$2:$AK$166, 19, FALSE)</f>
        <v>Herbivore</v>
      </c>
      <c r="BY476" t="str">
        <f>VLOOKUP(BY$1,SpeciesInfo!$A$2:$AK$166, 19, FALSE)</f>
        <v>Planktivore</v>
      </c>
      <c r="BZ476" t="str">
        <f>VLOOKUP(BZ$1,SpeciesInfo!$A$2:$AK$166, 19, FALSE)</f>
        <v>Planktivore</v>
      </c>
      <c r="CA476" t="str">
        <f>VLOOKUP(CA$1,SpeciesInfo!$A$2:$AK$166, 19, FALSE)</f>
        <v>macro inverts</v>
      </c>
      <c r="CB476" t="str">
        <f>VLOOKUP(CB$1,SpeciesInfo!$A$2:$AK$166, 19, FALSE)</f>
        <v>macro inverts</v>
      </c>
      <c r="CC476" t="str">
        <f>VLOOKUP(CC$1,SpeciesInfo!$A$2:$AK$166, 19, FALSE)</f>
        <v>macro inverts</v>
      </c>
      <c r="CD476" t="str">
        <f>VLOOKUP(CD$1,SpeciesInfo!$A$2:$AK$166, 19, FALSE)</f>
        <v>macro inverts</v>
      </c>
      <c r="CE476" t="str">
        <f>VLOOKUP(CE$1,SpeciesInfo!$A$2:$AK$166, 19, FALSE)</f>
        <v>macro inverts</v>
      </c>
      <c r="CF476" t="str">
        <f>VLOOKUP(CF$1,SpeciesInfo!$A$2:$AK$166, 19, FALSE)</f>
        <v>macro inverts</v>
      </c>
      <c r="CG476" t="str">
        <f>VLOOKUP(CG$1,SpeciesInfo!$A$2:$AK$166, 19, FALSE)</f>
        <v>Planktivore</v>
      </c>
      <c r="CH476" t="str">
        <f>VLOOKUP(CH$1,SpeciesInfo!$A$2:$AK$166, 19, FALSE)</f>
        <v>Planktivore</v>
      </c>
      <c r="CI476" t="str">
        <f>VLOOKUP(CI$1,SpeciesInfo!$A$2:$AK$166, 19, FALSE)</f>
        <v>Planktivore</v>
      </c>
      <c r="CJ476" t="str">
        <f>VLOOKUP(CJ$1,SpeciesInfo!$A$2:$AK$166, 19, FALSE)</f>
        <v>herbivore/inverts</v>
      </c>
      <c r="CK476" t="str">
        <f>VLOOKUP(CK$1,SpeciesInfo!$A$2:$AK$166, 19, FALSE)</f>
        <v>Herbivore</v>
      </c>
      <c r="CL476" t="str">
        <f>VLOOKUP(CL$1,SpeciesInfo!$A$2:$AK$166, 19, FALSE)</f>
        <v>Herbivore</v>
      </c>
      <c r="CM476" t="str">
        <f>VLOOKUP(CM$1,SpeciesInfo!$A$2:$AK$166, 19, FALSE)</f>
        <v>macro inverts</v>
      </c>
      <c r="CN476" t="str">
        <f>VLOOKUP(CN$1,SpeciesInfo!$A$2:$AK$166, 19, FALSE)</f>
        <v>Herbivore</v>
      </c>
      <c r="CO476" t="str">
        <f>VLOOKUP(CO$1,SpeciesInfo!$A$2:$AK$166, 19, FALSE)</f>
        <v>Herbivore</v>
      </c>
      <c r="CP476" t="str">
        <f>VLOOKUP(CP$1,SpeciesInfo!$A$2:$AK$166, 19, FALSE)</f>
        <v>meso inverts</v>
      </c>
      <c r="CQ476" t="str">
        <f>VLOOKUP(CQ$1,SpeciesInfo!$A$2:$AK$166, 19, FALSE)</f>
        <v>Carnivore</v>
      </c>
      <c r="CR476" t="str">
        <f>VLOOKUP(CR$1,SpeciesInfo!$A$2:$AK$166, 19, FALSE)</f>
        <v>macro inverts</v>
      </c>
      <c r="CS476" t="str">
        <f>VLOOKUP(CS$1,SpeciesInfo!$A$2:$AK$166, 19, FALSE)</f>
        <v>Suckivore/inverts</v>
      </c>
      <c r="CT476" t="str">
        <f>VLOOKUP(CT$1,SpeciesInfo!$A$2:$AK$166, 19, FALSE)</f>
        <v>Suckivore/inverts</v>
      </c>
      <c r="CU476" t="str">
        <f>VLOOKUP(CU$1,SpeciesInfo!$A$2:$AK$166, 19, FALSE)</f>
        <v>Suckivore/inverts</v>
      </c>
      <c r="CV476" t="str">
        <f>VLOOKUP(CV$1,SpeciesInfo!$A$2:$AK$166, 19, FALSE)</f>
        <v>inverts</v>
      </c>
      <c r="CW476" t="str">
        <f>VLOOKUP(CW$1,SpeciesInfo!$A$2:$AK$166, 19, FALSE)</f>
        <v>macro inverts</v>
      </c>
      <c r="CX476" t="str">
        <f>VLOOKUP(CX$1,SpeciesInfo!$A$2:$AK$166, 19, FALSE)</f>
        <v>Planktivore/inverts</v>
      </c>
      <c r="CY476" t="str">
        <f>VLOOKUP(CY$1,SpeciesInfo!$A$2:$AK$166, 19, FALSE)</f>
        <v>Planktivore/inverts</v>
      </c>
      <c r="CZ476" t="str">
        <f>VLOOKUP(CZ$1,SpeciesInfo!$A$2:$AK$166, 19, FALSE)</f>
        <v>Suckivore/planktivore</v>
      </c>
      <c r="DA476" t="str">
        <f>VLOOKUP(DA$1,SpeciesInfo!$A$2:$AK$166, 19, FALSE)</f>
        <v>Parasitivore/inverts</v>
      </c>
      <c r="DB476" t="str">
        <f>VLOOKUP(DB$1,SpeciesInfo!$A$2:$AK$166, 19, FALSE)</f>
        <v>Parasitivore/inverts</v>
      </c>
      <c r="DC476" t="str">
        <f>VLOOKUP(DC$1,SpeciesInfo!$A$2:$AK$166, 19, FALSE)</f>
        <v>macro inverts</v>
      </c>
      <c r="DD476" t="str">
        <f>VLOOKUP(DD$1,SpeciesInfo!$A$2:$AK$166, 19, FALSE)</f>
        <v>macro inverts</v>
      </c>
      <c r="DE476" t="str">
        <f>VLOOKUP(DE$1,SpeciesInfo!$A$2:$AK$166, 19, FALSE)</f>
        <v>Parasitivore/crust</v>
      </c>
      <c r="DF476" t="str">
        <f>VLOOKUP(DF$1,SpeciesInfo!$A$2:$AK$166, 19, FALSE)</f>
        <v>macro inverts</v>
      </c>
      <c r="DG476" t="str">
        <f>VLOOKUP(DG$1,SpeciesInfo!$A$2:$AK$166, 19, FALSE)</f>
        <v>Parasitivore/inverts</v>
      </c>
      <c r="DH476" t="str">
        <f>VLOOKUP(DH$1,SpeciesInfo!$A$2:$AK$166, 19, FALSE)</f>
        <v>Parasitivore/crust</v>
      </c>
      <c r="DI476" t="str">
        <f>VLOOKUP(DI$1,SpeciesInfo!$A$2:$AK$166, 19, FALSE)</f>
        <v>Parasitivore/inverts</v>
      </c>
      <c r="DJ476" t="str">
        <f>VLOOKUP(DJ$1,SpeciesInfo!$A$2:$AK$166, 19, FALSE)</f>
        <v>meso inverts</v>
      </c>
      <c r="DK476" t="str">
        <f>VLOOKUP(DK$1,SpeciesInfo!$A$2:$AK$166, 19, FALSE)</f>
        <v>macro inverts</v>
      </c>
      <c r="DL476" t="str">
        <f>VLOOKUP(DL$1,SpeciesInfo!$A$2:$AK$166, 19, FALSE)</f>
        <v>macro inverts</v>
      </c>
      <c r="DM476" t="str">
        <f>VLOOKUP(DM$1,SpeciesInfo!$A$2:$AK$166, 19, FALSE)</f>
        <v>macro inverts</v>
      </c>
      <c r="DN476" t="str">
        <f>VLOOKUP(DN$1,SpeciesInfo!$A$2:$AK$166, 19, FALSE)</f>
        <v>benthic inverts</v>
      </c>
      <c r="DO476" t="str">
        <f>VLOOKUP(DO$1,SpeciesInfo!$A$2:$AK$166, 19, FALSE)</f>
        <v>Planktivore</v>
      </c>
      <c r="DP476" t="str">
        <f>VLOOKUP(DP$1,SpeciesInfo!$A$2:$AK$166, 19, FALSE)</f>
        <v>macro inverts</v>
      </c>
      <c r="DQ476" t="str">
        <f>VLOOKUP(DQ$1,SpeciesInfo!$A$2:$AK$166, 19, FALSE)</f>
        <v>macro inverts</v>
      </c>
      <c r="DR476" t="str">
        <f>VLOOKUP(DR$1,SpeciesInfo!$A$2:$AK$166, 19, FALSE)</f>
        <v>Herbivore</v>
      </c>
      <c r="DS476" t="str">
        <f>VLOOKUP(DS$1,SpeciesInfo!$A$2:$AK$166, 19, FALSE)</f>
        <v>Herbivore/planktonic salps</v>
      </c>
      <c r="DT476" t="str">
        <f>VLOOKUP(DT$1,SpeciesInfo!$A$2:$AK$166, 19, FALSE)</f>
        <v>macro inverts</v>
      </c>
      <c r="DU476" t="str">
        <f>VLOOKUP(DU$1,SpeciesInfo!$A$2:$AK$166, 19, FALSE)</f>
        <v>macro inverts/seaweed</v>
      </c>
      <c r="DV476" t="str">
        <f>VLOOKUP(DV$1,SpeciesInfo!$A$2:$AK$166, 19, FALSE)</f>
        <v>macro inverts</v>
      </c>
      <c r="DW476" t="str">
        <f>VLOOKUP(DW$1,SpeciesInfo!$A$2:$AK$166, 19, FALSE)</f>
        <v>macro inverts</v>
      </c>
      <c r="DX476" t="str">
        <f>VLOOKUP(DX$1,SpeciesInfo!$A$2:$AK$166, 19, FALSE)</f>
        <v>inverts</v>
      </c>
      <c r="DY476" t="str">
        <f>VLOOKUP(DY$1,SpeciesInfo!$A$2:$AK$166, 19, FALSE)</f>
        <v>inverts</v>
      </c>
      <c r="DZ476" t="str">
        <f>VLOOKUP(DZ$1,SpeciesInfo!$A$2:$AK$166, 19, FALSE)</f>
        <v>inverts</v>
      </c>
      <c r="EA476" t="str">
        <f>VLOOKUP(EA$1,SpeciesInfo!$A$2:$AK$166, 19, FALSE)</f>
        <v>Parasitivore/crust</v>
      </c>
      <c r="EB476" t="str">
        <f>VLOOKUP(EB$1,SpeciesInfo!$A$2:$AK$166, 19, FALSE)</f>
        <v xml:space="preserve">inverts </v>
      </c>
      <c r="EC476" t="str">
        <f>VLOOKUP(EC$1,SpeciesInfo!$A$2:$AK$166, 19, FALSE)</f>
        <v>inverts</v>
      </c>
      <c r="ED476" t="str">
        <f>VLOOKUP(ED$1,SpeciesInfo!$A$2:$AK$166, 19, FALSE)</f>
        <v>inverts</v>
      </c>
      <c r="EE476" t="str">
        <f>VLOOKUP(EE$1,SpeciesInfo!$A$2:$AK$166, 19, FALSE)</f>
        <v xml:space="preserve">inverts </v>
      </c>
      <c r="EF476" t="str">
        <f>VLOOKUP(EF$1,SpeciesInfo!$A$2:$AK$166, 19, FALSE)</f>
        <v>inverts</v>
      </c>
      <c r="EG476" t="str">
        <f>VLOOKUP(EG$1,SpeciesInfo!$A$2:$AK$166, 19, FALSE)</f>
        <v>macro inverts</v>
      </c>
      <c r="EH476" t="str">
        <f>VLOOKUP(EH$1,SpeciesInfo!$A$2:$AK$166, 19, FALSE)</f>
        <v>inverts</v>
      </c>
      <c r="EI476" t="str">
        <f>VLOOKUP(EI$1,SpeciesInfo!$A$2:$AK$166, 19, FALSE)</f>
        <v>macro inverts</v>
      </c>
      <c r="EJ476" t="str">
        <f>VLOOKUP(EJ$1,SpeciesInfo!$A$2:$AK$166, 19, FALSE)</f>
        <v>Parasitivore/inverts</v>
      </c>
      <c r="EK476" t="str">
        <f>VLOOKUP(EK$1,SpeciesInfo!$A$2:$AK$166, 19, FALSE)</f>
        <v>Parasitivore/inverts</v>
      </c>
      <c r="EL476" t="str">
        <f>VLOOKUP(EL$1,SpeciesInfo!$A$2:$AK$166, 19, FALSE)</f>
        <v>Parasitivore/inverts</v>
      </c>
      <c r="EM476" t="str">
        <f>VLOOKUP(EM$1,SpeciesInfo!$A$2:$AK$166, 19, FALSE)</f>
        <v>Planktivore/inverts</v>
      </c>
      <c r="EN476" t="str">
        <f>VLOOKUP(EN$1,SpeciesInfo!$A$2:$AK$166, 19, FALSE)</f>
        <v>macro inverts</v>
      </c>
      <c r="EO476" t="str">
        <f>VLOOKUP(EO$1,SpeciesInfo!$A$2:$AK$166, 19, FALSE)</f>
        <v>inverts</v>
      </c>
      <c r="EP476" t="str">
        <f>VLOOKUP(EP$1,SpeciesInfo!$A$2:$AK$166, 19, FALSE)</f>
        <v>meso inverts</v>
      </c>
      <c r="EQ476" t="str">
        <f>VLOOKUP(EQ$1,SpeciesInfo!$A$2:$AK$166, 19, FALSE)</f>
        <v>Grazer/omnivore</v>
      </c>
      <c r="ER476" t="str">
        <f>VLOOKUP(ER$1,SpeciesInfo!$A$2:$AK$166, 19, FALSE)</f>
        <v>inverts</v>
      </c>
      <c r="ES476" t="str">
        <f>VLOOKUP(ES$1,SpeciesInfo!$A$2:$AK$166, 19, FALSE)</f>
        <v>parasitivore</v>
      </c>
      <c r="ET476" t="str">
        <f>VLOOKUP(ET$1,SpeciesInfo!$A$2:$AK$166, 19, FALSE)</f>
        <v>macro inverts</v>
      </c>
      <c r="EU476" t="str">
        <f>VLOOKUP(EU$1,SpeciesInfo!$A$2:$AK$166, 19, FALSE)</f>
        <v>macro inverts</v>
      </c>
      <c r="EV476" t="str">
        <f>VLOOKUP(EV$1,SpeciesInfo!$A$2:$AK$166, 19, FALSE)</f>
        <v>Suckivore/inverts</v>
      </c>
      <c r="EW476" t="str">
        <f>VLOOKUP(EW$1,SpeciesInfo!$A$2:$AK$166, 19, FALSE)</f>
        <v>macro inverts</v>
      </c>
      <c r="EX476" t="str">
        <f>VLOOKUP(EX$1,SpeciesInfo!$A$2:$AK$166, 19, FALSE)</f>
        <v xml:space="preserve">inverts </v>
      </c>
      <c r="EY476" t="str">
        <f>VLOOKUP(EY$1,SpeciesInfo!$A$2:$AK$166, 19, FALSE)</f>
        <v>macro inverts</v>
      </c>
      <c r="EZ476" t="str">
        <f>VLOOKUP(EZ$1,SpeciesInfo!$A$2:$AK$166, 19, FALSE)</f>
        <v>herbivore/inverts</v>
      </c>
      <c r="FA476" t="str">
        <f>VLOOKUP(FA$1,SpeciesInfo!$A$2:$AK$166, 19, FALSE)</f>
        <v xml:space="preserve">inverts </v>
      </c>
      <c r="FB476" t="str">
        <f>VLOOKUP(FB$1,SpeciesInfo!$A$2:$AK$166, 19, FALSE)</f>
        <v>macro inverts</v>
      </c>
      <c r="FC476" t="str">
        <f>VLOOKUP(FC$1,SpeciesInfo!$A$2:$AK$166, 19, FALSE)</f>
        <v>Planktivore</v>
      </c>
    </row>
    <row r="477" spans="1:171" x14ac:dyDescent="0.3">
      <c r="A477" s="9" t="s">
        <v>1387</v>
      </c>
      <c r="B477" t="str">
        <f>VLOOKUP(B$1, SpeciesInfo!$A$2:$AK$166, 20, FALSE)</f>
        <v>hunting macrofauna (predator)</v>
      </c>
      <c r="C477" t="str">
        <f>VLOOKUP(C$1, SpeciesInfo!$A$2:$AK$166, 20, FALSE)</f>
        <v>hunting macrofauna (predator)</v>
      </c>
      <c r="D477" t="str">
        <f>VLOOKUP(D$1, SpeciesInfo!$A$2:$AK$166, 20, FALSE)</f>
        <v>hunting macrofauna (predator)</v>
      </c>
      <c r="E477" t="str">
        <f>VLOOKUP(E$1, SpeciesInfo!$A$2:$AK$166, 20, FALSE)</f>
        <v>hunting macrofauna (predator)</v>
      </c>
      <c r="F477" t="str">
        <f>VLOOKUP(F$1, SpeciesInfo!$A$2:$AK$166, 20, FALSE)</f>
        <v>hunting macrofauna (predator)</v>
      </c>
      <c r="G477" t="str">
        <f>VLOOKUP(G$1, SpeciesInfo!$A$2:$AK$166, 20, FALSE)</f>
        <v>hunting macrofauna (predator)</v>
      </c>
      <c r="H477" t="str">
        <f>VLOOKUP(H$1, SpeciesInfo!$A$2:$AK$166, 20, FALSE)</f>
        <v>hunting macrofauna (predator)</v>
      </c>
      <c r="I477" t="str">
        <f>VLOOKUP(I$1, SpeciesInfo!$A$2:$AK$166, 20, FALSE)</f>
        <v>hunting macrofauna (predator)</v>
      </c>
      <c r="J477" t="str">
        <f>VLOOKUP(J$1, SpeciesInfo!$A$2:$AK$166, 20, FALSE)</f>
        <v>hunting macrofauna (predator)</v>
      </c>
      <c r="K477" t="e">
        <f>VLOOKUP(K$1, SpeciesInfo!$A$2:$AK$166, 20, FALSE)</f>
        <v>#N/A</v>
      </c>
      <c r="L477" t="e">
        <f>VLOOKUP(L$1, SpeciesInfo!$A$2:$AK$166, 20, FALSE)</f>
        <v>#N/A</v>
      </c>
      <c r="M477" t="e">
        <f>VLOOKUP(M$1, SpeciesInfo!$A$2:$AK$166, 20, FALSE)</f>
        <v>#N/A</v>
      </c>
      <c r="N477" t="str">
        <f>VLOOKUP(N$1, SpeciesInfo!$A$2:$AK$166, 20, FALSE)</f>
        <v>hunting macrofauna (predator)</v>
      </c>
      <c r="O477" t="str">
        <f>VLOOKUP(O$1, SpeciesInfo!$A$2:$AK$166, 20, FALSE)</f>
        <v>NA</v>
      </c>
      <c r="P477" t="str">
        <f>VLOOKUP(P$1, SpeciesInfo!$A$2:$AK$166, 20, FALSE)</f>
        <v>NA</v>
      </c>
      <c r="Q477" t="str">
        <f>VLOOKUP(Q$1, SpeciesInfo!$A$2:$AK$166, 20, FALSE)</f>
        <v>NA</v>
      </c>
      <c r="R477" t="str">
        <f>VLOOKUP(R$1, SpeciesInfo!$A$2:$AK$166, 20, FALSE)</f>
        <v>hunting macrofauna (predator)</v>
      </c>
      <c r="S477" t="str">
        <f>VLOOKUP(S$1, SpeciesInfo!$A$2:$AK$166, 20, FALSE)</f>
        <v>NA</v>
      </c>
      <c r="T477" t="e">
        <f>VLOOKUP(T$1, SpeciesInfo!$A$2:$AK$166, 20, FALSE)</f>
        <v>#N/A</v>
      </c>
      <c r="U477" t="str">
        <f>VLOOKUP(U$1, SpeciesInfo!$A$2:$AK$166, 20, FALSE)</f>
        <v>NA</v>
      </c>
      <c r="V477" t="e">
        <f>VLOOKUP(V$1, SpeciesInfo!$A$2:$AK$166, 20, FALSE)</f>
        <v>#N/A</v>
      </c>
      <c r="W477" t="str">
        <f>VLOOKUP(W$1, SpeciesInfo!$A$2:$AK$166, 20, FALSE)</f>
        <v>hunting macrofauna (predator)</v>
      </c>
      <c r="X477" t="str">
        <f>VLOOKUP(X$1, SpeciesInfo!$A$2:$AK$166, 20, FALSE)</f>
        <v>hunting macrofauna (predator)</v>
      </c>
      <c r="Y477" t="str">
        <f>VLOOKUP(Y$1, SpeciesInfo!$A$2:$AK$166, 20, FALSE)</f>
        <v>hunting macrofauna (predator)</v>
      </c>
      <c r="Z477" t="str">
        <f>VLOOKUP(Z$1, SpeciesInfo!$A$2:$AK$166, 20, FALSE)</f>
        <v>selective plankton feeding</v>
      </c>
      <c r="AA477" t="str">
        <f>VLOOKUP(AA$1, SpeciesInfo!$A$2:$AK$166, 20, FALSE)</f>
        <v>hunting macrofauna (predator)</v>
      </c>
      <c r="AB477" t="str">
        <f>VLOOKUP(AB$1, SpeciesInfo!$A$2:$AK$166, 20, FALSE)</f>
        <v>hunting macrofauna (predator)</v>
      </c>
      <c r="AC477" t="str">
        <f>VLOOKUP(AC$1, SpeciesInfo!$A$2:$AK$166, 20, FALSE)</f>
        <v>hunting macrofauna (predator)</v>
      </c>
      <c r="AD477" t="str">
        <f>VLOOKUP(AD$1, SpeciesInfo!$A$2:$AK$166, 20, FALSE)</f>
        <v>hunting macrofauna (predator)</v>
      </c>
      <c r="AE477" t="str">
        <f>VLOOKUP(AE$1, SpeciesInfo!$A$2:$AK$166, 20, FALSE)</f>
        <v>hunting macrofauna (predator)</v>
      </c>
      <c r="AF477" t="str">
        <f>VLOOKUP(AF$1, SpeciesInfo!$A$2:$AK$166, 20, FALSE)</f>
        <v>hunting macrofauna (predator)</v>
      </c>
      <c r="AG477" t="str">
        <f>VLOOKUP(AG$1, SpeciesInfo!$A$2:$AK$166, 20, FALSE)</f>
        <v>selective plankton feeding</v>
      </c>
      <c r="AH477" t="e">
        <f>VLOOKUP(AH$1, SpeciesInfo!$A$2:$AK$166, 20, FALSE)</f>
        <v>#N/A</v>
      </c>
      <c r="AI477" t="e">
        <f>VLOOKUP(AI$1, SpeciesInfo!$A$2:$AK$166, 20, FALSE)</f>
        <v>#N/A</v>
      </c>
      <c r="AJ477" t="str">
        <f>VLOOKUP(AJ$1, SpeciesInfo!$A$2:$AK$166, 20, FALSE)</f>
        <v>hunting macrofauna (predator)</v>
      </c>
      <c r="AK477" t="str">
        <f>VLOOKUP(AK$1, SpeciesInfo!$A$2:$AK$166, 20, FALSE)</f>
        <v>hunting macrofauna (predator)</v>
      </c>
      <c r="AL477" s="8" t="str">
        <f>VLOOKUP(AL$1, SpeciesInfo!$A$2:$AK$166, 20, FALSE)</f>
        <v>hunting macrofauna (predator)</v>
      </c>
      <c r="AM477" t="str">
        <f>VLOOKUP(AM$1, SpeciesInfo!$A$2:$AK$166, 20, FALSE)</f>
        <v>NA</v>
      </c>
      <c r="AN477" t="str">
        <f>VLOOKUP(AN$1, SpeciesInfo!$A$2:$AK$166, 20, FALSE)</f>
        <v>NA</v>
      </c>
      <c r="AO477" t="e">
        <f>VLOOKUP(AO$1, SpeciesInfo!$A$2:$AK$166, 20, FALSE)</f>
        <v>#N/A</v>
      </c>
      <c r="AP477" t="e">
        <f>VLOOKUP(AP$1, SpeciesInfo!$A$2:$AK$166, 20, FALSE)</f>
        <v>#N/A</v>
      </c>
      <c r="AQ477" t="str">
        <f>VLOOKUP(AQ$1, SpeciesInfo!$A$2:$AK$166, 20, FALSE)</f>
        <v>hunting macrofauna (predator)</v>
      </c>
      <c r="AR477" t="str">
        <f>VLOOKUP(AR$1, SpeciesInfo!$A$2:$AK$166, 20, FALSE)</f>
        <v>filtering plankton</v>
      </c>
      <c r="AS477" t="str">
        <f>VLOOKUP(AS$1, SpeciesInfo!$A$2:$AK$166, 20, FALSE)</f>
        <v>selective plankton feeding</v>
      </c>
      <c r="AT477" t="str">
        <f>VLOOKUP(AT$1, SpeciesInfo!$A$2:$AK$166, 20, FALSE)</f>
        <v>variable</v>
      </c>
      <c r="AU477" t="str">
        <f>VLOOKUP(AU$1, SpeciesInfo!$A$2:$AK$166, 20, FALSE)</f>
        <v>hunting macrofauna (predator)</v>
      </c>
      <c r="AV477" t="str">
        <f>VLOOKUP(AV$1, SpeciesInfo!$A$2:$AK$166, 20, FALSE)</f>
        <v>hunting macrofauna (predator)</v>
      </c>
      <c r="AW477" t="e">
        <f>VLOOKUP(AW$1, SpeciesInfo!$A$2:$AK$166, 20, FALSE)</f>
        <v>#N/A</v>
      </c>
      <c r="AX477" t="e">
        <f>VLOOKUP(AX$1, SpeciesInfo!$A$2:$AK$166, 20, FALSE)</f>
        <v>#N/A</v>
      </c>
      <c r="AY477" t="e">
        <f>VLOOKUP(AY$1, SpeciesInfo!$A$2:$AK$166, 20, FALSE)</f>
        <v>#N/A</v>
      </c>
      <c r="AZ477" t="str">
        <f>VLOOKUP(AZ$1, SpeciesInfo!$A$2:$AK$166, 20, FALSE)</f>
        <v>hunting macrofauna (predator)</v>
      </c>
      <c r="BA477" t="str">
        <f>VLOOKUP(BA$1, SpeciesInfo!$A$2:$AK$166, 20, FALSE)</f>
        <v>hunting macrofauna (predator)</v>
      </c>
      <c r="BB477" t="str">
        <f>VLOOKUP(BB$1, SpeciesInfo!$A$2:$AK$166, 20, FALSE)</f>
        <v>selective plankton feeding</v>
      </c>
      <c r="BC477" t="str">
        <f>VLOOKUP(BC$1, SpeciesInfo!$A$2:$AK$166, 20, FALSE)</f>
        <v>hunting macrofauna (predator)</v>
      </c>
      <c r="BD477" t="str">
        <f>VLOOKUP(BD$1, SpeciesInfo!$A$2:$AK$166, 20, FALSE)</f>
        <v>hunting macrofauna (predator)</v>
      </c>
      <c r="BE477" t="str">
        <f>VLOOKUP(BE$1, SpeciesInfo!$A$2:$AK$166, 20, FALSE)</f>
        <v>hunting macrofauna (predator)</v>
      </c>
      <c r="BF477" t="str">
        <f>VLOOKUP(BF$1, SpeciesInfo!$A$2:$AK$166, 20, FALSE)</f>
        <v>hunting macrofauna (predator)</v>
      </c>
      <c r="BG477" t="str">
        <f>VLOOKUP(BG$1, SpeciesInfo!$A$2:$AK$166, 20, FALSE)</f>
        <v>hunting macrofauna (predator)</v>
      </c>
      <c r="BH477" t="e">
        <f>VLOOKUP(BH$1, SpeciesInfo!$A$2:$AK$166, 20, FALSE)</f>
        <v>#N/A</v>
      </c>
      <c r="BI477" t="str">
        <f>VLOOKUP(BI$1, SpeciesInfo!$A$2:$AK$166, 20, FALSE)</f>
        <v>selective plankton feeding</v>
      </c>
      <c r="BJ477" t="str">
        <f>VLOOKUP(BJ$1, SpeciesInfo!$A$2:$AK$166, 20, FALSE)</f>
        <v>hunting macrofauna (predator)</v>
      </c>
      <c r="BK477" t="str">
        <f>VLOOKUP(BK$1, SpeciesInfo!$A$2:$AK$166, 20, FALSE)</f>
        <v>hunting macrofauna (predator)</v>
      </c>
      <c r="BL477" t="str">
        <f>VLOOKUP(BL$1, SpeciesInfo!$A$2:$AK$166, 20, FALSE)</f>
        <v>hunting macrofauna (predator)</v>
      </c>
      <c r="BM477" t="str">
        <f>VLOOKUP(BM$1, SpeciesInfo!$A$2:$AK$166, 20, FALSE)</f>
        <v>hunting macrofauna (predator)</v>
      </c>
      <c r="BN477" t="str">
        <f>VLOOKUP(BN$1, SpeciesInfo!$A$2:$AK$166, 20, FALSE)</f>
        <v>hunting macrofauna (predator)</v>
      </c>
      <c r="BO477" t="str">
        <f>VLOOKUP(BO$1, SpeciesInfo!$A$2:$AK$166, 20, FALSE)</f>
        <v>hunting macrofauna (predator)</v>
      </c>
      <c r="BP477" t="str">
        <f>VLOOKUP(BP$1, SpeciesInfo!$A$2:$AK$166, 20, FALSE)</f>
        <v>selective plankton feeding</v>
      </c>
      <c r="BQ477" t="str">
        <f>VLOOKUP(BQ$1, SpeciesInfo!$A$2:$AK$166, 20, FALSE)</f>
        <v>hunting macrofauna (predator)</v>
      </c>
      <c r="BR477" t="e">
        <f>VLOOKUP(BR$1, SpeciesInfo!$A$2:$AK$166, 20, FALSE)</f>
        <v>#N/A</v>
      </c>
      <c r="BS477" t="e">
        <f>VLOOKUP(BS$1, SpeciesInfo!$A$2:$AK$166, 20, FALSE)</f>
        <v>#N/A</v>
      </c>
      <c r="BT477" t="str">
        <f>VLOOKUP(BT$1, SpeciesInfo!$A$2:$AK$166, 20, FALSE)</f>
        <v>grazing on aquatic plants</v>
      </c>
      <c r="BU477" t="str">
        <f>VLOOKUP(BU$1, SpeciesInfo!$A$2:$AK$166, 20, FALSE)</f>
        <v>browsing on substrate</v>
      </c>
      <c r="BV477" t="str">
        <f>VLOOKUP(BV$1, SpeciesInfo!$A$2:$AK$166, 20, FALSE)</f>
        <v>browsing on substrate</v>
      </c>
      <c r="BW477" t="str">
        <f>VLOOKUP(BW$1, SpeciesInfo!$A$2:$AK$166, 20, FALSE)</f>
        <v>grazing on aquatic plants</v>
      </c>
      <c r="BX477" t="str">
        <f>VLOOKUP(BX$1, SpeciesInfo!$A$2:$AK$166, 20, FALSE)</f>
        <v>grazing on aquatic plants</v>
      </c>
      <c r="BY477" t="e">
        <f>VLOOKUP(BY$1, SpeciesInfo!$A$2:$AK$166, 20, FALSE)</f>
        <v>#N/A</v>
      </c>
      <c r="BZ477" t="e">
        <f>VLOOKUP(BZ$1, SpeciesInfo!$A$2:$AK$166, 20, FALSE)</f>
        <v>#N/A</v>
      </c>
      <c r="CA477" t="str">
        <f>VLOOKUP(CA$1, SpeciesInfo!$A$2:$AK$166, 20, FALSE)</f>
        <v>hunting macrofauna (predator)</v>
      </c>
      <c r="CB477" t="str">
        <f>VLOOKUP(CB$1, SpeciesInfo!$A$2:$AK$166, 20, FALSE)</f>
        <v>hunting macrofauna (predator)</v>
      </c>
      <c r="CC477" t="str">
        <f>VLOOKUP(CC$1, SpeciesInfo!$A$2:$AK$166, 20, FALSE)</f>
        <v>hunting macrofauna (predator)</v>
      </c>
      <c r="CD477" t="str">
        <f>VLOOKUP(CD$1, SpeciesInfo!$A$2:$AK$166, 20, FALSE)</f>
        <v>hunting macrofauna (predator)</v>
      </c>
      <c r="CE477" t="e">
        <f>VLOOKUP(CE$1, SpeciesInfo!$A$2:$AK$166, 20, FALSE)</f>
        <v>#N/A</v>
      </c>
      <c r="CF477" t="str">
        <f>VLOOKUP(CF$1, SpeciesInfo!$A$2:$AK$166, 20, FALSE)</f>
        <v>hunting macrofauna (predator)</v>
      </c>
      <c r="CG477" t="str">
        <f>VLOOKUP(CG$1, SpeciesInfo!$A$2:$AK$166, 20, FALSE)</f>
        <v>selective plankton feeding</v>
      </c>
      <c r="CH477" t="str">
        <f>VLOOKUP(CH$1, SpeciesInfo!$A$2:$AK$166, 20, FALSE)</f>
        <v>selective plankton feeding</v>
      </c>
      <c r="CI477" t="e">
        <f>VLOOKUP(CI$1, SpeciesInfo!$A$2:$AK$166, 20, FALSE)</f>
        <v>#N/A</v>
      </c>
      <c r="CJ477" t="str">
        <f>VLOOKUP(CJ$1, SpeciesInfo!$A$2:$AK$166, 20, FALSE)</f>
        <v>browsing on substrate</v>
      </c>
      <c r="CK477" t="e">
        <f>VLOOKUP(CK$1, SpeciesInfo!$A$2:$AK$166, 20, FALSE)</f>
        <v>#N/A</v>
      </c>
      <c r="CL477" t="str">
        <f>VLOOKUP(CL$1, SpeciesInfo!$A$2:$AK$166, 20, FALSE)</f>
        <v>grazing on aquatic plants</v>
      </c>
      <c r="CM477" t="str">
        <f>VLOOKUP(CM$1, SpeciesInfo!$A$2:$AK$166, 20, FALSE)</f>
        <v>hunting macrofauna (predator)</v>
      </c>
      <c r="CN477" t="str">
        <f>VLOOKUP(CN$1, SpeciesInfo!$A$2:$AK$166, 20, FALSE)</f>
        <v>grazing on aquatic plants</v>
      </c>
      <c r="CO477" t="str">
        <f>VLOOKUP(CO$1, SpeciesInfo!$A$2:$AK$166, 20, FALSE)</f>
        <v>browsing on substrate</v>
      </c>
      <c r="CP477" t="str">
        <f>VLOOKUP(CP$1, SpeciesInfo!$A$2:$AK$166, 20, FALSE)</f>
        <v>hunting macrofauna (predator)</v>
      </c>
      <c r="CQ477" t="e">
        <f>VLOOKUP(CQ$1, SpeciesInfo!$A$2:$AK$166, 20, FALSE)</f>
        <v>#N/A</v>
      </c>
      <c r="CR477" t="str">
        <f>VLOOKUP(CR$1, SpeciesInfo!$A$2:$AK$166, 20, FALSE)</f>
        <v>variable</v>
      </c>
      <c r="CS477" t="str">
        <f>VLOOKUP(CS$1, SpeciesInfo!$A$2:$AK$166, 20, FALSE)</f>
        <v>hunting macrofauna (predator)</v>
      </c>
      <c r="CT477" t="str">
        <f>VLOOKUP(CT$1, SpeciesInfo!$A$2:$AK$166, 20, FALSE)</f>
        <v>hunting macrofauna (predator)</v>
      </c>
      <c r="CU477" t="str">
        <f>VLOOKUP(CU$1, SpeciesInfo!$A$2:$AK$166, 20, FALSE)</f>
        <v>hunting macrofauna (predator)</v>
      </c>
      <c r="CV477" t="str">
        <f>VLOOKUP(CV$1, SpeciesInfo!$A$2:$AK$166, 20, FALSE)</f>
        <v>hunting macrofauna (predator)</v>
      </c>
      <c r="CW477" t="e">
        <f>VLOOKUP(CW$1, SpeciesInfo!$A$2:$AK$166, 20, FALSE)</f>
        <v>#N/A</v>
      </c>
      <c r="CX477" t="str">
        <f>VLOOKUP(CX$1, SpeciesInfo!$A$2:$AK$166, 20, FALSE)</f>
        <v>NA</v>
      </c>
      <c r="CY477" t="str">
        <f>VLOOKUP(CY$1, SpeciesInfo!$A$2:$AK$166, 20, FALSE)</f>
        <v>variable</v>
      </c>
      <c r="CZ477" t="str">
        <f>VLOOKUP(CZ$1, SpeciesInfo!$A$2:$AK$166, 20, FALSE)</f>
        <v>grazing on aquatic plants</v>
      </c>
      <c r="DA477" t="str">
        <f>VLOOKUP(DA$1, SpeciesInfo!$A$2:$AK$166, 20, FALSE)</f>
        <v>hunting macrofauna (predator)</v>
      </c>
      <c r="DB477" t="str">
        <f>VLOOKUP(DB$1, SpeciesInfo!$A$2:$AK$166, 20, FALSE)</f>
        <v>variable</v>
      </c>
      <c r="DC477" t="str">
        <f>VLOOKUP(DC$1, SpeciesInfo!$A$2:$AK$166, 20, FALSE)</f>
        <v>hunting macrofauna (predator)</v>
      </c>
      <c r="DD477" t="e">
        <f>VLOOKUP(DD$1, SpeciesInfo!$A$2:$AK$166, 20, FALSE)</f>
        <v>#N/A</v>
      </c>
      <c r="DE477" t="e">
        <f>VLOOKUP(DE$1, SpeciesInfo!$A$2:$AK$166, 20, FALSE)</f>
        <v>#N/A</v>
      </c>
      <c r="DF477" t="str">
        <f>VLOOKUP(DF$1, SpeciesInfo!$A$2:$AK$166, 20, FALSE)</f>
        <v>hunting macrofauna (predator)</v>
      </c>
      <c r="DG477" t="str">
        <f>VLOOKUP(DG$1, SpeciesInfo!$A$2:$AK$166, 20, FALSE)</f>
        <v>hunting macrofauna (predator)</v>
      </c>
      <c r="DH477" t="e">
        <f>VLOOKUP(DH$1, SpeciesInfo!$A$2:$AK$166, 20, FALSE)</f>
        <v>#N/A</v>
      </c>
      <c r="DI477" t="str">
        <f>VLOOKUP(DI$1, SpeciesInfo!$A$2:$AK$166, 20, FALSE)</f>
        <v>hunting macrofauna (predator)</v>
      </c>
      <c r="DJ477" t="str">
        <f>VLOOKUP(DJ$1, SpeciesInfo!$A$2:$AK$166, 20, FALSE)</f>
        <v>hunting macrofauna (predator)</v>
      </c>
      <c r="DK477" t="e">
        <f>VLOOKUP(DK$1, SpeciesInfo!$A$2:$AK$166, 20, FALSE)</f>
        <v>#N/A</v>
      </c>
      <c r="DL477" t="e">
        <f>VLOOKUP(DL$1, SpeciesInfo!$A$2:$AK$166, 20, FALSE)</f>
        <v>#N/A</v>
      </c>
      <c r="DM477" t="str">
        <f>VLOOKUP(DM$1, SpeciesInfo!$A$2:$AK$166, 20, FALSE)</f>
        <v>hunting macrofauna (predator)</v>
      </c>
      <c r="DN477" t="str">
        <f>VLOOKUP(DN$1, SpeciesInfo!$A$2:$AK$166, 20, FALSE)</f>
        <v>hunting macrofauna (predator)</v>
      </c>
      <c r="DO477" t="str">
        <f>VLOOKUP(DO$1, SpeciesInfo!$A$2:$AK$166, 20, FALSE)</f>
        <v>selective plankton feeding</v>
      </c>
      <c r="DP477" t="str">
        <f>VLOOKUP(DP$1, SpeciesInfo!$A$2:$AK$166, 20, FALSE)</f>
        <v>hunting macrofauna (predator)</v>
      </c>
      <c r="DQ477" t="str">
        <f>VLOOKUP(DQ$1, SpeciesInfo!$A$2:$AK$166, 20, FALSE)</f>
        <v>hunting macrofauna (predator)</v>
      </c>
      <c r="DR477" t="e">
        <f>VLOOKUP(DR$1, SpeciesInfo!$A$2:$AK$166, 20, FALSE)</f>
        <v>#N/A</v>
      </c>
      <c r="DS477" t="str">
        <f>VLOOKUP(DS$1, SpeciesInfo!$A$2:$AK$166, 20, FALSE)</f>
        <v>browsing on substrate</v>
      </c>
      <c r="DT477" t="e">
        <f>VLOOKUP(DT$1, SpeciesInfo!$A$2:$AK$166, 20, FALSE)</f>
        <v>#N/A</v>
      </c>
      <c r="DU477" t="str">
        <f>VLOOKUP(DU$1, SpeciesInfo!$A$2:$AK$166, 20, FALSE)</f>
        <v>hunting macrofauna (predator)</v>
      </c>
      <c r="DV477" t="str">
        <f>VLOOKUP(DV$1, SpeciesInfo!$A$2:$AK$166, 20, FALSE)</f>
        <v>hunting macrofauna (predator)</v>
      </c>
      <c r="DW477" t="e">
        <f>VLOOKUP(DW$1, SpeciesInfo!$A$2:$AK$166, 20, FALSE)</f>
        <v>#N/A</v>
      </c>
      <c r="DX477" t="str">
        <f>VLOOKUP(DX$1, SpeciesInfo!$A$2:$AK$166, 20, FALSE)</f>
        <v>hunting macrofauna (predator)</v>
      </c>
      <c r="DY477" t="str">
        <f>VLOOKUP(DY$1, SpeciesInfo!$A$2:$AK$166, 20, FALSE)</f>
        <v>hunting macrofauna (predator)</v>
      </c>
      <c r="DZ477" t="str">
        <f>VLOOKUP(DZ$1, SpeciesInfo!$A$2:$AK$166, 20, FALSE)</f>
        <v>hunting macrofauna (predator)</v>
      </c>
      <c r="EA477" t="str">
        <f>VLOOKUP(EA$1, SpeciesInfo!$A$2:$AK$166, 20, FALSE)</f>
        <v>hunting macrofauna (predator)</v>
      </c>
      <c r="EB477" t="str">
        <f>VLOOKUP(EB$1, SpeciesInfo!$A$2:$AK$166, 20, FALSE)</f>
        <v>hunting macrofauna (predator)</v>
      </c>
      <c r="EC477" t="str">
        <f>VLOOKUP(EC$1, SpeciesInfo!$A$2:$AK$166, 20, FALSE)</f>
        <v>hunting macrofauna (predator)</v>
      </c>
      <c r="ED477" t="e">
        <f>VLOOKUP(ED$1, SpeciesInfo!$A$2:$AK$166, 20, FALSE)</f>
        <v>#N/A</v>
      </c>
      <c r="EE477" t="str">
        <f>VLOOKUP(EE$1, SpeciesInfo!$A$2:$AK$166, 20, FALSE)</f>
        <v>hunting macrofauna (predator)</v>
      </c>
      <c r="EF477" t="e">
        <f>VLOOKUP(EF$1, SpeciesInfo!$A$2:$AK$166, 20, FALSE)</f>
        <v>#N/A</v>
      </c>
      <c r="EG477" t="e">
        <f>VLOOKUP(EG$1, SpeciesInfo!$A$2:$AK$166, 20, FALSE)</f>
        <v>#N/A</v>
      </c>
      <c r="EH477" t="str">
        <f>VLOOKUP(EH$1, SpeciesInfo!$A$2:$AK$166, 20, FALSE)</f>
        <v>hunting macrofauna (predator)</v>
      </c>
      <c r="EI477" t="str">
        <f>VLOOKUP(EI$1, SpeciesInfo!$A$2:$AK$166, 20, FALSE)</f>
        <v>hunting macrofauna (predator)</v>
      </c>
      <c r="EJ477" t="e">
        <f>VLOOKUP(EJ$1, SpeciesInfo!$A$2:$AK$166, 20, FALSE)</f>
        <v>#N/A</v>
      </c>
      <c r="EK477" t="str">
        <f>VLOOKUP(EK$1, SpeciesInfo!$A$2:$AK$166, 20, FALSE)</f>
        <v>hunting macrofauna (predator)</v>
      </c>
      <c r="EL477" t="e">
        <f>VLOOKUP(EL$1, SpeciesInfo!$A$2:$AK$166, 20, FALSE)</f>
        <v>#N/A</v>
      </c>
      <c r="EM477" t="e">
        <f>VLOOKUP(EM$1, SpeciesInfo!$A$2:$AK$166, 20, FALSE)</f>
        <v>#N/A</v>
      </c>
      <c r="EN477" t="e">
        <f>VLOOKUP(EN$1, SpeciesInfo!$A$2:$AK$166, 20, FALSE)</f>
        <v>#N/A</v>
      </c>
      <c r="EO477" t="e">
        <f>VLOOKUP(EO$1, SpeciesInfo!$A$2:$AK$166, 20, FALSE)</f>
        <v>#N/A</v>
      </c>
      <c r="EP477" t="e">
        <f>VLOOKUP(EP$1, SpeciesInfo!$A$2:$AK$166, 20, FALSE)</f>
        <v>#N/A</v>
      </c>
      <c r="EQ477" t="str">
        <f>VLOOKUP(EQ$1, SpeciesInfo!$A$2:$AK$166, 20, FALSE)</f>
        <v>grazing on aquatic plants</v>
      </c>
      <c r="ER477" t="str">
        <f>VLOOKUP(ER$1, SpeciesInfo!$A$2:$AK$166, 20, FALSE)</f>
        <v>hunting macrofauna (predator)</v>
      </c>
      <c r="ES477" t="str">
        <f>VLOOKUP(ES$1, SpeciesInfo!$A$2:$AK$166, 20, FALSE)</f>
        <v>hunting macrofauna (predator)</v>
      </c>
      <c r="ET477" t="e">
        <f>VLOOKUP(ET$1, SpeciesInfo!$A$2:$AK$166, 20, FALSE)</f>
        <v>#N/A</v>
      </c>
      <c r="EU477" t="e">
        <f>VLOOKUP(EU$1, SpeciesInfo!$A$2:$AK$166, 20, FALSE)</f>
        <v>#N/A</v>
      </c>
      <c r="EV477" t="e">
        <f>VLOOKUP(EV$1, SpeciesInfo!$A$2:$AK$166, 20, FALSE)</f>
        <v>#N/A</v>
      </c>
      <c r="EW477" t="str">
        <f>VLOOKUP(EW$1, SpeciesInfo!$A$2:$AK$166, 20, FALSE)</f>
        <v>hunting macrofauna (predator)</v>
      </c>
      <c r="EX477" t="str">
        <f>VLOOKUP(EX$1, SpeciesInfo!$A$2:$AK$166, 20, FALSE)</f>
        <v>hunting macrofauna (predator)</v>
      </c>
      <c r="EY477" t="e">
        <f>VLOOKUP(EY$1, SpeciesInfo!$A$2:$AK$166, 20, FALSE)</f>
        <v>#N/A</v>
      </c>
      <c r="EZ477" t="str">
        <f>VLOOKUP(EZ$1, SpeciesInfo!$A$2:$AK$166, 20, FALSE)</f>
        <v>variable</v>
      </c>
      <c r="FA477" t="e">
        <f>VLOOKUP(FA$1, SpeciesInfo!$A$2:$AK$166, 20, FALSE)</f>
        <v>#N/A</v>
      </c>
      <c r="FB477" t="e">
        <f>VLOOKUP(FB$1, SpeciesInfo!$A$2:$AK$166, 20, FALSE)</f>
        <v>#N/A</v>
      </c>
      <c r="FC477" t="e">
        <f>VLOOKUP(FC$1, SpeciesInfo!$A$2:$AK$166, 20, FALSE)</f>
        <v>#N/A</v>
      </c>
    </row>
    <row r="478" spans="1:171" x14ac:dyDescent="0.3">
      <c r="A478" s="9" t="s">
        <v>1388</v>
      </c>
      <c r="B478" t="str">
        <f>VLOOKUP(B$1, SpeciesInfo!$A$2:$AK$166, 21, FALSE)</f>
        <v>Occurs on soft bottoms of the continental slope (Ref. 7300, 75154).</v>
      </c>
      <c r="C478" t="str">
        <f>VLOOKUP(C$1, SpeciesInfo!$A$2:$AK$166,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SpeciesInfo!$A$2:$AK$166, 21, FALSE)</f>
        <v>Feeds on fish, cephalopods, benthic invertebrates and zooplankton (Ref. 5578). Also in Ref. 9137.</v>
      </c>
      <c r="E478" t="str">
        <f>VLOOKUP(E$1, SpeciesInfo!$A$2:$AK$166,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SpeciesInfo!$A$2:$AK$166, 21, FALSE)</f>
        <v>These sharks enter estuaries occasionally.  Found from surf zone to at least 100 m (Refs.  6390, 6871).  Occurs on the continental shelf (Ref. 75154).</v>
      </c>
      <c r="G478" t="str">
        <f>VLOOKUP(G$1, SpeciesInfo!$A$2:$AK$166, 21, FALSE)</f>
        <v>Occurs on the continental shelf (Ref. 75154).  An ontogenetic change in diet occurs as size increases.  They consume a smaller proportion of teleosts and more elasmobranchs with increasing size (Ref. 26464).</v>
      </c>
      <c r="H478" t="str">
        <f>VLOOKUP(H$1, SpeciesInfo!$A$2:$AK$166,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SpeciesInfo!$A$2:$AK$166,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SpeciesInfo!$A$2:$AK$166, 21, FALSE)</f>
        <v>NA</v>
      </c>
      <c r="K478" t="e">
        <f>VLOOKUP(K$1, SpeciesInfo!$A$2:$AK$166, 21, FALSE)</f>
        <v>#N/A</v>
      </c>
      <c r="L478" t="e">
        <f>VLOOKUP(L$1, SpeciesInfo!$A$2:$AK$166, 21, FALSE)</f>
        <v>#N/A</v>
      </c>
      <c r="M478" t="e">
        <f>VLOOKUP(M$1, SpeciesInfo!$A$2:$AK$166, 21, FALSE)</f>
        <v>#N/A</v>
      </c>
      <c r="N478" t="str">
        <f>VLOOKUP(N$1, SpeciesInfo!$A$2:$AK$166, 21, FALSE)</f>
        <v>Is nocturnally active; stays in crevices and holes during the day (Ref. 26966).  Feeds mainly on crabs and fish (Ref. 26966).</v>
      </c>
      <c r="O478" t="str">
        <f>VLOOKUP(O$1, SpeciesInfo!$A$2:$AK$166, 21, FALSE)</f>
        <v>Occurs inshore (Ref. 75154).</v>
      </c>
      <c r="P478" t="str">
        <f>VLOOKUP(P$1, SpeciesInfo!$A$2:$AK$166, 21, FALSE)</f>
        <v>Occurs inshore (Ref. 75154).</v>
      </c>
      <c r="Q478" t="str">
        <f>VLOOKUP(Q$1, SpeciesInfo!$A$2:$AK$166, 21, FALSE)</f>
        <v>Occurs in inshore waters of the continental shelf (Ref. 75154).</v>
      </c>
      <c r="R478" t="str">
        <f>VLOOKUP(R$1, SpeciesInfo!$A$2:$AK$166, 21, FALSE)</f>
        <v>Occurs in inshore waters of the continental shelf (Ref. 75154).</v>
      </c>
      <c r="S478" t="str">
        <f>VLOOKUP(S$1, SpeciesInfo!$A$2:$AK$166, 21, FALSE)</f>
        <v>Benthic (Ref. 58302).  Inhabits sandy bottoms close to rock or coral outcrops.  In New Zealand, frequently seen in pairs (Ref. 9818).</v>
      </c>
      <c r="T478" t="e">
        <f>VLOOKUP(T$1, SpeciesInfo!$A$2:$AK$166, 21, FALSE)</f>
        <v>#N/A</v>
      </c>
      <c r="U478" t="str">
        <f>VLOOKUP(U$1, SpeciesInfo!$A$2:$AK$166, 21, FALSE)</f>
        <v>Occurs in inshore waters (Ref. 75154).</v>
      </c>
      <c r="V478" t="e">
        <f>VLOOKUP(V$1, SpeciesInfo!$A$2:$AK$166, 21, FALSE)</f>
        <v>#N/A</v>
      </c>
      <c r="W478" t="str">
        <f>VLOOKUP(W$1, SpeciesInfo!$A$2:$AK$166, 21, FALSE)</f>
        <v>NA</v>
      </c>
      <c r="X478" t="str">
        <f>VLOOKUP(X$1, SpeciesInfo!$A$2:$AK$166, 21, FALSE)</f>
        <v>Found on hard bottom, over exposed rocky reefs.  Feeds mainly on benthic crustaceans.</v>
      </c>
      <c r="Y478" t="str">
        <f>VLOOKUP(Y$1, SpeciesInfo!$A$2:$AK$166, 21, FALSE)</f>
        <v>Found on the continental shelf and slope (Ref. 75154).  Ncoturnally active; stays in small holes and crevices during the day (Ref. 26966).</v>
      </c>
      <c r="Z478" t="str">
        <f>VLOOKUP(Z$1, SpeciesInfo!$A$2:$AK$166, 21, FALSE)</f>
        <v>Occurs in inshore waters.  Forms schools for spawning during mid summer (Ref. 9258).  Feeds mainly on larger zooplankton like mysids, crab larvae and polychaete larvae (Ref. 26966).</v>
      </c>
      <c r="AA478" t="str">
        <f>VLOOKUP(AA$1, SpeciesInfo!$A$2:$AK$166,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SpeciesInfo!$A$2:$AK$166, 21, FALSE)</f>
        <v>Found on the continental shelf and slope (Ref. 75154).  Reported from between depths of 70 m (Ref. 9872) and 327 m (Ref. 58489).</v>
      </c>
      <c r="AC478" t="str">
        <f>VLOOKUP(AC$1, SpeciesInfo!$A$2:$AK$166, 21, FALSE)</f>
        <v>Inhabits coral reefs (Ref. 58534).  Nocturnal species (Ref. 75154).</v>
      </c>
      <c r="AD478" t="str">
        <f>VLOOKUP(AD$1, SpeciesInfo!$A$2:$AK$166, 21, FALSE)</f>
        <v>Found on the continental shelf and slope (Ref. 75154).  Redfish often school near the seabed during the day moving to upper layers to feed at night (Ref. 6390).</v>
      </c>
      <c r="AE478" t="str">
        <f>VLOOKUP(AE$1, SpeciesInfo!$A$2:$AK$166, 21, FALSE)</f>
        <v>Inhabits sandy and muddly areas in the deep.  Found in areas close to the sea bed (Ref. 6390).  Generally solitary.  Feeds mainly on schooling bony fishes, occasionally on cephalopods and crustaceans (Ref. 27121).</v>
      </c>
      <c r="AF478" t="str">
        <f>VLOOKUP(AF$1, SpeciesInfo!$A$2:$AK$166,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SpeciesInfo!$A$2:$AK$166,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SpeciesInfo!$A$2:$AK$166, 21, FALSE)</f>
        <v>#N/A</v>
      </c>
      <c r="AI478" t="e">
        <f>VLOOKUP(AI$1, SpeciesInfo!$A$2:$AK$166, 21, FALSE)</f>
        <v>#N/A</v>
      </c>
      <c r="AJ478" t="str">
        <f>VLOOKUP(AJ$1, SpeciesInfo!$A$2:$AK$166,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SpeciesInfo!$A$2:$AK$166,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SpeciesInfo!$A$2:$AK$166, 21, FALSE)</f>
        <v>Occurs in inshore waters of the continental shelf (Ref. 75154).  Prey is stalked and swallowed whole (Ref. 26966).</v>
      </c>
      <c r="AM478" t="str">
        <f>VLOOKUP(AM$1, SpeciesInfo!$A$2:$AK$166,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SpeciesInfo!$A$2:$AK$166, 21, FALSE)</f>
        <v>Found inshore (Ref. 75154).</v>
      </c>
      <c r="AO478" t="e">
        <f>VLOOKUP(AO$1, SpeciesInfo!$A$2:$AK$166, 21, FALSE)</f>
        <v>#N/A</v>
      </c>
      <c r="AP478" t="e">
        <f>VLOOKUP(AP$1, SpeciesInfo!$A$2:$AK$166, 21, FALSE)</f>
        <v>#N/A</v>
      </c>
      <c r="AQ478" t="str">
        <f>VLOOKUP(AQ$1, SpeciesInfo!$A$2:$AK$166, 21, FALSE)</f>
        <v>Inhabits caves and crevices in rocky reefs (Ref. 9710) in 10 to 70 m depth (Ref. 9137).  Skin contains grammistin which imparts a bitter taste.  The amount of toxin produced increases when the fish is frightened (Ref. 4326).</v>
      </c>
      <c r="AR478" t="str">
        <f>VLOOKUP(AR$1, SpeciesInfo!$A$2:$AK$166, 21, FALSE)</f>
        <v>Found on the continental shelf (Ref. 75154).  Schooling species that seeks the cover of caves and crevices at night and when disturbed.  Often found on rocky reefs in coastal waters (Ref. 33616).  Presumably feeds on plankton.</v>
      </c>
      <c r="AS478" t="str">
        <f>VLOOKUP(AS$1, SpeciesInfo!$A$2:$AK$166, 21, FALSE)</f>
        <v>Found inshore (Ref. 75154).  Large aggregations are found in deeper water where they feed in the lower part of the water column.  They occur in areas which are constantly subjected to strong tidal water movement (Ref. 26966).</v>
      </c>
      <c r="AT478" t="str">
        <f>VLOOKUP(AT$1, SpeciesInfo!$A$2:$AK$166, 21, FALSE)</f>
        <v>Occurs inshore near reefs. Feed on plankton and small nekton.</v>
      </c>
      <c r="AU478" t="str">
        <f>VLOOKUP(AU$1, SpeciesInfo!$A$2:$AK$166, 21, FALSE)</f>
        <v>Found on rocky substrata from near shore to at least 50 m.  It is an aggressive territorial species that may occupy a particular cave for life.  Small individual feeds on crabs and small fishes.</v>
      </c>
      <c r="AV478" t="str">
        <f>VLOOKUP(AV$1, SpeciesInfo!$A$2:$AK$166, 21, FALSE)</f>
        <v>NA</v>
      </c>
      <c r="AW478" t="e">
        <f>VLOOKUP(AW$1, SpeciesInfo!$A$2:$AK$166, 21, FALSE)</f>
        <v>#N/A</v>
      </c>
      <c r="AX478" t="e">
        <f>VLOOKUP(AX$1, SpeciesInfo!$A$2:$AK$166, 21, FALSE)</f>
        <v>#N/A</v>
      </c>
      <c r="AY478" t="e">
        <f>VLOOKUP(AY$1, SpeciesInfo!$A$2:$AK$166, 21, FALSE)</f>
        <v>#N/A</v>
      </c>
      <c r="AZ478" t="str">
        <f>VLOOKUP(AZ$1, SpeciesInfo!$A$2:$AK$166,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SpeciesInfo!$A$2:$AK$166, 21, FALSE)</f>
        <v>NA</v>
      </c>
      <c r="BB478" t="str">
        <f>VLOOKUP(BB$1, SpeciesInfo!$A$2:$AK$166, 21, FALSE)</f>
        <v>Pelagic species which occurs in inshore waters of the continental shelf (Ref. 75154).  Forms schools.  Feeds mainly on planktonic invertebrates.</v>
      </c>
      <c r="BC478" t="str">
        <f>VLOOKUP(BC$1, SpeciesInfo!$A$2:$AK$166,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t="str">
        <f>VLOOKUP(BD$1, SpeciesInfo!$A$2:$AK$166,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SpeciesInfo!$A$2:$AK$166,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SpeciesInfo!$A$2:$AK$166,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SpeciesInfo!$A$2:$AK$166,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SpeciesInfo!$A$2:$AK$166, 21, FALSE)</f>
        <v>#N/A</v>
      </c>
      <c r="BI478" t="str">
        <f>VLOOKUP(BI$1, SpeciesInfo!$A$2:$AK$166, 21, FALSE)</f>
        <v>Adults occur near the bottom in deep water. Feeds on larger zooplankton.</v>
      </c>
      <c r="BJ478" t="str">
        <f>VLOOKUP(BJ$1, SpeciesInfo!$A$2:$AK$166,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SpeciesInfo!$A$2:$AK$166, 21, FALSE)</f>
        <v>Occurs in inshore waters of the continental shelf (Ref. 75154).  Searches out for food items using the 2 sensory barbels under the chin and sucks the food in into the mouth which is extensible and tube-like (Ref. 26966).</v>
      </c>
      <c r="BL478" t="str">
        <f>VLOOKUP(BL$1, SpeciesInfo!$A$2:$AK$166,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SpeciesInfo!$A$2:$AK$166, 21, FALSE)</f>
        <v>Occurs inshore (Ref. 75154).</v>
      </c>
      <c r="BN478" t="str">
        <f>VLOOKUP(BN$1, SpeciesInfo!$A$2:$AK$166, 21, FALSE)</f>
        <v>Occur inshore (Ref. 75154).  Form large schools during the day; solitary or in small groups at night when feeding.  Juveniles usually found offshore in late summer (Ref. 4887).</v>
      </c>
      <c r="BO478" t="str">
        <f>VLOOKUP(BO$1, SpeciesInfo!$A$2:$AK$166,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SpeciesInfo!$A$2:$AK$166, 21, FALSE)</f>
        <v>A nocturnal species that form aggregations in caves by day and feeds on zooplankton at night.</v>
      </c>
      <c r="BQ478" t="str">
        <f>VLOOKUP(BQ$1, SpeciesInfo!$A$2:$AK$166, 21, FALSE)</f>
        <v>Occurs inshore (Ref. 75154).</v>
      </c>
      <c r="BR478" t="e">
        <f>VLOOKUP(BR$1, SpeciesInfo!$A$2:$AK$166, 21, FALSE)</f>
        <v>#N/A</v>
      </c>
      <c r="BS478" t="e">
        <f>VLOOKUP(BS$1, SpeciesInfo!$A$2:$AK$166, 21, FALSE)</f>
        <v>#N/A</v>
      </c>
      <c r="BT478" t="str">
        <f>VLOOKUP(BT$1, SpeciesInfo!$A$2:$AK$166,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SpeciesInfo!$A$2:$AK$166, 21, FALSE)</f>
        <v>Occurs inshore (Ref. 75154).  Exclusively herbivorous and feeds mainly on large brown algae (Ref. 26966).</v>
      </c>
      <c r="BV478" t="str">
        <f>VLOOKUP(BV$1, SpeciesInfo!$A$2:$AK$166, 21, FALSE)</f>
        <v>Occurs inshore (Ref. 75154).</v>
      </c>
      <c r="BW478" t="str">
        <f>VLOOKUP(BW$1, SpeciesInfo!$A$2:$AK$166,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SpeciesInfo!$A$2:$AK$166, 21, FALSE)</f>
        <v>NA</v>
      </c>
      <c r="BY478" t="e">
        <f>VLOOKUP(BY$1, SpeciesInfo!$A$2:$AK$166, 21, FALSE)</f>
        <v>#N/A</v>
      </c>
      <c r="BZ478" t="e">
        <f>VLOOKUP(BZ$1, SpeciesInfo!$A$2:$AK$166, 21, FALSE)</f>
        <v>#N/A</v>
      </c>
      <c r="CA478" t="str">
        <f>VLOOKUP(CA$1, SpeciesInfo!$A$2:$AK$166, 21, FALSE)</f>
        <v>Inhabits rock reef (Ref. 75154).</v>
      </c>
      <c r="CB478" t="str">
        <f>VLOOKUP(CB$1, SpeciesInfo!$A$2:$AK$166,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SpeciesInfo!$A$2:$AK$166, 21, FALSE)</f>
        <v>Inhabits seaward reefs, at the bases of coral heads or on hard bottom (Ref. 9710).</v>
      </c>
      <c r="CD478" t="str">
        <f>VLOOKUP(CD$1, SpeciesInfo!$A$2:$AK$166, 21, FALSE)</f>
        <v>Recorded from the continental shelf (Ref. 9563).  Feeds mainly on benthic organisms (Ref. 26966).</v>
      </c>
      <c r="CE478" t="e">
        <f>VLOOKUP(CE$1, SpeciesInfo!$A$2:$AK$166, 21, FALSE)</f>
        <v>#N/A</v>
      </c>
      <c r="CF478" t="str">
        <f>VLOOKUP(CF$1, SpeciesInfo!$A$2:$AK$166, 21, FALSE)</f>
        <v>Occurs in inshore waters of the continental shelf (Ref. 75154).</v>
      </c>
      <c r="CG478" t="str">
        <f>VLOOKUP(CG$1, SpeciesInfo!$A$2:$AK$166, 21, FALSE)</f>
        <v>NA</v>
      </c>
      <c r="CH478" t="str">
        <f>VLOOKUP(CH$1, SpeciesInfo!$A$2:$AK$166, 21, FALSE)</f>
        <v>Occurs inshore (Ref. 75154).  Inhabits rocky reefs, occurring in small to large aggregations (Ref. 7247).</v>
      </c>
      <c r="CI478" t="e">
        <f>VLOOKUP(CI$1, SpeciesInfo!$A$2:$AK$166, 21, FALSE)</f>
        <v>#N/A</v>
      </c>
      <c r="CJ478" t="str">
        <f>VLOOKUP(CJ$1, SpeciesInfo!$A$2:$AK$166, 21, FALSE)</f>
        <v>Occurs inshore (Ref. 75154).</v>
      </c>
      <c r="CK478" t="e">
        <f>VLOOKUP(CK$1, SpeciesInfo!$A$2:$AK$166, 21, FALSE)</f>
        <v>#N/A</v>
      </c>
      <c r="CL478" t="str">
        <f>VLOOKUP(CL$1, SpeciesInfo!$A$2:$AK$166, 21, FALSE)</f>
        <v>Occurs inshore (Ref. 75154).  At Lord Howe Is. &amp; Easter Is., depth distribution is widespread, occurring in rocky habitats from shallow surge pools to at least 30 m.</v>
      </c>
      <c r="CM478" t="str">
        <f>VLOOKUP(CM$1, SpeciesInfo!$A$2:$AK$166, 21, FALSE)</f>
        <v>Occurs inshore (Ref. 75154).</v>
      </c>
      <c r="CN478" t="str">
        <f>VLOOKUP(CN$1, SpeciesInfo!$A$2:$AK$166, 21, FALSE)</f>
        <v>Inhabits shallow, weedy reefs (Ref. 75154).</v>
      </c>
      <c r="CO478" t="str">
        <f>VLOOKUP(CO$1, SpeciesInfo!$A$2:$AK$166, 21, FALSE)</f>
        <v>Occurs inshore (Ref. 75154).</v>
      </c>
      <c r="CP478" t="str">
        <f>VLOOKUP(CP$1, SpeciesInfo!$A$2:$AK$166, 21, FALSE)</f>
        <v>Occurs inshore (Ref. 75154).  Feeds on small invertebrates that are sifted then sucked up from sediment.</v>
      </c>
      <c r="CQ478" t="e">
        <f>VLOOKUP(CQ$1, SpeciesInfo!$A$2:$AK$166, 21, FALSE)</f>
        <v>#N/A</v>
      </c>
      <c r="CR478" t="str">
        <f>VLOOKUP(CR$1, SpeciesInfo!$A$2:$AK$166, 21, FALSE)</f>
        <v>Found on rocky reefs. Feeds on molluscs, polychaetes and algae.</v>
      </c>
      <c r="CS478" t="str">
        <f>VLOOKUP(CS$1, SpeciesInfo!$A$2:$AK$166, 21, FALSE)</f>
        <v>Occurs inshore (Ref. 75154).</v>
      </c>
      <c r="CT478" t="str">
        <f>VLOOKUP(CT$1, SpeciesInfo!$A$2:$AK$166, 21, FALSE)</f>
        <v>NA</v>
      </c>
      <c r="CU478" t="str">
        <f>VLOOKUP(CU$1, SpeciesInfo!$A$2:$AK$166, 21, FALSE)</f>
        <v>Found on the continental shelf and continental slope (Ref. 75154).  In southeast Australia, adults live mainly at depths of 50-250 m (BRS, 1999).  Juveniles tend to live near shallow reefs (Ref. 26998).  They feed mainly at night.</v>
      </c>
      <c r="CV478" t="str">
        <f>VLOOKUP(CV$1, SpeciesInfo!$A$2:$AK$166, 21, FALSE)</f>
        <v>Found on the continental shelf (Ref. 75154).</v>
      </c>
      <c r="CW478" t="e">
        <f>VLOOKUP(CW$1, SpeciesInfo!$A$2:$AK$166, 21, FALSE)</f>
        <v>#N/A</v>
      </c>
      <c r="CX478" t="str">
        <f>VLOOKUP(CX$1, SpeciesInfo!$A$2:$AK$166, 21, FALSE)</f>
        <v>Found on the continental shelf and continental slope (Ref. 75154).</v>
      </c>
      <c r="CY478" t="str">
        <f>VLOOKUP(CY$1, SpeciesInfo!$A$2:$AK$166, 21, FALSE)</f>
        <v>Found in large low tidal pools and surge channels. May be found living within soft bodied invertebrates (e.g. salps). Most probably bottom feeding but plankton and midwater fishes have been recorded.</v>
      </c>
      <c r="CZ478" t="str">
        <f>VLOOKUP(CZ$1, SpeciesInfo!$A$2:$AK$166,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SpeciesInfo!$A$2:$AK$166, 21, FALSE)</f>
        <v>NA</v>
      </c>
      <c r="DB478" t="str">
        <f>VLOOKUP(DB$1, SpeciesInfo!$A$2:$AK$166, 21, FALSE)</f>
        <v>Feeds on molluscs and small crustaceans.</v>
      </c>
      <c r="DC478" t="str">
        <f>VLOOKUP(DC$1, SpeciesInfo!$A$2:$AK$166, 21, FALSE)</f>
        <v>Occurs inshore (Ref. 75154).  Found on rocky reefs (Ref. 9563).  Is a selective forager which prefers to feed on small, hard-shelled animals like crabs and gastropods (Ref. 26966).</v>
      </c>
      <c r="DD478" t="e">
        <f>VLOOKUP(DD$1, SpeciesInfo!$A$2:$AK$166, 21, FALSE)</f>
        <v>#N/A</v>
      </c>
      <c r="DE478" t="e">
        <f>VLOOKUP(DE$1, SpeciesInfo!$A$2:$AK$166, 21, FALSE)</f>
        <v>#N/A</v>
      </c>
      <c r="DF478" t="str">
        <f>VLOOKUP(DF$1, SpeciesInfo!$A$2:$AK$166, 21, FALSE)</f>
        <v>NA</v>
      </c>
      <c r="DG478" t="str">
        <f>VLOOKUP(DG$1, SpeciesInfo!$A$2:$AK$166, 21, FALSE)</f>
        <v>Occurs inshore (Ref. 75154).</v>
      </c>
      <c r="DH478" t="e">
        <f>VLOOKUP(DH$1, SpeciesInfo!$A$2:$AK$166, 21, FALSE)</f>
        <v>#N/A</v>
      </c>
      <c r="DI478" t="str">
        <f>VLOOKUP(DI$1, SpeciesInfo!$A$2:$AK$166, 21, FALSE)</f>
        <v xml:space="preserve">This species is a facultative cleaner symbiont, removes parasites &amp; damaged scales/skin from other species.        </v>
      </c>
      <c r="DJ478" t="str">
        <f>VLOOKUP(DJ$1, SpeciesInfo!$A$2:$AK$166, 21, FALSE)</f>
        <v>Found in sand patches of shallow reefs but has been reported to occur up to a depth of 100 m (Ref. 530). Also in rocky regions (Ref. 9137).</v>
      </c>
      <c r="DK478" t="e">
        <f>VLOOKUP(DK$1, SpeciesInfo!$A$2:$AK$166, 21, FALSE)</f>
        <v>#N/A</v>
      </c>
      <c r="DL478" t="e">
        <f>VLOOKUP(DL$1, SpeciesInfo!$A$2:$AK$166, 21, FALSE)</f>
        <v>#N/A</v>
      </c>
      <c r="DM478" t="str">
        <f>VLOOKUP(DM$1, SpeciesInfo!$A$2:$AK$166,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SpeciesInfo!$A$2:$AK$166, 21, FALSE)</f>
        <v>Occurs inshore (Ref. 75154).</v>
      </c>
      <c r="DO478" t="str">
        <f>VLOOKUP(DO$1, SpeciesInfo!$A$2:$AK$166, 21, FALSE)</f>
        <v>Occurs inshore (Ref. 75154).</v>
      </c>
      <c r="DP478" t="str">
        <f>VLOOKUP(DP$1, SpeciesInfo!$A$2:$AK$166, 21, FALSE)</f>
        <v>Occurs inshore (Ref. 75154).</v>
      </c>
      <c r="DQ478" t="str">
        <f>VLOOKUP(DQ$1, SpeciesInfo!$A$2:$AK$166, 21, FALSE)</f>
        <v>Occurs inshore (Ref. 75154).</v>
      </c>
      <c r="DR478" t="e">
        <f>VLOOKUP(DR$1, SpeciesInfo!$A$2:$AK$166, 21, FALSE)</f>
        <v>#N/A</v>
      </c>
      <c r="DS478" t="str">
        <f>VLOOKUP(DS$1, SpeciesInfo!$A$2:$AK$166, 21, FALSE)</f>
        <v>NA</v>
      </c>
      <c r="DT478" t="e">
        <f>VLOOKUP(DT$1, SpeciesInfo!$A$2:$AK$166, 21, FALSE)</f>
        <v>#N/A</v>
      </c>
      <c r="DU478" t="str">
        <f>VLOOKUP(DU$1, SpeciesInfo!$A$2:$AK$166, 21, FALSE)</f>
        <v>Juveniles found in rockpools. Feeds on squids, other invertebrates, and small fishes.</v>
      </c>
      <c r="DV478" t="str">
        <f>VLOOKUP(DV$1, SpeciesInfo!$A$2:$AK$166, 21, FALSE)</f>
        <v>NA</v>
      </c>
      <c r="DW478" t="e">
        <f>VLOOKUP(DW$1, SpeciesInfo!$A$2:$AK$166, 21, FALSE)</f>
        <v>#N/A</v>
      </c>
      <c r="DX478" t="str">
        <f>VLOOKUP(DX$1, SpeciesInfo!$A$2:$AK$166, 21, FALSE)</f>
        <v>Feeding areas include tidepools and in the swash zone as the tide comes in.</v>
      </c>
      <c r="DY478" t="str">
        <f>VLOOKUP(DY$1, SpeciesInfo!$A$2:$AK$166, 21, FALSE)</f>
        <v>NA</v>
      </c>
      <c r="DZ478" t="str">
        <f>VLOOKUP(DZ$1, SpeciesInfo!$A$2:$AK$166, 21, FALSE)</f>
        <v>Found on the sides or under overhangs of large boulders, sheltering in the massive sponge growths or in large, deep crevices. Feeds mainly on amphipods, and also on barnacle cyprids and polychaete larvae.</v>
      </c>
      <c r="EA478" t="str">
        <f>VLOOKUP(EA$1, SpeciesInfo!$A$2:$AK$166, 21, FALSE)</f>
        <v>Commonly found in intertidal rock pools, particularly those with adequate rocky or algal shelter. Feeds mainly on amphipods, isopods, and polychaetes.</v>
      </c>
      <c r="EB478" t="str">
        <f>VLOOKUP(EB$1, SpeciesInfo!$A$2:$AK$166,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SpeciesInfo!$A$2:$AK$166, 21, FALSE)</f>
        <v>NA</v>
      </c>
      <c r="ED478" t="e">
        <f>VLOOKUP(ED$1, SpeciesInfo!$A$2:$AK$166, 21, FALSE)</f>
        <v>#N/A</v>
      </c>
      <c r="EE478" t="str">
        <f>VLOOKUP(EE$1, SpeciesInfo!$A$2:$AK$166, 21, FALSE)</f>
        <v>Lives in subtidal areas and is rarely found in intertidal areas.  Feeds on organisms which inhabit encrusting rock growths, with amphipods and hermit crabs being the dominant food items (Ref. 26966).</v>
      </c>
      <c r="EF478" t="e">
        <f>VLOOKUP(EF$1, SpeciesInfo!$A$2:$AK$166, 21, FALSE)</f>
        <v>#N/A</v>
      </c>
      <c r="EG478" t="e">
        <f>VLOOKUP(EG$1, SpeciesInfo!$A$2:$AK$166, 21, FALSE)</f>
        <v>#N/A</v>
      </c>
      <c r="EH478" t="str">
        <f>VLOOKUP(EH$1, SpeciesInfo!$A$2:$AK$166, 21, FALSE)</f>
        <v>NA</v>
      </c>
      <c r="EI478" t="str">
        <f>VLOOKUP(EI$1, SpeciesInfo!$A$2:$AK$166, 21, FALSE)</f>
        <v>Nocturnal species found in crevices or holes during the day. Feeds on small crustaceans and mollusks.</v>
      </c>
      <c r="EJ478" t="e">
        <f>VLOOKUP(EJ$1, SpeciesInfo!$A$2:$AK$166, 21, FALSE)</f>
        <v>#N/A</v>
      </c>
      <c r="EK478" t="str">
        <f>VLOOKUP(EK$1, SpeciesInfo!$A$2:$AK$166, 21, FALSE)</f>
        <v>Feeds by snapping at its prey and swallowing it whole (Ref. 26966).</v>
      </c>
      <c r="EL478" t="e">
        <f>VLOOKUP(EL$1, SpeciesInfo!$A$2:$AK$166, 21, FALSE)</f>
        <v>#N/A</v>
      </c>
      <c r="EM478" t="e">
        <f>VLOOKUP(EM$1, SpeciesInfo!$A$2:$AK$166, 21, FALSE)</f>
        <v>#N/A</v>
      </c>
      <c r="EN478" t="e">
        <f>VLOOKUP(EN$1, SpeciesInfo!$A$2:$AK$166, 21, FALSE)</f>
        <v>#N/A</v>
      </c>
      <c r="EO478" t="e">
        <f>VLOOKUP(EO$1, SpeciesInfo!$A$2:$AK$166, 21, FALSE)</f>
        <v>#N/A</v>
      </c>
      <c r="EP478" t="e">
        <f>VLOOKUP(EP$1, SpeciesInfo!$A$2:$AK$166, 21, FALSE)</f>
        <v>#N/A</v>
      </c>
      <c r="EQ478" t="str">
        <f>VLOOKUP(EQ$1, SpeciesInfo!$A$2:$AK$166, 21, FALSE)</f>
        <v>Found in coral reefs and rocky reefs (Ref. 529).  Herbivore.  In Denham bay rocky reefs, mean abundace of 0.10 s.e. 0.10, for 3-minute timed-counts per 5 x 5 m^2 survey from surface to sea floor, 5-25 m deep, in 10 stations (Ref. 88969).</v>
      </c>
      <c r="ER478" t="str">
        <f>VLOOKUP(ER$1, SpeciesInfo!$A$2:$AK$166, 21, FALSE)</f>
        <v>NA</v>
      </c>
      <c r="ES478" t="str">
        <f>VLOOKUP(ES$1, SpeciesInfo!$A$2:$AK$166, 21, FALSE)</f>
        <v xml:space="preserve">         </v>
      </c>
      <c r="ET478" t="e">
        <f>VLOOKUP(ET$1, SpeciesInfo!$A$2:$AK$166, 21, FALSE)</f>
        <v>#N/A</v>
      </c>
      <c r="EU478" t="e">
        <f>VLOOKUP(EU$1, SpeciesInfo!$A$2:$AK$166, 21, FALSE)</f>
        <v>#N/A</v>
      </c>
      <c r="EV478" t="e">
        <f>VLOOKUP(EV$1, SpeciesInfo!$A$2:$AK$166, 21, FALSE)</f>
        <v>#N/A</v>
      </c>
      <c r="EW478" t="str">
        <f>VLOOKUP(EW$1, SpeciesInfo!$A$2:$AK$166,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SpeciesInfo!$A$2:$AK$166, 21, FALSE)</f>
        <v>NA</v>
      </c>
      <c r="EY478" t="e">
        <f>VLOOKUP(EY$1, SpeciesInfo!$A$2:$AK$166, 21, FALSE)</f>
        <v>#N/A</v>
      </c>
      <c r="EZ478" t="str">
        <f>VLOOKUP(EZ$1, SpeciesInfo!$A$2:$AK$166,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SpeciesInfo!$A$2:$AK$166, 21, FALSE)</f>
        <v>#N/A</v>
      </c>
      <c r="FB478" t="e">
        <f>VLOOKUP(FB$1, SpeciesInfo!$A$2:$AK$166, 21, FALSE)</f>
        <v>#N/A</v>
      </c>
      <c r="FC478" t="e">
        <f>VLOOKUP(FC$1, SpeciesInfo!$A$2:$AK$166, 21, FALSE)</f>
        <v>#N/A</v>
      </c>
    </row>
    <row r="479" spans="1:171" x14ac:dyDescent="0.3">
      <c r="A479" s="9" t="s">
        <v>1389</v>
      </c>
      <c r="B479">
        <f>VLOOKUP(B$1, SpeciesInfo!$A$2:$AK$166, 22, FALSE)</f>
        <v>970</v>
      </c>
      <c r="C479">
        <f>VLOOKUP(C$1, SpeciesInfo!$A$2:$AK$166, 22, FALSE)</f>
        <v>1200</v>
      </c>
      <c r="D479">
        <f>VLOOKUP(D$1, SpeciesInfo!$A$2:$AK$166, 22, FALSE)</f>
        <v>905</v>
      </c>
      <c r="E479">
        <f>VLOOKUP(E$1, SpeciesInfo!$A$2:$AK$166, 22, FALSE)</f>
        <v>1750</v>
      </c>
      <c r="F479">
        <f>VLOOKUP(F$1, SpeciesInfo!$A$2:$AK$166, 22, FALSE)</f>
        <v>3300</v>
      </c>
      <c r="G479">
        <f>VLOOKUP(G$1, SpeciesInfo!$A$2:$AK$166, 22, FALSE)</f>
        <v>3700</v>
      </c>
      <c r="H479">
        <f>VLOOKUP(H$1, SpeciesInfo!$A$2:$AK$166, 22, FALSE)</f>
        <v>4300</v>
      </c>
      <c r="I479">
        <f>VLOOKUP(I$1, SpeciesInfo!$A$2:$AK$166, 22, FALSE)</f>
        <v>3300</v>
      </c>
      <c r="J479">
        <f>VLOOKUP(J$1, SpeciesInfo!$A$2:$AK$166, 22, FALSE)</f>
        <v>1050</v>
      </c>
      <c r="K479">
        <f>VLOOKUP(K$1, SpeciesInfo!$A$2:$AK$166, 22, FALSE)</f>
        <v>1800</v>
      </c>
      <c r="L479">
        <f>VLOOKUP(L$1, SpeciesInfo!$A$2:$AK$166, 22, FALSE)</f>
        <v>820</v>
      </c>
      <c r="M479">
        <f>VLOOKUP(M$1, SpeciesInfo!$A$2:$AK$166, 22, FALSE)</f>
        <v>1720</v>
      </c>
      <c r="N479">
        <f>VLOOKUP(N$1, SpeciesInfo!$A$2:$AK$166, 22, FALSE)</f>
        <v>1500</v>
      </c>
      <c r="O479">
        <f>VLOOKUP(O$1, SpeciesInfo!$A$2:$AK$166, 22, FALSE)</f>
        <v>1060</v>
      </c>
      <c r="P479">
        <f>VLOOKUP(P$1, SpeciesInfo!$A$2:$AK$166, 22, FALSE)</f>
        <v>870</v>
      </c>
      <c r="Q479">
        <f>VLOOKUP(Q$1, SpeciesInfo!$A$2:$AK$166, 22, FALSE)</f>
        <v>2000</v>
      </c>
      <c r="R479">
        <f>VLOOKUP(R$1, SpeciesInfo!$A$2:$AK$166, 22, FALSE)</f>
        <v>904</v>
      </c>
      <c r="S479">
        <f>VLOOKUP(S$1, SpeciesInfo!$A$2:$AK$166, 22, FALSE)</f>
        <v>244</v>
      </c>
      <c r="T479">
        <f>VLOOKUP(T$1, SpeciesInfo!$A$2:$AK$166, 22, FALSE)</f>
        <v>185</v>
      </c>
      <c r="U479">
        <f>VLOOKUP(U$1, SpeciesInfo!$A$2:$AK$166, 22, FALSE)</f>
        <v>195</v>
      </c>
      <c r="V479">
        <f>VLOOKUP(V$1, SpeciesInfo!$A$2:$AK$166, 22, FALSE)</f>
        <v>342</v>
      </c>
      <c r="W479">
        <f>VLOOKUP(W$1, SpeciesInfo!$A$2:$AK$166, 22, FALSE)</f>
        <v>650</v>
      </c>
      <c r="X479">
        <f>VLOOKUP(X$1, SpeciesInfo!$A$2:$AK$166, 22, FALSE)</f>
        <v>620</v>
      </c>
      <c r="Y479">
        <f>VLOOKUP(Y$1, SpeciesInfo!$A$2:$AK$166, 22, FALSE)</f>
        <v>151</v>
      </c>
      <c r="Z479">
        <f>VLOOKUP(Z$1, SpeciesInfo!$A$2:$AK$166, 22, FALSE)</f>
        <v>400</v>
      </c>
      <c r="AA479">
        <f>VLOOKUP(AA$1, SpeciesInfo!$A$2:$AK$166, 22, FALSE)</f>
        <v>120</v>
      </c>
      <c r="AB479">
        <f>VLOOKUP(AB$1, SpeciesInfo!$A$2:$AK$166, 22, FALSE)</f>
        <v>250</v>
      </c>
      <c r="AC479">
        <f>VLOOKUP(AC$1, SpeciesInfo!$A$2:$AK$166, 22, FALSE)</f>
        <v>252</v>
      </c>
      <c r="AD479">
        <f>VLOOKUP(AD$1, SpeciesInfo!$A$2:$AK$166, 22, FALSE)</f>
        <v>435</v>
      </c>
      <c r="AE479">
        <f>VLOOKUP(AE$1, SpeciesInfo!$A$2:$AK$166, 22, FALSE)</f>
        <v>900</v>
      </c>
      <c r="AF479">
        <f>VLOOKUP(AF$1, SpeciesInfo!$A$2:$AK$166, 22, FALSE)</f>
        <v>760</v>
      </c>
      <c r="AG479">
        <f>VLOOKUP(AG$1, SpeciesInfo!$A$2:$AK$166, 22, FALSE)</f>
        <v>210</v>
      </c>
      <c r="AH479">
        <f>VLOOKUP(AH$1, SpeciesInfo!$A$2:$AK$166, 22, FALSE)</f>
        <v>400</v>
      </c>
      <c r="AI479">
        <f>VLOOKUP(AI$1, SpeciesInfo!$A$2:$AK$166, 22, FALSE)</f>
        <v>500</v>
      </c>
      <c r="AJ479">
        <f>VLOOKUP(AJ$1, SpeciesInfo!$A$2:$AK$166, 22, FALSE)</f>
        <v>350</v>
      </c>
      <c r="AK479">
        <f>VLOOKUP(AK$1, SpeciesInfo!$A$2:$AK$166, 22, FALSE)</f>
        <v>430</v>
      </c>
      <c r="AL479" s="8">
        <f>VLOOKUP(AL$1, SpeciesInfo!$A$2:$AK$166, 22, FALSE)</f>
        <v>500</v>
      </c>
      <c r="AM479">
        <f>VLOOKUP(AM$1, SpeciesInfo!$A$2:$AK$166, 22, FALSE)</f>
        <v>220</v>
      </c>
      <c r="AN479">
        <f>VLOOKUP(AN$1, SpeciesInfo!$A$2:$AK$166, 22, FALSE)</f>
        <v>120</v>
      </c>
      <c r="AO479">
        <f>VLOOKUP(AO$1, SpeciesInfo!$A$2:$AK$166, 22, FALSE)</f>
        <v>262</v>
      </c>
      <c r="AP479">
        <f>VLOOKUP(AP$1, SpeciesInfo!$A$2:$AK$166, 22, FALSE)</f>
        <v>450</v>
      </c>
      <c r="AQ479">
        <f>VLOOKUP(AQ$1, SpeciesInfo!$A$2:$AK$166, 22, FALSE)</f>
        <v>350</v>
      </c>
      <c r="AR479">
        <f>VLOOKUP(AR$1, SpeciesInfo!$A$2:$AK$166, 22, FALSE)</f>
        <v>280</v>
      </c>
      <c r="AS479">
        <f>VLOOKUP(AS$1, SpeciesInfo!$A$2:$AK$166, 22, FALSE)</f>
        <v>318</v>
      </c>
      <c r="AT479">
        <f>VLOOKUP(AT$1, SpeciesInfo!$A$2:$AK$166, 22, FALSE)</f>
        <v>440</v>
      </c>
      <c r="AU479">
        <f>VLOOKUP(AU$1, SpeciesInfo!$A$2:$AK$166, 22, FALSE)</f>
        <v>1700</v>
      </c>
      <c r="AV479">
        <f>VLOOKUP(AV$1, SpeciesInfo!$A$2:$AK$166, 22, FALSE)</f>
        <v>200</v>
      </c>
      <c r="AW479">
        <f>VLOOKUP(AW$1, SpeciesInfo!$A$2:$AK$166, 22, FALSE)</f>
        <v>470</v>
      </c>
      <c r="AX479">
        <f>VLOOKUP(AX$1, SpeciesInfo!$A$2:$AK$166, 22, FALSE)</f>
        <v>143</v>
      </c>
      <c r="AY479">
        <f>VLOOKUP(AY$1, SpeciesInfo!$A$2:$AK$166, 22, FALSE)</f>
        <v>300</v>
      </c>
      <c r="AZ479">
        <f>VLOOKUP(AZ$1, SpeciesInfo!$A$2:$AK$166, 22, FALSE)</f>
        <v>140</v>
      </c>
      <c r="BA479">
        <f>VLOOKUP(BA$1, SpeciesInfo!$A$2:$AK$166, 22, FALSE)</f>
        <v>370</v>
      </c>
      <c r="BB479">
        <f>VLOOKUP(BB$1, SpeciesInfo!$A$2:$AK$166, 22, FALSE)</f>
        <v>450</v>
      </c>
      <c r="BC479">
        <f>VLOOKUP(BC$1, SpeciesInfo!$A$2:$AK$166, 22, FALSE)</f>
        <v>827</v>
      </c>
      <c r="BD479">
        <f>VLOOKUP(BD$1, SpeciesInfo!$A$2:$AK$166, 22, FALSE)</f>
        <v>1930</v>
      </c>
      <c r="BE479">
        <f>VLOOKUP(BE$1, SpeciesInfo!$A$2:$AK$166, 22, FALSE)</f>
        <v>1570</v>
      </c>
      <c r="BF479">
        <f>VLOOKUP(BF$1, SpeciesInfo!$A$2:$AK$166, 22, FALSE)</f>
        <v>500</v>
      </c>
      <c r="BG479">
        <f>VLOOKUP(BG$1, SpeciesInfo!$A$2:$AK$166, 22, FALSE)</f>
        <v>890</v>
      </c>
      <c r="BH479">
        <f>VLOOKUP(BH$1, SpeciesInfo!$A$2:$AK$166, 22, FALSE)</f>
        <v>900</v>
      </c>
      <c r="BI479">
        <f>VLOOKUP(BI$1, SpeciesInfo!$A$2:$AK$166, 22, FALSE)</f>
        <v>470</v>
      </c>
      <c r="BJ479">
        <f>VLOOKUP(BJ$1, SpeciesInfo!$A$2:$AK$166, 22, FALSE)</f>
        <v>1300</v>
      </c>
      <c r="BK479">
        <f>VLOOKUP(BK$1, SpeciesInfo!$A$2:$AK$166, 22, FALSE)</f>
        <v>363</v>
      </c>
      <c r="BL479">
        <f>VLOOKUP(BL$1, SpeciesInfo!$A$2:$AK$166, 22, FALSE)</f>
        <v>380</v>
      </c>
      <c r="BM479">
        <f>VLOOKUP(BM$1, SpeciesInfo!$A$2:$AK$166, 22, FALSE)</f>
        <v>272</v>
      </c>
      <c r="BN479">
        <f>VLOOKUP(BN$1, SpeciesInfo!$A$2:$AK$166, 22, FALSE)</f>
        <v>380</v>
      </c>
      <c r="BO479">
        <f>VLOOKUP(BO$1, SpeciesInfo!$A$2:$AK$166, 22, FALSE)</f>
        <v>170</v>
      </c>
      <c r="BP479">
        <f>VLOOKUP(BP$1, SpeciesInfo!$A$2:$AK$166, 22, FALSE)</f>
        <v>170</v>
      </c>
      <c r="BQ479">
        <f>VLOOKUP(BQ$1, SpeciesInfo!$A$2:$AK$166, 22, FALSE)</f>
        <v>225</v>
      </c>
      <c r="BR479">
        <f>VLOOKUP(BR$1, SpeciesInfo!$A$2:$AK$166, 22, FALSE)</f>
        <v>363</v>
      </c>
      <c r="BS479">
        <f>VLOOKUP(BS$1, SpeciesInfo!$A$2:$AK$166, 22, FALSE)</f>
        <v>400</v>
      </c>
      <c r="BT479">
        <f>VLOOKUP(BT$1, SpeciesInfo!$A$2:$AK$166, 22, FALSE)</f>
        <v>527</v>
      </c>
      <c r="BU479">
        <f>VLOOKUP(BU$1, SpeciesInfo!$A$2:$AK$166, 22, FALSE)</f>
        <v>652</v>
      </c>
      <c r="BV479">
        <f>VLOOKUP(BV$1, SpeciesInfo!$A$2:$AK$166, 22, FALSE)</f>
        <v>510</v>
      </c>
      <c r="BW479">
        <f>VLOOKUP(BW$1, SpeciesInfo!$A$2:$AK$166, 22, FALSE)</f>
        <v>393</v>
      </c>
      <c r="BX479">
        <f>VLOOKUP(BX$1, SpeciesInfo!$A$2:$AK$166, 22, FALSE)</f>
        <v>335</v>
      </c>
      <c r="BY479">
        <f>VLOOKUP(BY$1, SpeciesInfo!$A$2:$AK$166, 22, FALSE)</f>
        <v>350</v>
      </c>
      <c r="BZ479">
        <f>VLOOKUP(BZ$1, SpeciesInfo!$A$2:$AK$166, 22, FALSE)</f>
        <v>241</v>
      </c>
      <c r="CA479">
        <f>VLOOKUP(CA$1, SpeciesInfo!$A$2:$AK$166, 22, FALSE)</f>
        <v>200</v>
      </c>
      <c r="CB479">
        <f>VLOOKUP(CB$1, SpeciesInfo!$A$2:$AK$166, 22, FALSE)</f>
        <v>180</v>
      </c>
      <c r="CC479">
        <f>VLOOKUP(CC$1, SpeciesInfo!$A$2:$AK$166, 22, FALSE)</f>
        <v>250</v>
      </c>
      <c r="CD479">
        <f>VLOOKUP(CD$1, SpeciesInfo!$A$2:$AK$166, 22, FALSE)</f>
        <v>900</v>
      </c>
      <c r="CE479">
        <f>VLOOKUP(CE$1, SpeciesInfo!$A$2:$AK$166, 22, FALSE)</f>
        <v>350</v>
      </c>
      <c r="CF479">
        <f>VLOOKUP(CF$1, SpeciesInfo!$A$2:$AK$166, 22, FALSE)</f>
        <v>415</v>
      </c>
      <c r="CG479">
        <f>VLOOKUP(CG$1, SpeciesInfo!$A$2:$AK$166, 22, FALSE)</f>
        <v>170</v>
      </c>
      <c r="CH479">
        <f>VLOOKUP(CH$1, SpeciesInfo!$A$2:$AK$166, 22, FALSE)</f>
        <v>150</v>
      </c>
      <c r="CI479">
        <f>VLOOKUP(CI$1, SpeciesInfo!$A$2:$AK$166, 22, FALSE)</f>
        <v>61</v>
      </c>
      <c r="CJ479">
        <f>VLOOKUP(CJ$1, SpeciesInfo!$A$2:$AK$166, 22, FALSE)</f>
        <v>230</v>
      </c>
      <c r="CK479">
        <f>VLOOKUP(CK$1, SpeciesInfo!$A$2:$AK$166, 22, FALSE)</f>
        <v>221</v>
      </c>
      <c r="CL479">
        <f>VLOOKUP(CL$1, SpeciesInfo!$A$2:$AK$166, 22, FALSE)</f>
        <v>160</v>
      </c>
      <c r="CM479">
        <f>VLOOKUP(CM$1, SpeciesInfo!$A$2:$AK$166, 22, FALSE)</f>
        <v>400</v>
      </c>
      <c r="CN479">
        <f>VLOOKUP(CN$1, SpeciesInfo!$A$2:$AK$166, 22, FALSE)</f>
        <v>570</v>
      </c>
      <c r="CO479">
        <f>VLOOKUP(CO$1, SpeciesInfo!$A$2:$AK$166, 22, FALSE)</f>
        <v>464</v>
      </c>
      <c r="CP479">
        <f>VLOOKUP(CP$1, SpeciesInfo!$A$2:$AK$166, 22, FALSE)</f>
        <v>410</v>
      </c>
      <c r="CQ479">
        <f>VLOOKUP(CQ$1, SpeciesInfo!$A$2:$AK$166, 22, FALSE)</f>
        <v>274</v>
      </c>
      <c r="CR479">
        <f>VLOOKUP(CR$1, SpeciesInfo!$A$2:$AK$166, 22, FALSE)</f>
        <v>410</v>
      </c>
      <c r="CS479">
        <f>VLOOKUP(CS$1, SpeciesInfo!$A$2:$AK$166, 22, FALSE)</f>
        <v>700</v>
      </c>
      <c r="CT479">
        <f>VLOOKUP(CT$1, SpeciesInfo!$A$2:$AK$166, 22, FALSE)</f>
        <v>600</v>
      </c>
      <c r="CU479">
        <f>VLOOKUP(CU$1, SpeciesInfo!$A$2:$AK$166, 22, FALSE)</f>
        <v>500</v>
      </c>
      <c r="CV479">
        <f>VLOOKUP(CV$1, SpeciesInfo!$A$2:$AK$166, 22, FALSE)</f>
        <v>800</v>
      </c>
      <c r="CW479">
        <f>VLOOKUP(CW$1, SpeciesInfo!$A$2:$AK$166, 22, FALSE)</f>
        <v>650</v>
      </c>
      <c r="CX479">
        <f>VLOOKUP(CX$1, SpeciesInfo!$A$2:$AK$166, 22, FALSE)</f>
        <v>1200</v>
      </c>
      <c r="CY479">
        <f>VLOOKUP(CY$1, SpeciesInfo!$A$2:$AK$166, 22, FALSE)</f>
        <v>366</v>
      </c>
      <c r="CZ479">
        <f>VLOOKUP(CZ$1, SpeciesInfo!$A$2:$AK$166, 22, FALSE)</f>
        <v>360</v>
      </c>
      <c r="DA479">
        <f>VLOOKUP(DA$1, SpeciesInfo!$A$2:$AK$166, 22, FALSE)</f>
        <v>240</v>
      </c>
      <c r="DB479">
        <f>VLOOKUP(DB$1, SpeciesInfo!$A$2:$AK$166, 22, FALSE)</f>
        <v>360</v>
      </c>
      <c r="DC479">
        <f>VLOOKUP(DC$1, SpeciesInfo!$A$2:$AK$166, 22, FALSE)</f>
        <v>500</v>
      </c>
      <c r="DD479">
        <f>VLOOKUP(DD$1, SpeciesInfo!$A$2:$AK$166, 22, FALSE)</f>
        <v>325</v>
      </c>
      <c r="DE479">
        <f>VLOOKUP(DE$1, SpeciesInfo!$A$2:$AK$166, 22, FALSE)</f>
        <v>170</v>
      </c>
      <c r="DF479">
        <f>VLOOKUP(DF$1, SpeciesInfo!$A$2:$AK$166, 22, FALSE)</f>
        <v>350</v>
      </c>
      <c r="DG479">
        <f>VLOOKUP(DG$1, SpeciesInfo!$A$2:$AK$166, 22, FALSE)</f>
        <v>327</v>
      </c>
      <c r="DH479">
        <f>VLOOKUP(DH$1, SpeciesInfo!$A$2:$AK$166, 22, FALSE)</f>
        <v>250</v>
      </c>
      <c r="DI479">
        <f>VLOOKUP(DI$1, SpeciesInfo!$A$2:$AK$166, 22, FALSE)</f>
        <v>130</v>
      </c>
      <c r="DJ479">
        <f>VLOOKUP(DJ$1, SpeciesInfo!$A$2:$AK$166, 22, FALSE)</f>
        <v>140</v>
      </c>
      <c r="DK479">
        <f>VLOOKUP(DK$1, SpeciesInfo!$A$2:$AK$166, 22, FALSE)</f>
        <v>375</v>
      </c>
      <c r="DL479">
        <f>VLOOKUP(DL$1, SpeciesInfo!$A$2:$AK$166, 22, FALSE)</f>
        <v>368</v>
      </c>
      <c r="DM479">
        <f>VLOOKUP(DM$1, SpeciesInfo!$A$2:$AK$166, 22, FALSE)</f>
        <v>420</v>
      </c>
      <c r="DN479">
        <f>VLOOKUP(DN$1, SpeciesInfo!$A$2:$AK$166, 22, FALSE)</f>
        <v>300</v>
      </c>
      <c r="DO479">
        <f>VLOOKUP(DO$1, SpeciesInfo!$A$2:$AK$166, 22, FALSE)</f>
        <v>160</v>
      </c>
      <c r="DP479">
        <f>VLOOKUP(DP$1, SpeciesInfo!$A$2:$AK$166, 22, FALSE)</f>
        <v>250</v>
      </c>
      <c r="DQ479">
        <f>VLOOKUP(DQ$1, SpeciesInfo!$A$2:$AK$166, 22, FALSE)</f>
        <v>300</v>
      </c>
      <c r="DR479">
        <f>VLOOKUP(DR$1, SpeciesInfo!$A$2:$AK$166, 22, FALSE)</f>
        <v>355</v>
      </c>
      <c r="DS479">
        <f>VLOOKUP(DS$1, SpeciesInfo!$A$2:$AK$166, 22, FALSE)</f>
        <v>700</v>
      </c>
      <c r="DT479">
        <f>VLOOKUP(DT$1, SpeciesInfo!$A$2:$AK$166, 22, FALSE)</f>
        <v>267</v>
      </c>
      <c r="DU479">
        <f>VLOOKUP(DU$1, SpeciesInfo!$A$2:$AK$166, 22, FALSE)</f>
        <v>470</v>
      </c>
      <c r="DV479">
        <f>VLOOKUP(DV$1, SpeciesInfo!$A$2:$AK$166, 22, FALSE)</f>
        <v>600</v>
      </c>
      <c r="DW479">
        <f>VLOOKUP(DW$1, SpeciesInfo!$A$2:$AK$166, 22, FALSE)</f>
        <v>170</v>
      </c>
      <c r="DX479">
        <f>VLOOKUP(DX$1, SpeciesInfo!$A$2:$AK$166, 22, FALSE)</f>
        <v>65</v>
      </c>
      <c r="DY479">
        <f>VLOOKUP(DY$1, SpeciesInfo!$A$2:$AK$166, 22, FALSE)</f>
        <v>85</v>
      </c>
      <c r="DZ479">
        <f>VLOOKUP(DZ$1, SpeciesInfo!$A$2:$AK$166, 22, FALSE)</f>
        <v>53</v>
      </c>
      <c r="EA479">
        <f>VLOOKUP(EA$1, SpeciesInfo!$A$2:$AK$166, 22, FALSE)</f>
        <v>84</v>
      </c>
      <c r="EB479">
        <f>VLOOKUP(EB$1, SpeciesInfo!$A$2:$AK$166, 22, FALSE)</f>
        <v>130</v>
      </c>
      <c r="EC479">
        <f>VLOOKUP(EC$1, SpeciesInfo!$A$2:$AK$166, 22, FALSE)</f>
        <v>133</v>
      </c>
      <c r="ED479">
        <f>VLOOKUP(ED$1, SpeciesInfo!$A$2:$AK$166, 22, FALSE)</f>
        <v>74</v>
      </c>
      <c r="EE479">
        <f>VLOOKUP(EE$1, SpeciesInfo!$A$2:$AK$166, 22, FALSE)</f>
        <v>113</v>
      </c>
      <c r="EF479">
        <f>VLOOKUP(EF$1, SpeciesInfo!$A$2:$AK$166, 22, FALSE)</f>
        <v>90</v>
      </c>
      <c r="EG479">
        <f>VLOOKUP(EG$1, SpeciesInfo!$A$2:$AK$166, 22, FALSE)</f>
        <v>90</v>
      </c>
      <c r="EH479">
        <f>VLOOKUP(EH$1, SpeciesInfo!$A$2:$AK$166, 22, FALSE)</f>
        <v>91</v>
      </c>
      <c r="EI479">
        <f>VLOOKUP(EI$1, SpeciesInfo!$A$2:$AK$166, 22, FALSE)</f>
        <v>127</v>
      </c>
      <c r="EJ479">
        <f>VLOOKUP(EJ$1, SpeciesInfo!$A$2:$AK$166, 22, FALSE)</f>
        <v>38</v>
      </c>
      <c r="EK479">
        <f>VLOOKUP(EK$1, SpeciesInfo!$A$2:$AK$166, 22, FALSE)</f>
        <v>47</v>
      </c>
      <c r="EL479">
        <f>VLOOKUP(EL$1, SpeciesInfo!$A$2:$AK$166, 22, FALSE)</f>
        <v>55</v>
      </c>
      <c r="EM479">
        <f>VLOOKUP(EM$1, SpeciesInfo!$A$2:$AK$166, 22, FALSE)</f>
        <v>70</v>
      </c>
      <c r="EN479">
        <f>VLOOKUP(EN$1, SpeciesInfo!$A$2:$AK$166, 22, FALSE)</f>
        <v>120</v>
      </c>
      <c r="EO479">
        <f>VLOOKUP(EO$1, SpeciesInfo!$A$2:$AK$166, 22, FALSE)</f>
        <v>102</v>
      </c>
      <c r="EP479">
        <f>VLOOKUP(EP$1, SpeciesInfo!$A$2:$AK$166, 22, FALSE)</f>
        <v>33</v>
      </c>
      <c r="EQ479">
        <f>VLOOKUP(EQ$1, SpeciesInfo!$A$2:$AK$166, 22, FALSE)</f>
        <v>155</v>
      </c>
      <c r="ER479">
        <f>VLOOKUP(ER$1, SpeciesInfo!$A$2:$AK$166, 22, FALSE)</f>
        <v>69</v>
      </c>
      <c r="ES479">
        <f>VLOOKUP(ES$1, SpeciesInfo!$A$2:$AK$166, 22, FALSE)</f>
        <v>110</v>
      </c>
      <c r="ET479">
        <f>VLOOKUP(ET$1, SpeciesInfo!$A$2:$AK$166, 22, FALSE)</f>
        <v>58</v>
      </c>
      <c r="EU479">
        <f>VLOOKUP(EU$1, SpeciesInfo!$A$2:$AK$166, 22, FALSE)</f>
        <v>32.6</v>
      </c>
      <c r="EV479">
        <f>VLOOKUP(EV$1, SpeciesInfo!$A$2:$AK$166, 22, FALSE)</f>
        <v>85</v>
      </c>
      <c r="EW479">
        <f>VLOOKUP(EW$1, SpeciesInfo!$A$2:$AK$166, 22, FALSE)</f>
        <v>600</v>
      </c>
      <c r="EX479">
        <f>VLOOKUP(EX$1, SpeciesInfo!$A$2:$AK$166, 22, FALSE)</f>
        <v>336</v>
      </c>
      <c r="EY479">
        <f>VLOOKUP(EY$1, SpeciesInfo!$A$2:$AK$166, 22, FALSE)</f>
        <v>223</v>
      </c>
      <c r="EZ479">
        <f>VLOOKUP(EZ$1, SpeciesInfo!$A$2:$AK$166, 22, FALSE)</f>
        <v>450</v>
      </c>
      <c r="FA479">
        <f>VLOOKUP(FA$1, SpeciesInfo!$A$2:$AK$166, 22, FALSE)</f>
        <v>170</v>
      </c>
      <c r="FB479">
        <f>VLOOKUP(FB$1, SpeciesInfo!$A$2:$AK$166, 22, FALSE)</f>
        <v>500</v>
      </c>
      <c r="FC479">
        <f>VLOOKUP(FC$1, SpeciesInfo!$A$2:$AK$166, 22, FALSE)</f>
        <v>260</v>
      </c>
    </row>
    <row r="480" spans="1:171" x14ac:dyDescent="0.3">
      <c r="A480" s="9" t="s">
        <v>1390</v>
      </c>
      <c r="B480" t="str">
        <f>VLOOKUP(B$1, SpeciesInfo!$A$2:$AK$166, 23, FALSE)</f>
        <v>FONZ</v>
      </c>
      <c r="C480" t="str">
        <f>VLOOKUP(C$1, SpeciesInfo!$A$2:$AK$166, 23, FALSE)</f>
        <v>FONZ</v>
      </c>
      <c r="D480" t="str">
        <f>VLOOKUP(D$1, SpeciesInfo!$A$2:$AK$166, 23, FALSE)</f>
        <v>FONZ</v>
      </c>
      <c r="E480" t="str">
        <f>VLOOKUP(E$1, SpeciesInfo!$A$2:$AK$166, 23, FALSE)</f>
        <v>FONZ</v>
      </c>
      <c r="F480" t="str">
        <f>VLOOKUP(F$1, SpeciesInfo!$A$2:$AK$166, 23, FALSE)</f>
        <v>FONZ</v>
      </c>
      <c r="G480" t="str">
        <f>VLOOKUP(G$1, SpeciesInfo!$A$2:$AK$166, 23, FALSE)</f>
        <v>FONZ</v>
      </c>
      <c r="H480" t="str">
        <f>VLOOKUP(H$1, SpeciesInfo!$A$2:$AK$166, 23, FALSE)</f>
        <v>FONZ</v>
      </c>
      <c r="I480" t="str">
        <f>VLOOKUP(I$1, SpeciesInfo!$A$2:$AK$166, 23, FALSE)</f>
        <v>FONZ</v>
      </c>
      <c r="J480" t="str">
        <f>VLOOKUP(J$1, SpeciesInfo!$A$2:$AK$166, 23, FALSE)</f>
        <v>FONZ</v>
      </c>
      <c r="K480" t="str">
        <f>VLOOKUP(K$1, SpeciesInfo!$A$2:$AK$166, 23, FALSE)</f>
        <v>FONZ</v>
      </c>
      <c r="L480" t="str">
        <f>VLOOKUP(L$1, SpeciesInfo!$A$2:$AK$166, 23, FALSE)</f>
        <v>FONZ</v>
      </c>
      <c r="M480" t="str">
        <f>VLOOKUP(M$1, SpeciesInfo!$A$2:$AK$166, 23, FALSE)</f>
        <v>FONZ</v>
      </c>
      <c r="N480" t="str">
        <f>VLOOKUP(N$1, SpeciesInfo!$A$2:$AK$166, 23, FALSE)</f>
        <v>FONZ</v>
      </c>
      <c r="O480" t="str">
        <f>VLOOKUP(O$1, SpeciesInfo!$A$2:$AK$166, 23, FALSE)</f>
        <v>FONZ</v>
      </c>
      <c r="P480" t="str">
        <f>VLOOKUP(P$1, SpeciesInfo!$A$2:$AK$166, 23, FALSE)</f>
        <v>FONZ</v>
      </c>
      <c r="Q480" t="str">
        <f>VLOOKUP(Q$1, SpeciesInfo!$A$2:$AK$166, 23, FALSE)</f>
        <v>FONZ</v>
      </c>
      <c r="R480" t="str">
        <f>VLOOKUP(R$1, SpeciesInfo!$A$2:$AK$166, 23, FALSE)</f>
        <v>FONZ</v>
      </c>
      <c r="S480" t="str">
        <f>VLOOKUP(S$1, SpeciesInfo!$A$2:$AK$166, 23, FALSE)</f>
        <v>FONZ</v>
      </c>
      <c r="T480" t="str">
        <f>VLOOKUP(T$1, SpeciesInfo!$A$2:$AK$166, 23, FALSE)</f>
        <v>FONZ</v>
      </c>
      <c r="U480" t="str">
        <f>VLOOKUP(U$1, SpeciesInfo!$A$2:$AK$166, 23, FALSE)</f>
        <v>FONZ</v>
      </c>
      <c r="V480" t="str">
        <f>VLOOKUP(V$1, SpeciesInfo!$A$2:$AK$166, 23, FALSE)</f>
        <v>FONZ</v>
      </c>
      <c r="W480" t="str">
        <f>VLOOKUP(W$1, SpeciesInfo!$A$2:$AK$166, 23, FALSE)</f>
        <v>FONZ</v>
      </c>
      <c r="X480" t="str">
        <f>VLOOKUP(X$1, SpeciesInfo!$A$2:$AK$166, 23, FALSE)</f>
        <v>FONZ</v>
      </c>
      <c r="Y480" t="str">
        <f>VLOOKUP(Y$1, SpeciesInfo!$A$2:$AK$166, 23, FALSE)</f>
        <v>FONZ</v>
      </c>
      <c r="Z480" t="str">
        <f>VLOOKUP(Z$1, SpeciesInfo!$A$2:$AK$166, 23, FALSE)</f>
        <v>FONZ</v>
      </c>
      <c r="AA480" t="str">
        <f>VLOOKUP(AA$1, SpeciesInfo!$A$2:$AK$166, 23, FALSE)</f>
        <v>FONZ</v>
      </c>
      <c r="AB480" t="str">
        <f>VLOOKUP(AB$1, SpeciesInfo!$A$2:$AK$166, 23, FALSE)</f>
        <v>FONZ</v>
      </c>
      <c r="AC480" t="str">
        <f>VLOOKUP(AC$1, SpeciesInfo!$A$2:$AK$166, 23, FALSE)</f>
        <v>FONZ</v>
      </c>
      <c r="AD480" t="str">
        <f>VLOOKUP(AD$1, SpeciesInfo!$A$2:$AK$166, 23, FALSE)</f>
        <v>FONZ</v>
      </c>
      <c r="AE480" t="str">
        <f>VLOOKUP(AE$1, SpeciesInfo!$A$2:$AK$166, 23, FALSE)</f>
        <v>FONZ</v>
      </c>
      <c r="AF480" t="str">
        <f>VLOOKUP(AF$1, SpeciesInfo!$A$2:$AK$166, 23, FALSE)</f>
        <v>FONZ</v>
      </c>
      <c r="AG480" t="str">
        <f>VLOOKUP(AG$1, SpeciesInfo!$A$2:$AK$166, 23, FALSE)</f>
        <v>FONZ - prob to 300mm</v>
      </c>
      <c r="AH480" t="str">
        <f>VLOOKUP(AH$1, SpeciesInfo!$A$2:$AK$166, 23, FALSE)</f>
        <v>FONZ</v>
      </c>
      <c r="AI480" t="str">
        <f>VLOOKUP(AI$1, SpeciesInfo!$A$2:$AK$166, 23, FALSE)</f>
        <v>FONZ</v>
      </c>
      <c r="AJ480" t="str">
        <f>VLOOKUP(AJ$1, SpeciesInfo!$A$2:$AK$166, 23, FALSE)</f>
        <v>FONZ</v>
      </c>
      <c r="AK480" t="str">
        <f>VLOOKUP(AK$1, SpeciesInfo!$A$2:$AK$166, 23, FALSE)</f>
        <v>FONZ - prob to 300mm</v>
      </c>
      <c r="AL480" s="8" t="str">
        <f>VLOOKUP(AL$1, SpeciesInfo!$A$2:$AK$166, 23, FALSE)</f>
        <v>FONZ - prob to 300mm</v>
      </c>
      <c r="AM480" t="str">
        <f>VLOOKUP(AM$1, SpeciesInfo!$A$2:$AK$166, 23, FALSE)</f>
        <v>FONZ - prob to 300mm</v>
      </c>
      <c r="AN480" t="str">
        <f>VLOOKUP(AN$1, SpeciesInfo!$A$2:$AK$166, 23, FALSE)</f>
        <v>FishBase</v>
      </c>
      <c r="AO480" t="str">
        <f>VLOOKUP(AO$1, SpeciesInfo!$A$2:$AK$166, 23, FALSE)</f>
        <v xml:space="preserve">FONZ </v>
      </c>
      <c r="AP480" t="str">
        <f>VLOOKUP(AP$1, SpeciesInfo!$A$2:$AK$166, 23, FALSE)</f>
        <v>FONZ</v>
      </c>
      <c r="AQ480" t="str">
        <f>VLOOKUP(AQ$1, SpeciesInfo!$A$2:$AK$166, 23, FALSE)</f>
        <v>FONZ</v>
      </c>
      <c r="AR480" t="str">
        <f>VLOOKUP(AR$1, SpeciesInfo!$A$2:$AK$166, 23, FALSE)</f>
        <v xml:space="preserve">FONZ </v>
      </c>
      <c r="AS480" t="str">
        <f>VLOOKUP(AS$1, SpeciesInfo!$A$2:$AK$166, 23, FALSE)</f>
        <v xml:space="preserve">FONZ </v>
      </c>
      <c r="AT480" t="str">
        <f>VLOOKUP(AT$1, SpeciesInfo!$A$2:$AK$166, 23, FALSE)</f>
        <v>FONZ</v>
      </c>
      <c r="AU480" t="str">
        <f>VLOOKUP(AU$1, SpeciesInfo!$A$2:$AK$166, 23, FALSE)</f>
        <v xml:space="preserve">FONZ </v>
      </c>
      <c r="AV480" t="str">
        <f>VLOOKUP(AV$1, SpeciesInfo!$A$2:$AK$166, 23, FALSE)</f>
        <v>FONZ</v>
      </c>
      <c r="AW480" t="str">
        <f>VLOOKUP(AW$1, SpeciesInfo!$A$2:$AK$166, 23, FALSE)</f>
        <v>FONZ</v>
      </c>
      <c r="AX480" t="str">
        <f>VLOOKUP(AX$1, SpeciesInfo!$A$2:$AK$166, 23, FALSE)</f>
        <v>FONZ</v>
      </c>
      <c r="AY480" t="str">
        <f>VLOOKUP(AY$1, SpeciesInfo!$A$2:$AK$166, 23, FALSE)</f>
        <v>FONZ</v>
      </c>
      <c r="AZ480" t="str">
        <f>VLOOKUP(AZ$1, SpeciesInfo!$A$2:$AK$166, 23, FALSE)</f>
        <v>FishBase</v>
      </c>
      <c r="BA480" t="str">
        <f>VLOOKUP(BA$1, SpeciesInfo!$A$2:$AK$166, 23, FALSE)</f>
        <v>FONZ</v>
      </c>
      <c r="BB480" t="str">
        <f>VLOOKUP(BB$1, SpeciesInfo!$A$2:$AK$166, 23, FALSE)</f>
        <v>FONZ</v>
      </c>
      <c r="BC480" t="str">
        <f>VLOOKUP(BC$1, SpeciesInfo!$A$2:$AK$166, 23, FALSE)</f>
        <v>FONZ</v>
      </c>
      <c r="BD480" t="str">
        <f>VLOOKUP(BD$1, SpeciesInfo!$A$2:$AK$166, 23, FALSE)</f>
        <v>FONZ - 58.4kg</v>
      </c>
      <c r="BE480" t="str">
        <f>VLOOKUP(BE$1, SpeciesInfo!$A$2:$AK$166, 23, FALSE)</f>
        <v>FONZ - 59.9kg</v>
      </c>
      <c r="BF480" t="str">
        <f>VLOOKUP(BF$1, SpeciesInfo!$A$2:$AK$166, 23, FALSE)</f>
        <v>FONZ</v>
      </c>
      <c r="BG480" t="str">
        <f>VLOOKUP(BG$1, SpeciesInfo!$A$2:$AK$166, 23, FALSE)</f>
        <v>FONZ - 7.3kg</v>
      </c>
      <c r="BH480" t="str">
        <f>VLOOKUP(BH$1, SpeciesInfo!$A$2:$AK$166, 23, FALSE)</f>
        <v>FONZ - 11kg</v>
      </c>
      <c r="BI480" t="str">
        <f>VLOOKUP(BI$1, SpeciesInfo!$A$2:$AK$166, 23, FALSE)</f>
        <v>FONZ</v>
      </c>
      <c r="BJ480" t="str">
        <f>VLOOKUP(BJ$1, SpeciesInfo!$A$2:$AK$166, 23, FALSE)</f>
        <v>FONZ &gt;20kg</v>
      </c>
      <c r="BK480" t="str">
        <f>VLOOKUP(BK$1, SpeciesInfo!$A$2:$AK$166, 23, FALSE)</f>
        <v>FONZ</v>
      </c>
      <c r="BL480" t="str">
        <f>VLOOKUP(BL$1, SpeciesInfo!$A$2:$AK$166, 23, FALSE)</f>
        <v>FishBase</v>
      </c>
      <c r="BM480" t="str">
        <f>VLOOKUP(BM$1, SpeciesInfo!$A$2:$AK$166, 23, FALSE)</f>
        <v>FONZ</v>
      </c>
      <c r="BN480" t="str">
        <f>VLOOKUP(BN$1, SpeciesInfo!$A$2:$AK$166, 23, FALSE)</f>
        <v xml:space="preserve">FONZ </v>
      </c>
      <c r="BO480" t="str">
        <f>VLOOKUP(BO$1, SpeciesInfo!$A$2:$AK$166, 23, FALSE)</f>
        <v>FONZ</v>
      </c>
      <c r="BP480" t="str">
        <f>VLOOKUP(BP$1, SpeciesInfo!$A$2:$AK$166, 23, FALSE)</f>
        <v>FONZ</v>
      </c>
      <c r="BQ480" t="str">
        <f>VLOOKUP(BQ$1, SpeciesInfo!$A$2:$AK$166, 23, FALSE)</f>
        <v>FONZ</v>
      </c>
      <c r="BR480" t="str">
        <f>VLOOKUP(BR$1, SpeciesInfo!$A$2:$AK$166, 23, FALSE)</f>
        <v>FONZ</v>
      </c>
      <c r="BS480" t="str">
        <f>VLOOKUP(BS$1, SpeciesInfo!$A$2:$AK$166, 23, FALSE)</f>
        <v>FONZ</v>
      </c>
      <c r="BT480" t="str">
        <f>VLOOKUP(BT$1, SpeciesInfo!$A$2:$AK$166, 23, FALSE)</f>
        <v xml:space="preserve">FONZ </v>
      </c>
      <c r="BU480" t="str">
        <f>VLOOKUP(BU$1, SpeciesInfo!$A$2:$AK$166, 23, FALSE)</f>
        <v>FONZ</v>
      </c>
      <c r="BV480" t="str">
        <f>VLOOKUP(BV$1, SpeciesInfo!$A$2:$AK$166, 23, FALSE)</f>
        <v>FONZ</v>
      </c>
      <c r="BW480" t="str">
        <f>VLOOKUP(BW$1, SpeciesInfo!$A$2:$AK$166, 23, FALSE)</f>
        <v>FONZ</v>
      </c>
      <c r="BX480" t="str">
        <f>VLOOKUP(BX$1, SpeciesInfo!$A$2:$AK$166, 23, FALSE)</f>
        <v>FONZ</v>
      </c>
      <c r="BY480" t="str">
        <f>VLOOKUP(BY$1, SpeciesInfo!$A$2:$AK$166, 23, FALSE)</f>
        <v>FONZ</v>
      </c>
      <c r="BZ480" t="str">
        <f>VLOOKUP(BZ$1, SpeciesInfo!$A$2:$AK$166, 23, FALSE)</f>
        <v>FONZ</v>
      </c>
      <c r="CA480" t="str">
        <f>VLOOKUP(CA$1, SpeciesInfo!$A$2:$AK$166, 23, FALSE)</f>
        <v>FONZ</v>
      </c>
      <c r="CB480" t="str">
        <f>VLOOKUP(CB$1, SpeciesInfo!$A$2:$AK$166, 23, FALSE)</f>
        <v>FONZ</v>
      </c>
      <c r="CC480" t="str">
        <f>VLOOKUP(CC$1, SpeciesInfo!$A$2:$AK$166, 23, FALSE)</f>
        <v>FONZ</v>
      </c>
      <c r="CD480" t="str">
        <f>VLOOKUP(CD$1, SpeciesInfo!$A$2:$AK$166, 23, FALSE)</f>
        <v>FONZ</v>
      </c>
      <c r="CE480" t="str">
        <f>VLOOKUP(CE$1, SpeciesInfo!$A$2:$AK$166, 23, FALSE)</f>
        <v>FONZ</v>
      </c>
      <c r="CF480" t="str">
        <f>VLOOKUP(CF$1, SpeciesInfo!$A$2:$AK$166, 23, FALSE)</f>
        <v>FONZ</v>
      </c>
      <c r="CG480" t="str">
        <f>VLOOKUP(CG$1, SpeciesInfo!$A$2:$AK$166, 23, FALSE)</f>
        <v>FONZ</v>
      </c>
      <c r="CH480" t="str">
        <f>VLOOKUP(CH$1, SpeciesInfo!$A$2:$AK$166, 23, FALSE)</f>
        <v>FONZ</v>
      </c>
      <c r="CI480" t="str">
        <f>VLOOKUP(CI$1, SpeciesInfo!$A$2:$AK$166, 23, FALSE)</f>
        <v>FONZ</v>
      </c>
      <c r="CJ480" t="str">
        <f>VLOOKUP(CJ$1, SpeciesInfo!$A$2:$AK$166, 23, FALSE)</f>
        <v>FONZ</v>
      </c>
      <c r="CK480" t="str">
        <f>VLOOKUP(CK$1, SpeciesInfo!$A$2:$AK$166, 23, FALSE)</f>
        <v>FONZ</v>
      </c>
      <c r="CL480" t="str">
        <f>VLOOKUP(CL$1, SpeciesInfo!$A$2:$AK$166, 23, FALSE)</f>
        <v>FONZ</v>
      </c>
      <c r="CM480" t="str">
        <f>VLOOKUP(CM$1, SpeciesInfo!$A$2:$AK$166, 23, FALSE)</f>
        <v>FONZ - 2kg</v>
      </c>
      <c r="CN480" t="str">
        <f>VLOOKUP(CN$1, SpeciesInfo!$A$2:$AK$166, 23, FALSE)</f>
        <v>FONZ</v>
      </c>
      <c r="CO480" t="str">
        <f>VLOOKUP(CO$1, SpeciesInfo!$A$2:$AK$166, 23, FALSE)</f>
        <v>FONZ</v>
      </c>
      <c r="CP480" t="str">
        <f>VLOOKUP(CP$1, SpeciesInfo!$A$2:$AK$166, 23, FALSE)</f>
        <v>FONZ</v>
      </c>
      <c r="CQ480" t="str">
        <f>VLOOKUP(CQ$1, SpeciesInfo!$A$2:$AK$166, 23, FALSE)</f>
        <v>FONZ</v>
      </c>
      <c r="CR480" t="str">
        <f>VLOOKUP(CR$1, SpeciesInfo!$A$2:$AK$166, 23, FALSE)</f>
        <v>FONZ</v>
      </c>
      <c r="CS480" t="str">
        <f>VLOOKUP(CS$1, SpeciesInfo!$A$2:$AK$166, 23, FALSE)</f>
        <v>FONZ</v>
      </c>
      <c r="CT480" t="str">
        <f>VLOOKUP(CT$1, SpeciesInfo!$A$2:$AK$166, 23, FALSE)</f>
        <v>FONZ</v>
      </c>
      <c r="CU480" t="str">
        <f>VLOOKUP(CU$1, SpeciesInfo!$A$2:$AK$166, 23, FALSE)</f>
        <v>FONZ</v>
      </c>
      <c r="CV480" t="str">
        <f>VLOOKUP(CV$1, SpeciesInfo!$A$2:$AK$166, 23, FALSE)</f>
        <v>FONZ</v>
      </c>
      <c r="CW480" t="str">
        <f>VLOOKUP(CW$1, SpeciesInfo!$A$2:$AK$166, 23, FALSE)</f>
        <v>FONZ</v>
      </c>
      <c r="CX480" t="str">
        <f>VLOOKUP(CX$1, SpeciesInfo!$A$2:$AK$166, 23, FALSE)</f>
        <v>FONZ</v>
      </c>
      <c r="CY480" t="str">
        <f>VLOOKUP(CY$1, SpeciesInfo!$A$2:$AK$166, 23, FALSE)</f>
        <v>FONZ</v>
      </c>
      <c r="CZ480" t="str">
        <f>VLOOKUP(CZ$1, SpeciesInfo!$A$2:$AK$166, 23, FALSE)</f>
        <v>FONZ</v>
      </c>
      <c r="DA480" t="str">
        <f>VLOOKUP(DA$1, SpeciesInfo!$A$2:$AK$166, 23, FALSE)</f>
        <v>FONZ</v>
      </c>
      <c r="DB480" t="str">
        <f>VLOOKUP(DB$1, SpeciesInfo!$A$2:$AK$166, 23, FALSE)</f>
        <v>FONZ</v>
      </c>
      <c r="DC480" t="str">
        <f>VLOOKUP(DC$1, SpeciesInfo!$A$2:$AK$166, 23, FALSE)</f>
        <v>FONZ</v>
      </c>
      <c r="DD480" t="str">
        <f>VLOOKUP(DD$1, SpeciesInfo!$A$2:$AK$166, 23, FALSE)</f>
        <v>FONZ</v>
      </c>
      <c r="DE480" t="str">
        <f>VLOOKUP(DE$1, SpeciesInfo!$A$2:$AK$166, 23, FALSE)</f>
        <v>FONZ</v>
      </c>
      <c r="DF480" t="str">
        <f>VLOOKUP(DF$1, SpeciesInfo!$A$2:$AK$166, 23, FALSE)</f>
        <v>FONZ</v>
      </c>
      <c r="DG480" t="str">
        <f>VLOOKUP(DG$1, SpeciesInfo!$A$2:$AK$166, 23, FALSE)</f>
        <v>FONZ</v>
      </c>
      <c r="DH480" t="str">
        <f>VLOOKUP(DH$1, SpeciesInfo!$A$2:$AK$166, 23, FALSE)</f>
        <v>FONZ</v>
      </c>
      <c r="DI480" t="str">
        <f>VLOOKUP(DI$1, SpeciesInfo!$A$2:$AK$166, 23, FALSE)</f>
        <v>FONZ</v>
      </c>
      <c r="DJ480" t="str">
        <f>VLOOKUP(DJ$1, SpeciesInfo!$A$2:$AK$166, 23, FALSE)</f>
        <v>FONZ</v>
      </c>
      <c r="DK480" t="str">
        <f>VLOOKUP(DK$1, SpeciesInfo!$A$2:$AK$166, 23, FALSE)</f>
        <v>FONZ</v>
      </c>
      <c r="DL480" t="str">
        <f>VLOOKUP(DL$1, SpeciesInfo!$A$2:$AK$166, 23, FALSE)</f>
        <v>FONZ</v>
      </c>
      <c r="DM480" t="str">
        <f>VLOOKUP(DM$1, SpeciesInfo!$A$2:$AK$166, 23, FALSE)</f>
        <v>FONZ</v>
      </c>
      <c r="DN480" t="str">
        <f>VLOOKUP(DN$1, SpeciesInfo!$A$2:$AK$166, 23, FALSE)</f>
        <v>FONZ</v>
      </c>
      <c r="DO480" t="str">
        <f>VLOOKUP(DO$1, SpeciesInfo!$A$2:$AK$166, 23, FALSE)</f>
        <v>FONZ</v>
      </c>
      <c r="DP480" t="str">
        <f>VLOOKUP(DP$1, SpeciesInfo!$A$2:$AK$166, 23, FALSE)</f>
        <v>FONZ</v>
      </c>
      <c r="DQ480" t="str">
        <f>VLOOKUP(DQ$1, SpeciesInfo!$A$2:$AK$166, 23, FALSE)</f>
        <v>FONZ</v>
      </c>
      <c r="DR480" t="str">
        <f>VLOOKUP(DR$1, SpeciesInfo!$A$2:$AK$166, 23, FALSE)</f>
        <v>FONZ</v>
      </c>
      <c r="DS480" t="str">
        <f>VLOOKUP(DS$1, SpeciesInfo!$A$2:$AK$166, 23, FALSE)</f>
        <v>FONZ</v>
      </c>
      <c r="DT480" t="str">
        <f>VLOOKUP(DT$1, SpeciesInfo!$A$2:$AK$166, 23, FALSE)</f>
        <v>FONZ</v>
      </c>
      <c r="DU480" t="str">
        <f>VLOOKUP(DU$1, SpeciesInfo!$A$2:$AK$166, 23, FALSE)</f>
        <v>FONZ</v>
      </c>
      <c r="DV480" t="str">
        <f>VLOOKUP(DV$1, SpeciesInfo!$A$2:$AK$166, 23, FALSE)</f>
        <v>FONZ</v>
      </c>
      <c r="DW480" t="str">
        <f>VLOOKUP(DW$1, SpeciesInfo!$A$2:$AK$166, 23, FALSE)</f>
        <v>FONZ</v>
      </c>
      <c r="DX480" t="str">
        <f>VLOOKUP(DX$1, SpeciesInfo!$A$2:$AK$166, 23, FALSE)</f>
        <v>FONZ</v>
      </c>
      <c r="DY480" t="str">
        <f>VLOOKUP(DY$1, SpeciesInfo!$A$2:$AK$166, 23, FALSE)</f>
        <v>FONZ</v>
      </c>
      <c r="DZ480" t="str">
        <f>VLOOKUP(DZ$1, SpeciesInfo!$A$2:$AK$166, 23, FALSE)</f>
        <v>FONZ</v>
      </c>
      <c r="EA480" t="str">
        <f>VLOOKUP(EA$1, SpeciesInfo!$A$2:$AK$166, 23, FALSE)</f>
        <v>FONZ</v>
      </c>
      <c r="EB480" t="str">
        <f>VLOOKUP(EB$1, SpeciesInfo!$A$2:$AK$166, 23, FALSE)</f>
        <v>FONZ</v>
      </c>
      <c r="EC480" t="str">
        <f>VLOOKUP(EC$1, SpeciesInfo!$A$2:$AK$166, 23, FALSE)</f>
        <v>FONZ</v>
      </c>
      <c r="ED480" t="str">
        <f>VLOOKUP(ED$1, SpeciesInfo!$A$2:$AK$166, 23, FALSE)</f>
        <v>FONZ</v>
      </c>
      <c r="EE480" t="str">
        <f>VLOOKUP(EE$1, SpeciesInfo!$A$2:$AK$166, 23, FALSE)</f>
        <v>FONZ</v>
      </c>
      <c r="EF480" t="str">
        <f>VLOOKUP(EF$1, SpeciesInfo!$A$2:$AK$166, 23, FALSE)</f>
        <v>FONZ</v>
      </c>
      <c r="EG480" t="str">
        <f>VLOOKUP(EG$1, SpeciesInfo!$A$2:$AK$166, 23, FALSE)</f>
        <v>FONZ</v>
      </c>
      <c r="EH480" t="str">
        <f>VLOOKUP(EH$1, SpeciesInfo!$A$2:$AK$166, 23, FALSE)</f>
        <v>FONZ</v>
      </c>
      <c r="EI480" t="str">
        <f>VLOOKUP(EI$1, SpeciesInfo!$A$2:$AK$166, 23, FALSE)</f>
        <v>FONZ</v>
      </c>
      <c r="EJ480" t="str">
        <f>VLOOKUP(EJ$1, SpeciesInfo!$A$2:$AK$166, 23, FALSE)</f>
        <v>FONZ</v>
      </c>
      <c r="EK480" t="str">
        <f>VLOOKUP(EK$1, SpeciesInfo!$A$2:$AK$166, 23, FALSE)</f>
        <v>FONZ</v>
      </c>
      <c r="EL480" t="str">
        <f>VLOOKUP(EL$1, SpeciesInfo!$A$2:$AK$166, 23, FALSE)</f>
        <v>FONZ</v>
      </c>
      <c r="EM480" t="str">
        <f>VLOOKUP(EM$1, SpeciesInfo!$A$2:$AK$166, 23, FALSE)</f>
        <v>FONZ - 2kg</v>
      </c>
      <c r="EN480" t="str">
        <f>VLOOKUP(EN$1, SpeciesInfo!$A$2:$AK$166, 23, FALSE)</f>
        <v>FONZ</v>
      </c>
      <c r="EO480" t="str">
        <f>VLOOKUP(EO$1, SpeciesInfo!$A$2:$AK$166, 23, FALSE)</f>
        <v>FONZ</v>
      </c>
      <c r="EP480" t="str">
        <f>VLOOKUP(EP$1, SpeciesInfo!$A$2:$AK$166, 23, FALSE)</f>
        <v>FONZ - 2kg</v>
      </c>
      <c r="EQ480" t="str">
        <f>VLOOKUP(EQ$1, SpeciesInfo!$A$2:$AK$166, 23, FALSE)</f>
        <v>FONZ</v>
      </c>
      <c r="ER480" t="str">
        <f>VLOOKUP(ER$1, SpeciesInfo!$A$2:$AK$166, 23, FALSE)</f>
        <v>FONZ</v>
      </c>
      <c r="ES480" t="str">
        <f>VLOOKUP(ES$1, SpeciesInfo!$A$2:$AK$166, 23, FALSE)</f>
        <v xml:space="preserve">FONZ </v>
      </c>
      <c r="ET480" t="str">
        <f>VLOOKUP(ET$1, SpeciesInfo!$A$2:$AK$166, 23, FALSE)</f>
        <v>FONZ</v>
      </c>
      <c r="EU480" t="str">
        <f>VLOOKUP(EU$1, SpeciesInfo!$A$2:$AK$166, 23, FALSE)</f>
        <v>FONZ</v>
      </c>
      <c r="EV480" t="str">
        <f>VLOOKUP(EV$1, SpeciesInfo!$A$2:$AK$166, 23, FALSE)</f>
        <v>FONZ</v>
      </c>
      <c r="EW480" t="str">
        <f>VLOOKUP(EW$1, SpeciesInfo!$A$2:$AK$166, 23, FALSE)</f>
        <v xml:space="preserve">FONZ </v>
      </c>
      <c r="EX480" t="str">
        <f>VLOOKUP(EX$1, SpeciesInfo!$A$2:$AK$166, 23, FALSE)</f>
        <v>FONZ</v>
      </c>
      <c r="EY480" t="str">
        <f>VLOOKUP(EY$1, SpeciesInfo!$A$2:$AK$166, 23, FALSE)</f>
        <v>FONZ</v>
      </c>
      <c r="EZ480" t="str">
        <f>VLOOKUP(EZ$1, SpeciesInfo!$A$2:$AK$166, 23, FALSE)</f>
        <v>FONZ</v>
      </c>
      <c r="FA480" t="str">
        <f>VLOOKUP(FA$1, SpeciesInfo!$A$2:$AK$166, 23, FALSE)</f>
        <v>FONZ</v>
      </c>
      <c r="FB480" t="str">
        <f>VLOOKUP(FB$1, SpeciesInfo!$A$2:$AK$166, 23, FALSE)</f>
        <v>FONZ</v>
      </c>
      <c r="FC480" t="str">
        <f>VLOOKUP(FC$1, SpeciesInfo!$A$2:$AK$166, 23, FALSE)</f>
        <v>FONZ</v>
      </c>
    </row>
    <row r="481" spans="1:159" x14ac:dyDescent="0.3">
      <c r="A481" s="9" t="s">
        <v>1391</v>
      </c>
      <c r="B481">
        <f>VLOOKUP(B$1, SpeciesInfo!$A$2:$AK$166, 24, FALSE)</f>
        <v>83</v>
      </c>
      <c r="C481">
        <f>VLOOKUP(C$1, SpeciesInfo!$A$2:$AK$166, 24, FALSE)</f>
        <v>160</v>
      </c>
      <c r="D481">
        <f>VLOOKUP(D$1, SpeciesInfo!$A$2:$AK$166, 24, FALSE)</f>
        <v>100</v>
      </c>
      <c r="E481">
        <f>VLOOKUP(E$1, SpeciesInfo!$A$2:$AK$166, 24, FALSE)</f>
        <v>193</v>
      </c>
      <c r="F481">
        <f>VLOOKUP(F$1, SpeciesInfo!$A$2:$AK$166, 24, FALSE)</f>
        <v>325</v>
      </c>
      <c r="G481">
        <f>VLOOKUP(G$1, SpeciesInfo!$A$2:$AK$166, 24, FALSE)</f>
        <v>370</v>
      </c>
      <c r="H481">
        <f>VLOOKUP(H$1, SpeciesInfo!$A$2:$AK$166, 24, FALSE)</f>
        <v>430</v>
      </c>
      <c r="I481">
        <f>VLOOKUP(I$1, SpeciesInfo!$A$2:$AK$166, 24, FALSE)</f>
        <v>400</v>
      </c>
      <c r="J481">
        <f>VLOOKUP(J$1, SpeciesInfo!$A$2:$AK$166, 24, FALSE)</f>
        <v>150</v>
      </c>
      <c r="K481">
        <f>VLOOKUP(K$1, SpeciesInfo!$A$2:$AK$166, 24, FALSE)</f>
        <v>150</v>
      </c>
      <c r="L481">
        <f>VLOOKUP(L$1, SpeciesInfo!$A$2:$AK$166, 24, FALSE)</f>
        <v>53.5</v>
      </c>
      <c r="M481">
        <f>VLOOKUP(M$1, SpeciesInfo!$A$2:$AK$166, 24, FALSE)</f>
        <v>180</v>
      </c>
      <c r="N481">
        <f>VLOOKUP(N$1, SpeciesInfo!$A$2:$AK$166, 24, FALSE)</f>
        <v>91.5</v>
      </c>
      <c r="O481">
        <f>VLOOKUP(O$1, SpeciesInfo!$A$2:$AK$166, 24, FALSE)</f>
        <v>34.6</v>
      </c>
      <c r="P481">
        <f>VLOOKUP(P$1, SpeciesInfo!$A$2:$AK$166, 24, FALSE)</f>
        <v>150</v>
      </c>
      <c r="Q481">
        <f>VLOOKUP(Q$1, SpeciesInfo!$A$2:$AK$166, 24, FALSE)</f>
        <v>200</v>
      </c>
      <c r="R481">
        <f>VLOOKUP(R$1, SpeciesInfo!$A$2:$AK$166, 24, FALSE)</f>
        <v>150</v>
      </c>
      <c r="S481">
        <f>VLOOKUP(S$1, SpeciesInfo!$A$2:$AK$166, 24, FALSE)</f>
        <v>28</v>
      </c>
      <c r="T481">
        <f>VLOOKUP(T$1, SpeciesInfo!$A$2:$AK$166, 24, FALSE)</f>
        <v>18</v>
      </c>
      <c r="U481">
        <f>VLOOKUP(U$1, SpeciesInfo!$A$2:$AK$166, 24, FALSE)</f>
        <v>30</v>
      </c>
      <c r="V481">
        <f>VLOOKUP(V$1, SpeciesInfo!$A$2:$AK$166, 24, FALSE)</f>
        <v>50</v>
      </c>
      <c r="W481">
        <f>VLOOKUP(W$1, SpeciesInfo!$A$2:$AK$166, 24, FALSE)</f>
        <v>90</v>
      </c>
      <c r="X481">
        <f>VLOOKUP(X$1, SpeciesInfo!$A$2:$AK$166, 24, FALSE)</f>
        <v>63</v>
      </c>
      <c r="Y481">
        <f>VLOOKUP(Y$1, SpeciesInfo!$A$2:$AK$166, 24, FALSE)</f>
        <v>25</v>
      </c>
      <c r="Z481">
        <f>VLOOKUP(Z$1, SpeciesInfo!$A$2:$AK$166, 24, FALSE)</f>
        <v>26</v>
      </c>
      <c r="AA481">
        <f>VLOOKUP(AA$1, SpeciesInfo!$A$2:$AK$166, 24, FALSE)</f>
        <v>72</v>
      </c>
      <c r="AB481">
        <f>VLOOKUP(AB$1, SpeciesInfo!$A$2:$AK$166, 24, FALSE)</f>
        <v>24.6</v>
      </c>
      <c r="AC481">
        <f>VLOOKUP(AC$1, SpeciesInfo!$A$2:$AK$166, 24, FALSE)</f>
        <v>30</v>
      </c>
      <c r="AD481">
        <f>VLOOKUP(AD$1, SpeciesInfo!$A$2:$AK$166, 24, FALSE)</f>
        <v>51</v>
      </c>
      <c r="AE481">
        <f>VLOOKUP(AE$1, SpeciesInfo!$A$2:$AK$166, 24, FALSE)</f>
        <v>90</v>
      </c>
      <c r="AF481">
        <f>VLOOKUP(AF$1, SpeciesInfo!$A$2:$AK$166, 24, FALSE)</f>
        <v>80</v>
      </c>
      <c r="AG481">
        <f>VLOOKUP(AG$1, SpeciesInfo!$A$2:$AK$166, 24, FALSE)</f>
        <v>35</v>
      </c>
      <c r="AH481">
        <f>VLOOKUP(AH$1, SpeciesInfo!$A$2:$AK$166, 24, FALSE)</f>
        <v>34.950000000000003</v>
      </c>
      <c r="AI481">
        <f>VLOOKUP(AI$1, SpeciesInfo!$A$2:$AK$166, 24, FALSE)</f>
        <v>49</v>
      </c>
      <c r="AJ481">
        <f>VLOOKUP(AJ$1, SpeciesInfo!$A$2:$AK$166, 24, FALSE)</f>
        <v>38</v>
      </c>
      <c r="AK481">
        <f>VLOOKUP(AK$1, SpeciesInfo!$A$2:$AK$166, 24, FALSE)</f>
        <v>47</v>
      </c>
      <c r="AL481" s="8">
        <f>VLOOKUP(AL$1, SpeciesInfo!$A$2:$AK$166, 24, FALSE)</f>
        <v>18</v>
      </c>
      <c r="AM481">
        <f>VLOOKUP(AM$1, SpeciesInfo!$A$2:$AK$166, 24, FALSE)</f>
        <v>30</v>
      </c>
      <c r="AN481">
        <f>VLOOKUP(AN$1, SpeciesInfo!$A$2:$AK$166, 24, FALSE)</f>
        <v>12</v>
      </c>
      <c r="AO481">
        <f>VLOOKUP(AO$1, SpeciesInfo!$A$2:$AK$166, 24, FALSE)</f>
        <v>35</v>
      </c>
      <c r="AP481">
        <f>VLOOKUP(AP$1, SpeciesInfo!$A$2:$AK$166, 24, FALSE)</f>
        <v>50</v>
      </c>
      <c r="AQ481">
        <f>VLOOKUP(AQ$1, SpeciesInfo!$A$2:$AK$166, 24, FALSE)</f>
        <v>40</v>
      </c>
      <c r="AR481">
        <f>VLOOKUP(AR$1, SpeciesInfo!$A$2:$AK$166, 24, FALSE)</f>
        <v>49</v>
      </c>
      <c r="AS481">
        <f>VLOOKUP(AS$1, SpeciesInfo!$A$2:$AK$166, 24, FALSE)</f>
        <v>30</v>
      </c>
      <c r="AT481">
        <f>VLOOKUP(AT$1, SpeciesInfo!$A$2:$AK$166, 24, FALSE)</f>
        <v>55</v>
      </c>
      <c r="AU481">
        <f>VLOOKUP(AU$1, SpeciesInfo!$A$2:$AK$166, 24, FALSE)</f>
        <v>200</v>
      </c>
      <c r="AV481">
        <f>VLOOKUP(AV$1, SpeciesInfo!$A$2:$AK$166, 24, FALSE)</f>
        <v>20</v>
      </c>
      <c r="AW481">
        <f>VLOOKUP(AW$1, SpeciesInfo!$A$2:$AK$166, 24, FALSE)</f>
        <v>0</v>
      </c>
      <c r="AX481">
        <f>VLOOKUP(AX$1, SpeciesInfo!$A$2:$AK$166, 24, FALSE)</f>
        <v>0</v>
      </c>
      <c r="AY481">
        <f>VLOOKUP(AY$1, SpeciesInfo!$A$2:$AK$166, 24, FALSE)</f>
        <v>22</v>
      </c>
      <c r="AZ481">
        <f>VLOOKUP(AZ$1, SpeciesInfo!$A$2:$AK$166, 24, FALSE)</f>
        <v>14</v>
      </c>
      <c r="BA481">
        <f>VLOOKUP(BA$1, SpeciesInfo!$A$2:$AK$166, 24, FALSE)</f>
        <v>40</v>
      </c>
      <c r="BB481">
        <f>VLOOKUP(BB$1, SpeciesInfo!$A$2:$AK$166, 24, FALSE)</f>
        <v>50</v>
      </c>
      <c r="BC481">
        <f>VLOOKUP(BC$1, SpeciesInfo!$A$2:$AK$166, 24, FALSE)</f>
        <v>122</v>
      </c>
      <c r="BD481">
        <f>VLOOKUP(BD$1, SpeciesInfo!$A$2:$AK$166, 24, FALSE)</f>
        <v>250</v>
      </c>
      <c r="BE481">
        <f>VLOOKUP(BE$1, SpeciesInfo!$A$2:$AK$166, 24, FALSE)</f>
        <v>160</v>
      </c>
      <c r="BF481">
        <f>VLOOKUP(BF$1, SpeciesInfo!$A$2:$AK$166, 24, FALSE)</f>
        <v>50</v>
      </c>
      <c r="BG481">
        <f>VLOOKUP(BG$1, SpeciesInfo!$A$2:$AK$166, 24, FALSE)</f>
        <v>89</v>
      </c>
      <c r="BH481">
        <f>VLOOKUP(BH$1, SpeciesInfo!$A$2:$AK$166, 24, FALSE)</f>
        <v>85</v>
      </c>
      <c r="BI481">
        <f>VLOOKUP(BI$1, SpeciesInfo!$A$2:$AK$166, 24, FALSE)</f>
        <v>60</v>
      </c>
      <c r="BJ481">
        <f>VLOOKUP(BJ$1, SpeciesInfo!$A$2:$AK$166, 24, FALSE)</f>
        <v>130</v>
      </c>
      <c r="BK481">
        <f>VLOOKUP(BK$1, SpeciesInfo!$A$2:$AK$166, 24, FALSE)</f>
        <v>40</v>
      </c>
      <c r="BL481">
        <f>VLOOKUP(BL$1, SpeciesInfo!$A$2:$AK$166, 24, FALSE)</f>
        <v>38</v>
      </c>
      <c r="BM481">
        <f>VLOOKUP(BM$1, SpeciesInfo!$A$2:$AK$166, 24, FALSE)</f>
        <v>50</v>
      </c>
      <c r="BN481">
        <f>VLOOKUP(BN$1, SpeciesInfo!$A$2:$AK$166, 24, FALSE)</f>
        <v>38</v>
      </c>
      <c r="BO481">
        <f>VLOOKUP(BO$1, SpeciesInfo!$A$2:$AK$166, 24, FALSE)</f>
        <v>15.8</v>
      </c>
      <c r="BP481">
        <f>VLOOKUP(BP$1, SpeciesInfo!$A$2:$AK$166, 24, FALSE)</f>
        <v>20</v>
      </c>
      <c r="BQ481">
        <f>VLOOKUP(BQ$1, SpeciesInfo!$A$2:$AK$166, 24, FALSE)</f>
        <v>30</v>
      </c>
      <c r="BR481">
        <f>VLOOKUP(BR$1, SpeciesInfo!$A$2:$AK$166, 24, FALSE)</f>
        <v>30</v>
      </c>
      <c r="BS481">
        <f>VLOOKUP(BS$1, SpeciesInfo!$A$2:$AK$166, 24, FALSE)</f>
        <v>40</v>
      </c>
      <c r="BT481">
        <f>VLOOKUP(BT$1, SpeciesInfo!$A$2:$AK$166, 24, FALSE)</f>
        <v>75</v>
      </c>
      <c r="BU481">
        <f>VLOOKUP(BU$1, SpeciesInfo!$A$2:$AK$166, 24, FALSE)</f>
        <v>80</v>
      </c>
      <c r="BV481">
        <f>VLOOKUP(BV$1, SpeciesInfo!$A$2:$AK$166, 24, FALSE)</f>
        <v>20</v>
      </c>
      <c r="BW481">
        <f>VLOOKUP(BW$1, SpeciesInfo!$A$2:$AK$166, 24, FALSE)</f>
        <v>71</v>
      </c>
      <c r="BX481">
        <f>VLOOKUP(BX$1, SpeciesInfo!$A$2:$AK$166, 24, FALSE)</f>
        <v>36</v>
      </c>
      <c r="BY481">
        <f>VLOOKUP(BY$1, SpeciesInfo!$A$2:$AK$166, 24, FALSE)</f>
        <v>30</v>
      </c>
      <c r="BZ481">
        <f>VLOOKUP(BZ$1, SpeciesInfo!$A$2:$AK$166, 24, FALSE)</f>
        <v>20</v>
      </c>
      <c r="CA481">
        <f>VLOOKUP(CA$1, SpeciesInfo!$A$2:$AK$166, 24, FALSE)</f>
        <v>18</v>
      </c>
      <c r="CB481">
        <f>VLOOKUP(CB$1, SpeciesInfo!$A$2:$AK$166, 24, FALSE)</f>
        <v>22</v>
      </c>
      <c r="CC481">
        <f>VLOOKUP(CC$1, SpeciesInfo!$A$2:$AK$166, 24, FALSE)</f>
        <v>20</v>
      </c>
      <c r="CD481">
        <f>VLOOKUP(CD$1, SpeciesInfo!$A$2:$AK$166, 24, FALSE)</f>
        <v>100</v>
      </c>
      <c r="CE481">
        <f>VLOOKUP(CE$1, SpeciesInfo!$A$2:$AK$166, 24, FALSE)</f>
        <v>33</v>
      </c>
      <c r="CF481">
        <f>VLOOKUP(CF$1, SpeciesInfo!$A$2:$AK$166, 24, FALSE)</f>
        <v>90</v>
      </c>
      <c r="CG481">
        <f>VLOOKUP(CG$1, SpeciesInfo!$A$2:$AK$166, 24, FALSE)</f>
        <v>21</v>
      </c>
      <c r="CH481">
        <f>VLOOKUP(CH$1, SpeciesInfo!$A$2:$AK$166, 24, FALSE)</f>
        <v>16</v>
      </c>
      <c r="CI481">
        <f>VLOOKUP(CI$1, SpeciesInfo!$A$2:$AK$166, 24, FALSE)</f>
        <v>5.5</v>
      </c>
      <c r="CJ481">
        <f>VLOOKUP(CJ$1, SpeciesInfo!$A$2:$AK$166, 24, FALSE)</f>
        <v>22</v>
      </c>
      <c r="CK481">
        <f>VLOOKUP(CK$1, SpeciesInfo!$A$2:$AK$166, 24, FALSE)</f>
        <v>22</v>
      </c>
      <c r="CL481">
        <f>VLOOKUP(CL$1, SpeciesInfo!$A$2:$AK$166, 24, FALSE)</f>
        <v>16.5</v>
      </c>
      <c r="CM481">
        <f>VLOOKUP(CM$1, SpeciesInfo!$A$2:$AK$166, 24, FALSE)</f>
        <v>40</v>
      </c>
      <c r="CN481">
        <f>VLOOKUP(CN$1, SpeciesInfo!$A$2:$AK$166, 24, FALSE)</f>
        <v>65</v>
      </c>
      <c r="CO481">
        <f>VLOOKUP(CO$1, SpeciesInfo!$A$2:$AK$166, 24, FALSE)</f>
        <v>45</v>
      </c>
      <c r="CP481">
        <f>VLOOKUP(CP$1, SpeciesInfo!$A$2:$AK$166, 24, FALSE)</f>
        <v>20</v>
      </c>
      <c r="CQ481">
        <f>VLOOKUP(CQ$1, SpeciesInfo!$A$2:$AK$166, 24, FALSE)</f>
        <v>27.37</v>
      </c>
      <c r="CR481">
        <f>VLOOKUP(CR$1, SpeciesInfo!$A$2:$AK$166, 24, FALSE)</f>
        <v>41</v>
      </c>
      <c r="CS481">
        <f>VLOOKUP(CS$1, SpeciesInfo!$A$2:$AK$166, 24, FALSE)</f>
        <v>100</v>
      </c>
      <c r="CT481">
        <f>VLOOKUP(CT$1, SpeciesInfo!$A$2:$AK$166, 24, FALSE)</f>
        <v>81</v>
      </c>
      <c r="CU481">
        <f>VLOOKUP(CU$1, SpeciesInfo!$A$2:$AK$166, 24, FALSE)</f>
        <v>70</v>
      </c>
      <c r="CV481">
        <f>VLOOKUP(CV$1, SpeciesInfo!$A$2:$AK$166, 24, FALSE)</f>
        <v>80</v>
      </c>
      <c r="CW481">
        <f>VLOOKUP(CW$1, SpeciesInfo!$A$2:$AK$166, 24, FALSE)</f>
        <v>65</v>
      </c>
      <c r="CX481">
        <f>VLOOKUP(CX$1, SpeciesInfo!$A$2:$AK$166, 24, FALSE)</f>
        <v>120</v>
      </c>
      <c r="CY481">
        <f>VLOOKUP(CY$1, SpeciesInfo!$A$2:$AK$166, 24, FALSE)</f>
        <v>40</v>
      </c>
      <c r="CZ481">
        <f>VLOOKUP(CZ$1, SpeciesInfo!$A$2:$AK$166, 24, FALSE)</f>
        <v>50</v>
      </c>
      <c r="DA481">
        <f>VLOOKUP(DA$1, SpeciesInfo!$A$2:$AK$166, 24, FALSE)</f>
        <v>23.9</v>
      </c>
      <c r="DB481">
        <f>VLOOKUP(DB$1, SpeciesInfo!$A$2:$AK$166, 24, FALSE)</f>
        <v>29.9</v>
      </c>
      <c r="DC481">
        <f>VLOOKUP(DC$1, SpeciesInfo!$A$2:$AK$166, 24, FALSE)</f>
        <v>38</v>
      </c>
      <c r="DD481">
        <f>VLOOKUP(DD$1, SpeciesInfo!$A$2:$AK$166, 24, FALSE)</f>
        <v>50</v>
      </c>
      <c r="DE481">
        <f>VLOOKUP(DE$1, SpeciesInfo!$A$2:$AK$166, 24, FALSE)</f>
        <v>17</v>
      </c>
      <c r="DF481">
        <f>VLOOKUP(DF$1, SpeciesInfo!$A$2:$AK$166, 24, FALSE)</f>
        <v>27.2</v>
      </c>
      <c r="DG481">
        <f>VLOOKUP(DG$1, SpeciesInfo!$A$2:$AK$166, 24, FALSE)</f>
        <v>25</v>
      </c>
      <c r="DH481">
        <f>VLOOKUP(DH$1, SpeciesInfo!$A$2:$AK$166, 24, FALSE)</f>
        <v>25</v>
      </c>
      <c r="DI481">
        <f>VLOOKUP(DI$1, SpeciesInfo!$A$2:$AK$166, 24, FALSE)</f>
        <v>11.7</v>
      </c>
      <c r="DJ481">
        <f>VLOOKUP(DJ$1, SpeciesInfo!$A$2:$AK$166, 24, FALSE)</f>
        <v>13.5</v>
      </c>
      <c r="DK481">
        <f>VLOOKUP(DK$1, SpeciesInfo!$A$2:$AK$166, 24, FALSE)</f>
        <v>50</v>
      </c>
      <c r="DL481">
        <f>VLOOKUP(DL$1, SpeciesInfo!$A$2:$AK$166, 24, FALSE)</f>
        <v>36.799999999999997</v>
      </c>
      <c r="DM481">
        <f>VLOOKUP(DM$1, SpeciesInfo!$A$2:$AK$166, 24, FALSE)</f>
        <v>42</v>
      </c>
      <c r="DN481">
        <f>VLOOKUP(DN$1, SpeciesInfo!$A$2:$AK$166, 24, FALSE)</f>
        <v>29</v>
      </c>
      <c r="DO481">
        <f>VLOOKUP(DO$1, SpeciesInfo!$A$2:$AK$166, 24, FALSE)</f>
        <v>16</v>
      </c>
      <c r="DP481">
        <f>VLOOKUP(DP$1, SpeciesInfo!$A$2:$AK$166, 24, FALSE)</f>
        <v>30</v>
      </c>
      <c r="DQ481">
        <f>VLOOKUP(DQ$1, SpeciesInfo!$A$2:$AK$166, 24, FALSE)</f>
        <v>30</v>
      </c>
      <c r="DR481">
        <f>VLOOKUP(DR$1, SpeciesInfo!$A$2:$AK$166, 24, FALSE)</f>
        <v>27</v>
      </c>
      <c r="DS481">
        <f>VLOOKUP(DS$1, SpeciesInfo!$A$2:$AK$166, 24, FALSE)</f>
        <v>40</v>
      </c>
      <c r="DT481" t="str">
        <f>VLOOKUP(DT$1, SpeciesInfo!$A$2:$AK$166, 24, FALSE)</f>
        <v>NA</v>
      </c>
      <c r="DU481">
        <f>VLOOKUP(DU$1, SpeciesInfo!$A$2:$AK$166, 24, FALSE)</f>
        <v>41</v>
      </c>
      <c r="DV481">
        <f>VLOOKUP(DV$1, SpeciesInfo!$A$2:$AK$166, 24, FALSE)</f>
        <v>45</v>
      </c>
      <c r="DW481">
        <f>VLOOKUP(DW$1, SpeciesInfo!$A$2:$AK$166, 24, FALSE)</f>
        <v>15.1</v>
      </c>
      <c r="DX481">
        <f>VLOOKUP(DX$1, SpeciesInfo!$A$2:$AK$166, 24, FALSE)</f>
        <v>6.03</v>
      </c>
      <c r="DY481">
        <f>VLOOKUP(DY$1, SpeciesInfo!$A$2:$AK$166, 24, FALSE)</f>
        <v>7.5</v>
      </c>
      <c r="DZ481">
        <f>VLOOKUP(DZ$1, SpeciesInfo!$A$2:$AK$166, 24, FALSE)</f>
        <v>5</v>
      </c>
      <c r="EA481">
        <f>VLOOKUP(EA$1, SpeciesInfo!$A$2:$AK$166, 24, FALSE)</f>
        <v>6.69</v>
      </c>
      <c r="EB481">
        <f>VLOOKUP(EB$1, SpeciesInfo!$A$2:$AK$166, 24, FALSE)</f>
        <v>12.2</v>
      </c>
      <c r="EC481">
        <f>VLOOKUP(EC$1, SpeciesInfo!$A$2:$AK$166, 24, FALSE)</f>
        <v>13</v>
      </c>
      <c r="ED481">
        <f>VLOOKUP(ED$1, SpeciesInfo!$A$2:$AK$166, 24, FALSE)</f>
        <v>6.4</v>
      </c>
      <c r="EE481">
        <f>VLOOKUP(EE$1, SpeciesInfo!$A$2:$AK$166, 24, FALSE)</f>
        <v>10.18</v>
      </c>
      <c r="EF481">
        <f>VLOOKUP(EF$1, SpeciesInfo!$A$2:$AK$166, 24, FALSE)</f>
        <v>7.6</v>
      </c>
      <c r="EG481">
        <f>VLOOKUP(EG$1, SpeciesInfo!$A$2:$AK$166, 24, FALSE)</f>
        <v>9</v>
      </c>
      <c r="EH481">
        <f>VLOOKUP(EH$1, SpeciesInfo!$A$2:$AK$166, 24, FALSE)</f>
        <v>9.4</v>
      </c>
      <c r="EI481">
        <f>VLOOKUP(EI$1, SpeciesInfo!$A$2:$AK$166, 24, FALSE)</f>
        <v>15</v>
      </c>
      <c r="EJ481">
        <f>VLOOKUP(EJ$1, SpeciesInfo!$A$2:$AK$166, 24, FALSE)</f>
        <v>3.6</v>
      </c>
      <c r="EK481">
        <f>VLOOKUP(EK$1, SpeciesInfo!$A$2:$AK$166, 24, FALSE)</f>
        <v>4.4000000000000004</v>
      </c>
      <c r="EL481">
        <f>VLOOKUP(EL$1, SpeciesInfo!$A$2:$AK$166, 24, FALSE)</f>
        <v>5.22</v>
      </c>
      <c r="EM481">
        <f>VLOOKUP(EM$1, SpeciesInfo!$A$2:$AK$166, 24, FALSE)</f>
        <v>5.88</v>
      </c>
      <c r="EN481">
        <f>VLOOKUP(EN$1, SpeciesInfo!$A$2:$AK$166, 24, FALSE)</f>
        <v>12</v>
      </c>
      <c r="EO481">
        <f>VLOOKUP(EO$1, SpeciesInfo!$A$2:$AK$166, 24, FALSE)</f>
        <v>9</v>
      </c>
      <c r="EP481">
        <f>VLOOKUP(EP$1, SpeciesInfo!$A$2:$AK$166, 24, FALSE)</f>
        <v>3.3</v>
      </c>
      <c r="EQ481">
        <f>VLOOKUP(EQ$1, SpeciesInfo!$A$2:$AK$166, 24, FALSE)</f>
        <v>15.5</v>
      </c>
      <c r="ER481">
        <f>VLOOKUP(ER$1, SpeciesInfo!$A$2:$AK$166, 24, FALSE)</f>
        <v>8</v>
      </c>
      <c r="ES481">
        <f>VLOOKUP(ES$1, SpeciesInfo!$A$2:$AK$166, 24, FALSE)</f>
        <v>14</v>
      </c>
      <c r="ET481">
        <f>VLOOKUP(ET$1, SpeciesInfo!$A$2:$AK$166, 24, FALSE)</f>
        <v>6.5</v>
      </c>
      <c r="EU481" t="str">
        <f>VLOOKUP(EU$1, SpeciesInfo!$A$2:$AK$166, 24, FALSE)</f>
        <v>NA</v>
      </c>
      <c r="EV481">
        <f>VLOOKUP(EV$1, SpeciesInfo!$A$2:$AK$166, 24, FALSE)</f>
        <v>8.5</v>
      </c>
      <c r="EW481">
        <f>VLOOKUP(EW$1, SpeciesInfo!$A$2:$AK$166, 24, FALSE)</f>
        <v>76</v>
      </c>
      <c r="EX481">
        <f>VLOOKUP(EX$1, SpeciesInfo!$A$2:$AK$166, 24, FALSE)</f>
        <v>31</v>
      </c>
      <c r="EY481">
        <f>VLOOKUP(EY$1, SpeciesInfo!$A$2:$AK$166, 24, FALSE)</f>
        <v>19.3</v>
      </c>
      <c r="EZ481">
        <f>VLOOKUP(EZ$1, SpeciesInfo!$A$2:$AK$166, 24, FALSE)</f>
        <v>45</v>
      </c>
      <c r="FA481">
        <f>VLOOKUP(FA$1, SpeciesInfo!$A$2:$AK$166, 24, FALSE)</f>
        <v>23</v>
      </c>
      <c r="FB481">
        <f>VLOOKUP(FB$1, SpeciesInfo!$A$2:$AK$166, 24, FALSE)</f>
        <v>50</v>
      </c>
      <c r="FC481">
        <f>VLOOKUP(FC$1, SpeciesInfo!$A$2:$AK$166, 24, FALSE)</f>
        <v>30</v>
      </c>
    </row>
    <row r="482" spans="1:159" x14ac:dyDescent="0.3">
      <c r="A482" s="9" t="s">
        <v>1392</v>
      </c>
      <c r="B482">
        <f>VLOOKUP(B$1, SpeciesInfo!$A$2:$AK$166, 25, FALSE)</f>
        <v>0</v>
      </c>
      <c r="C482">
        <f>VLOOKUP(C$1, SpeciesInfo!$A$2:$AK$166, 25, FALSE)</f>
        <v>0</v>
      </c>
      <c r="D482">
        <f>VLOOKUP(D$1, SpeciesInfo!$A$2:$AK$166, 25, FALSE)</f>
        <v>5</v>
      </c>
      <c r="E482">
        <f>VLOOKUP(E$1, SpeciesInfo!$A$2:$AK$166, 25, FALSE)</f>
        <v>0</v>
      </c>
      <c r="F482">
        <f>VLOOKUP(F$1, SpeciesInfo!$A$2:$AK$166, 25, FALSE)</f>
        <v>0</v>
      </c>
      <c r="G482">
        <f>VLOOKUP(G$1, SpeciesInfo!$A$2:$AK$166, 25, FALSE)</f>
        <v>1</v>
      </c>
      <c r="H482">
        <f>VLOOKUP(H$1, SpeciesInfo!$A$2:$AK$166, 25, FALSE)</f>
        <v>0</v>
      </c>
      <c r="I482">
        <f>VLOOKUP(I$1, SpeciesInfo!$A$2:$AK$166, 25, FALSE)</f>
        <v>0</v>
      </c>
      <c r="J482">
        <f>VLOOKUP(J$1, SpeciesInfo!$A$2:$AK$166, 25, FALSE)</f>
        <v>0</v>
      </c>
      <c r="K482">
        <f>VLOOKUP(K$1, SpeciesInfo!$A$2:$AK$166, 25, FALSE)</f>
        <v>0</v>
      </c>
      <c r="L482">
        <f>VLOOKUP(L$1, SpeciesInfo!$A$2:$AK$166, 25, FALSE)</f>
        <v>0</v>
      </c>
      <c r="M482">
        <f>VLOOKUP(M$1, SpeciesInfo!$A$2:$AK$166, 25, FALSE)</f>
        <v>0</v>
      </c>
      <c r="N482">
        <f>VLOOKUP(N$1, SpeciesInfo!$A$2:$AK$166, 25, FALSE)</f>
        <v>0</v>
      </c>
      <c r="O482">
        <f>VLOOKUP(O$1, SpeciesInfo!$A$2:$AK$166, 25, FALSE)</f>
        <v>1</v>
      </c>
      <c r="P482">
        <f>VLOOKUP(P$1, SpeciesInfo!$A$2:$AK$166, 25, FALSE)</f>
        <v>0</v>
      </c>
      <c r="Q482">
        <f>VLOOKUP(Q$1, SpeciesInfo!$A$2:$AK$166, 25, FALSE)</f>
        <v>0</v>
      </c>
      <c r="R482">
        <f>VLOOKUP(R$1, SpeciesInfo!$A$2:$AK$166, 25, FALSE)</f>
        <v>0</v>
      </c>
      <c r="S482">
        <f>VLOOKUP(S$1, SpeciesInfo!$A$2:$AK$166, 25, FALSE)</f>
        <v>9</v>
      </c>
      <c r="T482">
        <f>VLOOKUP(T$1, SpeciesInfo!$A$2:$AK$166, 25, FALSE)</f>
        <v>25</v>
      </c>
      <c r="U482">
        <f>VLOOKUP(U$1, SpeciesInfo!$A$2:$AK$166, 25, FALSE)</f>
        <v>0</v>
      </c>
      <c r="V482">
        <f>VLOOKUP(V$1, SpeciesInfo!$A$2:$AK$166, 25, FALSE)</f>
        <v>10</v>
      </c>
      <c r="W482">
        <f>VLOOKUP(W$1, SpeciesInfo!$A$2:$AK$166, 25, FALSE)</f>
        <v>26</v>
      </c>
      <c r="X482">
        <f>VLOOKUP(X$1, SpeciesInfo!$A$2:$AK$166, 25, FALSE)</f>
        <v>0</v>
      </c>
      <c r="Y482">
        <f>VLOOKUP(Y$1, SpeciesInfo!$A$2:$AK$166, 25, FALSE)</f>
        <v>0</v>
      </c>
      <c r="Z482">
        <f>VLOOKUP(Z$1, SpeciesInfo!$A$2:$AK$166, 25, FALSE)</f>
        <v>0</v>
      </c>
      <c r="AA482">
        <f>VLOOKUP(AA$1, SpeciesInfo!$A$2:$AK$166, 25, FALSE)</f>
        <v>0</v>
      </c>
      <c r="AB482">
        <f>VLOOKUP(AB$1, SpeciesInfo!$A$2:$AK$166, 25, FALSE)</f>
        <v>20</v>
      </c>
      <c r="AC482">
        <f>VLOOKUP(AC$1, SpeciesInfo!$A$2:$AK$166, 25, FALSE)</f>
        <v>14</v>
      </c>
      <c r="AD482">
        <f>VLOOKUP(AD$1, SpeciesInfo!$A$2:$AK$166, 25, FALSE)</f>
        <v>10</v>
      </c>
      <c r="AE482">
        <f>VLOOKUP(AE$1, SpeciesInfo!$A$2:$AK$166, 25, FALSE)</f>
        <v>5</v>
      </c>
      <c r="AF482">
        <f>VLOOKUP(AF$1, SpeciesInfo!$A$2:$AK$166, 25, FALSE)</f>
        <v>3</v>
      </c>
      <c r="AG482">
        <f>VLOOKUP(AG$1, SpeciesInfo!$A$2:$AK$166, 25, FALSE)</f>
        <v>0</v>
      </c>
      <c r="AH482">
        <f>VLOOKUP(AH$1, SpeciesInfo!$A$2:$AK$166, 25, FALSE)</f>
        <v>0</v>
      </c>
      <c r="AI482">
        <f>VLOOKUP(AI$1, SpeciesInfo!$A$2:$AK$166, 25, FALSE)</f>
        <v>114</v>
      </c>
      <c r="AJ482">
        <f>VLOOKUP(AJ$1, SpeciesInfo!$A$2:$AK$166, 25, FALSE)</f>
        <v>2</v>
      </c>
      <c r="AK482">
        <f>VLOOKUP(AK$1, SpeciesInfo!$A$2:$AK$166, 25, FALSE)</f>
        <v>50</v>
      </c>
      <c r="AL482" s="8">
        <f>VLOOKUP(AL$1, SpeciesInfo!$A$2:$AK$166, 25, FALSE)</f>
        <v>0</v>
      </c>
      <c r="AM482">
        <f>VLOOKUP(AM$1, SpeciesInfo!$A$2:$AK$166, 25, FALSE)</f>
        <v>5</v>
      </c>
      <c r="AN482">
        <f>VLOOKUP(AN$1, SpeciesInfo!$A$2:$AK$166, 25, FALSE)</f>
        <v>3</v>
      </c>
      <c r="AO482">
        <f>VLOOKUP(AO$1, SpeciesInfo!$A$2:$AK$166, 25, FALSE)</f>
        <v>22</v>
      </c>
      <c r="AP482">
        <f>VLOOKUP(AP$1, SpeciesInfo!$A$2:$AK$166, 25, FALSE)</f>
        <v>30</v>
      </c>
      <c r="AQ482">
        <f>VLOOKUP(AQ$1, SpeciesInfo!$A$2:$AK$166, 25, FALSE)</f>
        <v>20</v>
      </c>
      <c r="AR482">
        <f>VLOOKUP(AR$1, SpeciesInfo!$A$2:$AK$166, 25, FALSE)</f>
        <v>15</v>
      </c>
      <c r="AS482">
        <f>VLOOKUP(AS$1, SpeciesInfo!$A$2:$AK$166, 25, FALSE)</f>
        <v>10</v>
      </c>
      <c r="AT482">
        <f>VLOOKUP(AT$1, SpeciesInfo!$A$2:$AK$166, 25, FALSE)</f>
        <v>0</v>
      </c>
      <c r="AU482">
        <f>VLOOKUP(AU$1, SpeciesInfo!$A$2:$AK$166, 25, FALSE)</f>
        <v>0</v>
      </c>
      <c r="AV482">
        <f>VLOOKUP(AV$1, SpeciesInfo!$A$2:$AK$166, 25, FALSE)</f>
        <v>0</v>
      </c>
      <c r="AW482">
        <f>VLOOKUP(AW$1, SpeciesInfo!$A$2:$AK$166, 25, FALSE)</f>
        <v>0</v>
      </c>
      <c r="AX482">
        <f>VLOOKUP(AX$1, SpeciesInfo!$A$2:$AK$166, 25, FALSE)</f>
        <v>0</v>
      </c>
      <c r="AY482">
        <f>VLOOKUP(AY$1, SpeciesInfo!$A$2:$AK$166, 25, FALSE)</f>
        <v>0</v>
      </c>
      <c r="AZ482">
        <f>VLOOKUP(AZ$1, SpeciesInfo!$A$2:$AK$166, 25, FALSE)</f>
        <v>0</v>
      </c>
      <c r="BA482">
        <f>VLOOKUP(BA$1, SpeciesInfo!$A$2:$AK$166, 25, FALSE)</f>
        <v>0</v>
      </c>
      <c r="BB482">
        <f>VLOOKUP(BB$1, SpeciesInfo!$A$2:$AK$166, 25, FALSE)</f>
        <v>1</v>
      </c>
      <c r="BC482">
        <f>VLOOKUP(BC$1, SpeciesInfo!$A$2:$AK$166, 25, FALSE)</f>
        <v>10</v>
      </c>
      <c r="BD482">
        <f>VLOOKUP(BD$1, SpeciesInfo!$A$2:$AK$166, 25, FALSE)</f>
        <v>3</v>
      </c>
      <c r="BE482">
        <f>VLOOKUP(BE$1, SpeciesInfo!$A$2:$AK$166, 25, FALSE)</f>
        <v>5</v>
      </c>
      <c r="BF482">
        <f>VLOOKUP(BF$1, SpeciesInfo!$A$2:$AK$166, 25, FALSE)</f>
        <v>22</v>
      </c>
      <c r="BG482">
        <f>VLOOKUP(BG$1, SpeciesInfo!$A$2:$AK$166, 25, FALSE)</f>
        <v>30</v>
      </c>
      <c r="BH482">
        <f>VLOOKUP(BH$1, SpeciesInfo!$A$2:$AK$166, 25, FALSE)</f>
        <v>0</v>
      </c>
      <c r="BI482">
        <f>VLOOKUP(BI$1, SpeciesInfo!$A$2:$AK$166, 25, FALSE)</f>
        <v>50</v>
      </c>
      <c r="BJ482">
        <f>VLOOKUP(BJ$1, SpeciesInfo!$A$2:$AK$166, 25, FALSE)</f>
        <v>0</v>
      </c>
      <c r="BK482">
        <f>VLOOKUP(BK$1, SpeciesInfo!$A$2:$AK$166, 25, FALSE)</f>
        <v>5</v>
      </c>
      <c r="BL482">
        <f>VLOOKUP(BL$1, SpeciesInfo!$A$2:$AK$166, 25, FALSE)</f>
        <v>2</v>
      </c>
      <c r="BM482">
        <f>VLOOKUP(BM$1, SpeciesInfo!$A$2:$AK$166, 25, FALSE)</f>
        <v>10</v>
      </c>
      <c r="BN482">
        <f>VLOOKUP(BN$1, SpeciesInfo!$A$2:$AK$166, 25, FALSE)</f>
        <v>1</v>
      </c>
      <c r="BO482">
        <f>VLOOKUP(BO$1, SpeciesInfo!$A$2:$AK$166, 25, FALSE)</f>
        <v>0</v>
      </c>
      <c r="BP482">
        <f>VLOOKUP(BP$1, SpeciesInfo!$A$2:$AK$166, 25, FALSE)</f>
        <v>5</v>
      </c>
      <c r="BQ482">
        <f>VLOOKUP(BQ$1, SpeciesInfo!$A$2:$AK$166, 25, FALSE)</f>
        <v>0</v>
      </c>
      <c r="BR482">
        <f>VLOOKUP(BR$1, SpeciesInfo!$A$2:$AK$166, 25, FALSE)</f>
        <v>1</v>
      </c>
      <c r="BS482">
        <f>VLOOKUP(BS$1, SpeciesInfo!$A$2:$AK$166, 25, FALSE)</f>
        <v>0</v>
      </c>
      <c r="BT482">
        <f>VLOOKUP(BT$1, SpeciesInfo!$A$2:$AK$166, 25, FALSE)</f>
        <v>2</v>
      </c>
      <c r="BU482">
        <f>VLOOKUP(BU$1, SpeciesInfo!$A$2:$AK$166, 25, FALSE)</f>
        <v>1</v>
      </c>
      <c r="BV482">
        <f>VLOOKUP(BV$1, SpeciesInfo!$A$2:$AK$166, 25, FALSE)</f>
        <v>6</v>
      </c>
      <c r="BW482">
        <f>VLOOKUP(BW$1, SpeciesInfo!$A$2:$AK$166, 25, FALSE)</f>
        <v>0</v>
      </c>
      <c r="BX482">
        <f>VLOOKUP(BX$1, SpeciesInfo!$A$2:$AK$166, 25, FALSE)</f>
        <v>6</v>
      </c>
      <c r="BY482">
        <f>VLOOKUP(BY$1, SpeciesInfo!$A$2:$AK$166, 25, FALSE)</f>
        <v>0</v>
      </c>
      <c r="BZ482">
        <f>VLOOKUP(BZ$1, SpeciesInfo!$A$2:$AK$166, 25, FALSE)</f>
        <v>0</v>
      </c>
      <c r="CA482">
        <f>VLOOKUP(CA$1, SpeciesInfo!$A$2:$AK$166, 25, FALSE)</f>
        <v>10</v>
      </c>
      <c r="CB482">
        <f>VLOOKUP(CB$1, SpeciesInfo!$A$2:$AK$166, 25, FALSE)</f>
        <v>2</v>
      </c>
      <c r="CC482">
        <f>VLOOKUP(CC$1, SpeciesInfo!$A$2:$AK$166, 25, FALSE)</f>
        <v>0</v>
      </c>
      <c r="CD482">
        <f>VLOOKUP(CD$1, SpeciesInfo!$A$2:$AK$166, 25, FALSE)</f>
        <v>20</v>
      </c>
      <c r="CE482">
        <f>VLOOKUP(CE$1, SpeciesInfo!$A$2:$AK$166, 25, FALSE)</f>
        <v>30</v>
      </c>
      <c r="CF482">
        <f>VLOOKUP(CF$1, SpeciesInfo!$A$2:$AK$166, 25, FALSE)</f>
        <v>18</v>
      </c>
      <c r="CG482">
        <f>VLOOKUP(CG$1, SpeciesInfo!$A$2:$AK$166, 25, FALSE)</f>
        <v>0</v>
      </c>
      <c r="CH482">
        <f>VLOOKUP(CH$1, SpeciesInfo!$A$2:$AK$166, 25, FALSE)</f>
        <v>3</v>
      </c>
      <c r="CI482">
        <f>VLOOKUP(CI$1, SpeciesInfo!$A$2:$AK$166, 25, FALSE)</f>
        <v>3</v>
      </c>
      <c r="CJ482">
        <f>VLOOKUP(CJ$1, SpeciesInfo!$A$2:$AK$166, 25, FALSE)</f>
        <v>5</v>
      </c>
      <c r="CK482">
        <f>VLOOKUP(CK$1, SpeciesInfo!$A$2:$AK$166, 25, FALSE)</f>
        <v>3</v>
      </c>
      <c r="CL482">
        <f>VLOOKUP(CL$1, SpeciesInfo!$A$2:$AK$166, 25, FALSE)</f>
        <v>1</v>
      </c>
      <c r="CM482">
        <f>VLOOKUP(CM$1, SpeciesInfo!$A$2:$AK$166, 25, FALSE)</f>
        <v>0</v>
      </c>
      <c r="CN482">
        <f>VLOOKUP(CN$1, SpeciesInfo!$A$2:$AK$166, 25, FALSE)</f>
        <v>0</v>
      </c>
      <c r="CO482">
        <f>VLOOKUP(CO$1, SpeciesInfo!$A$2:$AK$166, 25, FALSE)</f>
        <v>6</v>
      </c>
      <c r="CP482">
        <f>VLOOKUP(CP$1, SpeciesInfo!$A$2:$AK$166, 25, FALSE)</f>
        <v>0</v>
      </c>
      <c r="CQ482">
        <f>VLOOKUP(CQ$1, SpeciesInfo!$A$2:$AK$166, 25, FALSE)</f>
        <v>6</v>
      </c>
      <c r="CR482">
        <f>VLOOKUP(CR$1, SpeciesInfo!$A$2:$AK$166, 25, FALSE)</f>
        <v>0</v>
      </c>
      <c r="CS482">
        <f>VLOOKUP(CS$1, SpeciesInfo!$A$2:$AK$166, 25, FALSE)</f>
        <v>1</v>
      </c>
      <c r="CT482">
        <f>VLOOKUP(CT$1, SpeciesInfo!$A$2:$AK$166, 25, FALSE)</f>
        <v>0</v>
      </c>
      <c r="CU482">
        <f>VLOOKUP(CU$1, SpeciesInfo!$A$2:$AK$166, 25, FALSE)</f>
        <v>22</v>
      </c>
      <c r="CV482">
        <f>VLOOKUP(CV$1, SpeciesInfo!$A$2:$AK$166, 25, FALSE)</f>
        <v>10</v>
      </c>
      <c r="CW482">
        <f>VLOOKUP(CW$1, SpeciesInfo!$A$2:$AK$166, 25, FALSE)</f>
        <v>20</v>
      </c>
      <c r="CX482">
        <f>VLOOKUP(CX$1, SpeciesInfo!$A$2:$AK$166, 25, FALSE)</f>
        <v>5</v>
      </c>
      <c r="CY482">
        <f>VLOOKUP(CY$1, SpeciesInfo!$A$2:$AK$166, 25, FALSE)</f>
        <v>0</v>
      </c>
      <c r="CZ482">
        <f>VLOOKUP(CZ$1, SpeciesInfo!$A$2:$AK$166, 25, FALSE)</f>
        <v>0</v>
      </c>
      <c r="DA482">
        <f>VLOOKUP(DA$1, SpeciesInfo!$A$2:$AK$166, 25, FALSE)</f>
        <v>22</v>
      </c>
      <c r="DB482">
        <f>VLOOKUP(DB$1, SpeciesInfo!$A$2:$AK$166, 25, FALSE)</f>
        <v>40</v>
      </c>
      <c r="DC482">
        <f>VLOOKUP(DC$1, SpeciesInfo!$A$2:$AK$166, 25, FALSE)</f>
        <v>0</v>
      </c>
      <c r="DD482">
        <f>VLOOKUP(DD$1, SpeciesInfo!$A$2:$AK$166, 25, FALSE)</f>
        <v>0</v>
      </c>
      <c r="DE482">
        <f>VLOOKUP(DE$1, SpeciesInfo!$A$2:$AK$166, 25, FALSE)</f>
        <v>10</v>
      </c>
      <c r="DF482">
        <f>VLOOKUP(DF$1, SpeciesInfo!$A$2:$AK$166, 25, FALSE)</f>
        <v>4</v>
      </c>
      <c r="DG482">
        <f>VLOOKUP(DG$1, SpeciesInfo!$A$2:$AK$166, 25, FALSE)</f>
        <v>0</v>
      </c>
      <c r="DH482">
        <f>VLOOKUP(DH$1, SpeciesInfo!$A$2:$AK$166, 25, FALSE)</f>
        <v>0</v>
      </c>
      <c r="DI482">
        <f>VLOOKUP(DI$1, SpeciesInfo!$A$2:$AK$166, 25, FALSE)</f>
        <v>6</v>
      </c>
      <c r="DJ482">
        <f>VLOOKUP(DJ$1, SpeciesInfo!$A$2:$AK$166, 25, FALSE)</f>
        <v>13</v>
      </c>
      <c r="DK482">
        <f>VLOOKUP(DK$1, SpeciesInfo!$A$2:$AK$166, 25, FALSE)</f>
        <v>0</v>
      </c>
      <c r="DL482">
        <f>VLOOKUP(DL$1, SpeciesInfo!$A$2:$AK$166, 25, FALSE)</f>
        <v>157</v>
      </c>
      <c r="DM482">
        <f>VLOOKUP(DM$1, SpeciesInfo!$A$2:$AK$166, 25, FALSE)</f>
        <v>3</v>
      </c>
      <c r="DN482">
        <f>VLOOKUP(DN$1, SpeciesInfo!$A$2:$AK$166, 25, FALSE)</f>
        <v>2</v>
      </c>
      <c r="DO482">
        <f>VLOOKUP(DO$1, SpeciesInfo!$A$2:$AK$166, 25, FALSE)</f>
        <v>1</v>
      </c>
      <c r="DP482">
        <f>VLOOKUP(DP$1, SpeciesInfo!$A$2:$AK$166, 25, FALSE)</f>
        <v>1</v>
      </c>
      <c r="DQ482">
        <f>VLOOKUP(DQ$1, SpeciesInfo!$A$2:$AK$166, 25, FALSE)</f>
        <v>0</v>
      </c>
      <c r="DR482">
        <f>VLOOKUP(DR$1, SpeciesInfo!$A$2:$AK$166, 25, FALSE)</f>
        <v>0</v>
      </c>
      <c r="DS482">
        <f>VLOOKUP(DS$1, SpeciesInfo!$A$2:$AK$166, 25, FALSE)</f>
        <v>0</v>
      </c>
      <c r="DT482">
        <f>VLOOKUP(DT$1, SpeciesInfo!$A$2:$AK$166, 25, FALSE)</f>
        <v>0</v>
      </c>
      <c r="DU482">
        <f>VLOOKUP(DU$1, SpeciesInfo!$A$2:$AK$166, 25, FALSE)</f>
        <v>0</v>
      </c>
      <c r="DV482">
        <f>VLOOKUP(DV$1, SpeciesInfo!$A$2:$AK$166, 25, FALSE)</f>
        <v>52</v>
      </c>
      <c r="DW482">
        <f>VLOOKUP(DW$1, SpeciesInfo!$A$2:$AK$166, 25, FALSE)</f>
        <v>0</v>
      </c>
      <c r="DX482">
        <f>VLOOKUP(DX$1, SpeciesInfo!$A$2:$AK$166, 25, FALSE)</f>
        <v>0</v>
      </c>
      <c r="DY482">
        <f>VLOOKUP(DY$1, SpeciesInfo!$A$2:$AK$166, 25, FALSE)</f>
        <v>0</v>
      </c>
      <c r="DZ482">
        <f>VLOOKUP(DZ$1, SpeciesInfo!$A$2:$AK$166, 25, FALSE)</f>
        <v>4</v>
      </c>
      <c r="EA482">
        <f>VLOOKUP(EA$1, SpeciesInfo!$A$2:$AK$166, 25, FALSE)</f>
        <v>0</v>
      </c>
      <c r="EB482">
        <f>VLOOKUP(EB$1, SpeciesInfo!$A$2:$AK$166, 25, FALSE)</f>
        <v>2</v>
      </c>
      <c r="EC482">
        <f>VLOOKUP(EC$1, SpeciesInfo!$A$2:$AK$166, 25, FALSE)</f>
        <v>0</v>
      </c>
      <c r="ED482">
        <f>VLOOKUP(ED$1, SpeciesInfo!$A$2:$AK$166, 25, FALSE)</f>
        <v>0</v>
      </c>
      <c r="EE482">
        <f>VLOOKUP(EE$1, SpeciesInfo!$A$2:$AK$166, 25, FALSE)</f>
        <v>0</v>
      </c>
      <c r="EF482">
        <f>VLOOKUP(EF$1, SpeciesInfo!$A$2:$AK$166, 25, FALSE)</f>
        <v>0</v>
      </c>
      <c r="EG482">
        <f>VLOOKUP(EG$1, SpeciesInfo!$A$2:$AK$166, 25, FALSE)</f>
        <v>0</v>
      </c>
      <c r="EH482">
        <f>VLOOKUP(EH$1, SpeciesInfo!$A$2:$AK$166, 25, FALSE)</f>
        <v>0</v>
      </c>
      <c r="EI482">
        <f>VLOOKUP(EI$1, SpeciesInfo!$A$2:$AK$166, 25, FALSE)</f>
        <v>0</v>
      </c>
      <c r="EJ482">
        <f>VLOOKUP(EJ$1, SpeciesInfo!$A$2:$AK$166, 25, FALSE)</f>
        <v>0</v>
      </c>
      <c r="EK482">
        <f>VLOOKUP(EK$1, SpeciesInfo!$A$2:$AK$166, 25, FALSE)</f>
        <v>0</v>
      </c>
      <c r="EL482">
        <f>VLOOKUP(EL$1, SpeciesInfo!$A$2:$AK$166, 25, FALSE)</f>
        <v>0</v>
      </c>
      <c r="EM482">
        <f>VLOOKUP(EM$1, SpeciesInfo!$A$2:$AK$166, 25, FALSE)</f>
        <v>1</v>
      </c>
      <c r="EN482">
        <f>VLOOKUP(EN$1, SpeciesInfo!$A$2:$AK$166, 25, FALSE)</f>
        <v>0</v>
      </c>
      <c r="EO482">
        <f>VLOOKUP(EO$1, SpeciesInfo!$A$2:$AK$166, 25, FALSE)</f>
        <v>0</v>
      </c>
      <c r="EP482">
        <f>VLOOKUP(EP$1, SpeciesInfo!$A$2:$AK$166, 25, FALSE)</f>
        <v>0</v>
      </c>
      <c r="EQ482">
        <f>VLOOKUP(EQ$1, SpeciesInfo!$A$2:$AK$166, 25, FALSE)</f>
        <v>0</v>
      </c>
      <c r="ER482">
        <f>VLOOKUP(ER$1, SpeciesInfo!$A$2:$AK$166, 25, FALSE)</f>
        <v>1</v>
      </c>
      <c r="ES482">
        <f>VLOOKUP(ES$1, SpeciesInfo!$A$2:$AK$166, 25, FALSE)</f>
        <v>1</v>
      </c>
      <c r="ET482">
        <f>VLOOKUP(ET$1, SpeciesInfo!$A$2:$AK$166, 25, FALSE)</f>
        <v>0</v>
      </c>
      <c r="EU482">
        <f>VLOOKUP(EU$1, SpeciesInfo!$A$2:$AK$166, 25, FALSE)</f>
        <v>1</v>
      </c>
      <c r="EV482">
        <f>VLOOKUP(EV$1, SpeciesInfo!$A$2:$AK$166, 25, FALSE)</f>
        <v>0</v>
      </c>
      <c r="EW482">
        <f>VLOOKUP(EW$1, SpeciesInfo!$A$2:$AK$166, 25, FALSE)</f>
        <v>22</v>
      </c>
      <c r="EX482">
        <f>VLOOKUP(EX$1, SpeciesInfo!$A$2:$AK$166, 25, FALSE)</f>
        <v>20</v>
      </c>
      <c r="EY482">
        <f>VLOOKUP(EY$1, SpeciesInfo!$A$2:$AK$166, 25, FALSE)</f>
        <v>46</v>
      </c>
      <c r="EZ482">
        <f>VLOOKUP(EZ$1, SpeciesInfo!$A$2:$AK$166, 25, FALSE)</f>
        <v>1</v>
      </c>
      <c r="FA482">
        <f>VLOOKUP(FA$1, SpeciesInfo!$A$2:$AK$166, 25, FALSE)</f>
        <v>0</v>
      </c>
      <c r="FB482">
        <f>VLOOKUP(FB$1, SpeciesInfo!$A$2:$AK$166, 25, FALSE)</f>
        <v>40</v>
      </c>
      <c r="FC482">
        <f>VLOOKUP(FC$1, SpeciesInfo!$A$2:$AK$166, 25, FALSE)</f>
        <v>20</v>
      </c>
    </row>
    <row r="483" spans="1:159" x14ac:dyDescent="0.3">
      <c r="A483" s="9" t="s">
        <v>1393</v>
      </c>
      <c r="B483">
        <f>VLOOKUP(B$1, SpeciesInfo!$A$2:$AK$166, 26, FALSE)</f>
        <v>1100</v>
      </c>
      <c r="C483">
        <f>VLOOKUP(C$1, SpeciesInfo!$A$2:$AK$166, 26, FALSE)</f>
        <v>1460</v>
      </c>
      <c r="D483">
        <f>VLOOKUP(D$1, SpeciesInfo!$A$2:$AK$166, 26, FALSE)</f>
        <v>690</v>
      </c>
      <c r="E483">
        <f>VLOOKUP(E$1, SpeciesInfo!$A$2:$AK$166, 26, FALSE)</f>
        <v>1100</v>
      </c>
      <c r="F483">
        <f>VLOOKUP(F$1, SpeciesInfo!$A$2:$AK$166, 26, FALSE)</f>
        <v>360</v>
      </c>
      <c r="G483">
        <f>VLOOKUP(G$1, SpeciesInfo!$A$2:$AK$166, 26, FALSE)</f>
        <v>286</v>
      </c>
      <c r="H483">
        <f>VLOOKUP(H$1, SpeciesInfo!$A$2:$AK$166, 26, FALSE)</f>
        <v>476</v>
      </c>
      <c r="I483">
        <f>VLOOKUP(I$1, SpeciesInfo!$A$2:$AK$166, 26, FALSE)</f>
        <v>440</v>
      </c>
      <c r="J483">
        <f>VLOOKUP(J$1, SpeciesInfo!$A$2:$AK$166, 26, FALSE)</f>
        <v>160</v>
      </c>
      <c r="K483" t="str">
        <f>VLOOKUP(K$1, SpeciesInfo!$A$2:$AK$166, 26, FALSE)</f>
        <v>NA</v>
      </c>
      <c r="L483" t="str">
        <f>VLOOKUP(L$1, SpeciesInfo!$A$2:$AK$166, 26, FALSE)</f>
        <v>NA</v>
      </c>
      <c r="M483" t="str">
        <f>VLOOKUP(M$1, SpeciesInfo!$A$2:$AK$166, 26, FALSE)</f>
        <v>NA</v>
      </c>
      <c r="N483" t="str">
        <f>VLOOKUP(N$1, SpeciesInfo!$A$2:$AK$166, 26, FALSE)</f>
        <v>NA</v>
      </c>
      <c r="O483">
        <f>VLOOKUP(O$1, SpeciesInfo!$A$2:$AK$166, 26, FALSE)</f>
        <v>40</v>
      </c>
      <c r="P483" t="str">
        <f>VLOOKUP(P$1, SpeciesInfo!$A$2:$AK$166, 26, FALSE)</f>
        <v>NA</v>
      </c>
      <c r="Q483">
        <f>VLOOKUP(Q$1, SpeciesInfo!$A$2:$AK$166, 26, FALSE)</f>
        <v>45</v>
      </c>
      <c r="R483">
        <f>VLOOKUP(R$1, SpeciesInfo!$A$2:$AK$166, 26, FALSE)</f>
        <v>30</v>
      </c>
      <c r="S483">
        <f>VLOOKUP(S$1, SpeciesInfo!$A$2:$AK$166, 26, FALSE)</f>
        <v>260</v>
      </c>
      <c r="T483">
        <f>VLOOKUP(T$1, SpeciesInfo!$A$2:$AK$166, 26, FALSE)</f>
        <v>76</v>
      </c>
      <c r="U483" t="str">
        <f>VLOOKUP(U$1, SpeciesInfo!$A$2:$AK$166, 26, FALSE)</f>
        <v>NA</v>
      </c>
      <c r="V483">
        <f>VLOOKUP(V$1, SpeciesInfo!$A$2:$AK$166, 26, FALSE)</f>
        <v>90</v>
      </c>
      <c r="W483">
        <f>VLOOKUP(W$1, SpeciesInfo!$A$2:$AK$166, 26, FALSE)</f>
        <v>700</v>
      </c>
      <c r="X483">
        <f>VLOOKUP(X$1, SpeciesInfo!$A$2:$AK$166, 26, FALSE)</f>
        <v>300</v>
      </c>
      <c r="Y483">
        <f>VLOOKUP(Y$1, SpeciesInfo!$A$2:$AK$166, 26, FALSE)</f>
        <v>220</v>
      </c>
      <c r="Z483" t="str">
        <f>VLOOKUP(Z$1, SpeciesInfo!$A$2:$AK$166, 26, FALSE)</f>
        <v>NA</v>
      </c>
      <c r="AA483">
        <f>VLOOKUP(AA$1, SpeciesInfo!$A$2:$AK$166, 26, FALSE)</f>
        <v>70</v>
      </c>
      <c r="AB483">
        <f>VLOOKUP(AB$1, SpeciesInfo!$A$2:$AK$166, 26, FALSE)</f>
        <v>500</v>
      </c>
      <c r="AC483">
        <f>VLOOKUP(AC$1, SpeciesInfo!$A$2:$AK$166, 26, FALSE)</f>
        <v>220</v>
      </c>
      <c r="AD483">
        <f>VLOOKUP(AD$1, SpeciesInfo!$A$2:$AK$166, 26, FALSE)</f>
        <v>450</v>
      </c>
      <c r="AE483">
        <f>VLOOKUP(AE$1, SpeciesInfo!$A$2:$AK$166, 26, FALSE)</f>
        <v>400</v>
      </c>
      <c r="AF483">
        <f>VLOOKUP(AF$1, SpeciesInfo!$A$2:$AK$166, 26, FALSE)</f>
        <v>122</v>
      </c>
      <c r="AG483">
        <f>VLOOKUP(AG$1, SpeciesInfo!$A$2:$AK$166, 26, FALSE)</f>
        <v>104</v>
      </c>
      <c r="AH483" t="str">
        <f>VLOOKUP(AH$1, SpeciesInfo!$A$2:$AK$166, 26, FALSE)</f>
        <v>NA</v>
      </c>
      <c r="AI483">
        <f>VLOOKUP(AI$1, SpeciesInfo!$A$2:$AK$166, 26, FALSE)</f>
        <v>230</v>
      </c>
      <c r="AJ483">
        <f>VLOOKUP(AJ$1, SpeciesInfo!$A$2:$AK$166, 26, FALSE)</f>
        <v>55</v>
      </c>
      <c r="AK483">
        <f>VLOOKUP(AK$1, SpeciesInfo!$A$2:$AK$166, 26, FALSE)</f>
        <v>750</v>
      </c>
      <c r="AL483" s="8">
        <f>VLOOKUP(AL$1, SpeciesInfo!$A$2:$AK$166, 26, FALSE)</f>
        <v>154</v>
      </c>
      <c r="AM483">
        <f>VLOOKUP(AM$1, SpeciesInfo!$A$2:$AK$166, 26, FALSE)</f>
        <v>50</v>
      </c>
      <c r="AN483">
        <f>VLOOKUP(AN$1, SpeciesInfo!$A$2:$AK$166, 26, FALSE)</f>
        <v>30</v>
      </c>
      <c r="AO483">
        <f>VLOOKUP(AO$1, SpeciesInfo!$A$2:$AK$166, 26, FALSE)</f>
        <v>222</v>
      </c>
      <c r="AP483" t="str">
        <f>VLOOKUP(AP$1, SpeciesInfo!$A$2:$AK$166, 26, FALSE)</f>
        <v>NA</v>
      </c>
      <c r="AQ483">
        <f>VLOOKUP(AQ$1, SpeciesInfo!$A$2:$AK$166, 26, FALSE)</f>
        <v>350</v>
      </c>
      <c r="AR483">
        <f>VLOOKUP(AR$1, SpeciesInfo!$A$2:$AK$166, 26, FALSE)</f>
        <v>365</v>
      </c>
      <c r="AS483">
        <f>VLOOKUP(AS$1, SpeciesInfo!$A$2:$AK$166, 26, FALSE)</f>
        <v>140</v>
      </c>
      <c r="AT483">
        <f>VLOOKUP(AT$1, SpeciesInfo!$A$2:$AK$166, 26, FALSE)</f>
        <v>400</v>
      </c>
      <c r="AU483">
        <f>VLOOKUP(AU$1, SpeciesInfo!$A$2:$AK$166, 26, FALSE)</f>
        <v>50</v>
      </c>
      <c r="AV483">
        <f>VLOOKUP(AV$1, SpeciesInfo!$A$2:$AK$166, 26, FALSE)</f>
        <v>100</v>
      </c>
      <c r="AW483">
        <f>VLOOKUP(AW$1, SpeciesInfo!$A$2:$AK$166, 26, FALSE)</f>
        <v>0</v>
      </c>
      <c r="AX483">
        <f>VLOOKUP(AX$1, SpeciesInfo!$A$2:$AK$166, 26, FALSE)</f>
        <v>0</v>
      </c>
      <c r="AY483">
        <f>VLOOKUP(AY$1, SpeciesInfo!$A$2:$AK$166, 26, FALSE)</f>
        <v>45</v>
      </c>
      <c r="AZ483">
        <f>VLOOKUP(AZ$1, SpeciesInfo!$A$2:$AK$166, 26, FALSE)</f>
        <v>10</v>
      </c>
      <c r="BA483">
        <f>VLOOKUP(BA$1, SpeciesInfo!$A$2:$AK$166, 26, FALSE)</f>
        <v>55</v>
      </c>
      <c r="BB483">
        <f>VLOOKUP(BB$1, SpeciesInfo!$A$2:$AK$166, 26, FALSE)</f>
        <v>320</v>
      </c>
      <c r="BC483">
        <f>VLOOKUP(BC$1, SpeciesInfo!$A$2:$AK$166, 26, FALSE)</f>
        <v>238</v>
      </c>
      <c r="BD483">
        <f>VLOOKUP(BD$1, SpeciesInfo!$A$2:$AK$166, 26, FALSE)</f>
        <v>825</v>
      </c>
      <c r="BE483">
        <f>VLOOKUP(BE$1, SpeciesInfo!$A$2:$AK$166, 26, FALSE)</f>
        <v>245</v>
      </c>
      <c r="BF483">
        <f>VLOOKUP(BF$1, SpeciesInfo!$A$2:$AK$166, 26, FALSE)</f>
        <v>500</v>
      </c>
      <c r="BG483">
        <f>VLOOKUP(BG$1, SpeciesInfo!$A$2:$AK$166, 26, FALSE)</f>
        <v>39</v>
      </c>
      <c r="BH483" t="str">
        <f>VLOOKUP(BH$1, SpeciesInfo!$A$2:$AK$166, 26, FALSE)</f>
        <v>NA</v>
      </c>
      <c r="BI483">
        <f>VLOOKUP(BI$1, SpeciesInfo!$A$2:$AK$166, 26, FALSE)</f>
        <v>600</v>
      </c>
      <c r="BJ483">
        <f>VLOOKUP(BJ$1, SpeciesInfo!$A$2:$AK$166, 26, FALSE)</f>
        <v>200</v>
      </c>
      <c r="BK483">
        <f>VLOOKUP(BK$1, SpeciesInfo!$A$2:$AK$166, 26, FALSE)</f>
        <v>100</v>
      </c>
      <c r="BL483">
        <f>VLOOKUP(BL$1, SpeciesInfo!$A$2:$AK$166, 26, FALSE)</f>
        <v>91</v>
      </c>
      <c r="BM483">
        <f>VLOOKUP(BM$1, SpeciesInfo!$A$2:$AK$166, 26, FALSE)</f>
        <v>80</v>
      </c>
      <c r="BN483">
        <f>VLOOKUP(BN$1, SpeciesInfo!$A$2:$AK$166, 26, FALSE)</f>
        <v>113</v>
      </c>
      <c r="BO483">
        <f>VLOOKUP(BO$1, SpeciesInfo!$A$2:$AK$166, 26, FALSE)</f>
        <v>70</v>
      </c>
      <c r="BP483">
        <f>VLOOKUP(BP$1, SpeciesInfo!$A$2:$AK$166, 26, FALSE)</f>
        <v>40</v>
      </c>
      <c r="BQ483" t="str">
        <f>VLOOKUP(BQ$1, SpeciesInfo!$A$2:$AK$166, 26, FALSE)</f>
        <v>NA</v>
      </c>
      <c r="BR483">
        <f>VLOOKUP(BR$1, SpeciesInfo!$A$2:$AK$166, 26, FALSE)</f>
        <v>30</v>
      </c>
      <c r="BS483">
        <f>VLOOKUP(BS$1, SpeciesInfo!$A$2:$AK$166, 26, FALSE)</f>
        <v>30</v>
      </c>
      <c r="BT483" t="str">
        <f>VLOOKUP(BT$1, SpeciesInfo!$A$2:$AK$166, 26, FALSE)</f>
        <v>NA</v>
      </c>
      <c r="BU483">
        <f>VLOOKUP(BU$1, SpeciesInfo!$A$2:$AK$166, 26, FALSE)</f>
        <v>20</v>
      </c>
      <c r="BV483" t="str">
        <f>VLOOKUP(BV$1, SpeciesInfo!$A$2:$AK$166, 26, FALSE)</f>
        <v>NA</v>
      </c>
      <c r="BW483">
        <f>VLOOKUP(BW$1, SpeciesInfo!$A$2:$AK$166, 26, FALSE)</f>
        <v>20</v>
      </c>
      <c r="BX483" t="str">
        <f>VLOOKUP(BX$1, SpeciesInfo!$A$2:$AK$166, 26, FALSE)</f>
        <v>NA</v>
      </c>
      <c r="BY483" t="str">
        <f>VLOOKUP(BY$1, SpeciesInfo!$A$2:$AK$166, 26, FALSE)</f>
        <v>NA</v>
      </c>
      <c r="BZ483" t="str">
        <f>VLOOKUP(BZ$1, SpeciesInfo!$A$2:$AK$166, 26, FALSE)</f>
        <v>NA</v>
      </c>
      <c r="CA483">
        <f>VLOOKUP(CA$1, SpeciesInfo!$A$2:$AK$166, 26, FALSE)</f>
        <v>150</v>
      </c>
      <c r="CB483">
        <f>VLOOKUP(CB$1, SpeciesInfo!$A$2:$AK$166, 26, FALSE)</f>
        <v>145</v>
      </c>
      <c r="CC483" t="str">
        <f>VLOOKUP(CC$1, SpeciesInfo!$A$2:$AK$166, 26, FALSE)</f>
        <v>NA</v>
      </c>
      <c r="CD483">
        <f>VLOOKUP(CD$1, SpeciesInfo!$A$2:$AK$166, 26, FALSE)</f>
        <v>170</v>
      </c>
      <c r="CE483">
        <f>VLOOKUP(CE$1, SpeciesInfo!$A$2:$AK$166, 26, FALSE)</f>
        <v>500</v>
      </c>
      <c r="CF483">
        <f>VLOOKUP(CF$1, SpeciesInfo!$A$2:$AK$166, 26, FALSE)</f>
        <v>193</v>
      </c>
      <c r="CG483">
        <f>VLOOKUP(CG$1, SpeciesInfo!$A$2:$AK$166, 26, FALSE)</f>
        <v>60</v>
      </c>
      <c r="CH483">
        <f>VLOOKUP(CH$1, SpeciesInfo!$A$2:$AK$166, 26, FALSE)</f>
        <v>46</v>
      </c>
      <c r="CI483">
        <f>VLOOKUP(CI$1, SpeciesInfo!$A$2:$AK$166, 26, FALSE)</f>
        <v>38</v>
      </c>
      <c r="CJ483">
        <f>VLOOKUP(CJ$1, SpeciesInfo!$A$2:$AK$166, 26, FALSE)</f>
        <v>40</v>
      </c>
      <c r="CK483">
        <f>VLOOKUP(CK$1, SpeciesInfo!$A$2:$AK$166, 26, FALSE)</f>
        <v>20</v>
      </c>
      <c r="CL483">
        <f>VLOOKUP(CL$1, SpeciesInfo!$A$2:$AK$166, 26, FALSE)</f>
        <v>30</v>
      </c>
      <c r="CM483">
        <f>VLOOKUP(CM$1, SpeciesInfo!$A$2:$AK$166, 26, FALSE)</f>
        <v>30</v>
      </c>
      <c r="CN483">
        <f>VLOOKUP(CN$1, SpeciesInfo!$A$2:$AK$166, 26, FALSE)</f>
        <v>40</v>
      </c>
      <c r="CO483">
        <f>VLOOKUP(CO$1, SpeciesInfo!$A$2:$AK$166, 26, FALSE)</f>
        <v>20</v>
      </c>
      <c r="CP483">
        <f>VLOOKUP(CP$1, SpeciesInfo!$A$2:$AK$166, 26, FALSE)</f>
        <v>250</v>
      </c>
      <c r="CQ483">
        <f>VLOOKUP(CQ$1, SpeciesInfo!$A$2:$AK$166, 26, FALSE)</f>
        <v>88</v>
      </c>
      <c r="CR483">
        <f>VLOOKUP(CR$1, SpeciesInfo!$A$2:$AK$166, 26, FALSE)</f>
        <v>65</v>
      </c>
      <c r="CS483">
        <f>VLOOKUP(CS$1, SpeciesInfo!$A$2:$AK$166, 26, FALSE)</f>
        <v>50</v>
      </c>
      <c r="CT483">
        <f>VLOOKUP(CT$1, SpeciesInfo!$A$2:$AK$166, 26, FALSE)</f>
        <v>200</v>
      </c>
      <c r="CU483">
        <f>VLOOKUP(CU$1, SpeciesInfo!$A$2:$AK$166, 26, FALSE)</f>
        <v>450</v>
      </c>
      <c r="CV483" t="str">
        <f>VLOOKUP(CV$1, SpeciesInfo!$A$2:$AK$166, 26, FALSE)</f>
        <v>NA</v>
      </c>
      <c r="CW483">
        <f>VLOOKUP(CW$1, SpeciesInfo!$A$2:$AK$166, 26, FALSE)</f>
        <v>160</v>
      </c>
      <c r="CX483">
        <f>VLOOKUP(CX$1, SpeciesInfo!$A$2:$AK$166, 26, FALSE)</f>
        <v>400</v>
      </c>
      <c r="CY483">
        <f>VLOOKUP(CY$1, SpeciesInfo!$A$2:$AK$166, 26, FALSE)</f>
        <v>20</v>
      </c>
      <c r="CZ483">
        <f>VLOOKUP(CZ$1, SpeciesInfo!$A$2:$AK$166, 26, FALSE)</f>
        <v>50</v>
      </c>
      <c r="DA483">
        <f>VLOOKUP(DA$1, SpeciesInfo!$A$2:$AK$166, 26, FALSE)</f>
        <v>145</v>
      </c>
      <c r="DB483">
        <f>VLOOKUP(DB$1, SpeciesInfo!$A$2:$AK$166, 26, FALSE)</f>
        <v>91</v>
      </c>
      <c r="DC483" t="str">
        <f>VLOOKUP(DC$1, SpeciesInfo!$A$2:$AK$166, 26, FALSE)</f>
        <v>NA</v>
      </c>
      <c r="DD483" t="str">
        <f>VLOOKUP(DD$1, SpeciesInfo!$A$2:$AK$166, 26, FALSE)</f>
        <v>NA</v>
      </c>
      <c r="DE483">
        <f>VLOOKUP(DE$1, SpeciesInfo!$A$2:$AK$166, 26, FALSE)</f>
        <v>50</v>
      </c>
      <c r="DF483">
        <f>VLOOKUP(DF$1, SpeciesInfo!$A$2:$AK$166, 26, FALSE)</f>
        <v>40</v>
      </c>
      <c r="DG483">
        <f>VLOOKUP(DG$1, SpeciesInfo!$A$2:$AK$166, 26, FALSE)</f>
        <v>60</v>
      </c>
      <c r="DH483" t="str">
        <f>VLOOKUP(DH$1, SpeciesInfo!$A$2:$AK$166, 26, FALSE)</f>
        <v>NA</v>
      </c>
      <c r="DI483">
        <f>VLOOKUP(DI$1, SpeciesInfo!$A$2:$AK$166, 26, FALSE)</f>
        <v>100</v>
      </c>
      <c r="DJ483">
        <f>VLOOKUP(DJ$1, SpeciesInfo!$A$2:$AK$166, 26, FALSE)</f>
        <v>100</v>
      </c>
      <c r="DK483">
        <f>VLOOKUP(DK$1, SpeciesInfo!$A$2:$AK$166, 26, FALSE)</f>
        <v>60</v>
      </c>
      <c r="DL483">
        <f>VLOOKUP(DL$1, SpeciesInfo!$A$2:$AK$166, 26, FALSE)</f>
        <v>250</v>
      </c>
      <c r="DM483">
        <f>VLOOKUP(DM$1, SpeciesInfo!$A$2:$AK$166, 26, FALSE)</f>
        <v>30</v>
      </c>
      <c r="DN483">
        <f>VLOOKUP(DN$1, SpeciesInfo!$A$2:$AK$166, 26, FALSE)</f>
        <v>35</v>
      </c>
      <c r="DO483">
        <f>VLOOKUP(DO$1, SpeciesInfo!$A$2:$AK$166, 26, FALSE)</f>
        <v>15</v>
      </c>
      <c r="DP483">
        <f>VLOOKUP(DP$1, SpeciesInfo!$A$2:$AK$166, 26, FALSE)</f>
        <v>30</v>
      </c>
      <c r="DQ483">
        <f>VLOOKUP(DQ$1, SpeciesInfo!$A$2:$AK$166, 26, FALSE)</f>
        <v>10</v>
      </c>
      <c r="DR483">
        <f>VLOOKUP(DR$1, SpeciesInfo!$A$2:$AK$166, 26, FALSE)</f>
        <v>16</v>
      </c>
      <c r="DS483" t="str">
        <f>VLOOKUP(DS$1, SpeciesInfo!$A$2:$AK$166, 26, FALSE)</f>
        <v>NA</v>
      </c>
      <c r="DT483" t="str">
        <f>VLOOKUP(DT$1, SpeciesInfo!$A$2:$AK$166, 26, FALSE)</f>
        <v>NA</v>
      </c>
      <c r="DU483">
        <f>VLOOKUP(DU$1, SpeciesInfo!$A$2:$AK$166, 26, FALSE)</f>
        <v>100</v>
      </c>
      <c r="DV483">
        <f>VLOOKUP(DV$1, SpeciesInfo!$A$2:$AK$166, 26, FALSE)</f>
        <v>150</v>
      </c>
      <c r="DW483">
        <f>VLOOKUP(DW$1, SpeciesInfo!$A$2:$AK$166, 26, FALSE)</f>
        <v>8</v>
      </c>
      <c r="DX483">
        <f>VLOOKUP(DX$1, SpeciesInfo!$A$2:$AK$166, 26, FALSE)</f>
        <v>5</v>
      </c>
      <c r="DY483">
        <f>VLOOKUP(DY$1, SpeciesInfo!$A$2:$AK$166, 26, FALSE)</f>
        <v>5</v>
      </c>
      <c r="DZ483">
        <f>VLOOKUP(DZ$1, SpeciesInfo!$A$2:$AK$166, 26, FALSE)</f>
        <v>110</v>
      </c>
      <c r="EA483">
        <f>VLOOKUP(EA$1, SpeciesInfo!$A$2:$AK$166, 26, FALSE)</f>
        <v>20</v>
      </c>
      <c r="EB483">
        <f>VLOOKUP(EB$1, SpeciesInfo!$A$2:$AK$166, 26, FALSE)</f>
        <v>35</v>
      </c>
      <c r="EC483">
        <f>VLOOKUP(EC$1, SpeciesInfo!$A$2:$AK$166, 26, FALSE)</f>
        <v>33</v>
      </c>
      <c r="ED483">
        <f>VLOOKUP(ED$1, SpeciesInfo!$A$2:$AK$166, 26, FALSE)</f>
        <v>10</v>
      </c>
      <c r="EE483">
        <f>VLOOKUP(EE$1, SpeciesInfo!$A$2:$AK$166, 26, FALSE)</f>
        <v>20</v>
      </c>
      <c r="EF483">
        <f>VLOOKUP(EF$1, SpeciesInfo!$A$2:$AK$166, 26, FALSE)</f>
        <v>7</v>
      </c>
      <c r="EG483" t="str">
        <f>VLOOKUP(EG$1, SpeciesInfo!$A$2:$AK$166, 26, FALSE)</f>
        <v>NA</v>
      </c>
      <c r="EH483">
        <f>VLOOKUP(EH$1, SpeciesInfo!$A$2:$AK$166, 26, FALSE)</f>
        <v>12</v>
      </c>
      <c r="EI483">
        <f>VLOOKUP(EI$1, SpeciesInfo!$A$2:$AK$166, 26, FALSE)</f>
        <v>33</v>
      </c>
      <c r="EJ483">
        <f>VLOOKUP(EJ$1, SpeciesInfo!$A$2:$AK$166, 26, FALSE)</f>
        <v>40</v>
      </c>
      <c r="EK483">
        <f>VLOOKUP(EK$1, SpeciesInfo!$A$2:$AK$166, 26, FALSE)</f>
        <v>40</v>
      </c>
      <c r="EL483">
        <f>VLOOKUP(EL$1, SpeciesInfo!$A$2:$AK$166, 26, FALSE)</f>
        <v>20</v>
      </c>
      <c r="EM483">
        <f>VLOOKUP(EM$1, SpeciesInfo!$A$2:$AK$166, 26, FALSE)</f>
        <v>50</v>
      </c>
      <c r="EN483">
        <f>VLOOKUP(EN$1, SpeciesInfo!$A$2:$AK$166, 26, FALSE)</f>
        <v>6</v>
      </c>
      <c r="EO483">
        <f>VLOOKUP(EO$1, SpeciesInfo!$A$2:$AK$166, 26, FALSE)</f>
        <v>21</v>
      </c>
      <c r="EP483">
        <f>VLOOKUP(EP$1, SpeciesInfo!$A$2:$AK$166, 26, FALSE)</f>
        <v>2</v>
      </c>
      <c r="EQ483">
        <f>VLOOKUP(EQ$1, SpeciesInfo!$A$2:$AK$166, 26, FALSE)</f>
        <v>10</v>
      </c>
      <c r="ER483">
        <f>VLOOKUP(ER$1, SpeciesInfo!$A$2:$AK$166, 26, FALSE)</f>
        <v>3</v>
      </c>
      <c r="ES483">
        <f>VLOOKUP(ES$1, SpeciesInfo!$A$2:$AK$166, 26, FALSE)</f>
        <v>45</v>
      </c>
      <c r="ET483">
        <f>VLOOKUP(ET$1, SpeciesInfo!$A$2:$AK$166, 26, FALSE)</f>
        <v>50</v>
      </c>
      <c r="EU483">
        <f>VLOOKUP(EU$1, SpeciesInfo!$A$2:$AK$166, 26, FALSE)</f>
        <v>20</v>
      </c>
      <c r="EV483">
        <f>VLOOKUP(EV$1, SpeciesInfo!$A$2:$AK$166, 26, FALSE)</f>
        <v>30</v>
      </c>
      <c r="EW483">
        <f>VLOOKUP(EW$1, SpeciesInfo!$A$2:$AK$166, 26, FALSE)</f>
        <v>400</v>
      </c>
      <c r="EX483">
        <f>VLOOKUP(EX$1, SpeciesInfo!$A$2:$AK$166, 26, FALSE)</f>
        <v>200</v>
      </c>
      <c r="EY483">
        <f>VLOOKUP(EY$1, SpeciesInfo!$A$2:$AK$166, 26, FALSE)</f>
        <v>360</v>
      </c>
      <c r="EZ483">
        <f>VLOOKUP(EZ$1, SpeciesInfo!$A$2:$AK$166, 26, FALSE)</f>
        <v>280</v>
      </c>
      <c r="FA483">
        <f>VLOOKUP(FA$1, SpeciesInfo!$A$2:$AK$166, 26, FALSE)</f>
        <v>250</v>
      </c>
      <c r="FB483">
        <f>VLOOKUP(FB$1, SpeciesInfo!$A$2:$AK$166, 26, FALSE)</f>
        <v>270</v>
      </c>
      <c r="FC483">
        <f>VLOOKUP(FC$1, SpeciesInfo!$A$2:$AK$166, 26, FALSE)</f>
        <v>100</v>
      </c>
    </row>
    <row r="484" spans="1:159" x14ac:dyDescent="0.3">
      <c r="A484" s="9" t="s">
        <v>1396</v>
      </c>
      <c r="B484">
        <f>VLOOKUP(B$1, SpeciesInfo!$A$2:$AK$166, 27, FALSE)</f>
        <v>1</v>
      </c>
      <c r="C484">
        <f>VLOOKUP(C$1, SpeciesInfo!$A$2:$AK$166, 27, FALSE)</f>
        <v>0</v>
      </c>
      <c r="D484">
        <f>VLOOKUP(D$1, SpeciesInfo!$A$2:$AK$166, 27, FALSE)</f>
        <v>1</v>
      </c>
      <c r="E484">
        <f>VLOOKUP(E$1, SpeciesInfo!$A$2:$AK$166, 27, FALSE)</f>
        <v>0</v>
      </c>
      <c r="F484">
        <f>VLOOKUP(F$1, SpeciesInfo!$A$2:$AK$166, 27, FALSE)</f>
        <v>0</v>
      </c>
      <c r="G484">
        <f>VLOOKUP(G$1, SpeciesInfo!$A$2:$AK$166, 27, FALSE)</f>
        <v>1</v>
      </c>
      <c r="H484">
        <f>VLOOKUP(H$1, SpeciesInfo!$A$2:$AK$166, 27, FALSE)</f>
        <v>0</v>
      </c>
      <c r="I484">
        <f>VLOOKUP(I$1, SpeciesInfo!$A$2:$AK$166, 27, FALSE)</f>
        <v>0</v>
      </c>
      <c r="J484">
        <f>VLOOKUP(J$1, SpeciesInfo!$A$2:$AK$166, 27, FALSE)</f>
        <v>0</v>
      </c>
      <c r="K484">
        <f>VLOOKUP(K$1, SpeciesInfo!$A$2:$AK$166, 27, FALSE)</f>
        <v>1</v>
      </c>
      <c r="L484">
        <f>VLOOKUP(L$1, SpeciesInfo!$A$2:$AK$166, 27, FALSE)</f>
        <v>0</v>
      </c>
      <c r="M484">
        <f>VLOOKUP(M$1, SpeciesInfo!$A$2:$AK$166, 27, FALSE)</f>
        <v>0</v>
      </c>
      <c r="N484">
        <f>VLOOKUP(N$1, SpeciesInfo!$A$2:$AK$166, 27, FALSE)</f>
        <v>1</v>
      </c>
      <c r="O484">
        <f>VLOOKUP(O$1, SpeciesInfo!$A$2:$AK$166, 27, FALSE)</f>
        <v>0</v>
      </c>
      <c r="P484">
        <f>VLOOKUP(P$1, SpeciesInfo!$A$2:$AK$166, 27, FALSE)</f>
        <v>0</v>
      </c>
      <c r="Q484">
        <f>VLOOKUP(Q$1, SpeciesInfo!$A$2:$AK$166, 27, FALSE)</f>
        <v>1</v>
      </c>
      <c r="R484">
        <f>VLOOKUP(R$1, SpeciesInfo!$A$2:$AK$166, 27, FALSE)</f>
        <v>1</v>
      </c>
      <c r="S484">
        <f>VLOOKUP(S$1, SpeciesInfo!$A$2:$AK$166, 27, FALSE)</f>
        <v>0</v>
      </c>
      <c r="T484">
        <f>VLOOKUP(T$1, SpeciesInfo!$A$2:$AK$166, 27, FALSE)</f>
        <v>0</v>
      </c>
      <c r="U484">
        <f>VLOOKUP(U$1, SpeciesInfo!$A$2:$AK$166, 27, FALSE)</f>
        <v>1</v>
      </c>
      <c r="V484">
        <f>VLOOKUP(V$1, SpeciesInfo!$A$2:$AK$166, 27, FALSE)</f>
        <v>1</v>
      </c>
      <c r="W484">
        <f>VLOOKUP(W$1, SpeciesInfo!$A$2:$AK$166, 27, FALSE)</f>
        <v>0</v>
      </c>
      <c r="X484">
        <f>VLOOKUP(X$1, SpeciesInfo!$A$2:$AK$166, 27, FALSE)</f>
        <v>1</v>
      </c>
      <c r="Y484">
        <f>VLOOKUP(Y$1, SpeciesInfo!$A$2:$AK$166, 27, FALSE)</f>
        <v>0</v>
      </c>
      <c r="Z484">
        <f>VLOOKUP(Z$1, SpeciesInfo!$A$2:$AK$166, 27, FALSE)</f>
        <v>0</v>
      </c>
      <c r="AA484">
        <f>VLOOKUP(AA$1, SpeciesInfo!$A$2:$AK$166, 27, FALSE)</f>
        <v>1</v>
      </c>
      <c r="AB484">
        <f>VLOOKUP(AB$1, SpeciesInfo!$A$2:$AK$166, 27, FALSE)</f>
        <v>1</v>
      </c>
      <c r="AC484">
        <f>VLOOKUP(AC$1, SpeciesInfo!$A$2:$AK$166, 27, FALSE)</f>
        <v>0</v>
      </c>
      <c r="AD484">
        <f>VLOOKUP(AD$1, SpeciesInfo!$A$2:$AK$166, 27, FALSE)</f>
        <v>1</v>
      </c>
      <c r="AE484">
        <f>VLOOKUP(AE$1, SpeciesInfo!$A$2:$AK$166, 27, FALSE)</f>
        <v>0</v>
      </c>
      <c r="AF484">
        <f>VLOOKUP(AF$1, SpeciesInfo!$A$2:$AK$166, 27, FALSE)</f>
        <v>0</v>
      </c>
      <c r="AG484">
        <f>VLOOKUP(AG$1, SpeciesInfo!$A$2:$AK$166, 27, FALSE)</f>
        <v>0</v>
      </c>
      <c r="AH484">
        <f>VLOOKUP(AH$1, SpeciesInfo!$A$2:$AK$166, 27, FALSE)</f>
        <v>0</v>
      </c>
      <c r="AI484">
        <f>VLOOKUP(AI$1, SpeciesInfo!$A$2:$AK$166, 27, FALSE)</f>
        <v>0</v>
      </c>
      <c r="AJ484">
        <f>VLOOKUP(AJ$1, SpeciesInfo!$A$2:$AK$166, 27, FALSE)</f>
        <v>0</v>
      </c>
      <c r="AK484">
        <f>VLOOKUP(AK$1, SpeciesInfo!$A$2:$AK$166, 27, FALSE)</f>
        <v>0</v>
      </c>
      <c r="AL484" s="8">
        <f>VLOOKUP(AL$1, SpeciesInfo!$A$2:$AK$166, 27, FALSE)</f>
        <v>1</v>
      </c>
      <c r="AM484">
        <f>VLOOKUP(AM$1, SpeciesInfo!$A$2:$AK$166, 27, FALSE)</f>
        <v>0</v>
      </c>
      <c r="AN484">
        <f>VLOOKUP(AN$1, SpeciesInfo!$A$2:$AK$166, 27, FALSE)</f>
        <v>0</v>
      </c>
      <c r="AO484">
        <f>VLOOKUP(AO$1, SpeciesInfo!$A$2:$AK$166, 27, FALSE)</f>
        <v>0</v>
      </c>
      <c r="AP484">
        <f>VLOOKUP(AP$1, SpeciesInfo!$A$2:$AK$166, 27, FALSE)</f>
        <v>0</v>
      </c>
      <c r="AQ484">
        <f>VLOOKUP(AQ$1, SpeciesInfo!$A$2:$AK$166, 27, FALSE)</f>
        <v>1</v>
      </c>
      <c r="AR484">
        <f>VLOOKUP(AR$1, SpeciesInfo!$A$2:$AK$166, 27, FALSE)</f>
        <v>0</v>
      </c>
      <c r="AS484">
        <f>VLOOKUP(AS$1, SpeciesInfo!$A$2:$AK$166, 27, FALSE)</f>
        <v>0</v>
      </c>
      <c r="AT484">
        <f>VLOOKUP(AT$1, SpeciesInfo!$A$2:$AK$166, 27, FALSE)</f>
        <v>0</v>
      </c>
      <c r="AU484">
        <f>VLOOKUP(AU$1, SpeciesInfo!$A$2:$AK$166, 27, FALSE)</f>
        <v>1</v>
      </c>
      <c r="AV484">
        <f>VLOOKUP(AV$1, SpeciesInfo!$A$2:$AK$166, 27, FALSE)</f>
        <v>0</v>
      </c>
      <c r="AW484">
        <f>VLOOKUP(AW$1, SpeciesInfo!$A$2:$AK$166, 27, FALSE)</f>
        <v>1</v>
      </c>
      <c r="AX484">
        <f>VLOOKUP(AX$1, SpeciesInfo!$A$2:$AK$166, 27, FALSE)</f>
        <v>1</v>
      </c>
      <c r="AY484">
        <f>VLOOKUP(AY$1, SpeciesInfo!$A$2:$AK$166, 27, FALSE)</f>
        <v>1</v>
      </c>
      <c r="AZ484">
        <f>VLOOKUP(AZ$1, SpeciesInfo!$A$2:$AK$166, 27, FALSE)</f>
        <v>0</v>
      </c>
      <c r="BA484">
        <f>VLOOKUP(BA$1, SpeciesInfo!$A$2:$AK$166, 27, FALSE)</f>
        <v>0</v>
      </c>
      <c r="BB484">
        <f>VLOOKUP(BB$1, SpeciesInfo!$A$2:$AK$166, 27, FALSE)</f>
        <v>0</v>
      </c>
      <c r="BC484">
        <f>VLOOKUP(BC$1, SpeciesInfo!$A$2:$AK$166, 27, FALSE)</f>
        <v>0</v>
      </c>
      <c r="BD484">
        <f>VLOOKUP(BD$1, SpeciesInfo!$A$2:$AK$166, 27, FALSE)</f>
        <v>0</v>
      </c>
      <c r="BE484">
        <f>VLOOKUP(BE$1, SpeciesInfo!$A$2:$AK$166, 27, FALSE)</f>
        <v>0</v>
      </c>
      <c r="BF484">
        <f>VLOOKUP(BF$1, SpeciesInfo!$A$2:$AK$166, 27, FALSE)</f>
        <v>0</v>
      </c>
      <c r="BG484">
        <f>VLOOKUP(BG$1, SpeciesInfo!$A$2:$AK$166, 27, FALSE)</f>
        <v>0</v>
      </c>
      <c r="BH484">
        <f>VLOOKUP(BH$1, SpeciesInfo!$A$2:$AK$166, 27, FALSE)</f>
        <v>0</v>
      </c>
      <c r="BI484">
        <f>VLOOKUP(BI$1, SpeciesInfo!$A$2:$AK$166, 27, FALSE)</f>
        <v>0</v>
      </c>
      <c r="BJ484">
        <f>VLOOKUP(BJ$1, SpeciesInfo!$A$2:$AK$166, 27, FALSE)</f>
        <v>0</v>
      </c>
      <c r="BK484">
        <f>VLOOKUP(BK$1, SpeciesInfo!$A$2:$AK$166, 27, FALSE)</f>
        <v>0</v>
      </c>
      <c r="BL484">
        <f>VLOOKUP(BL$1, SpeciesInfo!$A$2:$AK$166, 27, FALSE)</f>
        <v>0</v>
      </c>
      <c r="BM484">
        <f>VLOOKUP(BM$1, SpeciesInfo!$A$2:$AK$166, 27, FALSE)</f>
        <v>0</v>
      </c>
      <c r="BN484">
        <f>VLOOKUP(BN$1, SpeciesInfo!$A$2:$AK$166, 27, FALSE)</f>
        <v>1</v>
      </c>
      <c r="BO484">
        <f>VLOOKUP(BO$1, SpeciesInfo!$A$2:$AK$166, 27, FALSE)</f>
        <v>1</v>
      </c>
      <c r="BP484">
        <f>VLOOKUP(BP$1, SpeciesInfo!$A$2:$AK$166, 27, FALSE)</f>
        <v>1</v>
      </c>
      <c r="BQ484">
        <f>VLOOKUP(BQ$1, SpeciesInfo!$A$2:$AK$166, 27, FALSE)</f>
        <v>0</v>
      </c>
      <c r="BR484">
        <f>VLOOKUP(BR$1, SpeciesInfo!$A$2:$AK$166, 27, FALSE)</f>
        <v>0</v>
      </c>
      <c r="BS484">
        <f>VLOOKUP(BS$1, SpeciesInfo!$A$2:$AK$166, 27, FALSE)</f>
        <v>0</v>
      </c>
      <c r="BT484">
        <f>VLOOKUP(BT$1, SpeciesInfo!$A$2:$AK$166, 27, FALSE)</f>
        <v>0</v>
      </c>
      <c r="BU484">
        <f>VLOOKUP(BU$1, SpeciesInfo!$A$2:$AK$166, 27, FALSE)</f>
        <v>0</v>
      </c>
      <c r="BV484">
        <f>VLOOKUP(BV$1, SpeciesInfo!$A$2:$AK$166, 27, FALSE)</f>
        <v>0</v>
      </c>
      <c r="BW484">
        <f>VLOOKUP(BW$1, SpeciesInfo!$A$2:$AK$166, 27, FALSE)</f>
        <v>0</v>
      </c>
      <c r="BX484">
        <f>VLOOKUP(BX$1, SpeciesInfo!$A$2:$AK$166, 27, FALSE)</f>
        <v>0</v>
      </c>
      <c r="BY484">
        <f>VLOOKUP(BY$1, SpeciesInfo!$A$2:$AK$166, 27, FALSE)</f>
        <v>0</v>
      </c>
      <c r="BZ484">
        <f>VLOOKUP(BZ$1, SpeciesInfo!$A$2:$AK$166, 27, FALSE)</f>
        <v>0</v>
      </c>
      <c r="CA484">
        <f>VLOOKUP(CA$1, SpeciesInfo!$A$2:$AK$166, 27, FALSE)</f>
        <v>0</v>
      </c>
      <c r="CB484">
        <f>VLOOKUP(CB$1, SpeciesInfo!$A$2:$AK$166, 27, FALSE)</f>
        <v>0</v>
      </c>
      <c r="CC484">
        <f>VLOOKUP(CC$1, SpeciesInfo!$A$2:$AK$166, 27, FALSE)</f>
        <v>0</v>
      </c>
      <c r="CD484">
        <f>VLOOKUP(CD$1, SpeciesInfo!$A$2:$AK$166, 27, FALSE)</f>
        <v>0</v>
      </c>
      <c r="CE484">
        <f>VLOOKUP(CE$1, SpeciesInfo!$A$2:$AK$166, 27, FALSE)</f>
        <v>0</v>
      </c>
      <c r="CF484">
        <f>VLOOKUP(CF$1, SpeciesInfo!$A$2:$AK$166, 27, FALSE)</f>
        <v>0</v>
      </c>
      <c r="CG484">
        <f>VLOOKUP(CG$1, SpeciesInfo!$A$2:$AK$166, 27, FALSE)</f>
        <v>0</v>
      </c>
      <c r="CH484">
        <f>VLOOKUP(CH$1, SpeciesInfo!$A$2:$AK$166, 27, FALSE)</f>
        <v>0</v>
      </c>
      <c r="CI484">
        <f>VLOOKUP(CI$1, SpeciesInfo!$A$2:$AK$166, 27, FALSE)</f>
        <v>0</v>
      </c>
      <c r="CJ484">
        <f>VLOOKUP(CJ$1, SpeciesInfo!$A$2:$AK$166, 27, FALSE)</f>
        <v>0</v>
      </c>
      <c r="CK484">
        <f>VLOOKUP(CK$1, SpeciesInfo!$A$2:$AK$166, 27, FALSE)</f>
        <v>0</v>
      </c>
      <c r="CL484">
        <f>VLOOKUP(CL$1, SpeciesInfo!$A$2:$AK$166, 27, FALSE)</f>
        <v>0</v>
      </c>
      <c r="CM484">
        <f>VLOOKUP(CM$1, SpeciesInfo!$A$2:$AK$166, 27, FALSE)</f>
        <v>0</v>
      </c>
      <c r="CN484">
        <f>VLOOKUP(CN$1, SpeciesInfo!$A$2:$AK$166, 27, FALSE)</f>
        <v>0</v>
      </c>
      <c r="CO484">
        <f>VLOOKUP(CO$1, SpeciesInfo!$A$2:$AK$166, 27, FALSE)</f>
        <v>0</v>
      </c>
      <c r="CP484">
        <f>VLOOKUP(CP$1, SpeciesInfo!$A$2:$AK$166, 27, FALSE)</f>
        <v>0</v>
      </c>
      <c r="CQ484">
        <f>VLOOKUP(CQ$1, SpeciesInfo!$A$2:$AK$166, 27, FALSE)</f>
        <v>0</v>
      </c>
      <c r="CR484">
        <f>VLOOKUP(CR$1, SpeciesInfo!$A$2:$AK$166, 27, FALSE)</f>
        <v>0</v>
      </c>
      <c r="CS484">
        <f>VLOOKUP(CS$1, SpeciesInfo!$A$2:$AK$166, 27, FALSE)</f>
        <v>0</v>
      </c>
      <c r="CT484">
        <f>VLOOKUP(CT$1, SpeciesInfo!$A$2:$AK$166, 27, FALSE)</f>
        <v>0</v>
      </c>
      <c r="CU484">
        <f>VLOOKUP(CU$1, SpeciesInfo!$A$2:$AK$166, 27, FALSE)</f>
        <v>1</v>
      </c>
      <c r="CV484">
        <f>VLOOKUP(CV$1, SpeciesInfo!$A$2:$AK$166, 27, FALSE)</f>
        <v>0</v>
      </c>
      <c r="CW484">
        <f>VLOOKUP(CW$1, SpeciesInfo!$A$2:$AK$166, 27, FALSE)</f>
        <v>0</v>
      </c>
      <c r="CX484">
        <f>VLOOKUP(CX$1, SpeciesInfo!$A$2:$AK$166, 27, FALSE)</f>
        <v>0</v>
      </c>
      <c r="CY484">
        <f>VLOOKUP(CY$1, SpeciesInfo!$A$2:$AK$166, 27, FALSE)</f>
        <v>0</v>
      </c>
      <c r="CZ484">
        <f>VLOOKUP(CZ$1, SpeciesInfo!$A$2:$AK$166, 27, FALSE)</f>
        <v>0</v>
      </c>
      <c r="DA484">
        <f>VLOOKUP(DA$1, SpeciesInfo!$A$2:$AK$166, 27, FALSE)</f>
        <v>0</v>
      </c>
      <c r="DB484">
        <f>VLOOKUP(DB$1, SpeciesInfo!$A$2:$AK$166, 27, FALSE)</f>
        <v>0</v>
      </c>
      <c r="DC484">
        <f>VLOOKUP(DC$1, SpeciesInfo!$A$2:$AK$166, 27, FALSE)</f>
        <v>0</v>
      </c>
      <c r="DD484">
        <f>VLOOKUP(DD$1, SpeciesInfo!$A$2:$AK$166, 27, FALSE)</f>
        <v>0</v>
      </c>
      <c r="DE484">
        <f>VLOOKUP(DE$1, SpeciesInfo!$A$2:$AK$166, 27, FALSE)</f>
        <v>0</v>
      </c>
      <c r="DF484">
        <f>VLOOKUP(DF$1, SpeciesInfo!$A$2:$AK$166, 27, FALSE)</f>
        <v>0</v>
      </c>
      <c r="DG484">
        <f>VLOOKUP(DG$1, SpeciesInfo!$A$2:$AK$166, 27, FALSE)</f>
        <v>0</v>
      </c>
      <c r="DH484">
        <f>VLOOKUP(DH$1, SpeciesInfo!$A$2:$AK$166, 27, FALSE)</f>
        <v>0</v>
      </c>
      <c r="DI484">
        <f>VLOOKUP(DI$1, SpeciesInfo!$A$2:$AK$166, 27, FALSE)</f>
        <v>0</v>
      </c>
      <c r="DJ484">
        <f>VLOOKUP(DJ$1, SpeciesInfo!$A$2:$AK$166, 27, FALSE)</f>
        <v>0</v>
      </c>
      <c r="DK484">
        <f>VLOOKUP(DK$1, SpeciesInfo!$A$2:$AK$166, 27, FALSE)</f>
        <v>0</v>
      </c>
      <c r="DL484">
        <f>VLOOKUP(DL$1, SpeciesInfo!$A$2:$AK$166, 27, FALSE)</f>
        <v>0</v>
      </c>
      <c r="DM484">
        <f>VLOOKUP(DM$1, SpeciesInfo!$A$2:$AK$166, 27, FALSE)</f>
        <v>0</v>
      </c>
      <c r="DN484">
        <f>VLOOKUP(DN$1, SpeciesInfo!$A$2:$AK$166, 27, FALSE)</f>
        <v>0</v>
      </c>
      <c r="DO484">
        <f>VLOOKUP(DO$1, SpeciesInfo!$A$2:$AK$166, 27, FALSE)</f>
        <v>0</v>
      </c>
      <c r="DP484">
        <f>VLOOKUP(DP$1, SpeciesInfo!$A$2:$AK$166, 27, FALSE)</f>
        <v>0</v>
      </c>
      <c r="DQ484">
        <f>VLOOKUP(DQ$1, SpeciesInfo!$A$2:$AK$166, 27, FALSE)</f>
        <v>0</v>
      </c>
      <c r="DR484">
        <f>VLOOKUP(DR$1, SpeciesInfo!$A$2:$AK$166, 27, FALSE)</f>
        <v>0</v>
      </c>
      <c r="DS484">
        <f>VLOOKUP(DS$1, SpeciesInfo!$A$2:$AK$166, 27, FALSE)</f>
        <v>0</v>
      </c>
      <c r="DT484">
        <f>VLOOKUP(DT$1, SpeciesInfo!$A$2:$AK$166, 27, FALSE)</f>
        <v>0</v>
      </c>
      <c r="DU484">
        <f>VLOOKUP(DU$1, SpeciesInfo!$A$2:$AK$166, 27, FALSE)</f>
        <v>0</v>
      </c>
      <c r="DV484">
        <f>VLOOKUP(DV$1, SpeciesInfo!$A$2:$AK$166, 27, FALSE)</f>
        <v>0</v>
      </c>
      <c r="DW484">
        <f>VLOOKUP(DW$1, SpeciesInfo!$A$2:$AK$166, 27, FALSE)</f>
        <v>0</v>
      </c>
      <c r="DX484">
        <f>VLOOKUP(DX$1, SpeciesInfo!$A$2:$AK$166, 27, FALSE)</f>
        <v>0</v>
      </c>
      <c r="DY484">
        <f>VLOOKUP(DY$1, SpeciesInfo!$A$2:$AK$166, 27, FALSE)</f>
        <v>0</v>
      </c>
      <c r="DZ484">
        <f>VLOOKUP(DZ$1, SpeciesInfo!$A$2:$AK$166, 27, FALSE)</f>
        <v>0</v>
      </c>
      <c r="EA484">
        <f>VLOOKUP(EA$1, SpeciesInfo!$A$2:$AK$166, 27, FALSE)</f>
        <v>0</v>
      </c>
      <c r="EB484">
        <f>VLOOKUP(EB$1, SpeciesInfo!$A$2:$AK$166, 27, FALSE)</f>
        <v>0</v>
      </c>
      <c r="EC484">
        <f>VLOOKUP(EC$1, SpeciesInfo!$A$2:$AK$166, 27, FALSE)</f>
        <v>0</v>
      </c>
      <c r="ED484">
        <f>VLOOKUP(ED$1, SpeciesInfo!$A$2:$AK$166, 27, FALSE)</f>
        <v>0</v>
      </c>
      <c r="EE484">
        <f>VLOOKUP(EE$1, SpeciesInfo!$A$2:$AK$166, 27, FALSE)</f>
        <v>0</v>
      </c>
      <c r="EF484">
        <f>VLOOKUP(EF$1, SpeciesInfo!$A$2:$AK$166, 27, FALSE)</f>
        <v>0</v>
      </c>
      <c r="EG484">
        <f>VLOOKUP(EG$1, SpeciesInfo!$A$2:$AK$166, 27, FALSE)</f>
        <v>0</v>
      </c>
      <c r="EH484">
        <f>VLOOKUP(EH$1, SpeciesInfo!$A$2:$AK$166, 27, FALSE)</f>
        <v>0</v>
      </c>
      <c r="EI484">
        <f>VLOOKUP(EI$1, SpeciesInfo!$A$2:$AK$166, 27, FALSE)</f>
        <v>0</v>
      </c>
      <c r="EJ484">
        <f>VLOOKUP(EJ$1, SpeciesInfo!$A$2:$AK$166, 27, FALSE)</f>
        <v>0</v>
      </c>
      <c r="EK484">
        <f>VLOOKUP(EK$1, SpeciesInfo!$A$2:$AK$166, 27, FALSE)</f>
        <v>0</v>
      </c>
      <c r="EL484">
        <f>VLOOKUP(EL$1, SpeciesInfo!$A$2:$AK$166, 27, FALSE)</f>
        <v>0</v>
      </c>
      <c r="EM484">
        <f>VLOOKUP(EM$1, SpeciesInfo!$A$2:$AK$166, 27, FALSE)</f>
        <v>0</v>
      </c>
      <c r="EN484">
        <f>VLOOKUP(EN$1, SpeciesInfo!$A$2:$AK$166, 27, FALSE)</f>
        <v>0</v>
      </c>
      <c r="EO484">
        <f>VLOOKUP(EO$1, SpeciesInfo!$A$2:$AK$166, 27, FALSE)</f>
        <v>0</v>
      </c>
      <c r="EP484">
        <f>VLOOKUP(EP$1, SpeciesInfo!$A$2:$AK$166, 27, FALSE)</f>
        <v>0</v>
      </c>
      <c r="EQ484">
        <f>VLOOKUP(EQ$1, SpeciesInfo!$A$2:$AK$166, 27, FALSE)</f>
        <v>0</v>
      </c>
      <c r="ER484">
        <f>VLOOKUP(ER$1, SpeciesInfo!$A$2:$AK$166, 27, FALSE)</f>
        <v>0</v>
      </c>
      <c r="ES484">
        <f>VLOOKUP(ES$1, SpeciesInfo!$A$2:$AK$166, 27, FALSE)</f>
        <v>0</v>
      </c>
      <c r="ET484">
        <f>VLOOKUP(ET$1, SpeciesInfo!$A$2:$AK$166, 27, FALSE)</f>
        <v>0</v>
      </c>
      <c r="EU484">
        <f>VLOOKUP(EU$1, SpeciesInfo!$A$2:$AK$166, 27, FALSE)</f>
        <v>0</v>
      </c>
      <c r="EV484">
        <f>VLOOKUP(EV$1, SpeciesInfo!$A$2:$AK$166, 27, FALSE)</f>
        <v>0</v>
      </c>
      <c r="EW484">
        <f>VLOOKUP(EW$1, SpeciesInfo!$A$2:$AK$166, 27, FALSE)</f>
        <v>0</v>
      </c>
      <c r="EX484">
        <f>VLOOKUP(EX$1, SpeciesInfo!$A$2:$AK$166, 27, FALSE)</f>
        <v>0</v>
      </c>
      <c r="EY484">
        <f>VLOOKUP(EY$1, SpeciesInfo!$A$2:$AK$166, 27, FALSE)</f>
        <v>0</v>
      </c>
      <c r="EZ484">
        <f>VLOOKUP(EZ$1, SpeciesInfo!$A$2:$AK$166, 27, FALSE)</f>
        <v>0</v>
      </c>
      <c r="FA484">
        <f>VLOOKUP(FA$1, SpeciesInfo!$A$2:$AK$166, 27, FALSE)</f>
        <v>0</v>
      </c>
      <c r="FB484">
        <f>VLOOKUP(FB$1, SpeciesInfo!$A$2:$AK$166, 27, FALSE)</f>
        <v>0</v>
      </c>
      <c r="FC484">
        <f>VLOOKUP(FC$1, SpeciesInfo!$A$2:$AK$166, 27, FALSE)</f>
        <v>0</v>
      </c>
    </row>
    <row r="485" spans="1:159" x14ac:dyDescent="0.3">
      <c r="A485" s="9" t="s">
        <v>1395</v>
      </c>
      <c r="B485">
        <f>VLOOKUP(B$1, SpeciesInfo!$A$2:$AK$166, 28, FALSE)</f>
        <v>1</v>
      </c>
      <c r="C485">
        <f>VLOOKUP(C$1, SpeciesInfo!$A$2:$AK$166, 28, FALSE)</f>
        <v>1</v>
      </c>
      <c r="D485">
        <f>VLOOKUP(D$1, SpeciesInfo!$A$2:$AK$166, 28, FALSE)</f>
        <v>1</v>
      </c>
      <c r="E485">
        <f>VLOOKUP(E$1, SpeciesInfo!$A$2:$AK$166, 28, FALSE)</f>
        <v>1</v>
      </c>
      <c r="F485">
        <f>VLOOKUP(F$1, SpeciesInfo!$A$2:$AK$166, 28, FALSE)</f>
        <v>1</v>
      </c>
      <c r="G485">
        <f>VLOOKUP(G$1, SpeciesInfo!$A$2:$AK$166, 28, FALSE)</f>
        <v>1</v>
      </c>
      <c r="H485">
        <f>VLOOKUP(H$1, SpeciesInfo!$A$2:$AK$166, 28, FALSE)</f>
        <v>1</v>
      </c>
      <c r="I485">
        <f>VLOOKUP(I$1, SpeciesInfo!$A$2:$AK$166, 28, FALSE)</f>
        <v>1</v>
      </c>
      <c r="J485">
        <f>VLOOKUP(J$1, SpeciesInfo!$A$2:$AK$166, 28, FALSE)</f>
        <v>1</v>
      </c>
      <c r="K485">
        <f>VLOOKUP(K$1, SpeciesInfo!$A$2:$AK$166, 28, FALSE)</f>
        <v>1</v>
      </c>
      <c r="L485">
        <f>VLOOKUP(L$1, SpeciesInfo!$A$2:$AK$166, 28, FALSE)</f>
        <v>1</v>
      </c>
      <c r="M485">
        <f>VLOOKUP(M$1, SpeciesInfo!$A$2:$AK$166, 28, FALSE)</f>
        <v>1</v>
      </c>
      <c r="N485">
        <f>VLOOKUP(N$1, SpeciesInfo!$A$2:$AK$166, 28, FALSE)</f>
        <v>1</v>
      </c>
      <c r="O485">
        <f>VLOOKUP(O$1, SpeciesInfo!$A$2:$AK$166, 28, FALSE)</f>
        <v>1</v>
      </c>
      <c r="P485">
        <f>VLOOKUP(P$1, SpeciesInfo!$A$2:$AK$166, 28, FALSE)</f>
        <v>1</v>
      </c>
      <c r="Q485">
        <f>VLOOKUP(Q$1, SpeciesInfo!$A$2:$AK$166, 28, FALSE)</f>
        <v>1</v>
      </c>
      <c r="R485">
        <f>VLOOKUP(R$1, SpeciesInfo!$A$2:$AK$166, 28, FALSE)</f>
        <v>1</v>
      </c>
      <c r="S485">
        <f>VLOOKUP(S$1, SpeciesInfo!$A$2:$AK$166, 28, FALSE)</f>
        <v>1</v>
      </c>
      <c r="T485">
        <f>VLOOKUP(T$1, SpeciesInfo!$A$2:$AK$166, 28, FALSE)</f>
        <v>1</v>
      </c>
      <c r="U485">
        <f>VLOOKUP(U$1, SpeciesInfo!$A$2:$AK$166, 28, FALSE)</f>
        <v>0</v>
      </c>
      <c r="V485">
        <f>VLOOKUP(V$1, SpeciesInfo!$A$2:$AK$166, 28, FALSE)</f>
        <v>1</v>
      </c>
      <c r="W485">
        <f>VLOOKUP(W$1, SpeciesInfo!$A$2:$AK$166, 28, FALSE)</f>
        <v>1</v>
      </c>
      <c r="X485">
        <f>VLOOKUP(X$1, SpeciesInfo!$A$2:$AK$166, 28, FALSE)</f>
        <v>1</v>
      </c>
      <c r="Y485">
        <f>VLOOKUP(Y$1, SpeciesInfo!$A$2:$AK$166, 28, FALSE)</f>
        <v>1</v>
      </c>
      <c r="Z485">
        <f>VLOOKUP(Z$1, SpeciesInfo!$A$2:$AK$166, 28, FALSE)</f>
        <v>0</v>
      </c>
      <c r="AA485">
        <f>VLOOKUP(AA$1, SpeciesInfo!$A$2:$AK$166, 28, FALSE)</f>
        <v>1</v>
      </c>
      <c r="AB485">
        <f>VLOOKUP(AB$1, SpeciesInfo!$A$2:$AK$166, 28, FALSE)</f>
        <v>1</v>
      </c>
      <c r="AC485">
        <f>VLOOKUP(AC$1, SpeciesInfo!$A$2:$AK$166, 28, FALSE)</f>
        <v>1</v>
      </c>
      <c r="AD485">
        <f>VLOOKUP(AD$1, SpeciesInfo!$A$2:$AK$166, 28, FALSE)</f>
        <v>1</v>
      </c>
      <c r="AE485">
        <f>VLOOKUP(AE$1, SpeciesInfo!$A$2:$AK$166, 28, FALSE)</f>
        <v>1</v>
      </c>
      <c r="AF485">
        <f>VLOOKUP(AF$1, SpeciesInfo!$A$2:$AK$166, 28, FALSE)</f>
        <v>1</v>
      </c>
      <c r="AG485">
        <f>VLOOKUP(AG$1, SpeciesInfo!$A$2:$AK$166, 28, FALSE)</f>
        <v>1</v>
      </c>
      <c r="AH485">
        <f>VLOOKUP(AH$1, SpeciesInfo!$A$2:$AK$166, 28, FALSE)</f>
        <v>1</v>
      </c>
      <c r="AI485">
        <f>VLOOKUP(AI$1, SpeciesInfo!$A$2:$AK$166, 28, FALSE)</f>
        <v>1</v>
      </c>
      <c r="AJ485">
        <f>VLOOKUP(AJ$1, SpeciesInfo!$A$2:$AK$166, 28, FALSE)</f>
        <v>1</v>
      </c>
      <c r="AK485">
        <f>VLOOKUP(AK$1, SpeciesInfo!$A$2:$AK$166, 28, FALSE)</f>
        <v>1</v>
      </c>
      <c r="AL485" s="8">
        <f>VLOOKUP(AL$1, SpeciesInfo!$A$2:$AK$166, 28, FALSE)</f>
        <v>1</v>
      </c>
      <c r="AM485">
        <f>VLOOKUP(AM$1, SpeciesInfo!$A$2:$AK$166, 28, FALSE)</f>
        <v>1</v>
      </c>
      <c r="AN485">
        <f>VLOOKUP(AN$1, SpeciesInfo!$A$2:$AK$166, 28, FALSE)</f>
        <v>1</v>
      </c>
      <c r="AO485">
        <f>VLOOKUP(AO$1, SpeciesInfo!$A$2:$AK$166, 28, FALSE)</f>
        <v>1</v>
      </c>
      <c r="AP485">
        <f>VLOOKUP(AP$1, SpeciesInfo!$A$2:$AK$166, 28, FALSE)</f>
        <v>1</v>
      </c>
      <c r="AQ485">
        <f>VLOOKUP(AQ$1, SpeciesInfo!$A$2:$AK$166, 28, FALSE)</f>
        <v>1</v>
      </c>
      <c r="AR485">
        <f>VLOOKUP(AR$1, SpeciesInfo!$A$2:$AK$166, 28, FALSE)</f>
        <v>1</v>
      </c>
      <c r="AS485">
        <f>VLOOKUP(AS$1, SpeciesInfo!$A$2:$AK$166, 28, FALSE)</f>
        <v>1</v>
      </c>
      <c r="AT485">
        <f>VLOOKUP(AT$1, SpeciesInfo!$A$2:$AK$166, 28, FALSE)</f>
        <v>1</v>
      </c>
      <c r="AU485">
        <f>VLOOKUP(AU$1, SpeciesInfo!$A$2:$AK$166, 28, FALSE)</f>
        <v>1</v>
      </c>
      <c r="AV485">
        <f>VLOOKUP(AV$1, SpeciesInfo!$A$2:$AK$166, 28, FALSE)</f>
        <v>1</v>
      </c>
      <c r="AW485">
        <f>VLOOKUP(AW$1, SpeciesInfo!$A$2:$AK$166, 28, FALSE)</f>
        <v>1</v>
      </c>
      <c r="AX485">
        <f>VLOOKUP(AX$1, SpeciesInfo!$A$2:$AK$166, 28, FALSE)</f>
        <v>1</v>
      </c>
      <c r="AY485">
        <f>VLOOKUP(AY$1, SpeciesInfo!$A$2:$AK$166, 28, FALSE)</f>
        <v>1</v>
      </c>
      <c r="AZ485">
        <f>VLOOKUP(AZ$1, SpeciesInfo!$A$2:$AK$166, 28, FALSE)</f>
        <v>1</v>
      </c>
      <c r="BA485">
        <f>VLOOKUP(BA$1, SpeciesInfo!$A$2:$AK$166, 28, FALSE)</f>
        <v>1</v>
      </c>
      <c r="BB485">
        <f>VLOOKUP(BB$1, SpeciesInfo!$A$2:$AK$166, 28, FALSE)</f>
        <v>1</v>
      </c>
      <c r="BC485">
        <f>VLOOKUP(BC$1, SpeciesInfo!$A$2:$AK$166, 28, FALSE)</f>
        <v>1</v>
      </c>
      <c r="BD485">
        <f>VLOOKUP(BD$1, SpeciesInfo!$A$2:$AK$166, 28, FALSE)</f>
        <v>1</v>
      </c>
      <c r="BE485">
        <f>VLOOKUP(BE$1, SpeciesInfo!$A$2:$AK$166, 28, FALSE)</f>
        <v>1</v>
      </c>
      <c r="BF485">
        <f>VLOOKUP(BF$1, SpeciesInfo!$A$2:$AK$166, 28, FALSE)</f>
        <v>1</v>
      </c>
      <c r="BG485">
        <f>VLOOKUP(BG$1, SpeciesInfo!$A$2:$AK$166, 28, FALSE)</f>
        <v>1</v>
      </c>
      <c r="BH485">
        <f>VLOOKUP(BH$1, SpeciesInfo!$A$2:$AK$166, 28, FALSE)</f>
        <v>1</v>
      </c>
      <c r="BI485">
        <f>VLOOKUP(BI$1, SpeciesInfo!$A$2:$AK$166, 28, FALSE)</f>
        <v>1</v>
      </c>
      <c r="BJ485">
        <f>VLOOKUP(BJ$1, SpeciesInfo!$A$2:$AK$166, 28, FALSE)</f>
        <v>1</v>
      </c>
      <c r="BK485">
        <f>VLOOKUP(BK$1, SpeciesInfo!$A$2:$AK$166, 28, FALSE)</f>
        <v>1</v>
      </c>
      <c r="BL485">
        <f>VLOOKUP(BL$1, SpeciesInfo!$A$2:$AK$166, 28, FALSE)</f>
        <v>1</v>
      </c>
      <c r="BM485">
        <f>VLOOKUP(BM$1, SpeciesInfo!$A$2:$AK$166, 28, FALSE)</f>
        <v>1</v>
      </c>
      <c r="BN485">
        <f>VLOOKUP(BN$1, SpeciesInfo!$A$2:$AK$166, 28, FALSE)</f>
        <v>1</v>
      </c>
      <c r="BO485">
        <f>VLOOKUP(BO$1, SpeciesInfo!$A$2:$AK$166, 28, FALSE)</f>
        <v>1</v>
      </c>
      <c r="BP485">
        <f>VLOOKUP(BP$1, SpeciesInfo!$A$2:$AK$166, 28, FALSE)</f>
        <v>1</v>
      </c>
      <c r="BQ485">
        <f>VLOOKUP(BQ$1, SpeciesInfo!$A$2:$AK$166, 28, FALSE)</f>
        <v>0</v>
      </c>
      <c r="BR485">
        <f>VLOOKUP(BR$1, SpeciesInfo!$A$2:$AK$166, 28, FALSE)</f>
        <v>1</v>
      </c>
      <c r="BS485">
        <f>VLOOKUP(BS$1, SpeciesInfo!$A$2:$AK$166, 28, FALSE)</f>
        <v>1</v>
      </c>
      <c r="BT485">
        <f>VLOOKUP(BT$1, SpeciesInfo!$A$2:$AK$166, 28, FALSE)</f>
        <v>0</v>
      </c>
      <c r="BU485">
        <f>VLOOKUP(BU$1, SpeciesInfo!$A$2:$AK$166, 28, FALSE)</f>
        <v>0</v>
      </c>
      <c r="BV485">
        <f>VLOOKUP(BV$1, SpeciesInfo!$A$2:$AK$166, 28, FALSE)</f>
        <v>1</v>
      </c>
      <c r="BW485">
        <f>VLOOKUP(BW$1, SpeciesInfo!$A$2:$AK$166, 28, FALSE)</f>
        <v>1</v>
      </c>
      <c r="BX485">
        <f>VLOOKUP(BX$1, SpeciesInfo!$A$2:$AK$166, 28, FALSE)</f>
        <v>0</v>
      </c>
      <c r="BY485">
        <f>VLOOKUP(BY$1, SpeciesInfo!$A$2:$AK$166, 28, FALSE)</f>
        <v>1</v>
      </c>
      <c r="BZ485">
        <f>VLOOKUP(BZ$1, SpeciesInfo!$A$2:$AK$166, 28, FALSE)</f>
        <v>1</v>
      </c>
      <c r="CA485">
        <f>VLOOKUP(CA$1, SpeciesInfo!$A$2:$AK$166, 28, FALSE)</f>
        <v>1</v>
      </c>
      <c r="CB485">
        <f>VLOOKUP(CB$1, SpeciesInfo!$A$2:$AK$166, 28, FALSE)</f>
        <v>1</v>
      </c>
      <c r="CC485">
        <f>VLOOKUP(CC$1, SpeciesInfo!$A$2:$AK$166, 28, FALSE)</f>
        <v>1</v>
      </c>
      <c r="CD485">
        <f>VLOOKUP(CD$1, SpeciesInfo!$A$2:$AK$166, 28, FALSE)</f>
        <v>1</v>
      </c>
      <c r="CE485">
        <f>VLOOKUP(CE$1, SpeciesInfo!$A$2:$AK$166, 28, FALSE)</f>
        <v>1</v>
      </c>
      <c r="CF485">
        <f>VLOOKUP(CF$1, SpeciesInfo!$A$2:$AK$166, 28, FALSE)</f>
        <v>1</v>
      </c>
      <c r="CG485">
        <f>VLOOKUP(CG$1, SpeciesInfo!$A$2:$AK$166, 28, FALSE)</f>
        <v>1</v>
      </c>
      <c r="CH485">
        <f>VLOOKUP(CH$1, SpeciesInfo!$A$2:$AK$166, 28, FALSE)</f>
        <v>1</v>
      </c>
      <c r="CI485">
        <f>VLOOKUP(CI$1, SpeciesInfo!$A$2:$AK$166, 28, FALSE)</f>
        <v>1</v>
      </c>
      <c r="CJ485">
        <f>VLOOKUP(CJ$1, SpeciesInfo!$A$2:$AK$166, 28, FALSE)</f>
        <v>1</v>
      </c>
      <c r="CK485">
        <f>VLOOKUP(CK$1, SpeciesInfo!$A$2:$AK$166, 28, FALSE)</f>
        <v>0</v>
      </c>
      <c r="CL485">
        <f>VLOOKUP(CL$1, SpeciesInfo!$A$2:$AK$166, 28, FALSE)</f>
        <v>0</v>
      </c>
      <c r="CM485">
        <f>VLOOKUP(CM$1, SpeciesInfo!$A$2:$AK$166, 28, FALSE)</f>
        <v>1</v>
      </c>
      <c r="CN485">
        <f>VLOOKUP(CN$1, SpeciesInfo!$A$2:$AK$166, 28, FALSE)</f>
        <v>0</v>
      </c>
      <c r="CO485">
        <f>VLOOKUP(CO$1, SpeciesInfo!$A$2:$AK$166, 28, FALSE)</f>
        <v>0</v>
      </c>
      <c r="CP485">
        <f>VLOOKUP(CP$1, SpeciesInfo!$A$2:$AK$166, 28, FALSE)</f>
        <v>1</v>
      </c>
      <c r="CQ485">
        <f>VLOOKUP(CQ$1, SpeciesInfo!$A$2:$AK$166, 28, FALSE)</f>
        <v>1</v>
      </c>
      <c r="CR485">
        <f>VLOOKUP(CR$1, SpeciesInfo!$A$2:$AK$166, 28, FALSE)</f>
        <v>1</v>
      </c>
      <c r="CS485">
        <f>VLOOKUP(CS$1, SpeciesInfo!$A$2:$AK$166, 28, FALSE)</f>
        <v>1</v>
      </c>
      <c r="CT485">
        <f>VLOOKUP(CT$1, SpeciesInfo!$A$2:$AK$166, 28, FALSE)</f>
        <v>1</v>
      </c>
      <c r="CU485">
        <f>VLOOKUP(CU$1, SpeciesInfo!$A$2:$AK$166, 28, FALSE)</f>
        <v>1</v>
      </c>
      <c r="CV485">
        <f>VLOOKUP(CV$1, SpeciesInfo!$A$2:$AK$166, 28, FALSE)</f>
        <v>1</v>
      </c>
      <c r="CW485">
        <f>VLOOKUP(CW$1, SpeciesInfo!$A$2:$AK$166, 28, FALSE)</f>
        <v>1</v>
      </c>
      <c r="CX485">
        <f>VLOOKUP(CX$1, SpeciesInfo!$A$2:$AK$166, 28, FALSE)</f>
        <v>1</v>
      </c>
      <c r="CY485">
        <f>VLOOKUP(CY$1, SpeciesInfo!$A$2:$AK$166, 28, FALSE)</f>
        <v>1</v>
      </c>
      <c r="CZ485">
        <f>VLOOKUP(CZ$1, SpeciesInfo!$A$2:$AK$166, 28, FALSE)</f>
        <v>0</v>
      </c>
      <c r="DA485">
        <f>VLOOKUP(DA$1, SpeciesInfo!$A$2:$AK$166, 28, FALSE)</f>
        <v>1</v>
      </c>
      <c r="DB485">
        <f>VLOOKUP(DB$1, SpeciesInfo!$A$2:$AK$166, 28, FALSE)</f>
        <v>1</v>
      </c>
      <c r="DC485">
        <f>VLOOKUP(DC$1, SpeciesInfo!$A$2:$AK$166, 28, FALSE)</f>
        <v>1</v>
      </c>
      <c r="DD485">
        <f>VLOOKUP(DD$1, SpeciesInfo!$A$2:$AK$166, 28, FALSE)</f>
        <v>1</v>
      </c>
      <c r="DE485">
        <f>VLOOKUP(DE$1, SpeciesInfo!$A$2:$AK$166, 28, FALSE)</f>
        <v>1</v>
      </c>
      <c r="DF485">
        <f>VLOOKUP(DF$1, SpeciesInfo!$A$2:$AK$166, 28, FALSE)</f>
        <v>1</v>
      </c>
      <c r="DG485">
        <f>VLOOKUP(DG$1, SpeciesInfo!$A$2:$AK$166, 28, FALSE)</f>
        <v>1</v>
      </c>
      <c r="DH485">
        <f>VLOOKUP(DH$1, SpeciesInfo!$A$2:$AK$166, 28, FALSE)</f>
        <v>1</v>
      </c>
      <c r="DI485">
        <f>VLOOKUP(DI$1, SpeciesInfo!$A$2:$AK$166, 28, FALSE)</f>
        <v>1</v>
      </c>
      <c r="DJ485">
        <f>VLOOKUP(DJ$1, SpeciesInfo!$A$2:$AK$166, 28, FALSE)</f>
        <v>1</v>
      </c>
      <c r="DK485">
        <f>VLOOKUP(DK$1, SpeciesInfo!$A$2:$AK$166, 28, FALSE)</f>
        <v>1</v>
      </c>
      <c r="DL485">
        <f>VLOOKUP(DL$1, SpeciesInfo!$A$2:$AK$166, 28, FALSE)</f>
        <v>1</v>
      </c>
      <c r="DM485">
        <f>VLOOKUP(DM$1, SpeciesInfo!$A$2:$AK$166, 28, FALSE)</f>
        <v>1</v>
      </c>
      <c r="DN485">
        <f>VLOOKUP(DN$1, SpeciesInfo!$A$2:$AK$166, 28, FALSE)</f>
        <v>1</v>
      </c>
      <c r="DO485">
        <f>VLOOKUP(DO$1, SpeciesInfo!$A$2:$AK$166, 28, FALSE)</f>
        <v>1</v>
      </c>
      <c r="DP485">
        <f>VLOOKUP(DP$1, SpeciesInfo!$A$2:$AK$166, 28, FALSE)</f>
        <v>1</v>
      </c>
      <c r="DQ485">
        <f>VLOOKUP(DQ$1, SpeciesInfo!$A$2:$AK$166, 28, FALSE)</f>
        <v>1</v>
      </c>
      <c r="DR485">
        <f>VLOOKUP(DR$1, SpeciesInfo!$A$2:$AK$166, 28, FALSE)</f>
        <v>0</v>
      </c>
      <c r="DS485">
        <f>VLOOKUP(DS$1, SpeciesInfo!$A$2:$AK$166, 28, FALSE)</f>
        <v>0</v>
      </c>
      <c r="DT485">
        <f>VLOOKUP(DT$1, SpeciesInfo!$A$2:$AK$166, 28, FALSE)</f>
        <v>1</v>
      </c>
      <c r="DU485">
        <f>VLOOKUP(DU$1, SpeciesInfo!$A$2:$AK$166, 28, FALSE)</f>
        <v>0</v>
      </c>
      <c r="DV485">
        <f>VLOOKUP(DV$1, SpeciesInfo!$A$2:$AK$166, 28, FALSE)</f>
        <v>1</v>
      </c>
      <c r="DW485">
        <f>VLOOKUP(DW$1, SpeciesInfo!$A$2:$AK$166, 28, FALSE)</f>
        <v>1</v>
      </c>
      <c r="DX485">
        <f>VLOOKUP(DX$1, SpeciesInfo!$A$2:$AK$166, 28, FALSE)</f>
        <v>1</v>
      </c>
      <c r="DY485">
        <f>VLOOKUP(DY$1, SpeciesInfo!$A$2:$AK$166, 28, FALSE)</f>
        <v>1</v>
      </c>
      <c r="DZ485">
        <f>VLOOKUP(DZ$1, SpeciesInfo!$A$2:$AK$166, 28, FALSE)</f>
        <v>1</v>
      </c>
      <c r="EA485">
        <f>VLOOKUP(EA$1, SpeciesInfo!$A$2:$AK$166, 28, FALSE)</f>
        <v>1</v>
      </c>
      <c r="EB485">
        <f>VLOOKUP(EB$1, SpeciesInfo!$A$2:$AK$166, 28, FALSE)</f>
        <v>1</v>
      </c>
      <c r="EC485">
        <f>VLOOKUP(EC$1, SpeciesInfo!$A$2:$AK$166, 28, FALSE)</f>
        <v>1</v>
      </c>
      <c r="ED485">
        <f>VLOOKUP(ED$1, SpeciesInfo!$A$2:$AK$166, 28, FALSE)</f>
        <v>1</v>
      </c>
      <c r="EE485">
        <f>VLOOKUP(EE$1, SpeciesInfo!$A$2:$AK$166, 28, FALSE)</f>
        <v>1</v>
      </c>
      <c r="EF485">
        <f>VLOOKUP(EF$1, SpeciesInfo!$A$2:$AK$166, 28, FALSE)</f>
        <v>1</v>
      </c>
      <c r="EG485">
        <f>VLOOKUP(EG$1, SpeciesInfo!$A$2:$AK$166, 28, FALSE)</f>
        <v>1</v>
      </c>
      <c r="EH485">
        <f>VLOOKUP(EH$1, SpeciesInfo!$A$2:$AK$166, 28, FALSE)</f>
        <v>1</v>
      </c>
      <c r="EI485">
        <f>VLOOKUP(EI$1, SpeciesInfo!$A$2:$AK$166, 28, FALSE)</f>
        <v>1</v>
      </c>
      <c r="EJ485">
        <f>VLOOKUP(EJ$1, SpeciesInfo!$A$2:$AK$166, 28, FALSE)</f>
        <v>1</v>
      </c>
      <c r="EK485">
        <f>VLOOKUP(EK$1, SpeciesInfo!$A$2:$AK$166, 28, FALSE)</f>
        <v>1</v>
      </c>
      <c r="EL485">
        <f>VLOOKUP(EL$1, SpeciesInfo!$A$2:$AK$166, 28, FALSE)</f>
        <v>1</v>
      </c>
      <c r="EM485">
        <f>VLOOKUP(EM$1, SpeciesInfo!$A$2:$AK$166, 28, FALSE)</f>
        <v>1</v>
      </c>
      <c r="EN485">
        <f>VLOOKUP(EN$1, SpeciesInfo!$A$2:$AK$166, 28, FALSE)</f>
        <v>1</v>
      </c>
      <c r="EO485">
        <f>VLOOKUP(EO$1, SpeciesInfo!$A$2:$AK$166, 28, FALSE)</f>
        <v>1</v>
      </c>
      <c r="EP485">
        <f>VLOOKUP(EP$1, SpeciesInfo!$A$2:$AK$166, 28, FALSE)</f>
        <v>1</v>
      </c>
      <c r="EQ485">
        <f>VLOOKUP(EQ$1, SpeciesInfo!$A$2:$AK$166, 28, FALSE)</f>
        <v>0</v>
      </c>
      <c r="ER485">
        <f>VLOOKUP(ER$1, SpeciesInfo!$A$2:$AK$166, 28, FALSE)</f>
        <v>0</v>
      </c>
      <c r="ES485">
        <f>VLOOKUP(ES$1, SpeciesInfo!$A$2:$AK$166, 28, FALSE)</f>
        <v>0</v>
      </c>
      <c r="ET485">
        <f>VLOOKUP(ET$1, SpeciesInfo!$A$2:$AK$166, 28, FALSE)</f>
        <v>1</v>
      </c>
      <c r="EU485">
        <f>VLOOKUP(EU$1, SpeciesInfo!$A$2:$AK$166, 28, FALSE)</f>
        <v>1</v>
      </c>
      <c r="EV485">
        <f>VLOOKUP(EV$1, SpeciesInfo!$A$2:$AK$166, 28, FALSE)</f>
        <v>1</v>
      </c>
      <c r="EW485">
        <f>VLOOKUP(EW$1, SpeciesInfo!$A$2:$AK$166, 28, FALSE)</f>
        <v>1</v>
      </c>
      <c r="EX485">
        <f>VLOOKUP(EX$1, SpeciesInfo!$A$2:$AK$166, 28, FALSE)</f>
        <v>0</v>
      </c>
      <c r="EY485">
        <f>VLOOKUP(EY$1, SpeciesInfo!$A$2:$AK$166, 28, FALSE)</f>
        <v>1</v>
      </c>
      <c r="EZ485">
        <f>VLOOKUP(EZ$1, SpeciesInfo!$A$2:$AK$166, 28, FALSE)</f>
        <v>0</v>
      </c>
      <c r="FA485">
        <f>VLOOKUP(FA$1, SpeciesInfo!$A$2:$AK$166, 28, FALSE)</f>
        <v>1</v>
      </c>
      <c r="FB485">
        <f>VLOOKUP(FB$1, SpeciesInfo!$A$2:$AK$166, 28, FALSE)</f>
        <v>1</v>
      </c>
      <c r="FC485">
        <f>VLOOKUP(FC$1, SpeciesInfo!$A$2:$AK$166, 28, FALSE)</f>
        <v>1</v>
      </c>
    </row>
    <row r="486" spans="1:159" x14ac:dyDescent="0.3">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2024-03-26T21:57:14Z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