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1\"/>
    </mc:Choice>
  </mc:AlternateContent>
  <bookViews>
    <workbookView xWindow="0" yWindow="0" windowWidth="20490" windowHeight="7650" tabRatio="840" activeTab="4"/>
  </bookViews>
  <sheets>
    <sheet name="Record of Change" sheetId="4" r:id="rId1"/>
    <sheet name="Instruction" sheetId="5" r:id="rId2"/>
    <sheet name="Cover" sheetId="6" r:id="rId3"/>
    <sheet name="Common checklist" sheetId="7" r:id="rId4"/>
    <sheet name="Assignment 1 - Review"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D14" i="8"/>
  <c r="E18" i="10" s="1"/>
  <c r="E20" i="10" s="1"/>
  <c r="C14" i="8"/>
  <c r="B14" i="8"/>
  <c r="D13" i="8"/>
  <c r="C13" i="8"/>
  <c r="B13" i="8"/>
  <c r="D12" i="8"/>
  <c r="D18" i="10" s="1"/>
  <c r="D20" i="10" s="1"/>
  <c r="C12" i="8"/>
  <c r="B12" i="8"/>
  <c r="D9" i="8"/>
  <c r="C9" i="8"/>
  <c r="B9" i="8"/>
  <c r="A28" i="8" l="1"/>
  <c r="A30" i="8" s="1"/>
  <c r="B10" i="8"/>
  <c r="D10" i="8"/>
  <c r="F18" i="10"/>
  <c r="F20" i="10" s="1"/>
  <c r="D21" i="10" s="1"/>
  <c r="G52" i="10" s="1"/>
  <c r="D10" i="9"/>
  <c r="C10" i="9"/>
  <c r="B10" i="9"/>
  <c r="C10" i="8"/>
  <c r="A31" i="8" l="1"/>
  <c r="A32" i="8" s="1"/>
  <c r="A33" i="8" s="1"/>
  <c r="A34" i="8" s="1"/>
  <c r="A35" i="8" s="1"/>
  <c r="A36" i="8" s="1"/>
  <c r="A37" i="8" s="1"/>
  <c r="A38" i="8" s="1"/>
  <c r="A39" i="8" s="1"/>
  <c r="A40" i="8" s="1"/>
  <c r="A41" i="8" s="1"/>
  <c r="A42" i="8" s="1"/>
  <c r="A43" i="8" s="1"/>
  <c r="A45" i="8" s="1"/>
  <c r="A46" i="8" s="1"/>
  <c r="A47" i="8" l="1"/>
  <c r="A48" i="8" s="1"/>
  <c r="A50" i="8" s="1"/>
  <c r="A51" i="8" s="1"/>
  <c r="A53" i="8" s="1"/>
  <c r="A54" i="8" s="1"/>
  <c r="A55" i="8" s="1"/>
  <c r="A56" i="8" s="1"/>
  <c r="A57" i="8" s="1"/>
  <c r="A59" i="8" l="1"/>
  <c r="A60" i="8" s="1"/>
  <c r="A61" i="8" l="1"/>
  <c r="A62" i="8" s="1"/>
  <c r="A63" i="8" s="1"/>
  <c r="A65" i="8" s="1"/>
  <c r="A66" i="8" s="1"/>
  <c r="A67" i="8" s="1"/>
  <c r="A68" i="8" s="1"/>
  <c r="A69" i="8" s="1"/>
  <c r="A70" i="8" s="1"/>
  <c r="A71" i="8" l="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60" authorId="1" shapeId="0">
      <text>
        <r>
          <rPr>
            <b/>
            <sz val="9"/>
            <color indexed="81"/>
            <rFont val="Tahoma"/>
            <family val="2"/>
          </rPr>
          <t>Nguyen Dao Thi Binh:</t>
        </r>
        <r>
          <rPr>
            <sz val="9"/>
            <color indexed="81"/>
            <rFont val="Tahoma"/>
            <family val="2"/>
          </rPr>
          <t xml:space="preserve">
Bug ID: 13057</t>
        </r>
      </text>
    </comment>
    <comment ref="F71" authorId="1" shapeId="0">
      <text>
        <r>
          <rPr>
            <b/>
            <sz val="9"/>
            <color indexed="81"/>
            <rFont val="Tahoma"/>
            <family val="2"/>
          </rPr>
          <t>Nguyen Dao Thi Binh:</t>
        </r>
        <r>
          <rPr>
            <sz val="9"/>
            <color indexed="81"/>
            <rFont val="Tahoma"/>
            <family val="2"/>
          </rPr>
          <t xml:space="preserve">
Bug ID: 13051</t>
        </r>
      </text>
    </comment>
    <comment ref="G71" authorId="1" shapeId="0">
      <text>
        <r>
          <rPr>
            <b/>
            <sz val="9"/>
            <color indexed="81"/>
            <rFont val="Tahoma"/>
            <family val="2"/>
          </rPr>
          <t>Nguyen Dao Thi Binh:</t>
        </r>
        <r>
          <rPr>
            <sz val="9"/>
            <color indexed="81"/>
            <rFont val="Tahoma"/>
            <family val="2"/>
          </rPr>
          <t xml:space="preserve">
Bug ID: 13051</t>
        </r>
      </text>
    </comment>
    <comment ref="F72" authorId="1" shapeId="0">
      <text>
        <r>
          <rPr>
            <b/>
            <sz val="9"/>
            <color indexed="81"/>
            <rFont val="Tahoma"/>
            <family val="2"/>
          </rPr>
          <t>Nguyen Dao Thi Binh:</t>
        </r>
        <r>
          <rPr>
            <sz val="9"/>
            <color indexed="81"/>
            <rFont val="Tahoma"/>
            <family val="2"/>
          </rPr>
          <t xml:space="preserve">
Bug ID: 13059</t>
        </r>
      </text>
    </comment>
    <comment ref="G72" authorId="1" shapeId="0">
      <text>
        <r>
          <rPr>
            <b/>
            <sz val="9"/>
            <color indexed="81"/>
            <rFont val="Tahoma"/>
            <family val="2"/>
          </rPr>
          <t>Nguyen Dao Thi Binh:</t>
        </r>
        <r>
          <rPr>
            <sz val="9"/>
            <color indexed="81"/>
            <rFont val="Tahoma"/>
            <family val="2"/>
          </rPr>
          <t xml:space="preserve">
Bug ID: 13059</t>
        </r>
      </text>
    </comment>
    <comment ref="F77" authorId="1" shapeId="0">
      <text>
        <r>
          <rPr>
            <b/>
            <sz val="9"/>
            <color indexed="81"/>
            <rFont val="Tahoma"/>
            <family val="2"/>
          </rPr>
          <t>Nguyen Dao Thi Binh:</t>
        </r>
        <r>
          <rPr>
            <sz val="9"/>
            <color indexed="81"/>
            <rFont val="Tahoma"/>
            <family val="2"/>
          </rPr>
          <t xml:space="preserve">
Bug ID: 13059</t>
        </r>
      </text>
    </comment>
    <comment ref="G77" authorId="1" shapeId="0">
      <text>
        <r>
          <rPr>
            <b/>
            <sz val="9"/>
            <color indexed="81"/>
            <rFont val="Tahoma"/>
            <family val="2"/>
          </rPr>
          <t>Nguyen Dao Thi Binh:</t>
        </r>
        <r>
          <rPr>
            <sz val="9"/>
            <color indexed="81"/>
            <rFont val="Tahoma"/>
            <family val="2"/>
          </rPr>
          <t xml:space="preserve">
Bug ID: 13059</t>
        </r>
      </text>
    </comment>
    <comment ref="F80" authorId="1" shapeId="0">
      <text>
        <r>
          <rPr>
            <b/>
            <sz val="9"/>
            <color indexed="81"/>
            <rFont val="Tahoma"/>
            <family val="2"/>
          </rPr>
          <t>Nguyen Dao Thi Binh:</t>
        </r>
        <r>
          <rPr>
            <sz val="9"/>
            <color indexed="81"/>
            <rFont val="Tahoma"/>
            <family val="2"/>
          </rPr>
          <t xml:space="preserve">
Bug ID: 13051</t>
        </r>
      </text>
    </comment>
    <comment ref="F91" authorId="1" shapeId="0">
      <text>
        <r>
          <rPr>
            <b/>
            <sz val="9"/>
            <color indexed="81"/>
            <rFont val="Tahoma"/>
            <family val="2"/>
          </rPr>
          <t>Nguyen Dao Thi Binh:</t>
        </r>
        <r>
          <rPr>
            <sz val="9"/>
            <color indexed="81"/>
            <rFont val="Tahoma"/>
            <family val="2"/>
          </rPr>
          <t xml:space="preserve">
Bug ID: 13159</t>
        </r>
      </text>
    </comment>
    <comment ref="F93"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<sst xmlns="http://schemas.openxmlformats.org/spreadsheetml/2006/main" count="1297" uniqueCount="572">
  <si>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</si>
  <si>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</si>
  <si>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</si>
  <si>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</si>
  <si>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</si>
  <si>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</si>
  <si>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</si>
  <si>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</si>
  <si>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</si>
  <si>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</si>
  <si>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</si>
  <si>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</si>
  <si>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t>1.2.2</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</si>
  <si>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</si>
  <si>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</si>
  <si>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</si>
  <si>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</si>
  <si>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</si>
  <si>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</si>
  <si>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</si>
  <si>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</si>
  <si>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</si>
  <si>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</si>
  <si>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</si>
  <si>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</si>
  <si>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</si>
  <si>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</si>
  <si>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</si>
  <si>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</si>
  <si>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</si>
  <si>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</si>
  <si>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</si>
  <si>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</si>
  <si>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</si>
  <si>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</si>
  <si>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</si>
  <si>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</si>
  <si>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</si>
  <si>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</si>
  <si>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</si>
  <si>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</si>
  <si>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</si>
  <si>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</si>
  <si>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</si>
  <si>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</si>
  <si>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</si>
  <si>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</si>
  <si>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</si>
  <si>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</si>
  <si>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</si>
  <si>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</si>
  <si>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</si>
  <si>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</si>
  <si>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</si>
  <si>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</si>
  <si>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</si>
  <si>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</si>
  <si>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</si>
  <si>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</si>
  <si>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</si>
  <si>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</si>
  <si>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</si>
  <si>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</si>
  <si>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</si>
  <si>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</si>
  <si>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</si>
  <si>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</si>
  <si>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</si>
  <si>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</si>
  <si>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</si>
  <si>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</si>
  <si>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</si>
  <si>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</si>
  <si>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</si>
  <si>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</si>
  <si>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</si>
  <si>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</si>
  <si>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</si>
  <si>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</si>
  <si>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</si>
  <si>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</si>
  <si>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</si>
  <si>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</si>
  <si>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</si>
  <si>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</si>
  <si>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</si>
  <si>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</si>
  <si>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</si>
  <si>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</si>
  <si>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</si>
  <si>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</si>
  <si>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</si>
  <si>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</si>
  <si>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</si>
  <si>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</si>
  <si>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</si>
  <si>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</si>
  <si>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</si>
  <si>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</si>
  <si>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</si>
  <si>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</si>
  <si>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</si>
  <si>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</si>
  <si>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</si>
  <si>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</si>
  <si>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</si>
  <si>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</si>
  <si>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</si>
  <si>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</si>
  <si>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</si>
  <si>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</si>
  <si>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</si>
  <si>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</si>
  <si>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</si>
  <si>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</si>
  <si>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</si>
  <si>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</si>
  <si>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</si>
  <si>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</si>
  <si>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</si>
  <si>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</si>
  <si>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</si>
  <si>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</si>
  <si>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</si>
  <si>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</si>
  <si>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</si>
  <si>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</si>
  <si>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</si>
  <si>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</si>
  <si>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</si>
  <si>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</si>
  <si>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</si>
  <si>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</si>
  <si>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</si>
  <si>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</si>
  <si>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</si>
  <si>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</si>
  <si>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</si>
  <si>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</si>
  <si>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</si>
  <si>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</si>
  <si>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</si>
  <si>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</si>
  <si>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</si>
  <si>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</si>
  <si>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</si>
  <si>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</si>
  <si>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</si>
  <si>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</si>
  <si>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</si>
  <si>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</si>
  <si>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</si>
  <si>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</si>
  <si>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</si>
  <si>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</si>
  <si>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</si>
  <si>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</si>
  <si>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</si>
  <si>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</si>
  <si>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</si>
  <si>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</si>
  <si>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</si>
  <si>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</si>
  <si>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</si>
  <si>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</si>
  <si>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</si>
  <si>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</si>
  <si>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</si>
  <si>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</si>
  <si>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</si>
  <si>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</si>
  <si>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</si>
  <si>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</si>
  <si>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</si>
  <si>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</si>
  <si>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</si>
  <si>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</si>
  <si>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</si>
  <si>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</si>
  <si>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</si>
  <si>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</si>
  <si>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</si>
  <si>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</si>
  <si>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</si>
  <si>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</si>
  <si>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</si>
  <si>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</si>
  <si>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</si>
  <si>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</si>
  <si>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</si>
  <si>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</si>
  <si>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</si>
  <si>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</si>
  <si>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</si>
  <si>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</si>
  <si>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</si>
  <si>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</si>
  <si>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</si>
  <si>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</si>
  <si>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</si>
  <si>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</si>
  <si>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</si>
  <si>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</si>
  <si>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</si>
  <si>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</si>
  <si>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</si>
  <si>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</si>
  <si>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</si>
  <si>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</si>
  <si>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</si>
  <si>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</si>
  <si>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</si>
  <si>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</si>
  <si>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</si>
  <si>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</si>
  <si>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</si>
  <si>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</si>
  <si>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</si>
  <si>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</si>
  <si>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</si>
  <si>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</si>
  <si>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</si>
  <si>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</si>
  <si>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</si>
  <si>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</si>
  <si>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</si>
  <si>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</si>
  <si>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</si>
  <si>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</si>
  <si>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</si>
  <si>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</si>
  <si>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</si>
  <si>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</si>
  <si>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</si>
  <si>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</si>
  <si>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</si>
  <si>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</si>
  <si>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</si>
  <si>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</si>
  <si>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</si>
  <si>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</si>
  <si>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</si>
  <si>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</si>
  <si>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</si>
  <si>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</si>
  <si>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</si>
  <si>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</si>
  <si>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</si>
  <si>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</si>
  <si>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</si>
  <si>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</si>
  <si>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</si>
  <si>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</si>
  <si>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</si>
  <si>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</si>
  <si>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</si>
  <si>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</si>
  <si>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</si>
  <si>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</si>
  <si>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</si>
  <si>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</si>
  <si>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</si>
  <si>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</si>
  <si>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</si>
  <si>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</si>
  <si>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</si>
  <si>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</si>
  <si>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</si>
  <si>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</si>
  <si>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</si>
  <si>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</si>
  <si>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</si>
  <si>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</si>
  <si>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</si>
  <si>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</si>
  <si>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</si>
  <si>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</si>
  <si>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</si>
  <si>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</si>
  <si>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</si>
  <si>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</si>
  <si>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</si>
  <si>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</si>
  <si>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</si>
  <si>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</si>
  <si>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</si>
  <si>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</si>
  <si>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</si>
  <si>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</si>
  <si>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</si>
  <si>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</si>
  <si>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</si>
  <si>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</si>
  <si>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</si>
  <si>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</si>
  <si>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</si>
  <si>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</si>
  <si>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</si>
  <si>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</si>
  <si>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</si>
  <si>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</si>
  <si>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</si>
  <si>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</si>
  <si>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</si>
  <si>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</si>
  <si>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</si>
  <si>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</si>
  <si>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</si>
  <si>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</si>
  <si>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</si>
  <si>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</si>
  <si>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</si>
  <si>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</si>
  <si>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</si>
  <si>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</si>
  <si>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</si>
  <si>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</si>
  <si>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</si>
  <si>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</si>
  <si>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</si>
  <si>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</si>
  <si>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</si>
  <si>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</si>
  <si>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</si>
  <si>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</si>
  <si>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</si>
  <si>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</si>
  <si>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</si>
  <si>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</si>
  <si>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</si>
  <si>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</si>
  <si>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</si>
  <si>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</si>
  <si>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</si>
  <si>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</si>
  <si>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</si>
  <si>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</si>
  <si>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</si>
  <si>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</si>
  <si>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</si>
  <si>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</si>
  <si>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</si>
  <si>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</si>
  <si>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</si>
  <si>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</si>
  <si>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</si>
  <si>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</si>
  <si>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</si>
  <si>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</si>
  <si>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</si>
  <si>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</si>
  <si>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</si>
  <si>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</si>
  <si>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</si>
  <si>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</si>
  <si>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</si>
  <si>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</si>
  <si>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</si>
  <si>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</si>
  <si>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</si>
  <si>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</si>
  <si>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</si>
  <si>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</si>
  <si>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</si>
  <si>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</si>
  <si>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</si>
  <si>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</si>
  <si>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</si>
  <si>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</si>
  <si>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</si>
  <si>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</si>
  <si>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</si>
  <si>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</si>
  <si>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</si>
  <si>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</si>
  <si>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</si>
  <si>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</si>
  <si>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</si>
  <si>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</si>
  <si>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</si>
  <si>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</si>
  <si>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</si>
  <si>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</si>
  <si>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</si>
  <si>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</si>
  <si>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</si>
  <si>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</si>
  <si>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</si>
  <si>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</si>
  <si>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</si>
  <si>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</si>
  <si>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</si>
  <si>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</si>
  <si>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</si>
  <si>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</si>
  <si>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</si>
  <si>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</si>
  <si>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</si>
  <si>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</si>
  <si>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</si>
  <si>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</si>
  <si>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</si>
  <si>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</si>
  <si>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</si>
  <si>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</si>
  <si>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</si>
  <si>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</si>
  <si>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</si>
  <si>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1. View Product function - Display Price</t>
  </si>
  <si>
    <t>1. View Product function - Display Price
2. View Product function - Display Photos</t>
  </si>
  <si>
    <t>2. View Product function - Display Photos</t>
  </si>
  <si>
    <t>Original Price</t>
  </si>
  <si>
    <t>Verify the original price won't use comma as decimal separator when the price is 0</t>
  </si>
  <si>
    <t>Verify the original price won't use comma as decimal separator when the price is 999</t>
  </si>
  <si>
    <t>Discounted Price</t>
  </si>
  <si>
    <t>Verify the discounted price won't use comma as decimal separator when the price is 0</t>
  </si>
  <si>
    <t>Verify the discounted price won't use comma as decimal separator when the price is 999</t>
  </si>
  <si>
    <t>Verify that the discounted price will be rounded up to the nearest integer if the number in the tenth point is greater than 5</t>
  </si>
  <si>
    <t>Verify that the discounted price will be rounded up to the nearest integer if the number in the tenth point is 5</t>
  </si>
  <si>
    <t>Verify that the discounted price will be rounded down to the nearest integer if the number in the tenth point is less than 5</t>
  </si>
  <si>
    <t xml:space="preserve">Verify that the discounted price will be rounded down to the nearest integer if the number in the tenth point is 0 </t>
  </si>
  <si>
    <t>Verify that the discounted price will be itself if it is an integer</t>
  </si>
  <si>
    <t xml:space="preserve">Refer to UI Checkilist to verify UI of original price will be displayed properly as per requirement </t>
  </si>
  <si>
    <t xml:space="preserve">Refer to UI Checkilist to verify UI of discounted price will be displayed properly as per requirement </t>
  </si>
  <si>
    <t>Others</t>
  </si>
  <si>
    <t>Verify that discounted price is correctly calculated by original price and percentage discount</t>
  </si>
  <si>
    <t>Verify that both original price and discounted price will have correct currency and currency sign</t>
  </si>
  <si>
    <t>Verify initial status of big photo frame displays the 1st photo of the photo list</t>
  </si>
  <si>
    <t>Button &lt; and &gt;</t>
  </si>
  <si>
    <t>Verify that when user click on enable &gt; button, the next photo in the photo list will be focused and displayed on the big photo frame</t>
  </si>
  <si>
    <t>Verify that when user click on enable &lt; button, the previous photo in the photo list will be focused and displayed on the big photo frame</t>
  </si>
  <si>
    <t>The original price won't use comma, the price is displayed as 0</t>
  </si>
  <si>
    <t>The original price won't use comma, the price is displayed as 999</t>
  </si>
  <si>
    <t xml:space="preserve">The original price will use 1 comma as decimal separator to separate groups of thousands, the price is displayed as 999,999
</t>
  </si>
  <si>
    <t xml:space="preserve">The original price will use 1 comma as decimal separator to separate groups of thousands, the price is displayed as 1,000
</t>
  </si>
  <si>
    <t xml:space="preserve">The original price will use 2 commas as decimal separator to separate groups of thousands, the price is displayed as 999,999,999
</t>
  </si>
  <si>
    <t xml:space="preserve">The original price will use 2 commas as decimal separator to separate groups of thousands, the price is displayed as 1,000,000
</t>
  </si>
  <si>
    <t xml:space="preserve">The original price will use 3 commas as decimal separator to separate groups of thousands, the price is displayed as 1,000,000,000
</t>
  </si>
  <si>
    <t xml:space="preserve">The original price will keep using comma as decimal separator to separate every groups of 3 digits after billions, the price is displayed as 1,000,000,000,000
</t>
  </si>
  <si>
    <t>The discounted price won't use comma, the price is displayed as 0</t>
  </si>
  <si>
    <t>The discounted price won't use comma, the price is displayed as 999</t>
  </si>
  <si>
    <t xml:space="preserve">The discounted price will use 1 comma as decimal separator to separate groups of thousands, the price is displayed as 1,000
</t>
  </si>
  <si>
    <t xml:space="preserve">The discounted price will use 1 comma as decimal separator to separate groups of thousands, the price is displayed as 999,999
</t>
  </si>
  <si>
    <t xml:space="preserve">The discounted price will use 2 commas as decimal separator to separate groups of thousands, the price is displayed as 1,000,000
</t>
  </si>
  <si>
    <t xml:space="preserve">The discounted price will use 2 commas as decimal separator to separate groups of thousands, the price is displayed as 999,999,999
</t>
  </si>
  <si>
    <t xml:space="preserve">The discounted price will use 3 commas as decimal separator to separate groups of thousands, the price is displayed as 1,000,000,000
</t>
  </si>
  <si>
    <t xml:space="preserve">The discounted price will keep using comma as decimal separator to separate every groups of 3 digits after billions, the price is displayed as 1,000,000,000,000
</t>
  </si>
  <si>
    <t>The discounted price is itself</t>
  </si>
  <si>
    <t>The discounted price is rounded up</t>
  </si>
  <si>
    <t>The discounted price is rounded down</t>
  </si>
  <si>
    <t>Discount Percentage</t>
  </si>
  <si>
    <t xml:space="preserve">Refer to UI Checkilist to verify UI of discount percentage will be displayed properly as per requirement </t>
  </si>
  <si>
    <t>Verify the discount percentage when the value is 100%</t>
  </si>
  <si>
    <t>Verify the discount percentage when the value is 1%</t>
  </si>
  <si>
    <t>1. Choose a product that has original price is 0
2. Go to view product display page
2. Observe the original price</t>
  </si>
  <si>
    <t>1. Choose a product that has original price is 999
2. Go to view product display page
2. Observe the original price</t>
  </si>
  <si>
    <t>1. Choose a product that has original price is 1,000
2. Go to view product display page
2. Observe the original price</t>
  </si>
  <si>
    <t>1. Choose a product that has original price is 999,999
2. Go to view product display page
2. Observe the original price</t>
  </si>
  <si>
    <t>1. Choose a product that has original price is 1,000,000
2. Go to view product display page
2. Observe the original price</t>
  </si>
  <si>
    <t>1. Choose a product that has original price is 999,999,999
2. Go to view product display page
2. Observe the original price</t>
  </si>
  <si>
    <t>1. Choose a product that has original price is 1,000,0000,000
2. Go to view product display page
2. Observe the original price</t>
  </si>
  <si>
    <t>1. Choose a product that has original price is 1,000,000,000,000
2. Go to view product display page
2. Observe the original price</t>
  </si>
  <si>
    <t>1. Choose a product that has discounted price is 0
2. Go to view product display page
2. Observe the discounted price</t>
  </si>
  <si>
    <t>1. Choose a product that has discounted price is 999
2. Go to view product display page
2. Observe the discounted price</t>
  </si>
  <si>
    <t>1. Choose a product that has discounted price is 1,000
2. Go to view product display page
2. Observe the discounted price</t>
  </si>
  <si>
    <t>1. Choose a product that has discounted price is 999,999
2. Go to view product display page
2. Observe the discounted price</t>
  </si>
  <si>
    <t>1. Choose a product that has discounted price is 1,000,000
2. Go to view product display page
2. Observe the discounted price</t>
  </si>
  <si>
    <t>1. Choose a product that has discounted price is 999,999,999
2. Go to view product display page
2. Observe the discounted price</t>
  </si>
  <si>
    <t>1. Choose a product that has discounted price is 1,000,0000,000
2. Go to view product display page
2. Observe the discounted price</t>
  </si>
  <si>
    <t>1. Choose a product that has discounted price is 1,000,000,000,000
2. Go to view product display page
2. Observe the discounted price</t>
  </si>
  <si>
    <t>1. Choose a product that has discounted price is integer
2. Go to view product display page
3. Observe the discounted price</t>
  </si>
  <si>
    <t>1. Choose a product that has discounted price is decimal and the number in the tenth point is 6
2. Go to view product display page
3. Observe the discounted price</t>
  </si>
  <si>
    <t>1. Choose a product that has discounted price is decimal and the number in the tenth point is 5
2. Go to view product display page
3. Observe the discounted price</t>
  </si>
  <si>
    <t>1. Choose a product that has discounted price is decimal and the number in the tenth point is 4
2. Go to view product display page
3. Observe the discounted price</t>
  </si>
  <si>
    <t>1. Choose a product that has discounted price is decimal and the number in the tenth point is 0
2. Go to view product display page
3. Observe the discounted price</t>
  </si>
  <si>
    <t>The discount percentage is integer with % sign on the right, in this case is 100%</t>
  </si>
  <si>
    <t>The discount percentage is integer with % sign on the right, in this case is 1%</t>
  </si>
  <si>
    <t>1. Choose a product that discount 100%
2. Go to view product display page
3. Observe the discount percentage</t>
  </si>
  <si>
    <t xml:space="preserve">- The discount percentage and discounted price don't show up
- The original price isn't crossed out and displays the correct UI </t>
  </si>
  <si>
    <t>Verify the discount percentage and discounted price won't show up when there isn't any discount (value is 0%)</t>
  </si>
  <si>
    <t>1. Choose a product that hasn't discount
2. Go to view product display page
3. Observe the discount percentage and discounted price</t>
  </si>
  <si>
    <t>1. Choose a random product that has discount
2. Go to view product display page
3. Observe the original and discounted price</t>
  </si>
  <si>
    <r>
      <t xml:space="preserve">The price displays local currency as </t>
    </r>
    <r>
      <rPr>
        <u/>
        <sz val="10"/>
        <rFont val="Arial"/>
        <family val="2"/>
      </rPr>
      <t>đ</t>
    </r>
    <r>
      <rPr>
        <sz val="10"/>
        <rFont val="Arial"/>
        <family val="2"/>
      </rPr>
      <t xml:space="preserve"> on the left side of the number</t>
    </r>
  </si>
  <si>
    <t>1. Choose a random product that has discount
2. Go to view product display page
3. Calculate the discounted price by using original prica and percentage discount</t>
  </si>
  <si>
    <t xml:space="preserve">The discounted price is correctly calculated </t>
  </si>
  <si>
    <t>1. Choose a random product
2. Go to view product display page
3. Observe the big photo frame</t>
  </si>
  <si>
    <t xml:space="preserve">By default, big photo frame displays the 1st photo of the photo list </t>
  </si>
  <si>
    <t>Verify that both button &lt; and &gt; are disable when there is 0 or 1 photo in the photo list</t>
  </si>
  <si>
    <t xml:space="preserve">Verify that in case the photo list has more than 1 photo, the button &gt; will be disable when selected image is the last one </t>
  </si>
  <si>
    <t xml:space="preserve">Verify that in case the photo list has more than 1 photo, the button &lt; will be enable when selected image is not the first one </t>
  </si>
  <si>
    <t xml:space="preserve">Verify that in case the photo list has more than 1 photo, the button &lt; will be disable when selected image is the first one </t>
  </si>
  <si>
    <t xml:space="preserve">Verify that in case the photo list has more than 1 photo, the button &gt; will be enable when selected image is not the last one </t>
  </si>
  <si>
    <t>1. Choose 2 product that has 0 and 1 photo respectively
2. Go to view product display page of each product
3. Click on the button &lt; and &gt;</t>
  </si>
  <si>
    <t xml:space="preserve">- Case 1: when the selected photo is the first one, button &lt; is disable and button &gt; is enable
- Case 2: when the selected photo is the second one, button &lt; is enable and button &gt; is disable
</t>
  </si>
  <si>
    <t xml:space="preserve">- Case 1: when the selected photo is the first one, button &lt; is disable and button &gt; is enable
- Case 2: when the selected photo is the third one, both button &lt; and &gt; is enable
- Case 3: when the selected photo is the third one, button &lt; is enable and button &gt; is disable
</t>
  </si>
  <si>
    <t>- Both button &lt; and &gt; are disable</t>
  </si>
  <si>
    <t>- Photo list doesn't display any photo
- Big photo frame doesn't display any photo</t>
  </si>
  <si>
    <t>1. Choose a product that doesn't have any photo
2. Go to view product display page
3. Observe the photo list and big photo frame</t>
  </si>
  <si>
    <t>Verify the photo list and big photo frame will be empty in case there isn't any photo of the product</t>
  </si>
  <si>
    <t xml:space="preserve">Verify the photo list and big photo frame will be empty in case there is 1 photo </t>
  </si>
  <si>
    <t>1. Choose a product that has 1 photo
2. Go to view product display page
3. Observe the photo list and big photo frame</t>
  </si>
  <si>
    <t>- The photo list displays 1 photo
- Big photo frame is the photo itself</t>
  </si>
  <si>
    <t xml:space="preserve">Verify the photo list and big photo frame will be empty in case there is 5 photo </t>
  </si>
  <si>
    <t xml:space="preserve">Verify the photo list and big photo frame will be empty in case there is 6 photo </t>
  </si>
  <si>
    <t>1. Choose a product that has 5 photos
2. Go to view product display page
3. Observe the photo list and big photo frame</t>
  </si>
  <si>
    <t>1. Choose a product that has 6 photos
2. Go to view product display page
3. Observe the photo list and big photo frame</t>
  </si>
  <si>
    <t>- The photo list displays 5 photo
- By default, big photo frame is the first photo</t>
  </si>
  <si>
    <t>- The photo list displays 5 photo, the 6th photo is hiden
- By default, big photo frame is the first photo</t>
  </si>
  <si>
    <t>Verify that the selected photo in the photo list will be focused on and displayed on the big photo frame</t>
  </si>
  <si>
    <t xml:space="preserve">Navigate function (if required) &amp; other out of scope </t>
  </si>
  <si>
    <t>Verify that button &lt; and &gt; will be dim when it's disable and bright when it's enable</t>
  </si>
  <si>
    <t>Verify the original price will use comma as decimal separator when the price is 1,000</t>
  </si>
  <si>
    <t>Verify the original price will use comma as decimal separator when the price is 999,999</t>
  </si>
  <si>
    <t>Verify the original price will use comma as decimal separator when the price is 1,000,000</t>
  </si>
  <si>
    <t>Verify the original price will use comma as decimal separator when the price is 999,999,999</t>
  </si>
  <si>
    <t>Verify the original price will use comma as decimal separator when the price is 1,000,000,000</t>
  </si>
  <si>
    <t>Verify the original price will use comma as decimal separator when the price is a random number &gt; 999,999,999,999</t>
  </si>
  <si>
    <t>Verify the discounted price will use comma as decimal separator when the price is 1,000</t>
  </si>
  <si>
    <t>Verify the discounted price will use comma as decimal separator when the price is 999,999</t>
  </si>
  <si>
    <t>Verify the discounted price will use comma as decimal separator when the price is 1,000,000</t>
  </si>
  <si>
    <t>Verify the discounted price will use comma as decimal separator when the price is 999,999,999</t>
  </si>
  <si>
    <t>Verify the discounted price will use comma as decimal separator when the price is 1,000,000,000</t>
  </si>
  <si>
    <t>Verify the discounted price will use comma as decimal separator when the price is a random number &gt; 999,999,999,999</t>
  </si>
  <si>
    <t xml:space="preserve">For previous versions, please find on GIT </t>
  </si>
  <si>
    <t>Quynh Anh Thai</t>
  </si>
  <si>
    <t>Submit Assignment 1 - Test Design Techniques</t>
  </si>
  <si>
    <t>Submit Assignment 1 - Test Design Techniques after review</t>
  </si>
  <si>
    <t>Submit Assignment 1 - Test Case</t>
  </si>
  <si>
    <t>Thuy Truong</t>
  </si>
  <si>
    <t>TestCase-Assignment1-QuynhAnh</t>
  </si>
  <si>
    <t>GIT anhttq</t>
  </si>
  <si>
    <t>Verify that when there are more than 5 photos in the photo list, by default the photo will be hiden from the 6th photo onwards</t>
  </si>
  <si>
    <t>- By default, the photo will be hiden from the 6th photo onwards
- The 6th photo will show up when it is selected/click on &gt; button at the 5th photo, in parallel the 1st photo will be hiden from the photo list</t>
  </si>
  <si>
    <t>- By default, the photo will be hiden from the 6th photo onwards
- The 6th photo will show up when it is selected/click on &gt; button at the 5th photo, in parallel the 1st photo will be hiden from the photo list
- The 7th photo will show up when it is selected/click on &gt; button at the 6th photo, in parallel the 1st and 2nd photos will be hiden from the photo list</t>
  </si>
  <si>
    <t>The selected photo in the photo list will be focused on with border and displayed on the big photo frame</t>
  </si>
  <si>
    <t>The next photo in the photo list will be focused on with border and displayed on the big photo frame</t>
  </si>
  <si>
    <t>The previous photo in the photo list will be focused on with border and displayed on the big photo frame</t>
  </si>
  <si>
    <t>- Button &lt; and &gt; will be dim when it's disable and bright when it's enable</t>
  </si>
  <si>
    <t>1. Choose a product that has 2 photos
2. Go to view product display page
3. Click on the button &lt; and &gt;</t>
  </si>
  <si>
    <t>1. Choose a product that has 3 photos
2. Go to view product display page 
3. Click on the button &lt; and &gt;</t>
  </si>
  <si>
    <t>1. Choose a random product
2. Go to view product display page 
3. Observe big photo frame and photo list</t>
  </si>
  <si>
    <t>1. Choose a product that has 3 photos
2. Go to view product display page 
3. Click on the enable button &gt;
4. Observe the big photo frame and photo list</t>
  </si>
  <si>
    <t>1. Choose a product that has 3 photos
2. Go to view product display page
3. Click on the enable button &lt;
4. Observe the big photo frame and photo list</t>
  </si>
  <si>
    <t>1. Choose a product that has 3 photos
2. Go to view product display page
3. Click on the button &lt; and &gt;
4. Observe the color of the button</t>
  </si>
  <si>
    <t>1. Choose a product that has 6 photos
2. Go to view product display page 
3. Click on the button &lt; and &gt;</t>
  </si>
  <si>
    <t>1. Choose a product that has 7 photos
2. Go to view product display page
3. Click on the button &lt; and &gt;</t>
  </si>
  <si>
    <t>Assignment 1</t>
  </si>
  <si>
    <t>1. Access Lazada page 
2. Click on specific product to view details from a list</t>
  </si>
  <si>
    <t>Environment 1</t>
  </si>
  <si>
    <t>Environment 2</t>
  </si>
  <si>
    <t>Environment 3</t>
  </si>
  <si>
    <t>Notes/Reviews</t>
  </si>
  <si>
    <t>- Test Case: Check displaying comma when original price is 0
- Step: 1. Original price of selected product is 0 / 2. Observe the using of comma in original price
- Expected output: dấu phẩy hiển thị sau mỗi 3 chữ số</t>
  </si>
  <si>
    <t>- Test Case: Check rounding a discounted price when decimal digit is less than 5
- Step: 1. Choose a product that has original price is … and discount percentage is … =&gt; discounted price has the number in the tenth point is 4 (100,500.4) / 2. Observe the discounted price
- Expected output: Discounted price before displaying is 100,500.4 / Discounted price is rounded down to the nearest integer / Discounted price displays 100,500</t>
  </si>
  <si>
    <t>Ở bước viết test case, test description - title cần ngắn gọn và chính xác để nhìn vào là biết luôn sẽ test gì, lúc maintain cũng dễ dàng =&gt; mục đích của title là để phân biệt các test case và biết test cái gì =&gt; focus vào step và expected output
- Test data: phải biết làm sao để có data hiển thị lên, data lấy từ đâu, khi update xong thì data hiển thị và lưu vào đâu =&gt; phải control dc data của mình</t>
  </si>
  <si>
    <t>- Có thể tận dụng check phần trăm khi thực hiện case làm tròn =&gt; 0% &amp; 100% để check khi không có phần thập phân, giá trị trong khoảng 0-100% để check khi có phần thập phân &gt;=&lt;5 =&gt; Trong 1 số bài toán có số lượng test case trùng nhau thì nên lưu ý kĩ thuật để gộp test case cho hiệu quả. Việc tách hay gộp test case còn phụ thuộc vào kinh nghiệm, tính chất dự án và đều có ưu nhược riêng. Gộp test case sẽ giảm số lượng test case nhưng tăng mức độ phức tạp và khi chia thành case 1 2 3 ... trong test case thì test case chỉ pass khi tất cả pass và các case nhỏ có thể link đến các bug khác nhau nên dẫn đến khó kiểm soát</t>
  </si>
  <si>
    <t>h</t>
  </si>
  <si>
    <t>- Check khi có 0 1 4 5 6 ảnh</t>
  </si>
  <si>
    <t>- Nếu như có thể thì nên gộp vào
- Test case: (chưa sửa) verify display photo when there is 0 photo
- Step: (chưa sửa) 1. Open the product screen with 0 photo / 2. Observe display
- Expected output: Big photo frame do not display photo / List small photo do not display photo / Status button &lt; and &gt;...</t>
  </si>
  <si>
    <t>- Step: 1. Open the product screen with 6 photos / 2. Observe display / 3. Click on the &gt; button
- Expected output (chưa sửa): 2.1. The picture in the big photo frame is the first one iin the list photo small / 2.2. The effect focus on the first photo in the list small photo / 2.3. Button &lt;&gt; enable
3.1. Photo list will move forward qua 5 ảnh và chỉ/tiếp tục hiển thị ảnh thứ 6 (It will continue to display the 6th photo)</t>
  </si>
  <si>
    <t>- Check previous button khi ảnh ở vị trí thứ 2: move back từ ảnh đầu tiên (big photo, selected small phôt), button &lt;&gt; enable/disable
- Check previous button khi ảnh ở vị trí thứ 3: có sự khác biệt 
=&gt; Viết theo thứ tự quan sát khi thực hiện action</t>
  </si>
  <si>
    <t>- Check khi thay đổi selected image: đang ở ảnh đầu tiên/thứ 2 và không phải là cuối cùng/thứ 2 và là cuối cùng thì chuyện gì xảy ra?</t>
  </si>
  <si>
    <t>Update test case và nộp trong ngày mai T7 15/10</t>
  </si>
  <si>
    <t>1. Selected product has 2 photos
2. Observe big photo frame
3. Observe photo list
4. Click on button &lt; &gt; and observe the display photos</t>
  </si>
  <si>
    <t xml:space="preserve">Check display photos when the product has 2 photos </t>
  </si>
  <si>
    <t>2. Big photo frame display the photo itself
3.1. Photo list displays 1 photo
3.2. Selected photo is the photo itself
4. Button &lt; and &gt; are disable</t>
  </si>
  <si>
    <t>1. Selected product has 1 photo
2. Observe big photo frame
3. Observe photo list
4. Observe button &lt; and &gt;</t>
  </si>
  <si>
    <t>Check display photos when the product has 1 photo</t>
  </si>
  <si>
    <t>2. Big photo frame doesn’t display any photo
3. Photo list doesn't display any photo 
4. Button &lt; and &gt; are disable</t>
  </si>
  <si>
    <t>1. Selected product doesn't have any photo
2. Observe big photo frame
3. Observe photo list
4. Observe button &lt; and &gt;</t>
  </si>
  <si>
    <t>Check display photos (included big photo frame, photo list and navigate button) when the product doesn't have any photo</t>
  </si>
  <si>
    <t xml:space="preserve">2. The initial status of big photo frame is displaying the 1st photo
3. Photo list displays 2 photos
4.1.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</si>
</sst>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u/>
      <sz val="10"/>
      <name val="Arial"/>
      <family val="2"/>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
      <patternFill patternType="solid">
        <fgColor rgb="FFFFFFFF"/>
        <bgColor rgb="FFFFFFFF"/>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166" fontId="1" fillId="0" borderId="18" xfId="8" applyBorder="1" applyAlignment="1">
      <alignment horizontal="left" vertical="top" wrapText="1"/>
    </xf>
    <xf numFmtId="0" fontId="52" fillId="24" borderId="6" xfId="5" applyFont="1" applyFill="1" applyBorder="1" applyAlignment="1">
      <alignment horizontal="left" vertical="center"/>
    </xf>
    <xf numFmtId="0" fontId="52" fillId="24" borderId="16"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47" fillId="26" borderId="6" xfId="0"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topLeftCell="A4" workbookViewId="0">
      <selection activeCell="C7" sqref="C7"/>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4" t="s">
        <v>2</v>
      </c>
      <c r="B4" s="175"/>
      <c r="C4" s="175"/>
      <c r="D4" s="175"/>
      <c r="E4" s="176"/>
      <c r="F4" s="18"/>
    </row>
    <row r="5" spans="1:6">
      <c r="A5" s="177" t="s">
        <v>3</v>
      </c>
      <c r="B5" s="177"/>
      <c r="C5" s="178" t="s">
        <v>4</v>
      </c>
      <c r="D5" s="178"/>
      <c r="E5" s="178"/>
      <c r="F5" s="18"/>
    </row>
    <row r="6" spans="1:6" ht="29.25" customHeight="1">
      <c r="A6" s="179" t="s">
        <v>529</v>
      </c>
      <c r="B6" s="180"/>
      <c r="C6" s="173" t="s">
        <v>530</v>
      </c>
      <c r="D6" s="173"/>
      <c r="E6" s="173"/>
      <c r="F6" s="18"/>
    </row>
    <row r="7" spans="1:6" ht="29.25" customHeight="1">
      <c r="A7" s="145"/>
      <c r="B7" s="145"/>
      <c r="C7" s="146"/>
      <c r="D7" s="146"/>
      <c r="E7" s="146"/>
      <c r="F7" s="18"/>
    </row>
    <row r="8" spans="1:6" s="147" customFormat="1" ht="29.25" customHeight="1">
      <c r="A8" s="171" t="s">
        <v>5</v>
      </c>
      <c r="B8" s="172"/>
      <c r="C8" s="172"/>
      <c r="D8" s="172"/>
      <c r="E8" s="172"/>
      <c r="F8" s="172"/>
    </row>
    <row r="9" spans="1:6" s="147" customFormat="1" ht="15" customHeight="1">
      <c r="A9" s="148" t="s">
        <v>6</v>
      </c>
      <c r="B9" s="148" t="s">
        <v>7</v>
      </c>
      <c r="C9" s="148" t="s">
        <v>8</v>
      </c>
      <c r="D9" s="148" t="s">
        <v>9</v>
      </c>
      <c r="E9" s="148" t="s">
        <v>10</v>
      </c>
      <c r="F9" s="148" t="s">
        <v>11</v>
      </c>
    </row>
    <row r="10" spans="1:6" s="147" customFormat="1" ht="25.5">
      <c r="A10" s="130" t="s">
        <v>12</v>
      </c>
      <c r="B10" s="131">
        <v>44844</v>
      </c>
      <c r="C10" s="132" t="s">
        <v>524</v>
      </c>
      <c r="D10" s="150" t="s">
        <v>525</v>
      </c>
      <c r="E10" s="133" t="s">
        <v>528</v>
      </c>
      <c r="F10" s="149"/>
    </row>
    <row r="11" spans="1:6" s="147" customFormat="1" ht="25.5">
      <c r="A11" s="130">
        <v>1.3</v>
      </c>
      <c r="B11" s="131">
        <v>44846</v>
      </c>
      <c r="C11" s="132" t="s">
        <v>524</v>
      </c>
      <c r="D11" s="150" t="s">
        <v>526</v>
      </c>
      <c r="E11" s="133" t="s">
        <v>528</v>
      </c>
      <c r="F11" s="149"/>
    </row>
    <row r="12" spans="1:6" s="147" customFormat="1" ht="12.75">
      <c r="A12" s="162">
        <v>1.4</v>
      </c>
      <c r="B12" s="163">
        <v>44847</v>
      </c>
      <c r="C12" s="132" t="s">
        <v>524</v>
      </c>
      <c r="D12" s="150" t="s">
        <v>527</v>
      </c>
      <c r="E12" s="164" t="s">
        <v>528</v>
      </c>
      <c r="F12" s="149"/>
    </row>
    <row r="13" spans="1:6" s="147" customFormat="1" ht="30" customHeight="1">
      <c r="A13" s="173" t="s">
        <v>523</v>
      </c>
      <c r="B13" s="173"/>
      <c r="C13" s="173"/>
      <c r="D13" s="173"/>
      <c r="E13" s="173"/>
      <c r="F13" s="173"/>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13</v>
      </c>
      <c r="J1" s="34"/>
      <c r="K1" s="34"/>
    </row>
    <row r="2" spans="1:11" ht="25.5" customHeight="1">
      <c r="B2" s="186" t="s">
        <v>14</v>
      </c>
      <c r="C2" s="186"/>
      <c r="D2" s="186"/>
      <c r="E2" s="186"/>
      <c r="F2" s="186"/>
      <c r="G2" s="186"/>
      <c r="H2" s="186"/>
      <c r="I2" s="186"/>
      <c r="J2" s="184" t="s">
        <v>15</v>
      </c>
      <c r="K2" s="184"/>
    </row>
    <row r="3" spans="1:11" ht="28.5" customHeight="1">
      <c r="B3" s="187" t="s">
        <v>16</v>
      </c>
      <c r="C3" s="187"/>
      <c r="D3" s="187"/>
      <c r="E3" s="187"/>
      <c r="F3" s="185" t="s">
        <v>17</v>
      </c>
      <c r="G3" s="185"/>
      <c r="H3" s="185"/>
      <c r="I3" s="185"/>
      <c r="J3" s="184"/>
      <c r="K3" s="184"/>
    </row>
    <row r="4" spans="1:11" ht="18" customHeight="1">
      <c r="B4" s="153"/>
      <c r="C4" s="153"/>
      <c r="D4" s="153"/>
      <c r="E4" s="153"/>
      <c r="F4" s="152"/>
      <c r="G4" s="152"/>
      <c r="H4" s="152"/>
      <c r="I4" s="152"/>
      <c r="J4" s="151"/>
      <c r="K4" s="151"/>
    </row>
    <row r="6" spans="1:11" ht="23.25">
      <c r="A6" s="4" t="s">
        <v>18</v>
      </c>
    </row>
    <row r="7" spans="1:11">
      <c r="A7" s="191" t="s">
        <v>19</v>
      </c>
      <c r="B7" s="191"/>
      <c r="C7" s="191"/>
      <c r="D7" s="191"/>
      <c r="E7" s="191"/>
      <c r="F7" s="191"/>
      <c r="G7" s="191"/>
      <c r="H7" s="191"/>
      <c r="I7" s="191"/>
    </row>
    <row r="8" spans="1:11" ht="20.25" customHeight="1">
      <c r="A8" s="191"/>
      <c r="B8" s="191"/>
      <c r="C8" s="191"/>
      <c r="D8" s="191"/>
      <c r="E8" s="191"/>
      <c r="F8" s="191"/>
      <c r="G8" s="191"/>
      <c r="H8" s="191"/>
      <c r="I8" s="191"/>
    </row>
    <row r="9" spans="1:11">
      <c r="A9" s="191" t="s">
        <v>20</v>
      </c>
      <c r="B9" s="191"/>
      <c r="C9" s="191"/>
      <c r="D9" s="191"/>
      <c r="E9" s="191"/>
      <c r="F9" s="191"/>
      <c r="G9" s="191"/>
      <c r="H9" s="191"/>
      <c r="I9" s="191"/>
    </row>
    <row r="10" spans="1:11" ht="21" customHeight="1">
      <c r="A10" s="191"/>
      <c r="B10" s="191"/>
      <c r="C10" s="191"/>
      <c r="D10" s="191"/>
      <c r="E10" s="191"/>
      <c r="F10" s="191"/>
      <c r="G10" s="191"/>
      <c r="H10" s="191"/>
      <c r="I10" s="191"/>
    </row>
    <row r="11" spans="1:11" ht="14.25">
      <c r="A11" s="192" t="s">
        <v>21</v>
      </c>
      <c r="B11" s="192"/>
      <c r="C11" s="192"/>
      <c r="D11" s="192"/>
      <c r="E11" s="192"/>
      <c r="F11" s="192"/>
      <c r="G11" s="192"/>
      <c r="H11" s="192"/>
      <c r="I11" s="192"/>
    </row>
    <row r="12" spans="1:11">
      <c r="A12" s="3"/>
      <c r="B12" s="3"/>
      <c r="C12" s="3"/>
      <c r="D12" s="3"/>
      <c r="E12" s="3"/>
      <c r="F12" s="3"/>
      <c r="G12" s="3"/>
      <c r="H12" s="3"/>
      <c r="I12" s="3"/>
    </row>
    <row r="13" spans="1:11" ht="23.25">
      <c r="A13" s="4" t="s">
        <v>22</v>
      </c>
    </row>
    <row r="14" spans="1:11">
      <c r="A14" s="134" t="s">
        <v>23</v>
      </c>
      <c r="B14" s="188" t="s">
        <v>24</v>
      </c>
      <c r="C14" s="189"/>
      <c r="D14" s="189"/>
      <c r="E14" s="189"/>
      <c r="F14" s="189"/>
      <c r="G14" s="189"/>
      <c r="H14" s="189"/>
      <c r="I14" s="189"/>
      <c r="J14" s="189"/>
      <c r="K14" s="190"/>
    </row>
    <row r="15" spans="1:11" ht="14.25" customHeight="1">
      <c r="A15" s="134" t="s">
        <v>25</v>
      </c>
      <c r="B15" s="188" t="s">
        <v>26</v>
      </c>
      <c r="C15" s="189"/>
      <c r="D15" s="189"/>
      <c r="E15" s="189"/>
      <c r="F15" s="189"/>
      <c r="G15" s="189"/>
      <c r="H15" s="189"/>
      <c r="I15" s="189"/>
      <c r="J15" s="189"/>
      <c r="K15" s="190"/>
    </row>
    <row r="16" spans="1:11" ht="14.25" customHeight="1">
      <c r="A16" s="134"/>
      <c r="B16" s="188" t="s">
        <v>27</v>
      </c>
      <c r="C16" s="189"/>
      <c r="D16" s="189"/>
      <c r="E16" s="189"/>
      <c r="F16" s="189"/>
      <c r="G16" s="189"/>
      <c r="H16" s="189"/>
      <c r="I16" s="189"/>
      <c r="J16" s="189"/>
      <c r="K16" s="190"/>
    </row>
    <row r="17" spans="1:14" ht="14.25" customHeight="1">
      <c r="A17" s="134"/>
      <c r="B17" s="188" t="s">
        <v>28</v>
      </c>
      <c r="C17" s="189"/>
      <c r="D17" s="189"/>
      <c r="E17" s="189"/>
      <c r="F17" s="189"/>
      <c r="G17" s="189"/>
      <c r="H17" s="189"/>
      <c r="I17" s="189"/>
      <c r="J17" s="189"/>
      <c r="K17" s="190"/>
    </row>
    <row r="19" spans="1:14" ht="23.25">
      <c r="A19" s="4" t="s">
        <v>29</v>
      </c>
    </row>
    <row r="20" spans="1:14">
      <c r="A20" s="134" t="s">
        <v>30</v>
      </c>
      <c r="B20" s="188" t="s">
        <v>31</v>
      </c>
      <c r="C20" s="189"/>
      <c r="D20" s="189"/>
      <c r="E20" s="189"/>
      <c r="F20" s="189"/>
      <c r="G20" s="190"/>
    </row>
    <row r="21" spans="1:14" ht="12.75" customHeight="1">
      <c r="A21" s="134" t="s">
        <v>32</v>
      </c>
      <c r="B21" s="188" t="s">
        <v>33</v>
      </c>
      <c r="C21" s="189"/>
      <c r="D21" s="189"/>
      <c r="E21" s="189"/>
      <c r="F21" s="189"/>
      <c r="G21" s="190"/>
    </row>
    <row r="22" spans="1:14" ht="12.75" customHeight="1">
      <c r="A22" s="134" t="s">
        <v>34</v>
      </c>
      <c r="B22" s="188" t="s">
        <v>35</v>
      </c>
      <c r="C22" s="189"/>
      <c r="D22" s="189"/>
      <c r="E22" s="189"/>
      <c r="F22" s="189"/>
      <c r="G22" s="190"/>
    </row>
    <row r="24" spans="1:14" ht="23.25">
      <c r="A24" s="4" t="s">
        <v>36</v>
      </c>
    </row>
    <row r="25" spans="1:14" ht="14.25">
      <c r="A25" s="154" t="s">
        <v>37</v>
      </c>
      <c r="C25" s="154"/>
      <c r="D25" s="154"/>
      <c r="E25" s="154"/>
      <c r="F25" s="154"/>
      <c r="G25" s="154"/>
      <c r="H25" s="154"/>
      <c r="I25" s="154"/>
      <c r="J25" s="154"/>
      <c r="K25" s="154"/>
      <c r="L25" s="154"/>
      <c r="M25" s="154"/>
      <c r="N25" s="70"/>
    </row>
    <row r="26" spans="1:14" ht="14.25">
      <c r="A26" s="154" t="s">
        <v>38</v>
      </c>
      <c r="C26" s="154"/>
      <c r="D26" s="154"/>
      <c r="E26" s="154"/>
      <c r="F26" s="154"/>
      <c r="G26" s="154"/>
      <c r="H26" s="154"/>
      <c r="I26" s="154"/>
      <c r="J26" s="154"/>
      <c r="K26" s="154"/>
      <c r="L26" s="154"/>
      <c r="M26" s="154"/>
      <c r="N26" s="70"/>
    </row>
    <row r="27" spans="1:14" ht="14.25">
      <c r="A27" s="154" t="s">
        <v>39</v>
      </c>
      <c r="C27" s="154"/>
      <c r="D27" s="154"/>
      <c r="E27" s="154"/>
      <c r="F27" s="154"/>
      <c r="G27" s="154"/>
      <c r="H27" s="154"/>
      <c r="I27" s="154"/>
      <c r="J27" s="154"/>
      <c r="K27" s="154"/>
      <c r="L27" s="154"/>
      <c r="M27" s="154"/>
      <c r="N27" s="70"/>
    </row>
    <row r="29" spans="1:14" ht="21.75" customHeight="1">
      <c r="B29" s="181" t="s">
        <v>40</v>
      </c>
      <c r="C29" s="182"/>
      <c r="D29" s="183"/>
    </row>
    <row r="30" spans="1:14" ht="90" customHeight="1">
      <c r="B30" s="5"/>
      <c r="C30" s="6" t="s">
        <v>41</v>
      </c>
      <c r="D30" s="6" t="s">
        <v>42</v>
      </c>
    </row>
    <row r="32" spans="1:14" ht="23.25">
      <c r="A32" s="4" t="s">
        <v>43</v>
      </c>
    </row>
    <row r="33" spans="1:1" ht="14.25">
      <c r="A33" s="154" t="s">
        <v>44</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3" t="s">
        <v>45</v>
      </c>
      <c r="B2" s="193"/>
      <c r="C2" s="193"/>
      <c r="D2" s="193"/>
      <c r="E2" s="193"/>
      <c r="F2" s="193"/>
    </row>
    <row r="3" spans="1:10">
      <c r="A3" s="10"/>
      <c r="B3" s="11"/>
      <c r="E3" s="12"/>
    </row>
    <row r="5" spans="1:10" ht="25.5">
      <c r="A5" s="8"/>
      <c r="D5" s="135" t="s">
        <v>46</v>
      </c>
      <c r="E5" s="14"/>
    </row>
    <row r="6" spans="1:10">
      <c r="A6" s="8"/>
    </row>
    <row r="7" spans="1:10" ht="20.25" customHeight="1">
      <c r="A7" s="136" t="s">
        <v>47</v>
      </c>
      <c r="B7" s="136" t="s">
        <v>48</v>
      </c>
      <c r="C7" s="137" t="s">
        <v>49</v>
      </c>
      <c r="D7" s="137" t="s">
        <v>50</v>
      </c>
      <c r="E7" s="137" t="s">
        <v>51</v>
      </c>
      <c r="F7" s="137" t="s">
        <v>52</v>
      </c>
    </row>
    <row r="8" spans="1:10" ht="15">
      <c r="A8" s="19">
        <v>1</v>
      </c>
      <c r="B8" s="19"/>
      <c r="C8" s="20" t="s">
        <v>53</v>
      </c>
      <c r="D8" t="s">
        <v>53</v>
      </c>
      <c r="E8" s="21"/>
      <c r="F8" s="22"/>
    </row>
    <row r="9" spans="1:10" ht="15">
      <c r="A9" s="19">
        <v>2</v>
      </c>
      <c r="B9" s="19" t="s">
        <v>54</v>
      </c>
      <c r="C9" s="20" t="s">
        <v>55</v>
      </c>
      <c r="D9" t="s">
        <v>55</v>
      </c>
      <c r="E9" s="21"/>
      <c r="F9" s="22"/>
    </row>
    <row r="10" spans="1:10" ht="15">
      <c r="A10" s="19">
        <v>3</v>
      </c>
      <c r="B10" s="19" t="s">
        <v>54</v>
      </c>
      <c r="C10" s="20" t="s">
        <v>56</v>
      </c>
      <c r="D10" t="s">
        <v>56</v>
      </c>
      <c r="E10" s="22"/>
      <c r="F10" s="22"/>
    </row>
    <row r="11" spans="1:10">
      <c r="A11" s="19">
        <v>4</v>
      </c>
      <c r="B11" s="19" t="s">
        <v>57</v>
      </c>
      <c r="C11" s="20"/>
      <c r="D11" s="72"/>
      <c r="E11" s="22"/>
      <c r="F11" s="22"/>
    </row>
    <row r="12" spans="1:10">
      <c r="A12" s="19">
        <v>5</v>
      </c>
      <c r="B12" s="19" t="s">
        <v>57</v>
      </c>
      <c r="C12" s="20"/>
      <c r="D12" s="72"/>
      <c r="E12" s="22"/>
      <c r="F12" s="22"/>
    </row>
    <row r="13" spans="1:10">
      <c r="A13" s="19">
        <v>6</v>
      </c>
      <c r="B13" s="19" t="s">
        <v>58</v>
      </c>
      <c r="C13" s="20"/>
      <c r="D13" s="72"/>
      <c r="E13" s="22"/>
      <c r="F13" s="22"/>
    </row>
    <row r="14" spans="1:10">
      <c r="A14" s="19">
        <v>7</v>
      </c>
      <c r="B14" s="19" t="s">
        <v>58</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6" t="s">
        <v>59</v>
      </c>
      <c r="B2" s="196"/>
      <c r="C2" s="196"/>
      <c r="D2" s="196"/>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47</v>
      </c>
      <c r="B5" s="138" t="s">
        <v>60</v>
      </c>
      <c r="C5" s="138" t="s">
        <v>61</v>
      </c>
      <c r="D5" s="138" t="s">
        <v>62</v>
      </c>
      <c r="E5" s="29"/>
    </row>
    <row r="6" spans="1:11" ht="63.75">
      <c r="A6" s="35">
        <v>1</v>
      </c>
      <c r="B6" s="36" t="s">
        <v>63</v>
      </c>
      <c r="C6" s="36" t="s">
        <v>64</v>
      </c>
      <c r="D6" s="35"/>
    </row>
    <row r="7" spans="1:11" ht="51">
      <c r="A7" s="35">
        <v>2</v>
      </c>
      <c r="B7" s="36" t="s">
        <v>65</v>
      </c>
      <c r="C7" s="36" t="s">
        <v>66</v>
      </c>
      <c r="D7" s="35"/>
    </row>
    <row r="8" spans="1:11" ht="63.75">
      <c r="A8" s="35">
        <v>3</v>
      </c>
      <c r="B8" s="36" t="s">
        <v>67</v>
      </c>
      <c r="C8" s="36" t="s">
        <v>68</v>
      </c>
      <c r="D8" s="35"/>
    </row>
    <row r="9" spans="1:11" ht="63.75">
      <c r="A9" s="35">
        <v>4</v>
      </c>
      <c r="B9" s="35" t="s">
        <v>69</v>
      </c>
      <c r="C9" s="35" t="s">
        <v>70</v>
      </c>
      <c r="D9" s="35"/>
    </row>
    <row r="10" spans="1:11" ht="51">
      <c r="A10" s="35">
        <v>5</v>
      </c>
      <c r="B10" s="36" t="s">
        <v>71</v>
      </c>
      <c r="C10" s="36" t="s">
        <v>72</v>
      </c>
      <c r="D10" s="35"/>
    </row>
    <row r="11" spans="1:11" ht="25.5">
      <c r="A11" s="35">
        <v>6</v>
      </c>
      <c r="B11" s="36" t="s">
        <v>73</v>
      </c>
      <c r="C11" s="36" t="s">
        <v>73</v>
      </c>
      <c r="D11" s="35"/>
      <c r="E11" s="29"/>
      <c r="F11" s="29"/>
    </row>
    <row r="12" spans="1:11" ht="63.75">
      <c r="A12" s="35">
        <v>7</v>
      </c>
      <c r="B12" s="36" t="s">
        <v>74</v>
      </c>
      <c r="C12" s="36" t="s">
        <v>75</v>
      </c>
      <c r="D12" s="35"/>
      <c r="E12" s="29"/>
      <c r="F12" s="29"/>
    </row>
    <row r="13" spans="1:11" ht="178.5">
      <c r="A13" s="35">
        <v>8</v>
      </c>
      <c r="B13" s="36" t="s">
        <v>76</v>
      </c>
      <c r="C13" s="36" t="s">
        <v>77</v>
      </c>
      <c r="D13" s="35"/>
      <c r="E13" s="29"/>
      <c r="F13" s="29"/>
    </row>
    <row r="14" spans="1:11" ht="76.5">
      <c r="A14" s="35">
        <v>9</v>
      </c>
      <c r="B14" s="35" t="s">
        <v>78</v>
      </c>
      <c r="C14" s="35" t="s">
        <v>79</v>
      </c>
      <c r="D14" s="35"/>
      <c r="E14" s="29"/>
      <c r="F14" s="29"/>
    </row>
    <row r="16" spans="1:11" ht="15">
      <c r="A16" s="194" t="s">
        <v>80</v>
      </c>
      <c r="B16" s="194"/>
      <c r="C16" s="30"/>
      <c r="D16" s="31"/>
    </row>
    <row r="17" spans="1:4" ht="14.25">
      <c r="A17" s="195" t="s">
        <v>81</v>
      </c>
      <c r="B17" s="195"/>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3"/>
  <sheetViews>
    <sheetView showGridLines="0" tabSelected="1" topLeftCell="A70" zoomScaleNormal="100" workbookViewId="0">
      <selection activeCell="B73" sqref="B73"/>
    </sheetView>
  </sheetViews>
  <sheetFormatPr defaultColWidth="9.140625" defaultRowHeight="12.75"/>
  <cols>
    <col min="1" max="1" width="11.28515625" style="78" customWidth="1"/>
    <col min="2" max="2" width="35.28515625" style="46" customWidth="1"/>
    <col min="3" max="4" width="35.140625" style="46" customWidth="1"/>
    <col min="5" max="5" width="68.7109375" style="46" customWidth="1"/>
    <col min="6" max="8" width="12.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26.25">
      <c r="A2" s="207" t="s">
        <v>59</v>
      </c>
      <c r="B2" s="207"/>
      <c r="C2" s="207"/>
      <c r="D2" s="207"/>
      <c r="E2" s="202"/>
      <c r="F2" s="23"/>
      <c r="G2" s="23"/>
      <c r="H2" s="23"/>
      <c r="I2" s="23"/>
      <c r="J2" s="23"/>
    </row>
    <row r="3" spans="1:24" s="1" customFormat="1" ht="23.25">
      <c r="A3" s="47"/>
      <c r="C3" s="203"/>
      <c r="D3" s="203"/>
      <c r="E3" s="202"/>
      <c r="F3" s="23"/>
      <c r="G3" s="23"/>
      <c r="H3" s="23"/>
      <c r="I3" s="23"/>
      <c r="J3" s="23"/>
    </row>
    <row r="4" spans="1:24" s="38" customFormat="1" ht="25.5">
      <c r="A4" s="139" t="s">
        <v>55</v>
      </c>
      <c r="B4" s="204" t="s">
        <v>546</v>
      </c>
      <c r="C4" s="204"/>
      <c r="D4" s="204"/>
      <c r="E4" s="39" t="s">
        <v>562</v>
      </c>
      <c r="F4" s="39"/>
      <c r="G4" s="39"/>
      <c r="H4" s="40"/>
      <c r="I4" s="40"/>
      <c r="X4" s="38" t="s">
        <v>82</v>
      </c>
    </row>
    <row r="5" spans="1:24" s="38" customFormat="1" ht="26.25" customHeight="1">
      <c r="A5" s="139" t="s">
        <v>51</v>
      </c>
      <c r="B5" s="205" t="s">
        <v>409</v>
      </c>
      <c r="C5" s="204"/>
      <c r="D5" s="204"/>
      <c r="E5" s="39"/>
      <c r="F5" s="39"/>
      <c r="G5" s="39"/>
      <c r="H5" s="40"/>
      <c r="I5" s="40"/>
      <c r="X5" s="38" t="s">
        <v>84</v>
      </c>
    </row>
    <row r="6" spans="1:24" s="38" customFormat="1" ht="27.75" customHeight="1">
      <c r="A6" s="139" t="s">
        <v>85</v>
      </c>
      <c r="B6" s="205" t="s">
        <v>547</v>
      </c>
      <c r="C6" s="204"/>
      <c r="D6" s="204"/>
      <c r="E6" s="39"/>
      <c r="F6" s="39"/>
      <c r="G6" s="39"/>
      <c r="H6" s="40"/>
      <c r="I6" s="40"/>
    </row>
    <row r="7" spans="1:24" s="38" customFormat="1">
      <c r="A7" s="139" t="s">
        <v>87</v>
      </c>
      <c r="B7" s="204" t="s">
        <v>407</v>
      </c>
      <c r="C7" s="204"/>
      <c r="D7" s="204"/>
      <c r="E7" s="39"/>
      <c r="F7" s="39"/>
      <c r="G7" s="39"/>
      <c r="H7" s="41"/>
      <c r="I7" s="40"/>
      <c r="X7" s="42"/>
    </row>
    <row r="8" spans="1:24" s="43" customFormat="1">
      <c r="A8" s="139" t="s">
        <v>89</v>
      </c>
      <c r="B8" s="208"/>
      <c r="C8" s="208"/>
      <c r="D8" s="208"/>
      <c r="E8" s="39"/>
    </row>
    <row r="9" spans="1:24" s="43" customFormat="1">
      <c r="A9" s="140" t="s">
        <v>90</v>
      </c>
      <c r="B9" s="73" t="str">
        <f>F17</f>
        <v>Environment 1</v>
      </c>
      <c r="C9" s="73" t="str">
        <f>G17</f>
        <v>Environment 2</v>
      </c>
      <c r="D9" s="73" t="str">
        <f>H17</f>
        <v>Environment 3</v>
      </c>
    </row>
    <row r="10" spans="1:24" s="43" customFormat="1">
      <c r="A10" s="141" t="s">
        <v>91</v>
      </c>
      <c r="B10" s="74">
        <f>SUM(B11:B14)</f>
        <v>0</v>
      </c>
      <c r="C10" s="74">
        <f>SUM(C11:C14)</f>
        <v>0</v>
      </c>
      <c r="D10" s="74">
        <f>SUM(D11:D14)</f>
        <v>0</v>
      </c>
    </row>
    <row r="11" spans="1:24" s="43" customFormat="1">
      <c r="A11" s="141" t="s">
        <v>30</v>
      </c>
      <c r="B11" s="75">
        <f>COUNTIF($F$18:$F$49645,"*Passed")</f>
        <v>0</v>
      </c>
      <c r="C11" s="75">
        <f>COUNTIF($G$18:$G$49645,"*Passed")</f>
        <v>0</v>
      </c>
      <c r="D11" s="75">
        <f>COUNTIF($H$18:$H$49645,"*Passed")</f>
        <v>0</v>
      </c>
    </row>
    <row r="12" spans="1:24" s="43" customFormat="1">
      <c r="A12" s="141" t="s">
        <v>32</v>
      </c>
      <c r="B12" s="75">
        <f>COUNTIF($F$18:$F$49365,"*Failed*")</f>
        <v>0</v>
      </c>
      <c r="C12" s="75">
        <f>COUNTIF($G$18:$G$49365,"*Failed*")</f>
        <v>0</v>
      </c>
      <c r="D12" s="75">
        <f>COUNTIF($H$18:$H$49365,"*Failed*")</f>
        <v>0</v>
      </c>
    </row>
    <row r="13" spans="1:24" s="43" customFormat="1">
      <c r="A13" s="141" t="s">
        <v>34</v>
      </c>
      <c r="B13" s="75">
        <f>COUNTIF($F$18:$F$49365,"*Not Run*")</f>
        <v>0</v>
      </c>
      <c r="C13" s="75">
        <f>COUNTIF($G$18:$G$49365,"*Not Run*")</f>
        <v>0</v>
      </c>
      <c r="D13" s="75">
        <f>COUNTIF($H$18:$H$49365,"*Not Run*")</f>
        <v>0</v>
      </c>
      <c r="E13" s="1"/>
      <c r="F13" s="1"/>
      <c r="G13" s="1"/>
      <c r="H13" s="1"/>
      <c r="I13" s="1"/>
    </row>
    <row r="14" spans="1:24" s="43" customFormat="1">
      <c r="A14" s="141" t="s">
        <v>92</v>
      </c>
      <c r="B14" s="75">
        <f>COUNTIF($F$18:$F$49365,"*NA*")</f>
        <v>0</v>
      </c>
      <c r="C14" s="75">
        <f>COUNTIF($G$18:$G$49365,"*NA*")</f>
        <v>0</v>
      </c>
      <c r="D14" s="75">
        <f>COUNTIF($H$18:$H$49365,"*NA*")</f>
        <v>0</v>
      </c>
      <c r="E14" s="1"/>
      <c r="F14" s="1"/>
      <c r="G14" s="1"/>
      <c r="H14" s="1"/>
      <c r="I14" s="1"/>
    </row>
    <row r="15" spans="1:24" s="43" customFormat="1" ht="38.25">
      <c r="A15" s="141" t="s">
        <v>93</v>
      </c>
      <c r="B15" s="75">
        <f>COUNTIF($F$18:$F$49365,"*Passed in previous build*")</f>
        <v>0</v>
      </c>
      <c r="C15" s="75">
        <f>COUNTIF($G$18:$G$49365,"*Passed in previous build*")</f>
        <v>0</v>
      </c>
      <c r="D15" s="75">
        <f>COUNTIF($H$18:$H$49365,"*Passed in previous build*")</f>
        <v>0</v>
      </c>
      <c r="E15" s="1"/>
      <c r="F15" s="1"/>
      <c r="G15" s="1"/>
      <c r="H15" s="1"/>
      <c r="I15" s="1"/>
    </row>
    <row r="16" spans="1:24" s="44" customFormat="1">
      <c r="A16" s="76"/>
      <c r="B16" s="50"/>
      <c r="C16" s="50"/>
      <c r="D16" s="51"/>
      <c r="E16" s="56"/>
      <c r="F16" s="197" t="s">
        <v>90</v>
      </c>
      <c r="G16" s="197"/>
      <c r="H16" s="197"/>
      <c r="I16" s="57"/>
    </row>
    <row r="17" spans="1:9" s="44" customFormat="1" ht="41.25" customHeight="1">
      <c r="A17" s="142" t="s">
        <v>94</v>
      </c>
      <c r="B17" s="143" t="s">
        <v>95</v>
      </c>
      <c r="C17" s="143" t="s">
        <v>96</v>
      </c>
      <c r="D17" s="143" t="s">
        <v>97</v>
      </c>
      <c r="E17" s="143" t="s">
        <v>551</v>
      </c>
      <c r="F17" s="143" t="s">
        <v>548</v>
      </c>
      <c r="G17" s="143" t="s">
        <v>549</v>
      </c>
      <c r="H17" s="143" t="s">
        <v>550</v>
      </c>
      <c r="I17" s="143" t="s">
        <v>102</v>
      </c>
    </row>
    <row r="18" spans="1:9" s="44" customFormat="1">
      <c r="A18" s="67"/>
      <c r="B18" s="198" t="s">
        <v>408</v>
      </c>
      <c r="C18" s="199"/>
      <c r="D18" s="200"/>
      <c r="E18" s="67"/>
      <c r="F18" s="68"/>
      <c r="G18" s="68"/>
      <c r="H18" s="68"/>
      <c r="I18" s="67"/>
    </row>
    <row r="19" spans="1:9" s="169" customFormat="1">
      <c r="B19" s="165" t="s">
        <v>411</v>
      </c>
      <c r="C19" s="166"/>
      <c r="D19" s="167"/>
      <c r="E19" s="165"/>
      <c r="F19" s="168"/>
      <c r="G19" s="168"/>
      <c r="H19" s="168"/>
      <c r="I19" s="165"/>
    </row>
    <row r="20" spans="1:9" s="45" customFormat="1" ht="76.5">
      <c r="A20" s="52">
        <v>1</v>
      </c>
      <c r="B20" s="52" t="s">
        <v>422</v>
      </c>
      <c r="C20" s="52"/>
      <c r="D20" s="53"/>
      <c r="E20" s="54" t="s">
        <v>554</v>
      </c>
      <c r="F20" s="52"/>
      <c r="G20" s="52"/>
      <c r="H20" s="52"/>
      <c r="I20" s="55"/>
    </row>
    <row r="21" spans="1:9" s="45" customFormat="1" ht="51">
      <c r="A21" s="58">
        <f ca="1">IF(OFFSET(A21,-1,0) ="",OFFSET(A21,-2,0)+1,OFFSET(A21,-1,0)+1 )</f>
        <v>2</v>
      </c>
      <c r="B21" s="52" t="s">
        <v>412</v>
      </c>
      <c r="C21" s="52" t="s">
        <v>454</v>
      </c>
      <c r="D21" s="59" t="s">
        <v>431</v>
      </c>
      <c r="E21" s="54" t="s">
        <v>552</v>
      </c>
      <c r="F21" s="52"/>
      <c r="G21" s="52"/>
      <c r="H21" s="52"/>
      <c r="I21" s="55"/>
    </row>
    <row r="22" spans="1:9" s="45" customFormat="1" ht="51">
      <c r="A22" s="58">
        <f ca="1">IF(OFFSET(A22,-1,0) ="",OFFSET(A22,-2,0)+1,OFFSET(A22,-1,0)+1 )</f>
        <v>3</v>
      </c>
      <c r="B22" s="52" t="s">
        <v>413</v>
      </c>
      <c r="C22" s="52" t="s">
        <v>455</v>
      </c>
      <c r="D22" s="59" t="s">
        <v>432</v>
      </c>
      <c r="E22" s="54"/>
      <c r="F22" s="52"/>
      <c r="G22" s="52"/>
      <c r="H22" s="52"/>
      <c r="I22" s="55"/>
    </row>
    <row r="23" spans="1:9" s="48" customFormat="1" ht="63.75">
      <c r="A23" s="58">
        <f ca="1">IF(OFFSET(A23,-1,0) ="",OFFSET(A23,-2,0)+1,OFFSET(A23,-1,0)+1 )</f>
        <v>4</v>
      </c>
      <c r="B23" s="52" t="s">
        <v>511</v>
      </c>
      <c r="C23" s="52" t="s">
        <v>456</v>
      </c>
      <c r="D23" s="54" t="s">
        <v>434</v>
      </c>
      <c r="E23" s="54"/>
      <c r="F23" s="52"/>
      <c r="G23" s="52"/>
      <c r="H23" s="52"/>
      <c r="I23" s="61"/>
    </row>
    <row r="24" spans="1:9" s="48" customFormat="1" ht="63.75">
      <c r="A24" s="58">
        <f ca="1">IF(OFFSET(A24,-1,0) ="",OFFSET(A24,-2,0)+1,OFFSET(A24,-1,0)+1 )</f>
        <v>5</v>
      </c>
      <c r="B24" s="52" t="s">
        <v>512</v>
      </c>
      <c r="C24" s="52" t="s">
        <v>457</v>
      </c>
      <c r="D24" s="54" t="s">
        <v>433</v>
      </c>
      <c r="E24" s="54"/>
      <c r="F24" s="52"/>
      <c r="G24" s="52"/>
      <c r="H24" s="52"/>
      <c r="I24" s="61"/>
    </row>
    <row r="25" spans="1:9" s="48" customFormat="1" ht="63.75">
      <c r="A25" s="58">
        <f ca="1">IF(OFFSET(A25,-1,0) ="",OFFSET(A25,-2,0)+1,OFFSET(A25,-1,0)+1 )</f>
        <v>6</v>
      </c>
      <c r="B25" s="52" t="s">
        <v>513</v>
      </c>
      <c r="C25" s="52" t="s">
        <v>458</v>
      </c>
      <c r="D25" s="54" t="s">
        <v>436</v>
      </c>
      <c r="E25" s="54"/>
      <c r="F25" s="52"/>
      <c r="G25" s="52"/>
      <c r="H25" s="52"/>
      <c r="I25" s="61"/>
    </row>
    <row r="26" spans="1:9" s="48" customFormat="1" ht="63.75">
      <c r="A26" s="58">
        <f t="shared" ref="A26:A53" ca="1" si="0">IF(OFFSET(A26,-1,0) ="",OFFSET(A26,-2,0)+1,OFFSET(A26,-1,0)+1 )</f>
        <v>7</v>
      </c>
      <c r="B26" s="52" t="s">
        <v>514</v>
      </c>
      <c r="C26" s="52" t="s">
        <v>459</v>
      </c>
      <c r="D26" s="54" t="s">
        <v>435</v>
      </c>
      <c r="E26" s="54"/>
      <c r="F26" s="52"/>
      <c r="G26" s="52"/>
      <c r="H26" s="52"/>
      <c r="I26" s="61"/>
    </row>
    <row r="27" spans="1:9" s="48" customFormat="1" ht="63.75">
      <c r="A27" s="58">
        <f t="shared" ca="1" si="0"/>
        <v>8</v>
      </c>
      <c r="B27" s="52" t="s">
        <v>515</v>
      </c>
      <c r="C27" s="52" t="s">
        <v>460</v>
      </c>
      <c r="D27" s="54" t="s">
        <v>437</v>
      </c>
      <c r="E27" s="54"/>
      <c r="F27" s="52"/>
      <c r="G27" s="52"/>
      <c r="H27" s="52"/>
      <c r="I27" s="61"/>
    </row>
    <row r="28" spans="1:9" s="48" customFormat="1" ht="76.5">
      <c r="A28" s="58">
        <f t="shared" ca="1" si="0"/>
        <v>9</v>
      </c>
      <c r="B28" s="52" t="s">
        <v>516</v>
      </c>
      <c r="C28" s="52" t="s">
        <v>461</v>
      </c>
      <c r="D28" s="54" t="s">
        <v>438</v>
      </c>
      <c r="E28" s="54"/>
      <c r="F28" s="52"/>
      <c r="G28" s="52"/>
      <c r="H28" s="52"/>
      <c r="I28" s="61"/>
    </row>
    <row r="29" spans="1:9" s="169" customFormat="1">
      <c r="B29" s="165" t="s">
        <v>414</v>
      </c>
      <c r="C29" s="166"/>
      <c r="D29" s="167"/>
      <c r="E29" s="165"/>
      <c r="F29" s="168"/>
      <c r="G29" s="168"/>
      <c r="H29" s="168"/>
      <c r="I29" s="165"/>
    </row>
    <row r="30" spans="1:9" s="48" customFormat="1" ht="38.25">
      <c r="A30" s="58">
        <f t="shared" ca="1" si="0"/>
        <v>10</v>
      </c>
      <c r="B30" s="52" t="s">
        <v>423</v>
      </c>
      <c r="C30" s="52"/>
      <c r="D30" s="54"/>
      <c r="E30" s="54"/>
      <c r="F30" s="52"/>
      <c r="G30" s="52"/>
      <c r="H30" s="52"/>
      <c r="I30" s="61"/>
    </row>
    <row r="31" spans="1:9" s="48" customFormat="1" ht="51">
      <c r="A31" s="58">
        <f ca="1">IF(OFFSET(A31,-1,0) ="",OFFSET(A31,-2,0)+1,OFFSET(A31,-1,0)+1 )</f>
        <v>11</v>
      </c>
      <c r="B31" s="52" t="s">
        <v>415</v>
      </c>
      <c r="C31" s="52" t="s">
        <v>462</v>
      </c>
      <c r="D31" s="59" t="s">
        <v>439</v>
      </c>
      <c r="E31" s="54"/>
      <c r="F31" s="52"/>
      <c r="G31" s="52"/>
      <c r="H31" s="52"/>
      <c r="I31" s="61"/>
    </row>
    <row r="32" spans="1:9" s="48" customFormat="1" ht="51">
      <c r="A32" s="58">
        <f t="shared" ca="1" si="0"/>
        <v>12</v>
      </c>
      <c r="B32" s="52" t="s">
        <v>416</v>
      </c>
      <c r="C32" s="52" t="s">
        <v>463</v>
      </c>
      <c r="D32" s="59" t="s">
        <v>440</v>
      </c>
      <c r="E32" s="54"/>
      <c r="F32" s="52"/>
      <c r="G32" s="52"/>
      <c r="H32" s="52"/>
      <c r="I32" s="61"/>
    </row>
    <row r="33" spans="1:9" s="48" customFormat="1" ht="63.75">
      <c r="A33" s="58">
        <f t="shared" ca="1" si="0"/>
        <v>13</v>
      </c>
      <c r="B33" s="52" t="s">
        <v>517</v>
      </c>
      <c r="C33" s="52" t="s">
        <v>464</v>
      </c>
      <c r="D33" s="54" t="s">
        <v>441</v>
      </c>
      <c r="E33" s="54"/>
      <c r="F33" s="52"/>
      <c r="G33" s="52"/>
      <c r="H33" s="52"/>
      <c r="I33" s="61"/>
    </row>
    <row r="34" spans="1:9" s="48" customFormat="1" ht="63.75">
      <c r="A34" s="58">
        <f t="shared" ca="1" si="0"/>
        <v>14</v>
      </c>
      <c r="B34" s="52" t="s">
        <v>518</v>
      </c>
      <c r="C34" s="52" t="s">
        <v>465</v>
      </c>
      <c r="D34" s="54" t="s">
        <v>442</v>
      </c>
      <c r="E34" s="54"/>
      <c r="F34" s="52"/>
      <c r="G34" s="52"/>
      <c r="H34" s="52"/>
      <c r="I34" s="61"/>
    </row>
    <row r="35" spans="1:9" s="48" customFormat="1" ht="63.75">
      <c r="A35" s="58">
        <f t="shared" ca="1" si="0"/>
        <v>15</v>
      </c>
      <c r="B35" s="52" t="s">
        <v>519</v>
      </c>
      <c r="C35" s="52" t="s">
        <v>466</v>
      </c>
      <c r="D35" s="54" t="s">
        <v>443</v>
      </c>
      <c r="E35" s="54"/>
      <c r="F35" s="52"/>
      <c r="G35" s="52"/>
      <c r="H35" s="52"/>
      <c r="I35" s="61"/>
    </row>
    <row r="36" spans="1:9" s="48" customFormat="1" ht="63.75">
      <c r="A36" s="58">
        <f t="shared" ca="1" si="0"/>
        <v>16</v>
      </c>
      <c r="B36" s="52" t="s">
        <v>520</v>
      </c>
      <c r="C36" s="52" t="s">
        <v>467</v>
      </c>
      <c r="D36" s="54" t="s">
        <v>444</v>
      </c>
      <c r="E36" s="54"/>
      <c r="F36" s="52"/>
      <c r="G36" s="52"/>
      <c r="H36" s="52"/>
      <c r="I36" s="61"/>
    </row>
    <row r="37" spans="1:9" s="48" customFormat="1" ht="63.75">
      <c r="A37" s="58">
        <f t="shared" ca="1" si="0"/>
        <v>17</v>
      </c>
      <c r="B37" s="52" t="s">
        <v>521</v>
      </c>
      <c r="C37" s="52" t="s">
        <v>468</v>
      </c>
      <c r="D37" s="54" t="s">
        <v>445</v>
      </c>
      <c r="E37" s="54"/>
      <c r="F37" s="52"/>
      <c r="G37" s="52"/>
      <c r="H37" s="52"/>
      <c r="I37" s="61"/>
    </row>
    <row r="38" spans="1:9" s="48" customFormat="1" ht="76.5">
      <c r="A38" s="58">
        <f t="shared" ca="1" si="0"/>
        <v>18</v>
      </c>
      <c r="B38" s="52" t="s">
        <v>522</v>
      </c>
      <c r="C38" s="52" t="s">
        <v>469</v>
      </c>
      <c r="D38" s="54" t="s">
        <v>446</v>
      </c>
      <c r="E38" s="54"/>
      <c r="F38" s="52"/>
      <c r="G38" s="52"/>
      <c r="H38" s="52"/>
      <c r="I38" s="61"/>
    </row>
    <row r="39" spans="1:9" s="48" customFormat="1" ht="51">
      <c r="A39" s="58">
        <f ca="1">IF(OFFSET(A39,-1,0) ="",OFFSET(A39,-2,0)+1,OFFSET(A39,-1,0)+1 )</f>
        <v>19</v>
      </c>
      <c r="B39" s="52" t="s">
        <v>421</v>
      </c>
      <c r="C39" s="52" t="s">
        <v>470</v>
      </c>
      <c r="D39" s="54" t="s">
        <v>447</v>
      </c>
      <c r="E39" s="54"/>
      <c r="F39" s="52"/>
      <c r="G39" s="52"/>
      <c r="H39" s="52"/>
      <c r="I39" s="61"/>
    </row>
    <row r="40" spans="1:9" s="48" customFormat="1" ht="63.75">
      <c r="A40" s="58">
        <f t="shared" ca="1" si="0"/>
        <v>20</v>
      </c>
      <c r="B40" s="52" t="s">
        <v>417</v>
      </c>
      <c r="C40" s="52" t="s">
        <v>471</v>
      </c>
      <c r="D40" s="54" t="s">
        <v>448</v>
      </c>
      <c r="E40" s="54"/>
      <c r="F40" s="52"/>
      <c r="G40" s="52"/>
      <c r="H40" s="52"/>
      <c r="I40" s="61"/>
    </row>
    <row r="41" spans="1:9" s="48" customFormat="1" ht="63.75">
      <c r="A41" s="58">
        <f t="shared" ca="1" si="0"/>
        <v>21</v>
      </c>
      <c r="B41" s="52" t="s">
        <v>418</v>
      </c>
      <c r="C41" s="52" t="s">
        <v>472</v>
      </c>
      <c r="D41" s="54" t="s">
        <v>448</v>
      </c>
      <c r="E41" s="54"/>
      <c r="F41" s="52"/>
      <c r="G41" s="52"/>
      <c r="H41" s="52"/>
      <c r="I41" s="61"/>
    </row>
    <row r="42" spans="1:9" s="48" customFormat="1" ht="82.5" customHeight="1">
      <c r="A42" s="58">
        <f t="shared" ca="1" si="0"/>
        <v>22</v>
      </c>
      <c r="B42" s="52" t="s">
        <v>419</v>
      </c>
      <c r="C42" s="52" t="s">
        <v>473</v>
      </c>
      <c r="D42" s="54" t="s">
        <v>449</v>
      </c>
      <c r="E42" s="54" t="s">
        <v>553</v>
      </c>
      <c r="F42" s="52"/>
      <c r="G42" s="52"/>
      <c r="H42" s="52"/>
      <c r="I42" s="61"/>
    </row>
    <row r="43" spans="1:9" s="48" customFormat="1" ht="63.75">
      <c r="A43" s="58">
        <f t="shared" ca="1" si="0"/>
        <v>23</v>
      </c>
      <c r="B43" s="52" t="s">
        <v>420</v>
      </c>
      <c r="C43" s="52" t="s">
        <v>474</v>
      </c>
      <c r="D43" s="54" t="s">
        <v>449</v>
      </c>
      <c r="E43" s="54"/>
      <c r="F43" s="52"/>
      <c r="G43" s="52"/>
      <c r="H43" s="52"/>
      <c r="I43" s="61"/>
    </row>
    <row r="44" spans="1:9" s="169" customFormat="1">
      <c r="B44" s="165" t="s">
        <v>450</v>
      </c>
      <c r="C44" s="166"/>
      <c r="D44" s="167"/>
      <c r="E44" s="165"/>
      <c r="F44" s="168"/>
      <c r="G44" s="168"/>
      <c r="H44" s="168"/>
      <c r="I44" s="165"/>
    </row>
    <row r="45" spans="1:9" s="48" customFormat="1" ht="38.25">
      <c r="A45" s="58">
        <f t="shared" ca="1" si="0"/>
        <v>24</v>
      </c>
      <c r="B45" s="52" t="s">
        <v>451</v>
      </c>
      <c r="C45" s="52"/>
      <c r="D45" s="54"/>
      <c r="E45" s="54"/>
      <c r="F45" s="52"/>
      <c r="G45" s="52"/>
      <c r="H45" s="52"/>
      <c r="I45" s="61"/>
    </row>
    <row r="46" spans="1:9" s="48" customFormat="1" ht="63.75">
      <c r="A46" s="58">
        <f t="shared" ca="1" si="0"/>
        <v>25</v>
      </c>
      <c r="B46" s="52" t="s">
        <v>479</v>
      </c>
      <c r="C46" s="52" t="s">
        <v>480</v>
      </c>
      <c r="D46" s="54" t="s">
        <v>478</v>
      </c>
      <c r="E46" s="54"/>
      <c r="F46" s="52"/>
      <c r="G46" s="52"/>
      <c r="H46" s="52"/>
      <c r="I46" s="61"/>
    </row>
    <row r="47" spans="1:9" s="48" customFormat="1" ht="38.25">
      <c r="A47" s="58">
        <f t="shared" ca="1" si="0"/>
        <v>26</v>
      </c>
      <c r="B47" s="52" t="s">
        <v>452</v>
      </c>
      <c r="C47" s="52" t="s">
        <v>477</v>
      </c>
      <c r="D47" s="54" t="s">
        <v>475</v>
      </c>
      <c r="E47" s="54"/>
      <c r="F47" s="52"/>
      <c r="G47" s="52"/>
      <c r="H47" s="52"/>
      <c r="I47" s="61"/>
    </row>
    <row r="48" spans="1:9" s="48" customFormat="1" ht="114.75">
      <c r="A48" s="58">
        <f t="shared" ca="1" si="0"/>
        <v>27</v>
      </c>
      <c r="B48" s="52" t="s">
        <v>453</v>
      </c>
      <c r="C48" s="52" t="s">
        <v>477</v>
      </c>
      <c r="D48" s="54" t="s">
        <v>476</v>
      </c>
      <c r="E48" s="54" t="s">
        <v>555</v>
      </c>
      <c r="F48" s="52"/>
      <c r="G48" s="52"/>
      <c r="H48" s="52"/>
      <c r="I48" s="61"/>
    </row>
    <row r="49" spans="1:9" s="169" customFormat="1">
      <c r="B49" s="165" t="s">
        <v>424</v>
      </c>
      <c r="C49" s="166"/>
      <c r="D49" s="167"/>
      <c r="E49" s="165"/>
      <c r="F49" s="168"/>
      <c r="G49" s="168"/>
      <c r="H49" s="168"/>
      <c r="I49" s="165"/>
    </row>
    <row r="50" spans="1:9" s="48" customFormat="1" ht="63.75">
      <c r="A50" s="58">
        <f t="shared" ca="1" si="0"/>
        <v>28</v>
      </c>
      <c r="B50" s="52" t="s">
        <v>426</v>
      </c>
      <c r="C50" s="52" t="s">
        <v>481</v>
      </c>
      <c r="D50" s="54" t="s">
        <v>482</v>
      </c>
      <c r="E50" s="54"/>
      <c r="F50" s="52"/>
      <c r="G50" s="52"/>
      <c r="H50" s="52"/>
      <c r="I50" s="61"/>
    </row>
    <row r="51" spans="1:9" s="48" customFormat="1" ht="76.5">
      <c r="A51" s="58">
        <f t="shared" ca="1" si="0"/>
        <v>29</v>
      </c>
      <c r="B51" s="170" t="s">
        <v>425</v>
      </c>
      <c r="C51" s="52" t="s">
        <v>483</v>
      </c>
      <c r="D51" s="54" t="s">
        <v>484</v>
      </c>
      <c r="E51" s="54"/>
      <c r="F51" s="52"/>
      <c r="G51" s="52"/>
      <c r="H51" s="52"/>
      <c r="I51" s="61"/>
    </row>
    <row r="52" spans="1:9" s="48" customFormat="1" ht="14.25">
      <c r="A52" s="77"/>
      <c r="B52" s="201" t="s">
        <v>410</v>
      </c>
      <c r="C52" s="199"/>
      <c r="D52" s="200"/>
      <c r="E52" s="69" t="s">
        <v>556</v>
      </c>
      <c r="F52" s="66"/>
      <c r="G52" s="66"/>
      <c r="H52" s="66"/>
      <c r="I52" s="69"/>
    </row>
    <row r="53" spans="1:9" s="48" customFormat="1" ht="76.5">
      <c r="A53" s="58">
        <f t="shared" ca="1" si="0"/>
        <v>30</v>
      </c>
      <c r="B53" s="52" t="s">
        <v>498</v>
      </c>
      <c r="C53" s="52" t="s">
        <v>497</v>
      </c>
      <c r="D53" s="54" t="s">
        <v>496</v>
      </c>
      <c r="E53" s="54" t="s">
        <v>558</v>
      </c>
      <c r="F53" s="52"/>
      <c r="G53" s="52"/>
      <c r="H53" s="52"/>
      <c r="I53" s="62"/>
    </row>
    <row r="54" spans="1:9" s="48" customFormat="1" ht="51">
      <c r="A54" s="62">
        <f t="shared" ref="A54:A57" ca="1" si="1">IF(OFFSET(A54,-1,0) ="",OFFSET(A54,-2,0)+1,OFFSET(A54,-1,0)+1 )</f>
        <v>31</v>
      </c>
      <c r="B54" s="52" t="s">
        <v>499</v>
      </c>
      <c r="C54" s="52" t="s">
        <v>500</v>
      </c>
      <c r="D54" s="54" t="s">
        <v>501</v>
      </c>
      <c r="E54" s="54" t="s">
        <v>557</v>
      </c>
      <c r="F54" s="52"/>
      <c r="G54" s="52"/>
      <c r="H54" s="52"/>
      <c r="I54" s="62"/>
    </row>
    <row r="55" spans="1:9" s="48" customFormat="1" ht="51">
      <c r="A55" s="62">
        <f t="shared" ca="1" si="1"/>
        <v>32</v>
      </c>
      <c r="B55" s="52" t="s">
        <v>502</v>
      </c>
      <c r="C55" s="52" t="s">
        <v>504</v>
      </c>
      <c r="D55" s="54" t="s">
        <v>506</v>
      </c>
      <c r="E55" s="54"/>
      <c r="F55" s="52"/>
      <c r="G55" s="52"/>
      <c r="H55" s="52"/>
      <c r="I55" s="62"/>
    </row>
    <row r="56" spans="1:9" s="48" customFormat="1" ht="89.25">
      <c r="A56" s="62">
        <f t="shared" ca="1" si="1"/>
        <v>33</v>
      </c>
      <c r="B56" s="52" t="s">
        <v>503</v>
      </c>
      <c r="C56" s="52" t="s">
        <v>505</v>
      </c>
      <c r="D56" s="54" t="s">
        <v>507</v>
      </c>
      <c r="E56" s="54" t="s">
        <v>559</v>
      </c>
      <c r="F56" s="52"/>
      <c r="G56" s="52"/>
      <c r="H56" s="52"/>
      <c r="I56" s="62"/>
    </row>
    <row r="57" spans="1:9" s="48" customFormat="1" ht="38.25">
      <c r="A57" s="62">
        <f t="shared" ca="1" si="1"/>
        <v>34</v>
      </c>
      <c r="B57" s="52" t="s">
        <v>427</v>
      </c>
      <c r="C57" s="52" t="s">
        <v>485</v>
      </c>
      <c r="D57" s="53" t="s">
        <v>486</v>
      </c>
      <c r="E57" s="54"/>
      <c r="F57" s="52"/>
      <c r="G57" s="52"/>
      <c r="H57" s="52"/>
      <c r="I57" s="62"/>
    </row>
    <row r="58" spans="1:9" s="169" customFormat="1">
      <c r="B58" s="165" t="s">
        <v>428</v>
      </c>
      <c r="C58" s="166"/>
      <c r="D58" s="167"/>
      <c r="E58" s="165"/>
      <c r="F58" s="168"/>
      <c r="G58" s="168"/>
      <c r="H58" s="168"/>
      <c r="I58" s="165"/>
    </row>
    <row r="59" spans="1:9" s="48" customFormat="1" ht="63.75">
      <c r="A59" s="62">
        <f t="shared" ref="A59:A93" ca="1" si="2">IF(OFFSET(A59,-1,0) ="",OFFSET(A59,-2,0)+1,OFFSET(A59,-1,0)+1 )</f>
        <v>35</v>
      </c>
      <c r="B59" s="52" t="s">
        <v>487</v>
      </c>
      <c r="C59" s="52" t="s">
        <v>492</v>
      </c>
      <c r="D59" s="54" t="s">
        <v>495</v>
      </c>
      <c r="E59" s="54"/>
      <c r="F59" s="52"/>
      <c r="G59" s="52"/>
      <c r="H59" s="52"/>
      <c r="I59" s="62"/>
    </row>
    <row r="60" spans="1:9" s="48" customFormat="1" ht="89.25">
      <c r="A60" s="62">
        <f ca="1">IF(OFFSET(A60,-1,0) ="",OFFSET(A60,-2,0)+1,OFFSET(A60,-1,0)+1 )</f>
        <v>36</v>
      </c>
      <c r="B60" s="52" t="s">
        <v>489</v>
      </c>
      <c r="C60" s="52" t="s">
        <v>538</v>
      </c>
      <c r="D60" s="54" t="s">
        <v>493</v>
      </c>
      <c r="E60" s="54" t="s">
        <v>560</v>
      </c>
      <c r="F60" s="52"/>
      <c r="G60" s="52"/>
      <c r="H60" s="52"/>
      <c r="I60" s="62"/>
    </row>
    <row r="61" spans="1:9" s="48" customFormat="1" ht="127.5">
      <c r="A61" s="62">
        <f ca="1">IF(OFFSET(A61,-1,0) ="",OFFSET(A61,-2,0)+1,OFFSET(A61,-1,0)+1 )</f>
        <v>37</v>
      </c>
      <c r="B61" s="52" t="s">
        <v>490</v>
      </c>
      <c r="C61" s="52" t="s">
        <v>539</v>
      </c>
      <c r="D61" s="54" t="s">
        <v>494</v>
      </c>
      <c r="E61" s="54" t="s">
        <v>561</v>
      </c>
      <c r="F61" s="52"/>
      <c r="G61" s="52"/>
      <c r="H61" s="52"/>
      <c r="I61" s="62"/>
    </row>
    <row r="62" spans="1:9" s="48" customFormat="1" ht="127.5">
      <c r="A62" s="62">
        <f t="shared" ca="1" si="2"/>
        <v>38</v>
      </c>
      <c r="B62" s="52" t="s">
        <v>491</v>
      </c>
      <c r="C62" s="52" t="s">
        <v>539</v>
      </c>
      <c r="D62" s="54" t="s">
        <v>494</v>
      </c>
      <c r="E62" s="54"/>
      <c r="F62" s="52"/>
      <c r="G62" s="52"/>
      <c r="H62" s="52"/>
      <c r="I62" s="62"/>
    </row>
    <row r="63" spans="1:9" s="48" customFormat="1" ht="127.5">
      <c r="A63" s="62">
        <f t="shared" ca="1" si="2"/>
        <v>39</v>
      </c>
      <c r="B63" s="52" t="s">
        <v>488</v>
      </c>
      <c r="C63" s="52" t="s">
        <v>539</v>
      </c>
      <c r="D63" s="54" t="s">
        <v>494</v>
      </c>
      <c r="E63" s="54"/>
      <c r="F63" s="52"/>
      <c r="G63" s="52"/>
      <c r="H63" s="52"/>
      <c r="I63" s="62"/>
    </row>
    <row r="64" spans="1:9" s="169" customFormat="1">
      <c r="B64" s="165" t="s">
        <v>509</v>
      </c>
      <c r="C64" s="166"/>
      <c r="D64" s="167"/>
      <c r="E64" s="165"/>
      <c r="F64" s="168"/>
      <c r="G64" s="168"/>
      <c r="H64" s="168"/>
      <c r="I64" s="165"/>
    </row>
    <row r="65" spans="1:9" s="48" customFormat="1" ht="51">
      <c r="A65" s="62">
        <f t="shared" ca="1" si="2"/>
        <v>40</v>
      </c>
      <c r="B65" s="52" t="s">
        <v>508</v>
      </c>
      <c r="C65" s="52" t="s">
        <v>540</v>
      </c>
      <c r="D65" s="54" t="s">
        <v>534</v>
      </c>
      <c r="E65" s="54"/>
      <c r="F65" s="52"/>
      <c r="G65" s="52"/>
      <c r="H65" s="52"/>
      <c r="I65" s="62"/>
    </row>
    <row r="66" spans="1:9" s="48" customFormat="1" ht="63.75">
      <c r="A66" s="62">
        <f t="shared" ca="1" si="2"/>
        <v>41</v>
      </c>
      <c r="B66" s="52" t="s">
        <v>429</v>
      </c>
      <c r="C66" s="52" t="s">
        <v>541</v>
      </c>
      <c r="D66" s="54" t="s">
        <v>535</v>
      </c>
      <c r="E66" s="54"/>
      <c r="F66" s="52"/>
      <c r="G66" s="52"/>
      <c r="H66" s="52"/>
      <c r="I66" s="62"/>
    </row>
    <row r="67" spans="1:9" s="48" customFormat="1" ht="63.75">
      <c r="A67" s="62">
        <f t="shared" ca="1" si="2"/>
        <v>42</v>
      </c>
      <c r="B67" s="52" t="s">
        <v>430</v>
      </c>
      <c r="C67" s="52" t="s">
        <v>542</v>
      </c>
      <c r="D67" s="54" t="s">
        <v>536</v>
      </c>
      <c r="E67" s="54"/>
      <c r="F67" s="52"/>
      <c r="G67" s="52"/>
      <c r="H67" s="52"/>
      <c r="I67" s="62"/>
    </row>
    <row r="68" spans="1:9" s="48" customFormat="1" ht="51">
      <c r="A68" s="62">
        <f t="shared" ca="1" si="2"/>
        <v>43</v>
      </c>
      <c r="B68" s="52" t="s">
        <v>510</v>
      </c>
      <c r="C68" s="52" t="s">
        <v>543</v>
      </c>
      <c r="D68" s="54" t="s">
        <v>537</v>
      </c>
      <c r="E68" s="60"/>
      <c r="F68" s="52"/>
      <c r="G68" s="52"/>
      <c r="H68" s="52"/>
      <c r="I68" s="62"/>
    </row>
    <row r="69" spans="1:9" s="48" customFormat="1" ht="76.5">
      <c r="A69" s="62">
        <f t="shared" ca="1" si="2"/>
        <v>44</v>
      </c>
      <c r="B69" s="52" t="s">
        <v>531</v>
      </c>
      <c r="C69" s="52" t="s">
        <v>544</v>
      </c>
      <c r="D69" s="54" t="s">
        <v>532</v>
      </c>
      <c r="E69" s="54"/>
      <c r="F69" s="52"/>
      <c r="G69" s="52"/>
      <c r="H69" s="52"/>
      <c r="I69" s="62"/>
    </row>
    <row r="70" spans="1:9" s="48" customFormat="1" ht="127.5">
      <c r="A70" s="62">
        <f t="shared" ca="1" si="2"/>
        <v>45</v>
      </c>
      <c r="B70" s="52" t="s">
        <v>531</v>
      </c>
      <c r="C70" s="52" t="s">
        <v>545</v>
      </c>
      <c r="D70" s="54" t="s">
        <v>533</v>
      </c>
      <c r="E70" s="54"/>
      <c r="F70" s="52"/>
      <c r="G70" s="52"/>
      <c r="H70" s="52"/>
      <c r="I70" s="62"/>
    </row>
    <row r="71" spans="1:9" s="48" customFormat="1" ht="63.75">
      <c r="A71" s="58">
        <f ca="1">IF(OFFSET(A71,-1,0) ="",OFFSET(A71,-2,0)+1,OFFSET(A71,-1,0)+1 )</f>
        <v>46</v>
      </c>
      <c r="B71" s="52" t="s">
        <v>570</v>
      </c>
      <c r="C71" s="52" t="s">
        <v>569</v>
      </c>
      <c r="D71" s="54" t="s">
        <v>568</v>
      </c>
      <c r="E71" s="60"/>
      <c r="F71" s="52"/>
      <c r="G71" s="52"/>
      <c r="H71" s="52"/>
      <c r="I71" s="62"/>
    </row>
    <row r="72" spans="1:9" s="48" customFormat="1" ht="63.75">
      <c r="A72" s="58">
        <f ca="1">IF(OFFSET(A72,-1,0) ="",OFFSET(A72,-2,0)+1,OFFSET(A72,-1,0)+1 )</f>
        <v>47</v>
      </c>
      <c r="B72" s="52" t="s">
        <v>567</v>
      </c>
      <c r="C72" s="52" t="s">
        <v>566</v>
      </c>
      <c r="D72" s="54" t="s">
        <v>565</v>
      </c>
      <c r="E72" s="60"/>
      <c r="F72" s="52"/>
      <c r="G72" s="52"/>
      <c r="H72" s="52"/>
      <c r="I72" s="62"/>
    </row>
    <row r="73" spans="1:9" s="48" customFormat="1" ht="63.75">
      <c r="A73" s="58">
        <f ca="1">IF(OFFSET(A73,-1,0) ="",OFFSET(A73,-2,0)+1,OFFSET(A73,-1,0)+1 )</f>
        <v>48</v>
      </c>
      <c r="B73" s="52" t="s">
        <v>564</v>
      </c>
      <c r="C73" s="52" t="s">
        <v>563</v>
      </c>
      <c r="D73" s="54" t="s">
        <v>571</v>
      </c>
      <c r="E73" s="60"/>
      <c r="F73" s="52"/>
      <c r="G73" s="52"/>
      <c r="H73" s="52"/>
      <c r="I73" s="62"/>
    </row>
    <row r="74" spans="1:9" s="48" customFormat="1" ht="14.25">
      <c r="A74" s="62">
        <f t="shared" ca="1" si="2"/>
        <v>49</v>
      </c>
      <c r="B74" s="52"/>
      <c r="C74" s="52"/>
      <c r="D74" s="54"/>
      <c r="E74" s="54"/>
      <c r="F74" s="52"/>
      <c r="G74" s="52"/>
      <c r="H74" s="52"/>
      <c r="I74" s="62"/>
    </row>
    <row r="75" spans="1:9" s="48" customFormat="1" ht="14.25">
      <c r="A75" s="62">
        <f t="shared" ca="1" si="2"/>
        <v>50</v>
      </c>
      <c r="B75" s="52"/>
      <c r="C75" s="52"/>
      <c r="D75" s="54"/>
      <c r="E75" s="54"/>
      <c r="F75" s="52"/>
      <c r="G75" s="52"/>
      <c r="H75" s="52"/>
      <c r="I75" s="62"/>
    </row>
    <row r="76" spans="1:9" s="48" customFormat="1" ht="14.25">
      <c r="A76" s="62">
        <f t="shared" ca="1" si="2"/>
        <v>51</v>
      </c>
      <c r="B76" s="52"/>
      <c r="C76" s="52"/>
      <c r="D76" s="60"/>
      <c r="E76" s="54"/>
      <c r="F76" s="52"/>
      <c r="G76" s="52"/>
      <c r="H76" s="52"/>
      <c r="I76" s="62"/>
    </row>
    <row r="77" spans="1:9" s="48" customFormat="1" ht="14.25">
      <c r="A77" s="62">
        <f t="shared" ca="1" si="2"/>
        <v>52</v>
      </c>
      <c r="B77" s="52"/>
      <c r="C77" s="52"/>
      <c r="D77" s="60"/>
      <c r="E77" s="54"/>
      <c r="F77" s="52"/>
      <c r="G77" s="52"/>
      <c r="H77" s="52"/>
      <c r="I77" s="62"/>
    </row>
    <row r="78" spans="1:9" s="48" customFormat="1" ht="14.25">
      <c r="A78" s="62">
        <f t="shared" ca="1" si="2"/>
        <v>53</v>
      </c>
      <c r="B78" s="52"/>
      <c r="C78" s="52"/>
      <c r="D78" s="60"/>
      <c r="E78" s="54"/>
      <c r="F78" s="52"/>
      <c r="G78" s="52"/>
      <c r="H78" s="52"/>
      <c r="I78" s="62"/>
    </row>
    <row r="79" spans="1:9" s="48" customFormat="1" ht="14.25">
      <c r="A79" s="62">
        <f t="shared" ca="1" si="2"/>
        <v>54</v>
      </c>
      <c r="B79" s="52"/>
      <c r="C79" s="52"/>
      <c r="D79" s="54"/>
      <c r="E79" s="60"/>
      <c r="F79" s="52"/>
      <c r="G79" s="52"/>
      <c r="H79" s="52"/>
      <c r="I79" s="62"/>
    </row>
    <row r="80" spans="1:9" s="48" customFormat="1" ht="14.25">
      <c r="A80" s="62">
        <f t="shared" ca="1" si="2"/>
        <v>55</v>
      </c>
      <c r="B80" s="52"/>
      <c r="C80" s="52"/>
      <c r="D80" s="54"/>
      <c r="E80" s="60"/>
      <c r="F80" s="52"/>
      <c r="G80" s="52"/>
      <c r="H80" s="52"/>
      <c r="I80" s="62"/>
    </row>
    <row r="81" spans="1:9" s="48" customFormat="1" ht="14.25">
      <c r="A81" s="62">
        <f t="shared" ca="1" si="2"/>
        <v>56</v>
      </c>
      <c r="B81" s="52"/>
      <c r="C81" s="52"/>
      <c r="D81" s="53"/>
      <c r="E81" s="54"/>
      <c r="F81" s="52"/>
      <c r="G81" s="52"/>
      <c r="H81" s="52"/>
      <c r="I81" s="62"/>
    </row>
    <row r="82" spans="1:9" s="48" customFormat="1" ht="14.25">
      <c r="A82" s="62">
        <f t="shared" ca="1" si="2"/>
        <v>57</v>
      </c>
      <c r="B82" s="52"/>
      <c r="C82" s="52"/>
      <c r="D82" s="60"/>
      <c r="E82" s="60"/>
      <c r="F82" s="52"/>
      <c r="G82" s="52"/>
      <c r="H82" s="52"/>
      <c r="I82" s="62"/>
    </row>
    <row r="83" spans="1:9" s="48" customFormat="1" ht="14.25">
      <c r="A83" s="62">
        <f t="shared" ca="1" si="2"/>
        <v>58</v>
      </c>
      <c r="B83" s="52"/>
      <c r="C83" s="52"/>
      <c r="D83" s="60"/>
      <c r="E83" s="60"/>
      <c r="F83" s="52"/>
      <c r="G83" s="52"/>
      <c r="H83" s="52"/>
      <c r="I83" s="62"/>
    </row>
    <row r="84" spans="1:9" s="48" customFormat="1" ht="14.25">
      <c r="A84" s="62">
        <f t="shared" ca="1" si="2"/>
        <v>59</v>
      </c>
      <c r="B84" s="52"/>
      <c r="C84" s="52"/>
      <c r="D84" s="54"/>
      <c r="E84" s="54"/>
      <c r="F84" s="52"/>
      <c r="G84" s="52"/>
      <c r="H84" s="52"/>
      <c r="I84" s="62"/>
    </row>
    <row r="85" spans="1:9" s="48" customFormat="1" ht="14.25">
      <c r="A85" s="62">
        <f t="shared" ca="1" si="2"/>
        <v>60</v>
      </c>
      <c r="B85" s="52"/>
      <c r="C85" s="52"/>
      <c r="D85" s="54"/>
      <c r="E85" s="54"/>
      <c r="F85" s="52"/>
      <c r="G85" s="52"/>
      <c r="H85" s="52"/>
      <c r="I85" s="62"/>
    </row>
    <row r="86" spans="1:9" s="48" customFormat="1" ht="14.25">
      <c r="A86" s="62">
        <f t="shared" ca="1" si="2"/>
        <v>61</v>
      </c>
      <c r="B86" s="52"/>
      <c r="C86" s="52"/>
      <c r="D86" s="54"/>
      <c r="E86" s="54"/>
      <c r="F86" s="52"/>
      <c r="G86" s="52"/>
      <c r="H86" s="52"/>
      <c r="I86" s="62"/>
    </row>
    <row r="87" spans="1:9" s="48" customFormat="1" ht="14.25">
      <c r="A87" s="62">
        <f t="shared" ca="1" si="2"/>
        <v>62</v>
      </c>
      <c r="B87" s="52"/>
      <c r="C87" s="52"/>
      <c r="D87" s="54"/>
      <c r="E87" s="60"/>
      <c r="F87" s="52"/>
      <c r="G87" s="52"/>
      <c r="H87" s="52"/>
      <c r="I87" s="62"/>
    </row>
    <row r="88" spans="1:9" s="48" customFormat="1" ht="14.25">
      <c r="A88" s="62">
        <f t="shared" ca="1" si="2"/>
        <v>63</v>
      </c>
      <c r="B88" s="52"/>
      <c r="C88" s="52"/>
      <c r="D88" s="60"/>
      <c r="E88" s="60"/>
      <c r="F88" s="52"/>
      <c r="G88" s="52"/>
      <c r="H88" s="52"/>
      <c r="I88" s="62"/>
    </row>
    <row r="89" spans="1:9" s="48" customFormat="1" ht="14.25">
      <c r="A89" s="62">
        <f t="shared" ca="1" si="2"/>
        <v>64</v>
      </c>
      <c r="B89" s="52"/>
      <c r="C89" s="52"/>
      <c r="D89" s="53"/>
      <c r="E89" s="54"/>
      <c r="F89" s="52"/>
      <c r="G89" s="52"/>
      <c r="H89" s="52"/>
      <c r="I89" s="62"/>
    </row>
    <row r="90" spans="1:9" s="48" customFormat="1" ht="14.25">
      <c r="A90" s="62">
        <f t="shared" ca="1" si="2"/>
        <v>65</v>
      </c>
      <c r="B90" s="52"/>
      <c r="C90" s="52"/>
      <c r="D90" s="60"/>
      <c r="E90" s="54"/>
      <c r="F90" s="52"/>
      <c r="G90" s="52"/>
      <c r="H90" s="52"/>
      <c r="I90" s="62"/>
    </row>
    <row r="91" spans="1:9" s="48" customFormat="1" ht="14.25">
      <c r="A91" s="62">
        <f t="shared" ca="1" si="2"/>
        <v>66</v>
      </c>
      <c r="B91" s="52"/>
      <c r="C91" s="52"/>
      <c r="D91" s="60"/>
      <c r="E91" s="54"/>
      <c r="F91" s="52"/>
      <c r="G91" s="52"/>
      <c r="H91" s="52"/>
      <c r="I91" s="62"/>
    </row>
    <row r="92" spans="1:9" s="48" customFormat="1" ht="14.25">
      <c r="A92" s="62">
        <f t="shared" ca="1" si="2"/>
        <v>67</v>
      </c>
      <c r="B92" s="52"/>
      <c r="C92" s="52"/>
      <c r="D92" s="60"/>
      <c r="E92" s="54"/>
      <c r="F92" s="52"/>
      <c r="G92" s="52"/>
      <c r="H92" s="52"/>
      <c r="I92" s="62"/>
    </row>
    <row r="93" spans="1:9" s="48" customFormat="1" ht="14.25">
      <c r="A93" s="62">
        <f t="shared" ca="1" si="2"/>
        <v>68</v>
      </c>
      <c r="B93" s="52"/>
      <c r="C93" s="52"/>
      <c r="D93" s="60"/>
      <c r="E93" s="54"/>
      <c r="F93" s="52"/>
      <c r="G93" s="52"/>
      <c r="H93" s="52"/>
      <c r="I93" s="62"/>
    </row>
  </sheetData>
  <mergeCells count="12">
    <mergeCell ref="A1:D1"/>
    <mergeCell ref="A2:D2"/>
    <mergeCell ref="B6:D6"/>
    <mergeCell ref="B7:D7"/>
    <mergeCell ref="B8:D8"/>
    <mergeCell ref="F16:H16"/>
    <mergeCell ref="B18:D18"/>
    <mergeCell ref="B52:D52"/>
    <mergeCell ref="E2:E3"/>
    <mergeCell ref="C3:D3"/>
    <mergeCell ref="B4:D4"/>
    <mergeCell ref="B5:D5"/>
  </mergeCells>
  <dataValidations count="4">
    <dataValidation showDropDown="1" showErrorMessage="1" sqref="F16:H17"/>
    <dataValidation allowBlank="1" showInputMessage="1" showErrorMessage="1" sqref="F18:H19 F29:H29 F44:H44 F49:H49 F64:H64 F58:H58"/>
    <dataValidation type="list" allowBlank="1" showErrorMessage="1" sqref="F94:H151">
      <formula1>#REF!</formula1>
      <formula2>0</formula2>
    </dataValidation>
    <dataValidation type="list" allowBlank="1" sqref="F20:H28 F30:H43 F45:H48 F59:H63 F65:H93 F50:H57">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45"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31.5" customHeight="1">
      <c r="A2" s="207" t="s">
        <v>59</v>
      </c>
      <c r="B2" s="207"/>
      <c r="C2" s="207"/>
      <c r="D2" s="207"/>
      <c r="E2" s="202"/>
      <c r="F2" s="23"/>
      <c r="G2" s="23"/>
      <c r="H2" s="23"/>
      <c r="I2" s="23"/>
      <c r="J2" s="23"/>
    </row>
    <row r="3" spans="1:24" s="1" customFormat="1" ht="31.5" customHeight="1">
      <c r="A3" s="47"/>
      <c r="C3" s="209"/>
      <c r="D3" s="209"/>
      <c r="E3" s="202"/>
      <c r="F3" s="23"/>
      <c r="G3" s="23"/>
      <c r="H3" s="23"/>
      <c r="I3" s="23"/>
      <c r="J3" s="23"/>
    </row>
    <row r="4" spans="1:24" s="38" customFormat="1">
      <c r="A4" s="139" t="s">
        <v>56</v>
      </c>
      <c r="B4" s="204" t="s">
        <v>319</v>
      </c>
      <c r="C4" s="204"/>
      <c r="D4" s="204"/>
      <c r="E4" s="39"/>
      <c r="F4" s="39"/>
      <c r="G4" s="39"/>
      <c r="H4" s="40"/>
      <c r="I4" s="40"/>
      <c r="X4" s="38" t="s">
        <v>82</v>
      </c>
    </row>
    <row r="5" spans="1:24" s="38" customFormat="1" ht="144.75" customHeight="1">
      <c r="A5" s="139" t="s">
        <v>51</v>
      </c>
      <c r="B5" s="205" t="s">
        <v>83</v>
      </c>
      <c r="C5" s="204"/>
      <c r="D5" s="204"/>
      <c r="E5" s="39"/>
      <c r="F5" s="39"/>
      <c r="G5" s="39"/>
      <c r="H5" s="40"/>
      <c r="I5" s="40"/>
      <c r="X5" s="38" t="s">
        <v>84</v>
      </c>
    </row>
    <row r="6" spans="1:24" s="38" customFormat="1" ht="25.5">
      <c r="A6" s="139" t="s">
        <v>85</v>
      </c>
      <c r="B6" s="205" t="s">
        <v>86</v>
      </c>
      <c r="C6" s="204"/>
      <c r="D6" s="204"/>
      <c r="E6" s="39"/>
      <c r="F6" s="39"/>
      <c r="G6" s="39"/>
      <c r="H6" s="40"/>
      <c r="I6" s="40"/>
    </row>
    <row r="7" spans="1:24" s="38" customFormat="1">
      <c r="A7" s="139" t="s">
        <v>87</v>
      </c>
      <c r="B7" s="204" t="s">
        <v>88</v>
      </c>
      <c r="C7" s="204"/>
      <c r="D7" s="204"/>
      <c r="E7" s="39"/>
      <c r="F7" s="39"/>
      <c r="G7" s="39"/>
      <c r="H7" s="41"/>
      <c r="I7" s="40"/>
      <c r="X7" s="42"/>
    </row>
    <row r="8" spans="1:24" s="43" customFormat="1">
      <c r="A8" s="139" t="s">
        <v>89</v>
      </c>
      <c r="B8" s="208">
        <v>40850</v>
      </c>
      <c r="C8" s="208"/>
      <c r="D8" s="208"/>
      <c r="E8" s="39"/>
    </row>
    <row r="9" spans="1:24" s="43" customFormat="1">
      <c r="A9" s="140" t="s">
        <v>90</v>
      </c>
      <c r="B9" s="73" t="str">
        <f>F17</f>
        <v>Internal Build 03112011</v>
      </c>
      <c r="C9" s="73" t="str">
        <f>G17</f>
        <v>Internal build 14112011</v>
      </c>
      <c r="D9" s="73" t="str">
        <f>H17</f>
        <v>External build 16112011</v>
      </c>
    </row>
    <row r="10" spans="1:24" s="43" customFormat="1">
      <c r="A10" s="141" t="s">
        <v>91</v>
      </c>
      <c r="B10" s="74">
        <f>SUM(B11:B14)</f>
        <v>56</v>
      </c>
      <c r="C10" s="74">
        <f>SUM(C11:C14)</f>
        <v>55</v>
      </c>
      <c r="D10" s="74">
        <f>SUM(D11:D14)</f>
        <v>56</v>
      </c>
    </row>
    <row r="11" spans="1:24" s="43" customFormat="1">
      <c r="A11" s="141" t="s">
        <v>30</v>
      </c>
      <c r="B11" s="75">
        <f>COUNTIF($F$18:$F$49636,"*Passed")</f>
        <v>46</v>
      </c>
      <c r="C11" s="75">
        <f>COUNTIF($G$18:$G$49636,"*Passed")</f>
        <v>52</v>
      </c>
      <c r="D11" s="75">
        <f>COUNTIF($H$18:$H$49636,"*Passed")</f>
        <v>56</v>
      </c>
    </row>
    <row r="12" spans="1:24" s="43" customFormat="1">
      <c r="A12" s="141" t="s">
        <v>32</v>
      </c>
      <c r="B12" s="75">
        <f>COUNTIF($F$18:$F$49356,"*Failed*")</f>
        <v>10</v>
      </c>
      <c r="C12" s="75">
        <f>COUNTIF($G$18:$G$49356,"*Failed*")</f>
        <v>3</v>
      </c>
      <c r="D12" s="75">
        <f>COUNTIF($H$18:$H$49356,"*Failed*")</f>
        <v>0</v>
      </c>
    </row>
    <row r="13" spans="1:24" s="43" customFormat="1">
      <c r="A13" s="141" t="s">
        <v>34</v>
      </c>
      <c r="B13" s="75">
        <f>COUNTIF($F$18:$F$49356,"*Not Run*")</f>
        <v>0</v>
      </c>
      <c r="C13" s="75">
        <f>COUNTIF($G$18:$G$49356,"*Not Run*")</f>
        <v>0</v>
      </c>
      <c r="D13" s="75">
        <f>COUNTIF($H$18:$H$49356,"*Not Run*")</f>
        <v>0</v>
      </c>
      <c r="E13" s="1"/>
      <c r="F13" s="1"/>
      <c r="G13" s="1"/>
      <c r="H13" s="1"/>
      <c r="I13" s="1"/>
    </row>
    <row r="14" spans="1:24" s="43" customFormat="1">
      <c r="A14" s="141" t="s">
        <v>92</v>
      </c>
      <c r="B14" s="75">
        <f>COUNTIF($F$18:$F$49356,"*NA*")</f>
        <v>0</v>
      </c>
      <c r="C14" s="75">
        <f>COUNTIF($G$18:$G$49356,"*NA*")</f>
        <v>0</v>
      </c>
      <c r="D14" s="75">
        <f>COUNTIF($H$18:$H$49356,"*NA*")</f>
        <v>0</v>
      </c>
      <c r="E14" s="64"/>
      <c r="F14" s="1"/>
      <c r="G14" s="1"/>
      <c r="H14" s="1"/>
      <c r="I14" s="1"/>
    </row>
    <row r="15" spans="1:24" s="43" customFormat="1" ht="38.25">
      <c r="A15" s="141" t="s">
        <v>93</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0" t="s">
        <v>90</v>
      </c>
      <c r="G16" s="211"/>
      <c r="H16" s="212"/>
      <c r="I16" s="65"/>
    </row>
    <row r="17" spans="1:9" s="44" customFormat="1" ht="38.25">
      <c r="A17" s="142" t="s">
        <v>94</v>
      </c>
      <c r="B17" s="143" t="s">
        <v>95</v>
      </c>
      <c r="C17" s="143" t="s">
        <v>96</v>
      </c>
      <c r="D17" s="143" t="s">
        <v>97</v>
      </c>
      <c r="E17" s="144" t="s">
        <v>98</v>
      </c>
      <c r="F17" s="143" t="s">
        <v>99</v>
      </c>
      <c r="G17" s="143" t="s">
        <v>100</v>
      </c>
      <c r="H17" s="143" t="s">
        <v>101</v>
      </c>
      <c r="I17" s="143" t="s">
        <v>102</v>
      </c>
    </row>
    <row r="18" spans="1:9" s="44" customFormat="1" ht="15.75" customHeight="1">
      <c r="A18" s="67"/>
      <c r="B18" s="201" t="s">
        <v>103</v>
      </c>
      <c r="C18" s="199"/>
      <c r="D18" s="200"/>
      <c r="E18" s="67"/>
      <c r="F18" s="68"/>
      <c r="G18" s="68"/>
      <c r="H18" s="68"/>
      <c r="I18" s="67"/>
    </row>
    <row r="19" spans="1:9" s="45" customFormat="1" ht="63.75">
      <c r="A19" s="52">
        <v>1</v>
      </c>
      <c r="B19" s="52" t="s">
        <v>104</v>
      </c>
      <c r="C19" s="52" t="s">
        <v>105</v>
      </c>
      <c r="D19" s="53" t="s">
        <v>106</v>
      </c>
      <c r="E19" s="54" t="s">
        <v>107</v>
      </c>
      <c r="F19" s="52" t="s">
        <v>30</v>
      </c>
      <c r="G19" s="52" t="s">
        <v>30</v>
      </c>
      <c r="H19" s="52" t="s">
        <v>30</v>
      </c>
      <c r="I19" s="55"/>
    </row>
    <row r="20" spans="1:9" s="45" customFormat="1" ht="38.25">
      <c r="A20" s="58">
        <v>2</v>
      </c>
      <c r="B20" s="52" t="s">
        <v>108</v>
      </c>
      <c r="C20" s="52" t="s">
        <v>109</v>
      </c>
      <c r="D20" s="59" t="s">
        <v>110</v>
      </c>
      <c r="E20" s="54" t="s">
        <v>111</v>
      </c>
      <c r="F20" s="52" t="s">
        <v>30</v>
      </c>
      <c r="G20" s="52" t="s">
        <v>93</v>
      </c>
      <c r="H20" s="52" t="s">
        <v>30</v>
      </c>
      <c r="I20" s="55"/>
    </row>
    <row r="21" spans="1:9" s="45" customFormat="1" ht="51">
      <c r="A21" s="58">
        <v>3</v>
      </c>
      <c r="B21" s="52" t="s">
        <v>112</v>
      </c>
      <c r="C21" s="52" t="s">
        <v>113</v>
      </c>
      <c r="D21" s="60" t="s">
        <v>114</v>
      </c>
      <c r="E21" s="54" t="s">
        <v>111</v>
      </c>
      <c r="F21" s="52" t="s">
        <v>30</v>
      </c>
      <c r="G21" s="52" t="s">
        <v>30</v>
      </c>
      <c r="H21" s="52" t="s">
        <v>30</v>
      </c>
      <c r="I21" s="55"/>
    </row>
    <row r="22" spans="1:9" s="48" customFormat="1" ht="102">
      <c r="A22" s="58">
        <v>4</v>
      </c>
      <c r="B22" s="52" t="s">
        <v>115</v>
      </c>
      <c r="C22" s="52" t="s">
        <v>116</v>
      </c>
      <c r="D22" s="54" t="s">
        <v>117</v>
      </c>
      <c r="E22" s="54" t="s">
        <v>118</v>
      </c>
      <c r="F22" s="52" t="s">
        <v>30</v>
      </c>
      <c r="G22" s="52" t="s">
        <v>30</v>
      </c>
      <c r="H22" s="52" t="s">
        <v>30</v>
      </c>
      <c r="I22" s="61"/>
    </row>
    <row r="23" spans="1:9" s="48" customFormat="1" ht="114.75">
      <c r="A23" s="58">
        <v>5</v>
      </c>
      <c r="B23" s="52" t="s">
        <v>119</v>
      </c>
      <c r="C23" s="52" t="s">
        <v>120</v>
      </c>
      <c r="D23" s="54" t="s">
        <v>121</v>
      </c>
      <c r="E23" s="54" t="s">
        <v>122</v>
      </c>
      <c r="F23" s="52" t="s">
        <v>30</v>
      </c>
      <c r="G23" s="52" t="s">
        <v>30</v>
      </c>
      <c r="H23" s="52" t="s">
        <v>30</v>
      </c>
      <c r="I23" s="61"/>
    </row>
    <row r="24" spans="1:9" s="48" customFormat="1" ht="76.5">
      <c r="A24" s="58">
        <v>6</v>
      </c>
      <c r="B24" s="52" t="s">
        <v>123</v>
      </c>
      <c r="C24" s="52" t="s">
        <v>124</v>
      </c>
      <c r="D24" s="60" t="s">
        <v>125</v>
      </c>
      <c r="E24" s="54" t="s">
        <v>126</v>
      </c>
      <c r="F24" s="52" t="s">
        <v>30</v>
      </c>
      <c r="G24" s="52" t="s">
        <v>30</v>
      </c>
      <c r="H24" s="52" t="s">
        <v>30</v>
      </c>
      <c r="I24" s="61"/>
    </row>
    <row r="25" spans="1:9" s="48" customFormat="1" ht="140.25">
      <c r="A25" s="58">
        <v>7</v>
      </c>
      <c r="B25" s="52" t="s">
        <v>127</v>
      </c>
      <c r="C25" s="52" t="s">
        <v>128</v>
      </c>
      <c r="D25" s="54" t="s">
        <v>129</v>
      </c>
      <c r="E25" s="54" t="s">
        <v>130</v>
      </c>
      <c r="F25" s="52" t="s">
        <v>30</v>
      </c>
      <c r="G25" s="52" t="s">
        <v>30</v>
      </c>
      <c r="H25" s="52" t="s">
        <v>30</v>
      </c>
      <c r="I25" s="61"/>
    </row>
    <row r="26" spans="1:9" s="48" customFormat="1" ht="127.5">
      <c r="A26" s="58">
        <v>8</v>
      </c>
      <c r="B26" s="52" t="s">
        <v>131</v>
      </c>
      <c r="C26" s="52" t="s">
        <v>132</v>
      </c>
      <c r="D26" s="54" t="s">
        <v>133</v>
      </c>
      <c r="E26" s="54" t="s">
        <v>134</v>
      </c>
      <c r="F26" s="52" t="s">
        <v>30</v>
      </c>
      <c r="G26" s="52" t="s">
        <v>30</v>
      </c>
      <c r="H26" s="52" t="s">
        <v>30</v>
      </c>
      <c r="I26" s="61"/>
    </row>
    <row r="27" spans="1:9" s="48" customFormat="1" ht="76.5">
      <c r="A27" s="58">
        <v>9</v>
      </c>
      <c r="B27" s="52" t="s">
        <v>136</v>
      </c>
      <c r="C27" s="52" t="s">
        <v>137</v>
      </c>
      <c r="D27" s="54" t="s">
        <v>138</v>
      </c>
      <c r="E27" s="54" t="s">
        <v>111</v>
      </c>
      <c r="F27" s="52" t="s">
        <v>30</v>
      </c>
      <c r="G27" s="52" t="s">
        <v>30</v>
      </c>
      <c r="H27" s="52" t="s">
        <v>30</v>
      </c>
      <c r="I27" s="61"/>
    </row>
    <row r="28" spans="1:9" s="48" customFormat="1" ht="102">
      <c r="A28" s="58">
        <v>10</v>
      </c>
      <c r="B28" s="52" t="s">
        <v>139</v>
      </c>
      <c r="C28" s="52" t="s">
        <v>140</v>
      </c>
      <c r="D28" s="54" t="s">
        <v>141</v>
      </c>
      <c r="E28" s="54" t="s">
        <v>142</v>
      </c>
      <c r="F28" s="52" t="s">
        <v>30</v>
      </c>
      <c r="G28" s="52" t="s">
        <v>30</v>
      </c>
      <c r="H28" s="52" t="s">
        <v>30</v>
      </c>
      <c r="I28" s="61"/>
    </row>
    <row r="29" spans="1:9" s="48" customFormat="1" ht="14.25">
      <c r="A29" s="77"/>
      <c r="B29" s="201" t="s">
        <v>143</v>
      </c>
      <c r="C29" s="199"/>
      <c r="D29" s="200"/>
      <c r="E29" s="69"/>
      <c r="F29" s="66"/>
      <c r="G29" s="66"/>
      <c r="H29" s="66"/>
      <c r="I29" s="69"/>
    </row>
    <row r="30" spans="1:9" s="48" customFormat="1" ht="165.75">
      <c r="A30" s="62">
        <f t="shared" ref="A30:A34" ca="1" si="0">IF(OFFSET(A30,-1,0) ="",OFFSET(A30,-2,0)+1,OFFSET(A30,-1,0)+1 )</f>
        <v>11</v>
      </c>
      <c r="B30" s="52" t="s">
        <v>144</v>
      </c>
      <c r="C30" s="52" t="s">
        <v>145</v>
      </c>
      <c r="D30" s="53" t="s">
        <v>146</v>
      </c>
      <c r="E30" s="54" t="s">
        <v>107</v>
      </c>
      <c r="F30" s="52" t="s">
        <v>30</v>
      </c>
      <c r="G30" s="52" t="s">
        <v>30</v>
      </c>
      <c r="H30" s="52" t="s">
        <v>30</v>
      </c>
      <c r="I30" s="62"/>
    </row>
    <row r="31" spans="1:9" s="48" customFormat="1" ht="94.5" customHeight="1">
      <c r="A31" s="62">
        <f t="shared" ca="1" si="0"/>
        <v>12</v>
      </c>
      <c r="B31" s="52" t="s">
        <v>147</v>
      </c>
      <c r="C31" s="52" t="s">
        <v>148</v>
      </c>
      <c r="D31" s="59" t="s">
        <v>149</v>
      </c>
      <c r="E31" s="54" t="s">
        <v>150</v>
      </c>
      <c r="F31" s="52" t="s">
        <v>32</v>
      </c>
      <c r="G31" s="52" t="s">
        <v>30</v>
      </c>
      <c r="H31" s="52" t="s">
        <v>30</v>
      </c>
      <c r="I31" s="62"/>
    </row>
    <row r="32" spans="1:9" s="48" customFormat="1" ht="89.25">
      <c r="A32" s="62">
        <f t="shared" ca="1" si="0"/>
        <v>13</v>
      </c>
      <c r="B32" s="52" t="s">
        <v>151</v>
      </c>
      <c r="C32" s="52" t="s">
        <v>152</v>
      </c>
      <c r="D32" s="53" t="s">
        <v>153</v>
      </c>
      <c r="E32" s="54" t="s">
        <v>111</v>
      </c>
      <c r="F32" s="52" t="s">
        <v>30</v>
      </c>
      <c r="G32" s="52" t="s">
        <v>30</v>
      </c>
      <c r="H32" s="52" t="s">
        <v>30</v>
      </c>
      <c r="I32" s="62"/>
    </row>
    <row r="33" spans="1:9" s="48" customFormat="1" ht="140.25">
      <c r="A33" s="62">
        <f t="shared" ca="1" si="0"/>
        <v>14</v>
      </c>
      <c r="B33" s="52" t="s">
        <v>154</v>
      </c>
      <c r="C33" s="52" t="s">
        <v>155</v>
      </c>
      <c r="D33" s="60" t="s">
        <v>156</v>
      </c>
      <c r="E33" s="54" t="s">
        <v>157</v>
      </c>
      <c r="F33" s="52" t="s">
        <v>30</v>
      </c>
      <c r="G33" s="52" t="s">
        <v>30</v>
      </c>
      <c r="H33" s="52" t="s">
        <v>30</v>
      </c>
      <c r="I33" s="62"/>
    </row>
    <row r="34" spans="1:9" s="48" customFormat="1" ht="165.75">
      <c r="A34" s="62">
        <f t="shared" ca="1" si="0"/>
        <v>15</v>
      </c>
      <c r="B34" s="52" t="s">
        <v>158</v>
      </c>
      <c r="C34" s="52" t="s">
        <v>159</v>
      </c>
      <c r="D34" s="54" t="s">
        <v>160</v>
      </c>
      <c r="E34" s="54" t="s">
        <v>161</v>
      </c>
      <c r="F34" s="52" t="s">
        <v>30</v>
      </c>
      <c r="G34" s="52" t="s">
        <v>30</v>
      </c>
      <c r="H34" s="52" t="s">
        <v>30</v>
      </c>
      <c r="I34" s="62"/>
    </row>
    <row r="35" spans="1:9" s="48" customFormat="1" ht="14.25">
      <c r="A35" s="77"/>
      <c r="B35" s="201" t="s">
        <v>162</v>
      </c>
      <c r="C35" s="199"/>
      <c r="D35" s="200"/>
      <c r="E35" s="69"/>
      <c r="F35" s="66"/>
      <c r="G35" s="66"/>
      <c r="H35" s="66"/>
      <c r="I35" s="69"/>
    </row>
    <row r="36" spans="1:9" s="48" customFormat="1" ht="89.25">
      <c r="A36" s="62">
        <f t="shared" ref="A36:A84" ca="1" si="1">IF(OFFSET(A36,-1,0) ="",OFFSET(A36,-2,0)+1,OFFSET(A36,-1,0)+1 )</f>
        <v>16</v>
      </c>
      <c r="B36" s="52" t="s">
        <v>163</v>
      </c>
      <c r="C36" s="52" t="s">
        <v>164</v>
      </c>
      <c r="D36" s="53" t="s">
        <v>165</v>
      </c>
      <c r="E36" s="54" t="s">
        <v>107</v>
      </c>
      <c r="F36" s="52" t="s">
        <v>30</v>
      </c>
      <c r="G36" s="52" t="s">
        <v>30</v>
      </c>
      <c r="H36" s="52" t="s">
        <v>30</v>
      </c>
      <c r="I36" s="62"/>
    </row>
    <row r="37" spans="1:9" s="48" customFormat="1" ht="14.25">
      <c r="A37" s="77"/>
      <c r="B37" s="201" t="s">
        <v>166</v>
      </c>
      <c r="C37" s="199"/>
      <c r="D37" s="200"/>
      <c r="E37" s="69"/>
      <c r="F37" s="66"/>
      <c r="G37" s="66"/>
      <c r="H37" s="66"/>
      <c r="I37" s="69"/>
    </row>
    <row r="38" spans="1:9" s="49" customFormat="1" ht="63.75">
      <c r="A38" s="63">
        <f t="shared" ca="1" si="1"/>
        <v>17</v>
      </c>
      <c r="B38" s="52" t="s">
        <v>167</v>
      </c>
      <c r="C38" s="52" t="s">
        <v>168</v>
      </c>
      <c r="D38" s="53" t="s">
        <v>169</v>
      </c>
      <c r="E38" s="54" t="s">
        <v>107</v>
      </c>
      <c r="F38" s="52" t="s">
        <v>30</v>
      </c>
      <c r="G38" s="52" t="s">
        <v>30</v>
      </c>
      <c r="H38" s="52" t="s">
        <v>30</v>
      </c>
      <c r="I38" s="63"/>
    </row>
    <row r="39" spans="1:9" s="48" customFormat="1" ht="102">
      <c r="A39" s="62">
        <f t="shared" ca="1" si="1"/>
        <v>18</v>
      </c>
      <c r="B39" s="52" t="s">
        <v>170</v>
      </c>
      <c r="C39" s="52" t="s">
        <v>171</v>
      </c>
      <c r="D39" s="54" t="s">
        <v>172</v>
      </c>
      <c r="E39" s="54" t="s">
        <v>173</v>
      </c>
      <c r="F39" s="52" t="s">
        <v>30</v>
      </c>
      <c r="G39" s="52" t="s">
        <v>30</v>
      </c>
      <c r="H39" s="52" t="s">
        <v>30</v>
      </c>
      <c r="I39" s="62"/>
    </row>
    <row r="40" spans="1:9" s="48" customFormat="1" ht="89.25">
      <c r="A40" s="62">
        <f t="shared" ca="1" si="1"/>
        <v>19</v>
      </c>
      <c r="B40" s="52" t="s">
        <v>174</v>
      </c>
      <c r="C40" s="52" t="s">
        <v>175</v>
      </c>
      <c r="D40" s="54" t="s">
        <v>176</v>
      </c>
      <c r="E40" s="54" t="s">
        <v>177</v>
      </c>
      <c r="F40" s="52" t="s">
        <v>30</v>
      </c>
      <c r="G40" s="52" t="s">
        <v>30</v>
      </c>
      <c r="H40" s="52" t="s">
        <v>30</v>
      </c>
      <c r="I40" s="62"/>
    </row>
    <row r="41" spans="1:9" s="48" customFormat="1" ht="76.5">
      <c r="A41" s="62">
        <f t="shared" ca="1" si="1"/>
        <v>20</v>
      </c>
      <c r="B41" s="52" t="s">
        <v>178</v>
      </c>
      <c r="C41" s="52" t="s">
        <v>179</v>
      </c>
      <c r="D41" s="54" t="s">
        <v>180</v>
      </c>
      <c r="E41" s="60" t="s">
        <v>181</v>
      </c>
      <c r="F41" s="52" t="s">
        <v>30</v>
      </c>
      <c r="G41" s="52" t="s">
        <v>30</v>
      </c>
      <c r="H41" s="52" t="s">
        <v>30</v>
      </c>
      <c r="I41" s="62"/>
    </row>
    <row r="42" spans="1:9" s="48" customFormat="1" ht="178.5">
      <c r="A42" s="62">
        <f t="shared" ca="1" si="1"/>
        <v>21</v>
      </c>
      <c r="B42" s="52" t="s">
        <v>182</v>
      </c>
      <c r="C42" s="52" t="s">
        <v>183</v>
      </c>
      <c r="D42" s="54" t="s">
        <v>184</v>
      </c>
      <c r="E42" s="54" t="s">
        <v>185</v>
      </c>
      <c r="F42" s="52" t="s">
        <v>32</v>
      </c>
      <c r="G42" s="52" t="s">
        <v>30</v>
      </c>
      <c r="H42" s="52" t="s">
        <v>30</v>
      </c>
      <c r="I42" s="62"/>
    </row>
    <row r="43" spans="1:9" s="48" customFormat="1" ht="191.25">
      <c r="A43" s="62">
        <f t="shared" ca="1" si="1"/>
        <v>22</v>
      </c>
      <c r="B43" s="52" t="s">
        <v>186</v>
      </c>
      <c r="C43" s="52" t="s">
        <v>187</v>
      </c>
      <c r="D43" s="54" t="s">
        <v>188</v>
      </c>
      <c r="E43" s="54" t="s">
        <v>189</v>
      </c>
      <c r="F43" s="52" t="s">
        <v>32</v>
      </c>
      <c r="G43" s="52" t="s">
        <v>30</v>
      </c>
      <c r="H43" s="52" t="s">
        <v>30</v>
      </c>
      <c r="I43" s="62"/>
    </row>
    <row r="44" spans="1:9" s="48" customFormat="1" ht="178.5">
      <c r="A44" s="62">
        <f t="shared" ca="1" si="1"/>
        <v>23</v>
      </c>
      <c r="B44" s="52" t="s">
        <v>190</v>
      </c>
      <c r="C44" s="52" t="s">
        <v>191</v>
      </c>
      <c r="D44" s="54" t="s">
        <v>192</v>
      </c>
      <c r="E44" s="54" t="s">
        <v>193</v>
      </c>
      <c r="F44" s="52" t="s">
        <v>30</v>
      </c>
      <c r="G44" s="52" t="s">
        <v>30</v>
      </c>
      <c r="H44" s="52" t="s">
        <v>30</v>
      </c>
      <c r="I44" s="62"/>
    </row>
    <row r="45" spans="1:9" s="48" customFormat="1" ht="127.5">
      <c r="A45" s="62">
        <f ca="1">IF(OFFSET(A45,-1,0) ="",OFFSET(A45,-2,0)+1,OFFSET(A45,-1,0)+1 )</f>
        <v>24</v>
      </c>
      <c r="B45" s="52" t="s">
        <v>194</v>
      </c>
      <c r="C45" s="52" t="s">
        <v>195</v>
      </c>
      <c r="D45" s="54" t="s">
        <v>196</v>
      </c>
      <c r="E45" s="54" t="s">
        <v>197</v>
      </c>
      <c r="F45" s="52" t="s">
        <v>32</v>
      </c>
      <c r="G45" s="52" t="s">
        <v>30</v>
      </c>
      <c r="H45" s="52" t="s">
        <v>30</v>
      </c>
      <c r="I45" s="62"/>
    </row>
    <row r="46" spans="1:9" s="48" customFormat="1" ht="76.5">
      <c r="A46" s="62">
        <f t="shared" ca="1" si="1"/>
        <v>25</v>
      </c>
      <c r="B46" s="52" t="s">
        <v>198</v>
      </c>
      <c r="C46" s="52" t="s">
        <v>199</v>
      </c>
      <c r="D46" s="60" t="s">
        <v>200</v>
      </c>
      <c r="E46" s="54" t="s">
        <v>201</v>
      </c>
      <c r="F46" s="52" t="s">
        <v>30</v>
      </c>
      <c r="G46" s="52" t="s">
        <v>30</v>
      </c>
      <c r="H46" s="52" t="s">
        <v>30</v>
      </c>
      <c r="I46" s="62"/>
    </row>
    <row r="47" spans="1:9" s="48" customFormat="1" ht="14.25">
      <c r="A47" s="77"/>
      <c r="B47" s="201" t="s">
        <v>202</v>
      </c>
      <c r="C47" s="199"/>
      <c r="D47" s="200"/>
      <c r="E47" s="69"/>
      <c r="F47" s="66"/>
      <c r="G47" s="66"/>
      <c r="H47" s="66"/>
      <c r="I47" s="69"/>
    </row>
    <row r="48" spans="1:9" s="48" customFormat="1" ht="89.25">
      <c r="A48" s="62">
        <f t="shared" ca="1" si="1"/>
        <v>26</v>
      </c>
      <c r="B48" s="52" t="s">
        <v>203</v>
      </c>
      <c r="C48" s="52" t="s">
        <v>204</v>
      </c>
      <c r="D48" s="53" t="s">
        <v>205</v>
      </c>
      <c r="E48" s="54" t="s">
        <v>107</v>
      </c>
      <c r="F48" s="52" t="s">
        <v>30</v>
      </c>
      <c r="G48" s="52" t="s">
        <v>30</v>
      </c>
      <c r="H48" s="52" t="s">
        <v>30</v>
      </c>
      <c r="I48" s="62"/>
    </row>
    <row r="49" spans="1:9" s="48" customFormat="1" ht="165.75">
      <c r="A49" s="62">
        <f t="shared" ca="1" si="1"/>
        <v>27</v>
      </c>
      <c r="B49" s="52" t="s">
        <v>206</v>
      </c>
      <c r="C49" s="52" t="s">
        <v>207</v>
      </c>
      <c r="D49" s="54" t="s">
        <v>208</v>
      </c>
      <c r="E49" s="54" t="s">
        <v>209</v>
      </c>
      <c r="F49" s="52" t="s">
        <v>30</v>
      </c>
      <c r="G49" s="52" t="s">
        <v>30</v>
      </c>
      <c r="H49" s="52" t="s">
        <v>30</v>
      </c>
      <c r="I49" s="62"/>
    </row>
    <row r="50" spans="1:9" s="48" customFormat="1" ht="165.75">
      <c r="A50" s="62">
        <f t="shared" ca="1" si="1"/>
        <v>28</v>
      </c>
      <c r="B50" s="52" t="s">
        <v>210</v>
      </c>
      <c r="C50" s="52" t="s">
        <v>211</v>
      </c>
      <c r="D50" s="54" t="s">
        <v>188</v>
      </c>
      <c r="E50" s="54" t="s">
        <v>212</v>
      </c>
      <c r="F50" s="52" t="s">
        <v>30</v>
      </c>
      <c r="G50" s="52" t="s">
        <v>30</v>
      </c>
      <c r="H50" s="52" t="s">
        <v>30</v>
      </c>
      <c r="I50" s="62"/>
    </row>
    <row r="51" spans="1:9" s="48" customFormat="1" ht="102">
      <c r="A51" s="62">
        <f t="shared" ca="1" si="1"/>
        <v>29</v>
      </c>
      <c r="B51" s="52" t="s">
        <v>213</v>
      </c>
      <c r="C51" s="52" t="s">
        <v>214</v>
      </c>
      <c r="D51" s="54" t="s">
        <v>215</v>
      </c>
      <c r="E51" s="54" t="s">
        <v>216</v>
      </c>
      <c r="F51" s="52" t="s">
        <v>30</v>
      </c>
      <c r="G51" s="52" t="s">
        <v>30</v>
      </c>
      <c r="H51" s="52" t="s">
        <v>30</v>
      </c>
      <c r="I51" s="62"/>
    </row>
    <row r="52" spans="1:9" s="48" customFormat="1" ht="14.25">
      <c r="A52" s="77"/>
      <c r="B52" s="201" t="s">
        <v>217</v>
      </c>
      <c r="C52" s="199"/>
      <c r="D52" s="200"/>
      <c r="E52" s="69"/>
      <c r="F52" s="66"/>
      <c r="G52" s="66"/>
      <c r="H52" s="66"/>
      <c r="I52" s="69"/>
    </row>
    <row r="53" spans="1:9" s="48" customFormat="1" ht="63.75">
      <c r="A53" s="62">
        <f t="shared" ca="1" si="1"/>
        <v>30</v>
      </c>
      <c r="B53" s="52" t="s">
        <v>218</v>
      </c>
      <c r="C53" s="52" t="s">
        <v>219</v>
      </c>
      <c r="D53" s="53" t="s">
        <v>220</v>
      </c>
      <c r="E53" s="54" t="s">
        <v>107</v>
      </c>
      <c r="F53" s="52" t="s">
        <v>30</v>
      </c>
      <c r="G53" s="52" t="s">
        <v>30</v>
      </c>
      <c r="H53" s="52" t="s">
        <v>30</v>
      </c>
      <c r="I53" s="62"/>
    </row>
    <row r="54" spans="1:9" s="48" customFormat="1" ht="102">
      <c r="A54" s="62">
        <f t="shared" ca="1" si="1"/>
        <v>31</v>
      </c>
      <c r="B54" s="52" t="s">
        <v>221</v>
      </c>
      <c r="C54" s="52" t="s">
        <v>222</v>
      </c>
      <c r="D54" s="54" t="s">
        <v>223</v>
      </c>
      <c r="E54" s="60" t="s">
        <v>224</v>
      </c>
      <c r="F54" s="52" t="s">
        <v>30</v>
      </c>
      <c r="G54" s="52" t="s">
        <v>30</v>
      </c>
      <c r="H54" s="52" t="s">
        <v>30</v>
      </c>
      <c r="I54" s="62"/>
    </row>
    <row r="55" spans="1:9" s="48" customFormat="1" ht="76.5">
      <c r="A55" s="62">
        <f t="shared" ca="1" si="1"/>
        <v>32</v>
      </c>
      <c r="B55" s="52" t="s">
        <v>225</v>
      </c>
      <c r="C55" s="52" t="s">
        <v>226</v>
      </c>
      <c r="D55" s="60" t="s">
        <v>227</v>
      </c>
      <c r="E55" s="54" t="s">
        <v>228</v>
      </c>
      <c r="F55" s="52" t="s">
        <v>30</v>
      </c>
      <c r="G55" s="52" t="s">
        <v>30</v>
      </c>
      <c r="H55" s="52" t="s">
        <v>30</v>
      </c>
      <c r="I55" s="62"/>
    </row>
    <row r="56" spans="1:9" s="48" customFormat="1" ht="14.25">
      <c r="A56" s="77"/>
      <c r="B56" s="201" t="s">
        <v>229</v>
      </c>
      <c r="C56" s="199"/>
      <c r="D56" s="200"/>
      <c r="E56" s="69"/>
      <c r="F56" s="66"/>
      <c r="G56" s="66"/>
      <c r="H56" s="66"/>
      <c r="I56" s="69"/>
    </row>
    <row r="57" spans="1:9" s="48" customFormat="1" ht="63.75">
      <c r="A57" s="62">
        <f t="shared" ca="1" si="1"/>
        <v>33</v>
      </c>
      <c r="B57" s="52" t="s">
        <v>230</v>
      </c>
      <c r="C57" s="52" t="s">
        <v>231</v>
      </c>
      <c r="D57" s="53" t="s">
        <v>232</v>
      </c>
      <c r="E57" s="54" t="s">
        <v>107</v>
      </c>
      <c r="F57" s="52" t="s">
        <v>30</v>
      </c>
      <c r="G57" s="52" t="s">
        <v>30</v>
      </c>
      <c r="H57" s="52" t="s">
        <v>30</v>
      </c>
      <c r="I57" s="62"/>
    </row>
    <row r="58" spans="1:9" s="48" customFormat="1" ht="114.75">
      <c r="A58" s="62">
        <f t="shared" ca="1" si="1"/>
        <v>34</v>
      </c>
      <c r="B58" s="52" t="s">
        <v>233</v>
      </c>
      <c r="C58" s="52" t="s">
        <v>234</v>
      </c>
      <c r="D58" s="54" t="s">
        <v>235</v>
      </c>
      <c r="E58" s="60" t="s">
        <v>236</v>
      </c>
      <c r="F58" s="52" t="s">
        <v>32</v>
      </c>
      <c r="G58" s="52" t="s">
        <v>32</v>
      </c>
      <c r="H58" s="52" t="s">
        <v>30</v>
      </c>
      <c r="I58" s="62"/>
    </row>
    <row r="59" spans="1:9" s="48" customFormat="1" ht="153">
      <c r="A59" s="62">
        <f t="shared" ca="1" si="1"/>
        <v>35</v>
      </c>
      <c r="B59" s="52" t="s">
        <v>237</v>
      </c>
      <c r="C59" s="52" t="s">
        <v>238</v>
      </c>
      <c r="D59" s="54" t="s">
        <v>239</v>
      </c>
      <c r="E59" s="60" t="s">
        <v>111</v>
      </c>
      <c r="F59" s="52" t="s">
        <v>32</v>
      </c>
      <c r="G59" s="52" t="s">
        <v>32</v>
      </c>
      <c r="H59" s="52" t="s">
        <v>30</v>
      </c>
      <c r="I59" s="62"/>
    </row>
    <row r="60" spans="1:9" s="48" customFormat="1" ht="114.75">
      <c r="A60" s="62">
        <f t="shared" ca="1" si="1"/>
        <v>36</v>
      </c>
      <c r="B60" s="52" t="s">
        <v>240</v>
      </c>
      <c r="C60" s="52" t="s">
        <v>241</v>
      </c>
      <c r="D60" s="54" t="s">
        <v>242</v>
      </c>
      <c r="E60" s="60" t="s">
        <v>243</v>
      </c>
      <c r="F60" s="52" t="s">
        <v>30</v>
      </c>
      <c r="G60" s="52" t="s">
        <v>30</v>
      </c>
      <c r="H60" s="52" t="s">
        <v>30</v>
      </c>
      <c r="I60" s="62"/>
    </row>
    <row r="61" spans="1:9" s="48" customFormat="1" ht="102">
      <c r="A61" s="62">
        <f t="shared" ca="1" si="1"/>
        <v>37</v>
      </c>
      <c r="B61" s="52" t="s">
        <v>244</v>
      </c>
      <c r="C61" s="52" t="s">
        <v>245</v>
      </c>
      <c r="D61" s="54" t="s">
        <v>246</v>
      </c>
      <c r="E61" s="54" t="s">
        <v>247</v>
      </c>
      <c r="F61" s="52" t="s">
        <v>30</v>
      </c>
      <c r="G61" s="52" t="s">
        <v>30</v>
      </c>
      <c r="H61" s="52" t="s">
        <v>30</v>
      </c>
      <c r="I61" s="62"/>
    </row>
    <row r="62" spans="1:9" s="48" customFormat="1" ht="102">
      <c r="A62" s="62">
        <f t="shared" ca="1" si="1"/>
        <v>38</v>
      </c>
      <c r="B62" s="52" t="s">
        <v>248</v>
      </c>
      <c r="C62" s="52" t="s">
        <v>249</v>
      </c>
      <c r="D62" s="54" t="s">
        <v>250</v>
      </c>
      <c r="E62" s="54" t="s">
        <v>251</v>
      </c>
      <c r="F62" s="52" t="s">
        <v>30</v>
      </c>
      <c r="G62" s="52" t="s">
        <v>30</v>
      </c>
      <c r="H62" s="52" t="s">
        <v>30</v>
      </c>
      <c r="I62" s="62"/>
    </row>
    <row r="63" spans="1:9" s="48" customFormat="1" ht="102">
      <c r="A63" s="62">
        <f t="shared" ca="1" si="1"/>
        <v>39</v>
      </c>
      <c r="B63" s="52" t="s">
        <v>252</v>
      </c>
      <c r="C63" s="52" t="s">
        <v>253</v>
      </c>
      <c r="D63" s="60" t="s">
        <v>254</v>
      </c>
      <c r="E63" s="54" t="s">
        <v>255</v>
      </c>
      <c r="F63" s="52" t="s">
        <v>30</v>
      </c>
      <c r="G63" s="52" t="s">
        <v>30</v>
      </c>
      <c r="H63" s="52" t="s">
        <v>30</v>
      </c>
      <c r="I63" s="62"/>
    </row>
    <row r="64" spans="1:9" s="48" customFormat="1" ht="76.5">
      <c r="A64" s="62">
        <f t="shared" ca="1" si="1"/>
        <v>40</v>
      </c>
      <c r="B64" s="52" t="s">
        <v>256</v>
      </c>
      <c r="C64" s="52" t="s">
        <v>257</v>
      </c>
      <c r="D64" s="60" t="s">
        <v>258</v>
      </c>
      <c r="E64" s="54" t="s">
        <v>259</v>
      </c>
      <c r="F64" s="52" t="s">
        <v>32</v>
      </c>
      <c r="G64" s="52" t="s">
        <v>32</v>
      </c>
      <c r="H64" s="52" t="s">
        <v>30</v>
      </c>
      <c r="I64" s="62"/>
    </row>
    <row r="65" spans="1:9" s="48" customFormat="1" ht="102">
      <c r="A65" s="62">
        <f t="shared" ca="1" si="1"/>
        <v>41</v>
      </c>
      <c r="B65" s="52" t="s">
        <v>260</v>
      </c>
      <c r="C65" s="52" t="s">
        <v>261</v>
      </c>
      <c r="D65" s="60" t="s">
        <v>262</v>
      </c>
      <c r="E65" s="54" t="s">
        <v>263</v>
      </c>
      <c r="F65" s="52" t="s">
        <v>30</v>
      </c>
      <c r="G65" s="52" t="s">
        <v>30</v>
      </c>
      <c r="H65" s="52" t="s">
        <v>30</v>
      </c>
      <c r="I65" s="62"/>
    </row>
    <row r="66" spans="1:9" s="48" customFormat="1" ht="127.5">
      <c r="A66" s="62">
        <f t="shared" ca="1" si="1"/>
        <v>42</v>
      </c>
      <c r="B66" s="52" t="s">
        <v>264</v>
      </c>
      <c r="C66" s="52" t="s">
        <v>265</v>
      </c>
      <c r="D66" s="54" t="s">
        <v>266</v>
      </c>
      <c r="E66" s="60" t="s">
        <v>267</v>
      </c>
      <c r="F66" s="52" t="s">
        <v>30</v>
      </c>
      <c r="G66" s="52" t="s">
        <v>30</v>
      </c>
      <c r="H66" s="52" t="s">
        <v>30</v>
      </c>
      <c r="I66" s="62"/>
    </row>
    <row r="67" spans="1:9" s="48" customFormat="1" ht="127.5">
      <c r="A67" s="62">
        <f t="shared" ca="1" si="1"/>
        <v>43</v>
      </c>
      <c r="B67" s="52" t="s">
        <v>268</v>
      </c>
      <c r="C67" s="52" t="s">
        <v>269</v>
      </c>
      <c r="D67" s="54" t="s">
        <v>270</v>
      </c>
      <c r="E67" s="60" t="s">
        <v>267</v>
      </c>
      <c r="F67" s="52" t="s">
        <v>32</v>
      </c>
      <c r="G67" s="52" t="s">
        <v>30</v>
      </c>
      <c r="H67" s="52" t="s">
        <v>30</v>
      </c>
      <c r="I67" s="62"/>
    </row>
    <row r="68" spans="1:9" s="48" customFormat="1" ht="14.25">
      <c r="A68" s="77"/>
      <c r="B68" s="201" t="s">
        <v>271</v>
      </c>
      <c r="C68" s="199"/>
      <c r="D68" s="200"/>
      <c r="E68" s="69"/>
      <c r="F68" s="66"/>
      <c r="G68" s="66"/>
      <c r="H68" s="66"/>
      <c r="I68" s="69"/>
    </row>
    <row r="69" spans="1:9" s="48" customFormat="1" ht="76.5">
      <c r="A69" s="62">
        <f t="shared" ca="1" si="1"/>
        <v>44</v>
      </c>
      <c r="B69" s="52" t="s">
        <v>272</v>
      </c>
      <c r="C69" s="52" t="s">
        <v>273</v>
      </c>
      <c r="D69" s="53" t="s">
        <v>274</v>
      </c>
      <c r="E69" s="54" t="s">
        <v>107</v>
      </c>
      <c r="F69" s="52" t="s">
        <v>30</v>
      </c>
      <c r="G69" s="52" t="s">
        <v>30</v>
      </c>
      <c r="H69" s="52" t="s">
        <v>30</v>
      </c>
      <c r="I69" s="62"/>
    </row>
    <row r="70" spans="1:9" s="48" customFormat="1" ht="89.25">
      <c r="A70" s="62">
        <f t="shared" ca="1" si="1"/>
        <v>45</v>
      </c>
      <c r="B70" s="52" t="s">
        <v>275</v>
      </c>
      <c r="C70" s="52" t="s">
        <v>276</v>
      </c>
      <c r="D70" s="60" t="s">
        <v>277</v>
      </c>
      <c r="E70" s="60" t="s">
        <v>111</v>
      </c>
      <c r="F70" s="52" t="s">
        <v>30</v>
      </c>
      <c r="G70" s="52" t="s">
        <v>30</v>
      </c>
      <c r="H70" s="52" t="s">
        <v>30</v>
      </c>
      <c r="I70" s="62"/>
    </row>
    <row r="71" spans="1:9" s="48" customFormat="1" ht="89.25">
      <c r="A71" s="62">
        <f t="shared" ca="1" si="1"/>
        <v>46</v>
      </c>
      <c r="B71" s="52" t="s">
        <v>278</v>
      </c>
      <c r="C71" s="52" t="s">
        <v>279</v>
      </c>
      <c r="D71" s="60" t="s">
        <v>280</v>
      </c>
      <c r="E71" s="60" t="s">
        <v>111</v>
      </c>
      <c r="F71" s="52" t="s">
        <v>30</v>
      </c>
      <c r="G71" s="52" t="s">
        <v>30</v>
      </c>
      <c r="H71" s="52" t="s">
        <v>30</v>
      </c>
      <c r="I71" s="62"/>
    </row>
    <row r="72" spans="1:9" s="48" customFormat="1" ht="14.25">
      <c r="A72" s="77"/>
      <c r="B72" s="201" t="s">
        <v>281</v>
      </c>
      <c r="C72" s="199"/>
      <c r="D72" s="200"/>
      <c r="E72" s="69"/>
      <c r="F72" s="66"/>
      <c r="G72" s="66"/>
      <c r="H72" s="66"/>
      <c r="I72" s="69"/>
    </row>
    <row r="73" spans="1:9" s="48" customFormat="1" ht="127.5">
      <c r="A73" s="62">
        <f t="shared" ca="1" si="1"/>
        <v>47</v>
      </c>
      <c r="B73" s="52" t="s">
        <v>282</v>
      </c>
      <c r="C73" s="52" t="s">
        <v>283</v>
      </c>
      <c r="D73" s="54" t="s">
        <v>284</v>
      </c>
      <c r="E73" s="54" t="s">
        <v>285</v>
      </c>
      <c r="F73" s="52" t="s">
        <v>30</v>
      </c>
      <c r="G73" s="52" t="s">
        <v>30</v>
      </c>
      <c r="H73" s="52" t="s">
        <v>30</v>
      </c>
      <c r="I73" s="62"/>
    </row>
    <row r="74" spans="1:9" s="48" customFormat="1" ht="153">
      <c r="A74" s="62">
        <f t="shared" ca="1" si="1"/>
        <v>48</v>
      </c>
      <c r="B74" s="52" t="s">
        <v>286</v>
      </c>
      <c r="C74" s="52" t="s">
        <v>283</v>
      </c>
      <c r="D74" s="54" t="s">
        <v>287</v>
      </c>
      <c r="E74" s="54" t="s">
        <v>288</v>
      </c>
      <c r="F74" s="52" t="s">
        <v>30</v>
      </c>
      <c r="G74" s="52" t="s">
        <v>30</v>
      </c>
      <c r="H74" s="52" t="s">
        <v>30</v>
      </c>
      <c r="I74" s="62"/>
    </row>
    <row r="75" spans="1:9" s="48" customFormat="1" ht="114.75">
      <c r="A75" s="62">
        <f t="shared" ca="1" si="1"/>
        <v>49</v>
      </c>
      <c r="B75" s="52" t="s">
        <v>289</v>
      </c>
      <c r="C75" s="52" t="s">
        <v>283</v>
      </c>
      <c r="D75" s="54" t="s">
        <v>290</v>
      </c>
      <c r="E75" s="54" t="s">
        <v>291</v>
      </c>
      <c r="F75" s="52" t="s">
        <v>30</v>
      </c>
      <c r="G75" s="52" t="s">
        <v>30</v>
      </c>
      <c r="H75" s="52" t="s">
        <v>30</v>
      </c>
      <c r="I75" s="62"/>
    </row>
    <row r="76" spans="1:9" s="48" customFormat="1" ht="14.25" customHeight="1">
      <c r="A76" s="77"/>
      <c r="B76" s="201" t="s">
        <v>292</v>
      </c>
      <c r="C76" s="199"/>
      <c r="D76" s="200"/>
      <c r="E76" s="69"/>
      <c r="F76" s="66"/>
      <c r="G76" s="66"/>
      <c r="H76" s="66"/>
      <c r="I76" s="69"/>
    </row>
    <row r="77" spans="1:9" s="48" customFormat="1" ht="204">
      <c r="A77" s="62">
        <f t="shared" ca="1" si="1"/>
        <v>50</v>
      </c>
      <c r="B77" s="52" t="s">
        <v>293</v>
      </c>
      <c r="C77" s="52" t="s">
        <v>294</v>
      </c>
      <c r="D77" s="54" t="s">
        <v>295</v>
      </c>
      <c r="E77" s="60" t="s">
        <v>296</v>
      </c>
      <c r="F77" s="52" t="s">
        <v>30</v>
      </c>
      <c r="G77" s="52" t="s">
        <v>30</v>
      </c>
      <c r="H77" s="52" t="s">
        <v>30</v>
      </c>
      <c r="I77" s="62"/>
    </row>
    <row r="78" spans="1:9" s="48" customFormat="1" ht="76.5">
      <c r="A78" s="62">
        <f t="shared" ca="1" si="1"/>
        <v>51</v>
      </c>
      <c r="B78" s="52" t="s">
        <v>297</v>
      </c>
      <c r="C78" s="52" t="s">
        <v>294</v>
      </c>
      <c r="D78" s="60" t="s">
        <v>298</v>
      </c>
      <c r="E78" s="60" t="s">
        <v>299</v>
      </c>
      <c r="F78" s="52" t="s">
        <v>30</v>
      </c>
      <c r="G78" s="52" t="s">
        <v>30</v>
      </c>
      <c r="H78" s="52" t="s">
        <v>30</v>
      </c>
      <c r="I78" s="62"/>
    </row>
    <row r="79" spans="1:9" s="48" customFormat="1" ht="14.25" customHeight="1">
      <c r="A79" s="77"/>
      <c r="B79" s="201" t="s">
        <v>300</v>
      </c>
      <c r="C79" s="199"/>
      <c r="D79" s="200"/>
      <c r="E79" s="69"/>
      <c r="F79" s="66"/>
      <c r="G79" s="66"/>
      <c r="H79" s="66"/>
      <c r="I79" s="69"/>
    </row>
    <row r="80" spans="1:9" s="48" customFormat="1" ht="89.25">
      <c r="A80" s="62">
        <f t="shared" ca="1" si="1"/>
        <v>52</v>
      </c>
      <c r="B80" s="52" t="s">
        <v>301</v>
      </c>
      <c r="C80" s="52" t="s">
        <v>302</v>
      </c>
      <c r="D80" s="53" t="s">
        <v>303</v>
      </c>
      <c r="E80" s="54" t="s">
        <v>107</v>
      </c>
      <c r="F80" s="52" t="s">
        <v>30</v>
      </c>
      <c r="G80" s="52" t="s">
        <v>30</v>
      </c>
      <c r="H80" s="52" t="s">
        <v>30</v>
      </c>
      <c r="I80" s="62"/>
    </row>
    <row r="81" spans="1:9" s="48" customFormat="1" ht="114.75">
      <c r="A81" s="62">
        <f t="shared" ca="1" si="1"/>
        <v>53</v>
      </c>
      <c r="B81" s="52" t="s">
        <v>304</v>
      </c>
      <c r="C81" s="52" t="s">
        <v>305</v>
      </c>
      <c r="D81" s="60" t="s">
        <v>306</v>
      </c>
      <c r="E81" s="54" t="s">
        <v>307</v>
      </c>
      <c r="F81" s="52" t="s">
        <v>30</v>
      </c>
      <c r="G81" s="52" t="s">
        <v>30</v>
      </c>
      <c r="H81" s="52" t="s">
        <v>30</v>
      </c>
      <c r="I81" s="62"/>
    </row>
    <row r="82" spans="1:9" s="48" customFormat="1" ht="76.5">
      <c r="A82" s="62">
        <f t="shared" ca="1" si="1"/>
        <v>54</v>
      </c>
      <c r="B82" s="52" t="s">
        <v>308</v>
      </c>
      <c r="C82" s="52" t="s">
        <v>309</v>
      </c>
      <c r="D82" s="60" t="s">
        <v>310</v>
      </c>
      <c r="E82" s="54" t="s">
        <v>311</v>
      </c>
      <c r="F82" s="52" t="s">
        <v>32</v>
      </c>
      <c r="G82" s="52" t="s">
        <v>30</v>
      </c>
      <c r="H82" s="52" t="s">
        <v>30</v>
      </c>
      <c r="I82" s="62"/>
    </row>
    <row r="83" spans="1:9" s="48" customFormat="1" ht="102">
      <c r="A83" s="62">
        <f t="shared" ca="1" si="1"/>
        <v>55</v>
      </c>
      <c r="B83" s="52" t="s">
        <v>312</v>
      </c>
      <c r="C83" s="52" t="s">
        <v>313</v>
      </c>
      <c r="D83" s="60" t="s">
        <v>314</v>
      </c>
      <c r="E83" s="54" t="s">
        <v>315</v>
      </c>
      <c r="F83" s="52" t="s">
        <v>30</v>
      </c>
      <c r="G83" s="52" t="s">
        <v>30</v>
      </c>
      <c r="H83" s="52" t="s">
        <v>30</v>
      </c>
      <c r="I83" s="62"/>
    </row>
    <row r="84" spans="1:9" s="48" customFormat="1" ht="102">
      <c r="A84" s="62">
        <f t="shared" ca="1" si="1"/>
        <v>56</v>
      </c>
      <c r="B84" s="52" t="s">
        <v>316</v>
      </c>
      <c r="C84" s="52" t="s">
        <v>317</v>
      </c>
      <c r="D84" s="60" t="s">
        <v>318</v>
      </c>
      <c r="E84" s="54" t="s">
        <v>315</v>
      </c>
      <c r="F84" s="52" t="s">
        <v>32</v>
      </c>
      <c r="G84" s="52" t="s">
        <v>30</v>
      </c>
      <c r="H84" s="52" t="s">
        <v>30</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25"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6"/>
      <c r="B1" s="206"/>
      <c r="C1" s="206"/>
      <c r="D1" s="206"/>
      <c r="E1" s="34"/>
      <c r="F1" s="34"/>
      <c r="G1" s="34"/>
      <c r="H1" s="34"/>
      <c r="I1" s="34"/>
      <c r="J1" s="34"/>
    </row>
    <row r="2" spans="1:24" s="1" customFormat="1" ht="31.5" customHeight="1">
      <c r="A2" s="207" t="s">
        <v>59</v>
      </c>
      <c r="B2" s="207"/>
      <c r="C2" s="207"/>
      <c r="D2" s="207"/>
      <c r="E2" s="202"/>
      <c r="F2" s="23"/>
      <c r="G2" s="23"/>
      <c r="H2" s="23"/>
      <c r="I2" s="23"/>
      <c r="J2" s="23"/>
    </row>
    <row r="3" spans="1:24" s="1" customFormat="1" ht="31.5" customHeight="1">
      <c r="A3" s="47"/>
      <c r="C3" s="209"/>
      <c r="D3" s="209"/>
      <c r="E3" s="202"/>
      <c r="F3" s="23"/>
      <c r="G3" s="23"/>
      <c r="H3" s="23"/>
      <c r="I3" s="23"/>
      <c r="J3" s="23"/>
    </row>
    <row r="4" spans="1:24" s="38" customFormat="1">
      <c r="A4" s="139" t="s">
        <v>56</v>
      </c>
      <c r="B4" s="204" t="s">
        <v>319</v>
      </c>
      <c r="C4" s="204"/>
      <c r="D4" s="204"/>
      <c r="E4" s="39"/>
      <c r="F4" s="39"/>
      <c r="G4" s="39"/>
      <c r="H4" s="40"/>
      <c r="I4" s="40"/>
      <c r="X4" s="38" t="s">
        <v>82</v>
      </c>
    </row>
    <row r="5" spans="1:24" s="38" customFormat="1" ht="144.75" customHeight="1">
      <c r="A5" s="139" t="s">
        <v>51</v>
      </c>
      <c r="B5" s="205" t="s">
        <v>83</v>
      </c>
      <c r="C5" s="204"/>
      <c r="D5" s="204"/>
      <c r="E5" s="39"/>
      <c r="F5" s="39"/>
      <c r="G5" s="39"/>
      <c r="H5" s="40"/>
      <c r="I5" s="40"/>
      <c r="X5" s="38" t="s">
        <v>84</v>
      </c>
    </row>
    <row r="6" spans="1:24" s="38" customFormat="1" ht="25.5">
      <c r="A6" s="139" t="s">
        <v>85</v>
      </c>
      <c r="B6" s="205" t="s">
        <v>86</v>
      </c>
      <c r="C6" s="204"/>
      <c r="D6" s="204"/>
      <c r="E6" s="39"/>
      <c r="F6" s="39"/>
      <c r="G6" s="39"/>
      <c r="H6" s="40"/>
      <c r="I6" s="40"/>
    </row>
    <row r="7" spans="1:24" s="38" customFormat="1">
      <c r="A7" s="139" t="s">
        <v>87</v>
      </c>
      <c r="B7" s="204" t="s">
        <v>88</v>
      </c>
      <c r="C7" s="204"/>
      <c r="D7" s="204"/>
      <c r="E7" s="39"/>
      <c r="F7" s="39"/>
      <c r="G7" s="39"/>
      <c r="H7" s="41"/>
      <c r="I7" s="40"/>
      <c r="X7" s="42"/>
    </row>
    <row r="8" spans="1:24" s="43" customFormat="1">
      <c r="A8" s="139" t="s">
        <v>89</v>
      </c>
      <c r="B8" s="208">
        <v>40850</v>
      </c>
      <c r="C8" s="208"/>
      <c r="D8" s="208"/>
      <c r="E8" s="39"/>
    </row>
    <row r="9" spans="1:24" s="43" customFormat="1">
      <c r="A9" s="140" t="s">
        <v>90</v>
      </c>
      <c r="B9" s="73" t="str">
        <f>F17</f>
        <v>Internal Build 03112011</v>
      </c>
      <c r="C9" s="73" t="str">
        <f>G17</f>
        <v>Internal build 14112011</v>
      </c>
      <c r="D9" s="73" t="str">
        <f>H17</f>
        <v>External build 16112011</v>
      </c>
    </row>
    <row r="10" spans="1:24" s="43" customFormat="1">
      <c r="A10" s="141" t="s">
        <v>91</v>
      </c>
      <c r="B10" s="74">
        <f>SUM(B11:B14)</f>
        <v>56</v>
      </c>
      <c r="C10" s="74">
        <f>SUM(C11:C14)</f>
        <v>55</v>
      </c>
      <c r="D10" s="74">
        <f>SUM(D11:D14)</f>
        <v>56</v>
      </c>
    </row>
    <row r="11" spans="1:24" s="43" customFormat="1">
      <c r="A11" s="141" t="s">
        <v>30</v>
      </c>
      <c r="B11" s="75">
        <f>COUNTIF($F$18:$F$49636,"*Passed")</f>
        <v>46</v>
      </c>
      <c r="C11" s="75">
        <f>COUNTIF($G$18:$G$49636,"*Passed")</f>
        <v>52</v>
      </c>
      <c r="D11" s="75">
        <f>COUNTIF($H$18:$H$49636,"*Passed")</f>
        <v>55</v>
      </c>
    </row>
    <row r="12" spans="1:24" s="43" customFormat="1">
      <c r="A12" s="141" t="s">
        <v>32</v>
      </c>
      <c r="B12" s="75">
        <f>COUNTIF($F$18:$F$49356,"*Failed*")</f>
        <v>10</v>
      </c>
      <c r="C12" s="75">
        <f>COUNTIF($G$18:$G$49356,"*Failed*")</f>
        <v>3</v>
      </c>
      <c r="D12" s="75">
        <f>COUNTIF($H$18:$H$49356,"*Failed*")</f>
        <v>1</v>
      </c>
    </row>
    <row r="13" spans="1:24" s="43" customFormat="1">
      <c r="A13" s="141" t="s">
        <v>34</v>
      </c>
      <c r="B13" s="75">
        <f>COUNTIF($F$18:$F$49356,"*Not Run*")</f>
        <v>0</v>
      </c>
      <c r="C13" s="75">
        <f>COUNTIF($G$18:$G$49356,"*Not Run*")</f>
        <v>0</v>
      </c>
      <c r="D13" s="75">
        <f>COUNTIF($H$18:$H$49356,"*Not Run*")</f>
        <v>0</v>
      </c>
      <c r="E13" s="1"/>
      <c r="F13" s="1"/>
      <c r="G13" s="1"/>
      <c r="H13" s="1"/>
      <c r="I13" s="1"/>
    </row>
    <row r="14" spans="1:24" s="43" customFormat="1">
      <c r="A14" s="141" t="s">
        <v>92</v>
      </c>
      <c r="B14" s="75">
        <f>COUNTIF($F$18:$F$49356,"*NA*")</f>
        <v>0</v>
      </c>
      <c r="C14" s="75">
        <f>COUNTIF($G$18:$G$49356,"*NA*")</f>
        <v>0</v>
      </c>
      <c r="D14" s="75">
        <f>COUNTIF($H$18:$H$49356,"*NA*")</f>
        <v>0</v>
      </c>
      <c r="E14" s="64"/>
      <c r="F14" s="1"/>
      <c r="G14" s="1"/>
      <c r="H14" s="1"/>
      <c r="I14" s="1"/>
    </row>
    <row r="15" spans="1:24" s="43" customFormat="1" ht="38.25">
      <c r="A15" s="141" t="s">
        <v>93</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10" t="s">
        <v>90</v>
      </c>
      <c r="G16" s="211"/>
      <c r="H16" s="212"/>
      <c r="I16" s="65"/>
    </row>
    <row r="17" spans="1:9" s="44" customFormat="1" ht="38.25">
      <c r="A17" s="142" t="s">
        <v>94</v>
      </c>
      <c r="B17" s="143" t="s">
        <v>95</v>
      </c>
      <c r="C17" s="143" t="s">
        <v>96</v>
      </c>
      <c r="D17" s="143" t="s">
        <v>97</v>
      </c>
      <c r="E17" s="144" t="s">
        <v>98</v>
      </c>
      <c r="F17" s="143" t="s">
        <v>99</v>
      </c>
      <c r="G17" s="143" t="s">
        <v>100</v>
      </c>
      <c r="H17" s="143" t="s">
        <v>101</v>
      </c>
      <c r="I17" s="143" t="s">
        <v>102</v>
      </c>
    </row>
    <row r="18" spans="1:9" s="44" customFormat="1" ht="15.75" customHeight="1">
      <c r="A18" s="67"/>
      <c r="B18" s="201" t="s">
        <v>103</v>
      </c>
      <c r="C18" s="199"/>
      <c r="D18" s="200"/>
      <c r="E18" s="67"/>
      <c r="F18" s="68"/>
      <c r="G18" s="68"/>
      <c r="H18" s="68"/>
      <c r="I18" s="67"/>
    </row>
    <row r="19" spans="1:9" s="45" customFormat="1" ht="63.75">
      <c r="A19" s="52">
        <v>1</v>
      </c>
      <c r="B19" s="52" t="s">
        <v>104</v>
      </c>
      <c r="C19" s="52" t="s">
        <v>105</v>
      </c>
      <c r="D19" s="53" t="s">
        <v>106</v>
      </c>
      <c r="E19" s="54" t="s">
        <v>107</v>
      </c>
      <c r="F19" s="52" t="s">
        <v>30</v>
      </c>
      <c r="G19" s="52" t="s">
        <v>30</v>
      </c>
      <c r="H19" s="52" t="s">
        <v>30</v>
      </c>
      <c r="I19" s="55"/>
    </row>
    <row r="20" spans="1:9" s="45" customFormat="1" ht="38.25">
      <c r="A20" s="58">
        <v>2</v>
      </c>
      <c r="B20" s="52" t="s">
        <v>108</v>
      </c>
      <c r="C20" s="52" t="s">
        <v>109</v>
      </c>
      <c r="D20" s="59" t="s">
        <v>110</v>
      </c>
      <c r="E20" s="54" t="s">
        <v>111</v>
      </c>
      <c r="F20" s="52" t="s">
        <v>30</v>
      </c>
      <c r="G20" s="52" t="s">
        <v>93</v>
      </c>
      <c r="H20" s="52" t="s">
        <v>30</v>
      </c>
      <c r="I20" s="55"/>
    </row>
    <row r="21" spans="1:9" s="45" customFormat="1" ht="51">
      <c r="A21" s="58">
        <v>3</v>
      </c>
      <c r="B21" s="52" t="s">
        <v>112</v>
      </c>
      <c r="C21" s="52" t="s">
        <v>113</v>
      </c>
      <c r="D21" s="60" t="s">
        <v>114</v>
      </c>
      <c r="E21" s="54" t="s">
        <v>111</v>
      </c>
      <c r="F21" s="52" t="s">
        <v>30</v>
      </c>
      <c r="G21" s="52" t="s">
        <v>30</v>
      </c>
      <c r="H21" s="52" t="s">
        <v>30</v>
      </c>
      <c r="I21" s="55"/>
    </row>
    <row r="22" spans="1:9" s="48" customFormat="1" ht="102">
      <c r="A22" s="58">
        <v>4</v>
      </c>
      <c r="B22" s="52" t="s">
        <v>115</v>
      </c>
      <c r="C22" s="52" t="s">
        <v>116</v>
      </c>
      <c r="D22" s="54" t="s">
        <v>117</v>
      </c>
      <c r="E22" s="54" t="s">
        <v>118</v>
      </c>
      <c r="F22" s="52" t="s">
        <v>30</v>
      </c>
      <c r="G22" s="52" t="s">
        <v>30</v>
      </c>
      <c r="H22" s="52" t="s">
        <v>30</v>
      </c>
      <c r="I22" s="61"/>
    </row>
    <row r="23" spans="1:9" s="48" customFormat="1" ht="114.75">
      <c r="A23" s="58">
        <v>5</v>
      </c>
      <c r="B23" s="52" t="s">
        <v>119</v>
      </c>
      <c r="C23" s="52" t="s">
        <v>120</v>
      </c>
      <c r="D23" s="54" t="s">
        <v>121</v>
      </c>
      <c r="E23" s="54" t="s">
        <v>122</v>
      </c>
      <c r="F23" s="52" t="s">
        <v>30</v>
      </c>
      <c r="G23" s="52" t="s">
        <v>30</v>
      </c>
      <c r="H23" s="52" t="s">
        <v>32</v>
      </c>
      <c r="I23" s="61" t="s">
        <v>320</v>
      </c>
    </row>
    <row r="24" spans="1:9" s="48" customFormat="1" ht="76.5">
      <c r="A24" s="58">
        <v>6</v>
      </c>
      <c r="B24" s="52" t="s">
        <v>123</v>
      </c>
      <c r="C24" s="52" t="s">
        <v>124</v>
      </c>
      <c r="D24" s="60" t="s">
        <v>125</v>
      </c>
      <c r="E24" s="54" t="s">
        <v>126</v>
      </c>
      <c r="F24" s="52" t="s">
        <v>30</v>
      </c>
      <c r="G24" s="52" t="s">
        <v>30</v>
      </c>
      <c r="H24" s="52" t="s">
        <v>30</v>
      </c>
      <c r="I24" s="61"/>
    </row>
    <row r="25" spans="1:9" s="48" customFormat="1" ht="140.25">
      <c r="A25" s="58">
        <v>7</v>
      </c>
      <c r="B25" s="52" t="s">
        <v>127</v>
      </c>
      <c r="C25" s="52" t="s">
        <v>128</v>
      </c>
      <c r="D25" s="54" t="s">
        <v>129</v>
      </c>
      <c r="E25" s="54" t="s">
        <v>130</v>
      </c>
      <c r="F25" s="52" t="s">
        <v>30</v>
      </c>
      <c r="G25" s="52" t="s">
        <v>30</v>
      </c>
      <c r="H25" s="52" t="s">
        <v>30</v>
      </c>
      <c r="I25" s="61"/>
    </row>
    <row r="26" spans="1:9" s="48" customFormat="1" ht="127.5">
      <c r="A26" s="58">
        <v>8</v>
      </c>
      <c r="B26" s="52" t="s">
        <v>131</v>
      </c>
      <c r="C26" s="52" t="s">
        <v>132</v>
      </c>
      <c r="D26" s="54" t="s">
        <v>133</v>
      </c>
      <c r="E26" s="54" t="s">
        <v>134</v>
      </c>
      <c r="F26" s="52" t="s">
        <v>30</v>
      </c>
      <c r="G26" s="52" t="s">
        <v>30</v>
      </c>
      <c r="H26" s="52" t="s">
        <v>30</v>
      </c>
      <c r="I26" s="61"/>
    </row>
    <row r="27" spans="1:9" s="48" customFormat="1" ht="76.5">
      <c r="A27" s="58">
        <v>9</v>
      </c>
      <c r="B27" s="52" t="s">
        <v>136</v>
      </c>
      <c r="C27" s="52" t="s">
        <v>137</v>
      </c>
      <c r="D27" s="54" t="s">
        <v>138</v>
      </c>
      <c r="E27" s="54" t="s">
        <v>111</v>
      </c>
      <c r="F27" s="52" t="s">
        <v>30</v>
      </c>
      <c r="G27" s="52" t="s">
        <v>30</v>
      </c>
      <c r="H27" s="52" t="s">
        <v>30</v>
      </c>
      <c r="I27" s="61"/>
    </row>
    <row r="28" spans="1:9" s="48" customFormat="1" ht="102">
      <c r="A28" s="58">
        <v>10</v>
      </c>
      <c r="B28" s="52" t="s">
        <v>139</v>
      </c>
      <c r="C28" s="52" t="s">
        <v>140</v>
      </c>
      <c r="D28" s="54" t="s">
        <v>141</v>
      </c>
      <c r="E28" s="54" t="s">
        <v>142</v>
      </c>
      <c r="F28" s="52" t="s">
        <v>30</v>
      </c>
      <c r="G28" s="52" t="s">
        <v>30</v>
      </c>
      <c r="H28" s="52" t="s">
        <v>30</v>
      </c>
      <c r="I28" s="61"/>
    </row>
    <row r="29" spans="1:9" s="48" customFormat="1" ht="14.25">
      <c r="A29" s="77"/>
      <c r="B29" s="201" t="s">
        <v>143</v>
      </c>
      <c r="C29" s="199"/>
      <c r="D29" s="200"/>
      <c r="E29" s="69"/>
      <c r="F29" s="66"/>
      <c r="G29" s="66"/>
      <c r="H29" s="66"/>
      <c r="I29" s="69"/>
    </row>
    <row r="30" spans="1:9" s="48" customFormat="1" ht="165.75">
      <c r="A30" s="62">
        <f t="shared" ref="A30:A34" ca="1" si="0">IF(OFFSET(A30,-1,0) ="",OFFSET(A30,-2,0)+1,OFFSET(A30,-1,0)+1 )</f>
        <v>11</v>
      </c>
      <c r="B30" s="52" t="s">
        <v>144</v>
      </c>
      <c r="C30" s="52" t="s">
        <v>145</v>
      </c>
      <c r="D30" s="53" t="s">
        <v>146</v>
      </c>
      <c r="E30" s="54" t="s">
        <v>107</v>
      </c>
      <c r="F30" s="52" t="s">
        <v>30</v>
      </c>
      <c r="G30" s="52" t="s">
        <v>30</v>
      </c>
      <c r="H30" s="52" t="s">
        <v>30</v>
      </c>
      <c r="I30" s="62"/>
    </row>
    <row r="31" spans="1:9" s="48" customFormat="1" ht="94.5" customHeight="1">
      <c r="A31" s="62">
        <f t="shared" ca="1" si="0"/>
        <v>12</v>
      </c>
      <c r="B31" s="52" t="s">
        <v>147</v>
      </c>
      <c r="C31" s="52" t="s">
        <v>148</v>
      </c>
      <c r="D31" s="59" t="s">
        <v>149</v>
      </c>
      <c r="E31" s="54" t="s">
        <v>150</v>
      </c>
      <c r="F31" s="52" t="s">
        <v>32</v>
      </c>
      <c r="G31" s="52" t="s">
        <v>30</v>
      </c>
      <c r="H31" s="52" t="s">
        <v>30</v>
      </c>
      <c r="I31" s="62"/>
    </row>
    <row r="32" spans="1:9" s="48" customFormat="1" ht="89.25">
      <c r="A32" s="62">
        <f t="shared" ca="1" si="0"/>
        <v>13</v>
      </c>
      <c r="B32" s="52" t="s">
        <v>151</v>
      </c>
      <c r="C32" s="52" t="s">
        <v>152</v>
      </c>
      <c r="D32" s="53" t="s">
        <v>153</v>
      </c>
      <c r="E32" s="54" t="s">
        <v>111</v>
      </c>
      <c r="F32" s="52" t="s">
        <v>30</v>
      </c>
      <c r="G32" s="52" t="s">
        <v>30</v>
      </c>
      <c r="H32" s="52" t="s">
        <v>30</v>
      </c>
      <c r="I32" s="62"/>
    </row>
    <row r="33" spans="1:9" s="48" customFormat="1" ht="140.25">
      <c r="A33" s="62">
        <f t="shared" ca="1" si="0"/>
        <v>14</v>
      </c>
      <c r="B33" s="52" t="s">
        <v>154</v>
      </c>
      <c r="C33" s="52" t="s">
        <v>155</v>
      </c>
      <c r="D33" s="60" t="s">
        <v>156</v>
      </c>
      <c r="E33" s="54" t="s">
        <v>157</v>
      </c>
      <c r="F33" s="52" t="s">
        <v>30</v>
      </c>
      <c r="G33" s="52" t="s">
        <v>30</v>
      </c>
      <c r="H33" s="52" t="s">
        <v>30</v>
      </c>
      <c r="I33" s="62"/>
    </row>
    <row r="34" spans="1:9" s="48" customFormat="1" ht="165.75">
      <c r="A34" s="62">
        <f t="shared" ca="1" si="0"/>
        <v>15</v>
      </c>
      <c r="B34" s="52" t="s">
        <v>158</v>
      </c>
      <c r="C34" s="52" t="s">
        <v>159</v>
      </c>
      <c r="D34" s="54" t="s">
        <v>160</v>
      </c>
      <c r="E34" s="54" t="s">
        <v>161</v>
      </c>
      <c r="F34" s="52" t="s">
        <v>30</v>
      </c>
      <c r="G34" s="52" t="s">
        <v>30</v>
      </c>
      <c r="H34" s="52" t="s">
        <v>30</v>
      </c>
      <c r="I34" s="62"/>
    </row>
    <row r="35" spans="1:9" s="48" customFormat="1" ht="14.25">
      <c r="A35" s="77"/>
      <c r="B35" s="201" t="s">
        <v>162</v>
      </c>
      <c r="C35" s="199"/>
      <c r="D35" s="200"/>
      <c r="E35" s="69"/>
      <c r="F35" s="66"/>
      <c r="G35" s="66"/>
      <c r="H35" s="66"/>
      <c r="I35" s="69"/>
    </row>
    <row r="36" spans="1:9" s="48" customFormat="1" ht="89.25">
      <c r="A36" s="62">
        <f t="shared" ref="A36:A84" ca="1" si="1">IF(OFFSET(A36,-1,0) ="",OFFSET(A36,-2,0)+1,OFFSET(A36,-1,0)+1 )</f>
        <v>16</v>
      </c>
      <c r="B36" s="52" t="s">
        <v>163</v>
      </c>
      <c r="C36" s="52" t="s">
        <v>164</v>
      </c>
      <c r="D36" s="53" t="s">
        <v>165</v>
      </c>
      <c r="E36" s="54" t="s">
        <v>107</v>
      </c>
      <c r="F36" s="52" t="s">
        <v>30</v>
      </c>
      <c r="G36" s="52" t="s">
        <v>30</v>
      </c>
      <c r="H36" s="52" t="s">
        <v>30</v>
      </c>
      <c r="I36" s="62"/>
    </row>
    <row r="37" spans="1:9" s="48" customFormat="1" ht="14.25">
      <c r="A37" s="77"/>
      <c r="B37" s="201" t="s">
        <v>166</v>
      </c>
      <c r="C37" s="199"/>
      <c r="D37" s="200"/>
      <c r="E37" s="69"/>
      <c r="F37" s="66"/>
      <c r="G37" s="66"/>
      <c r="H37" s="66"/>
      <c r="I37" s="69"/>
    </row>
    <row r="38" spans="1:9" s="49" customFormat="1" ht="63.75">
      <c r="A38" s="63">
        <f t="shared" ca="1" si="1"/>
        <v>17</v>
      </c>
      <c r="B38" s="52" t="s">
        <v>167</v>
      </c>
      <c r="C38" s="52" t="s">
        <v>168</v>
      </c>
      <c r="D38" s="53" t="s">
        <v>169</v>
      </c>
      <c r="E38" s="54" t="s">
        <v>107</v>
      </c>
      <c r="F38" s="52" t="s">
        <v>30</v>
      </c>
      <c r="G38" s="52" t="s">
        <v>30</v>
      </c>
      <c r="H38" s="52" t="s">
        <v>30</v>
      </c>
      <c r="I38" s="63"/>
    </row>
    <row r="39" spans="1:9" s="48" customFormat="1" ht="102">
      <c r="A39" s="62">
        <f t="shared" ca="1" si="1"/>
        <v>18</v>
      </c>
      <c r="B39" s="52" t="s">
        <v>170</v>
      </c>
      <c r="C39" s="52" t="s">
        <v>171</v>
      </c>
      <c r="D39" s="54" t="s">
        <v>172</v>
      </c>
      <c r="E39" s="54" t="s">
        <v>173</v>
      </c>
      <c r="F39" s="52" t="s">
        <v>30</v>
      </c>
      <c r="G39" s="52" t="s">
        <v>30</v>
      </c>
      <c r="H39" s="52" t="s">
        <v>30</v>
      </c>
      <c r="I39" s="62"/>
    </row>
    <row r="40" spans="1:9" s="48" customFormat="1" ht="89.25">
      <c r="A40" s="62">
        <f t="shared" ca="1" si="1"/>
        <v>19</v>
      </c>
      <c r="B40" s="52" t="s">
        <v>174</v>
      </c>
      <c r="C40" s="52" t="s">
        <v>175</v>
      </c>
      <c r="D40" s="54" t="s">
        <v>176</v>
      </c>
      <c r="E40" s="54" t="s">
        <v>177</v>
      </c>
      <c r="F40" s="52" t="s">
        <v>30</v>
      </c>
      <c r="G40" s="52" t="s">
        <v>30</v>
      </c>
      <c r="H40" s="52" t="s">
        <v>30</v>
      </c>
      <c r="I40" s="62"/>
    </row>
    <row r="41" spans="1:9" s="48" customFormat="1" ht="76.5">
      <c r="A41" s="62">
        <f t="shared" ca="1" si="1"/>
        <v>20</v>
      </c>
      <c r="B41" s="52" t="s">
        <v>178</v>
      </c>
      <c r="C41" s="52" t="s">
        <v>179</v>
      </c>
      <c r="D41" s="54" t="s">
        <v>180</v>
      </c>
      <c r="E41" s="60" t="s">
        <v>181</v>
      </c>
      <c r="F41" s="52" t="s">
        <v>30</v>
      </c>
      <c r="G41" s="52" t="s">
        <v>30</v>
      </c>
      <c r="H41" s="52" t="s">
        <v>30</v>
      </c>
      <c r="I41" s="62"/>
    </row>
    <row r="42" spans="1:9" s="48" customFormat="1" ht="178.5">
      <c r="A42" s="62">
        <f t="shared" ca="1" si="1"/>
        <v>21</v>
      </c>
      <c r="B42" s="52" t="s">
        <v>182</v>
      </c>
      <c r="C42" s="52" t="s">
        <v>183</v>
      </c>
      <c r="D42" s="54" t="s">
        <v>184</v>
      </c>
      <c r="E42" s="54" t="s">
        <v>185</v>
      </c>
      <c r="F42" s="52" t="s">
        <v>32</v>
      </c>
      <c r="G42" s="52" t="s">
        <v>30</v>
      </c>
      <c r="H42" s="52" t="s">
        <v>30</v>
      </c>
      <c r="I42" s="62"/>
    </row>
    <row r="43" spans="1:9" s="48" customFormat="1" ht="191.25">
      <c r="A43" s="62">
        <f t="shared" ca="1" si="1"/>
        <v>22</v>
      </c>
      <c r="B43" s="52" t="s">
        <v>186</v>
      </c>
      <c r="C43" s="52" t="s">
        <v>187</v>
      </c>
      <c r="D43" s="54" t="s">
        <v>188</v>
      </c>
      <c r="E43" s="54" t="s">
        <v>189</v>
      </c>
      <c r="F43" s="52" t="s">
        <v>32</v>
      </c>
      <c r="G43" s="52" t="s">
        <v>30</v>
      </c>
      <c r="H43" s="52" t="s">
        <v>30</v>
      </c>
      <c r="I43" s="62"/>
    </row>
    <row r="44" spans="1:9" s="48" customFormat="1" ht="178.5">
      <c r="A44" s="62">
        <f t="shared" ca="1" si="1"/>
        <v>23</v>
      </c>
      <c r="B44" s="52" t="s">
        <v>190</v>
      </c>
      <c r="C44" s="52" t="s">
        <v>191</v>
      </c>
      <c r="D44" s="54" t="s">
        <v>192</v>
      </c>
      <c r="E44" s="54" t="s">
        <v>193</v>
      </c>
      <c r="F44" s="52" t="s">
        <v>30</v>
      </c>
      <c r="G44" s="52" t="s">
        <v>30</v>
      </c>
      <c r="H44" s="52" t="s">
        <v>30</v>
      </c>
      <c r="I44" s="62"/>
    </row>
    <row r="45" spans="1:9" s="48" customFormat="1" ht="127.5">
      <c r="A45" s="62">
        <f ca="1">IF(OFFSET(A45,-1,0) ="",OFFSET(A45,-2,0)+1,OFFSET(A45,-1,0)+1 )</f>
        <v>24</v>
      </c>
      <c r="B45" s="52" t="s">
        <v>194</v>
      </c>
      <c r="C45" s="52" t="s">
        <v>195</v>
      </c>
      <c r="D45" s="54" t="s">
        <v>196</v>
      </c>
      <c r="E45" s="54" t="s">
        <v>197</v>
      </c>
      <c r="F45" s="52" t="s">
        <v>32</v>
      </c>
      <c r="G45" s="52" t="s">
        <v>30</v>
      </c>
      <c r="H45" s="52" t="s">
        <v>30</v>
      </c>
      <c r="I45" s="62"/>
    </row>
    <row r="46" spans="1:9" s="48" customFormat="1" ht="76.5">
      <c r="A46" s="62">
        <f t="shared" ca="1" si="1"/>
        <v>25</v>
      </c>
      <c r="B46" s="52" t="s">
        <v>198</v>
      </c>
      <c r="C46" s="52" t="s">
        <v>199</v>
      </c>
      <c r="D46" s="60" t="s">
        <v>200</v>
      </c>
      <c r="E46" s="54" t="s">
        <v>201</v>
      </c>
      <c r="F46" s="52" t="s">
        <v>30</v>
      </c>
      <c r="G46" s="52" t="s">
        <v>30</v>
      </c>
      <c r="H46" s="52" t="s">
        <v>30</v>
      </c>
      <c r="I46" s="62"/>
    </row>
    <row r="47" spans="1:9" s="48" customFormat="1" ht="14.25">
      <c r="A47" s="77"/>
      <c r="B47" s="201" t="s">
        <v>202</v>
      </c>
      <c r="C47" s="199"/>
      <c r="D47" s="200"/>
      <c r="E47" s="69"/>
      <c r="F47" s="66"/>
      <c r="G47" s="66"/>
      <c r="H47" s="66"/>
      <c r="I47" s="69"/>
    </row>
    <row r="48" spans="1:9" s="48" customFormat="1" ht="89.25">
      <c r="A48" s="62">
        <f t="shared" ca="1" si="1"/>
        <v>26</v>
      </c>
      <c r="B48" s="52" t="s">
        <v>203</v>
      </c>
      <c r="C48" s="52" t="s">
        <v>204</v>
      </c>
      <c r="D48" s="53" t="s">
        <v>205</v>
      </c>
      <c r="E48" s="54" t="s">
        <v>107</v>
      </c>
      <c r="F48" s="52" t="s">
        <v>30</v>
      </c>
      <c r="G48" s="52" t="s">
        <v>30</v>
      </c>
      <c r="H48" s="52" t="s">
        <v>30</v>
      </c>
      <c r="I48" s="62"/>
    </row>
    <row r="49" spans="1:9" s="48" customFormat="1" ht="165.75">
      <c r="A49" s="62">
        <f t="shared" ca="1" si="1"/>
        <v>27</v>
      </c>
      <c r="B49" s="52" t="s">
        <v>206</v>
      </c>
      <c r="C49" s="52" t="s">
        <v>207</v>
      </c>
      <c r="D49" s="54" t="s">
        <v>208</v>
      </c>
      <c r="E49" s="54" t="s">
        <v>209</v>
      </c>
      <c r="F49" s="52" t="s">
        <v>30</v>
      </c>
      <c r="G49" s="52" t="s">
        <v>30</v>
      </c>
      <c r="H49" s="52" t="s">
        <v>30</v>
      </c>
      <c r="I49" s="62"/>
    </row>
    <row r="50" spans="1:9" s="48" customFormat="1" ht="165.75">
      <c r="A50" s="62">
        <f t="shared" ca="1" si="1"/>
        <v>28</v>
      </c>
      <c r="B50" s="52" t="s">
        <v>210</v>
      </c>
      <c r="C50" s="52" t="s">
        <v>211</v>
      </c>
      <c r="D50" s="54" t="s">
        <v>188</v>
      </c>
      <c r="E50" s="54" t="s">
        <v>212</v>
      </c>
      <c r="F50" s="52" t="s">
        <v>30</v>
      </c>
      <c r="G50" s="52" t="s">
        <v>30</v>
      </c>
      <c r="H50" s="52" t="s">
        <v>30</v>
      </c>
      <c r="I50" s="62"/>
    </row>
    <row r="51" spans="1:9" s="48" customFormat="1" ht="102">
      <c r="A51" s="62">
        <f t="shared" ca="1" si="1"/>
        <v>29</v>
      </c>
      <c r="B51" s="52" t="s">
        <v>213</v>
      </c>
      <c r="C51" s="52" t="s">
        <v>214</v>
      </c>
      <c r="D51" s="54" t="s">
        <v>215</v>
      </c>
      <c r="E51" s="54" t="s">
        <v>216</v>
      </c>
      <c r="F51" s="52" t="s">
        <v>30</v>
      </c>
      <c r="G51" s="52" t="s">
        <v>30</v>
      </c>
      <c r="H51" s="52" t="s">
        <v>30</v>
      </c>
      <c r="I51" s="62"/>
    </row>
    <row r="52" spans="1:9" s="48" customFormat="1" ht="14.25">
      <c r="A52" s="77"/>
      <c r="B52" s="201" t="s">
        <v>217</v>
      </c>
      <c r="C52" s="199"/>
      <c r="D52" s="200"/>
      <c r="E52" s="69"/>
      <c r="F52" s="66"/>
      <c r="G52" s="66"/>
      <c r="H52" s="66"/>
      <c r="I52" s="69"/>
    </row>
    <row r="53" spans="1:9" s="48" customFormat="1" ht="63.75">
      <c r="A53" s="62">
        <f t="shared" ca="1" si="1"/>
        <v>30</v>
      </c>
      <c r="B53" s="52" t="s">
        <v>218</v>
      </c>
      <c r="C53" s="52" t="s">
        <v>219</v>
      </c>
      <c r="D53" s="53" t="s">
        <v>220</v>
      </c>
      <c r="E53" s="54" t="s">
        <v>107</v>
      </c>
      <c r="F53" s="52" t="s">
        <v>30</v>
      </c>
      <c r="G53" s="52" t="s">
        <v>30</v>
      </c>
      <c r="H53" s="52" t="s">
        <v>30</v>
      </c>
      <c r="I53" s="62"/>
    </row>
    <row r="54" spans="1:9" s="48" customFormat="1" ht="102">
      <c r="A54" s="62">
        <f t="shared" ca="1" si="1"/>
        <v>31</v>
      </c>
      <c r="B54" s="52" t="s">
        <v>221</v>
      </c>
      <c r="C54" s="52" t="s">
        <v>222</v>
      </c>
      <c r="D54" s="54" t="s">
        <v>223</v>
      </c>
      <c r="E54" s="60" t="s">
        <v>224</v>
      </c>
      <c r="F54" s="52" t="s">
        <v>30</v>
      </c>
      <c r="G54" s="52" t="s">
        <v>30</v>
      </c>
      <c r="H54" s="52" t="s">
        <v>30</v>
      </c>
      <c r="I54" s="62"/>
    </row>
    <row r="55" spans="1:9" s="48" customFormat="1" ht="76.5">
      <c r="A55" s="62">
        <f t="shared" ca="1" si="1"/>
        <v>32</v>
      </c>
      <c r="B55" s="52" t="s">
        <v>225</v>
      </c>
      <c r="C55" s="52" t="s">
        <v>226</v>
      </c>
      <c r="D55" s="60" t="s">
        <v>227</v>
      </c>
      <c r="E55" s="54" t="s">
        <v>228</v>
      </c>
      <c r="F55" s="52" t="s">
        <v>30</v>
      </c>
      <c r="G55" s="52" t="s">
        <v>30</v>
      </c>
      <c r="H55" s="52" t="s">
        <v>30</v>
      </c>
      <c r="I55" s="62"/>
    </row>
    <row r="56" spans="1:9" s="48" customFormat="1" ht="14.25">
      <c r="A56" s="77"/>
      <c r="B56" s="201" t="s">
        <v>229</v>
      </c>
      <c r="C56" s="199"/>
      <c r="D56" s="200"/>
      <c r="E56" s="69"/>
      <c r="F56" s="66"/>
      <c r="G56" s="66"/>
      <c r="H56" s="66"/>
      <c r="I56" s="69"/>
    </row>
    <row r="57" spans="1:9" s="48" customFormat="1" ht="63.75">
      <c r="A57" s="62">
        <f t="shared" ca="1" si="1"/>
        <v>33</v>
      </c>
      <c r="B57" s="52" t="s">
        <v>230</v>
      </c>
      <c r="C57" s="52" t="s">
        <v>231</v>
      </c>
      <c r="D57" s="53" t="s">
        <v>232</v>
      </c>
      <c r="E57" s="54" t="s">
        <v>107</v>
      </c>
      <c r="F57" s="52" t="s">
        <v>30</v>
      </c>
      <c r="G57" s="52" t="s">
        <v>30</v>
      </c>
      <c r="H57" s="52" t="s">
        <v>30</v>
      </c>
      <c r="I57" s="62"/>
    </row>
    <row r="58" spans="1:9" s="48" customFormat="1" ht="114.75">
      <c r="A58" s="62">
        <f t="shared" ca="1" si="1"/>
        <v>34</v>
      </c>
      <c r="B58" s="52" t="s">
        <v>233</v>
      </c>
      <c r="C58" s="52" t="s">
        <v>234</v>
      </c>
      <c r="D58" s="54" t="s">
        <v>235</v>
      </c>
      <c r="E58" s="60" t="s">
        <v>236</v>
      </c>
      <c r="F58" s="52" t="s">
        <v>32</v>
      </c>
      <c r="G58" s="52" t="s">
        <v>32</v>
      </c>
      <c r="H58" s="52" t="s">
        <v>30</v>
      </c>
      <c r="I58" s="62"/>
    </row>
    <row r="59" spans="1:9" s="48" customFormat="1" ht="153">
      <c r="A59" s="62">
        <f t="shared" ca="1" si="1"/>
        <v>35</v>
      </c>
      <c r="B59" s="52" t="s">
        <v>237</v>
      </c>
      <c r="C59" s="52" t="s">
        <v>238</v>
      </c>
      <c r="D59" s="54" t="s">
        <v>239</v>
      </c>
      <c r="E59" s="60" t="s">
        <v>111</v>
      </c>
      <c r="F59" s="52" t="s">
        <v>32</v>
      </c>
      <c r="G59" s="52" t="s">
        <v>32</v>
      </c>
      <c r="H59" s="52" t="s">
        <v>30</v>
      </c>
      <c r="I59" s="62"/>
    </row>
    <row r="60" spans="1:9" s="48" customFormat="1" ht="114.75">
      <c r="A60" s="62">
        <f t="shared" ca="1" si="1"/>
        <v>36</v>
      </c>
      <c r="B60" s="52" t="s">
        <v>240</v>
      </c>
      <c r="C60" s="52" t="s">
        <v>241</v>
      </c>
      <c r="D60" s="54" t="s">
        <v>242</v>
      </c>
      <c r="E60" s="60" t="s">
        <v>243</v>
      </c>
      <c r="F60" s="52" t="s">
        <v>30</v>
      </c>
      <c r="G60" s="52" t="s">
        <v>30</v>
      </c>
      <c r="H60" s="52" t="s">
        <v>30</v>
      </c>
      <c r="I60" s="62"/>
    </row>
    <row r="61" spans="1:9" s="48" customFormat="1" ht="102">
      <c r="A61" s="62">
        <f t="shared" ca="1" si="1"/>
        <v>37</v>
      </c>
      <c r="B61" s="52" t="s">
        <v>244</v>
      </c>
      <c r="C61" s="52" t="s">
        <v>245</v>
      </c>
      <c r="D61" s="54" t="s">
        <v>246</v>
      </c>
      <c r="E61" s="54" t="s">
        <v>247</v>
      </c>
      <c r="F61" s="52" t="s">
        <v>30</v>
      </c>
      <c r="G61" s="52" t="s">
        <v>30</v>
      </c>
      <c r="H61" s="52" t="s">
        <v>30</v>
      </c>
      <c r="I61" s="62"/>
    </row>
    <row r="62" spans="1:9" s="48" customFormat="1" ht="102">
      <c r="A62" s="62">
        <f t="shared" ca="1" si="1"/>
        <v>38</v>
      </c>
      <c r="B62" s="52" t="s">
        <v>248</v>
      </c>
      <c r="C62" s="52" t="s">
        <v>249</v>
      </c>
      <c r="D62" s="54" t="s">
        <v>250</v>
      </c>
      <c r="E62" s="54" t="s">
        <v>251</v>
      </c>
      <c r="F62" s="52" t="s">
        <v>30</v>
      </c>
      <c r="G62" s="52" t="s">
        <v>30</v>
      </c>
      <c r="H62" s="52" t="s">
        <v>30</v>
      </c>
      <c r="I62" s="62"/>
    </row>
    <row r="63" spans="1:9" s="48" customFormat="1" ht="102">
      <c r="A63" s="62">
        <f t="shared" ca="1" si="1"/>
        <v>39</v>
      </c>
      <c r="B63" s="52" t="s">
        <v>252</v>
      </c>
      <c r="C63" s="52" t="s">
        <v>253</v>
      </c>
      <c r="D63" s="60" t="s">
        <v>254</v>
      </c>
      <c r="E63" s="54" t="s">
        <v>255</v>
      </c>
      <c r="F63" s="52" t="s">
        <v>30</v>
      </c>
      <c r="G63" s="52" t="s">
        <v>30</v>
      </c>
      <c r="H63" s="52" t="s">
        <v>30</v>
      </c>
      <c r="I63" s="62"/>
    </row>
    <row r="64" spans="1:9" s="48" customFormat="1" ht="76.5">
      <c r="A64" s="62">
        <f t="shared" ca="1" si="1"/>
        <v>40</v>
      </c>
      <c r="B64" s="52" t="s">
        <v>256</v>
      </c>
      <c r="C64" s="52" t="s">
        <v>257</v>
      </c>
      <c r="D64" s="60" t="s">
        <v>258</v>
      </c>
      <c r="E64" s="54" t="s">
        <v>259</v>
      </c>
      <c r="F64" s="52" t="s">
        <v>32</v>
      </c>
      <c r="G64" s="52" t="s">
        <v>32</v>
      </c>
      <c r="H64" s="52" t="s">
        <v>30</v>
      </c>
      <c r="I64" s="62"/>
    </row>
    <row r="65" spans="1:9" s="48" customFormat="1" ht="102">
      <c r="A65" s="62">
        <f t="shared" ca="1" si="1"/>
        <v>41</v>
      </c>
      <c r="B65" s="52" t="s">
        <v>260</v>
      </c>
      <c r="C65" s="52" t="s">
        <v>261</v>
      </c>
      <c r="D65" s="60" t="s">
        <v>262</v>
      </c>
      <c r="E65" s="54" t="s">
        <v>263</v>
      </c>
      <c r="F65" s="52" t="s">
        <v>30</v>
      </c>
      <c r="G65" s="52" t="s">
        <v>30</v>
      </c>
      <c r="H65" s="52" t="s">
        <v>30</v>
      </c>
      <c r="I65" s="62"/>
    </row>
    <row r="66" spans="1:9" s="48" customFormat="1" ht="127.5">
      <c r="A66" s="62">
        <f t="shared" ca="1" si="1"/>
        <v>42</v>
      </c>
      <c r="B66" s="52" t="s">
        <v>264</v>
      </c>
      <c r="C66" s="52" t="s">
        <v>265</v>
      </c>
      <c r="D66" s="54" t="s">
        <v>266</v>
      </c>
      <c r="E66" s="60" t="s">
        <v>267</v>
      </c>
      <c r="F66" s="52" t="s">
        <v>30</v>
      </c>
      <c r="G66" s="52" t="s">
        <v>30</v>
      </c>
      <c r="H66" s="52" t="s">
        <v>30</v>
      </c>
      <c r="I66" s="62"/>
    </row>
    <row r="67" spans="1:9" s="48" customFormat="1" ht="127.5">
      <c r="A67" s="62">
        <f t="shared" ca="1" si="1"/>
        <v>43</v>
      </c>
      <c r="B67" s="52" t="s">
        <v>268</v>
      </c>
      <c r="C67" s="52" t="s">
        <v>269</v>
      </c>
      <c r="D67" s="54" t="s">
        <v>270</v>
      </c>
      <c r="E67" s="60" t="s">
        <v>267</v>
      </c>
      <c r="F67" s="52" t="s">
        <v>32</v>
      </c>
      <c r="G67" s="52" t="s">
        <v>30</v>
      </c>
      <c r="H67" s="52" t="s">
        <v>30</v>
      </c>
      <c r="I67" s="62"/>
    </row>
    <row r="68" spans="1:9" s="48" customFormat="1" ht="14.25">
      <c r="A68" s="77"/>
      <c r="B68" s="201" t="s">
        <v>271</v>
      </c>
      <c r="C68" s="199"/>
      <c r="D68" s="200"/>
      <c r="E68" s="69"/>
      <c r="F68" s="66"/>
      <c r="G68" s="66"/>
      <c r="H68" s="66"/>
      <c r="I68" s="69"/>
    </row>
    <row r="69" spans="1:9" s="48" customFormat="1" ht="76.5">
      <c r="A69" s="62">
        <f t="shared" ca="1" si="1"/>
        <v>44</v>
      </c>
      <c r="B69" s="52" t="s">
        <v>272</v>
      </c>
      <c r="C69" s="52" t="s">
        <v>273</v>
      </c>
      <c r="D69" s="53" t="s">
        <v>274</v>
      </c>
      <c r="E69" s="54" t="s">
        <v>107</v>
      </c>
      <c r="F69" s="52" t="s">
        <v>30</v>
      </c>
      <c r="G69" s="52" t="s">
        <v>30</v>
      </c>
      <c r="H69" s="52" t="s">
        <v>30</v>
      </c>
      <c r="I69" s="62"/>
    </row>
    <row r="70" spans="1:9" s="48" customFormat="1" ht="89.25">
      <c r="A70" s="62">
        <f t="shared" ca="1" si="1"/>
        <v>45</v>
      </c>
      <c r="B70" s="52" t="s">
        <v>275</v>
      </c>
      <c r="C70" s="52" t="s">
        <v>276</v>
      </c>
      <c r="D70" s="60" t="s">
        <v>277</v>
      </c>
      <c r="E70" s="60" t="s">
        <v>111</v>
      </c>
      <c r="F70" s="52" t="s">
        <v>30</v>
      </c>
      <c r="G70" s="52" t="s">
        <v>30</v>
      </c>
      <c r="H70" s="52" t="s">
        <v>30</v>
      </c>
      <c r="I70" s="62"/>
    </row>
    <row r="71" spans="1:9" s="48" customFormat="1" ht="89.25">
      <c r="A71" s="62">
        <f t="shared" ca="1" si="1"/>
        <v>46</v>
      </c>
      <c r="B71" s="52" t="s">
        <v>278</v>
      </c>
      <c r="C71" s="52" t="s">
        <v>279</v>
      </c>
      <c r="D71" s="60" t="s">
        <v>280</v>
      </c>
      <c r="E71" s="60" t="s">
        <v>111</v>
      </c>
      <c r="F71" s="52" t="s">
        <v>30</v>
      </c>
      <c r="G71" s="52" t="s">
        <v>30</v>
      </c>
      <c r="H71" s="52" t="s">
        <v>30</v>
      </c>
      <c r="I71" s="62"/>
    </row>
    <row r="72" spans="1:9" s="48" customFormat="1" ht="14.25">
      <c r="A72" s="77"/>
      <c r="B72" s="201" t="s">
        <v>281</v>
      </c>
      <c r="C72" s="199"/>
      <c r="D72" s="200"/>
      <c r="E72" s="69"/>
      <c r="F72" s="66"/>
      <c r="G72" s="66"/>
      <c r="H72" s="66"/>
      <c r="I72" s="69"/>
    </row>
    <row r="73" spans="1:9" s="48" customFormat="1" ht="127.5">
      <c r="A73" s="62">
        <f t="shared" ca="1" si="1"/>
        <v>47</v>
      </c>
      <c r="B73" s="52" t="s">
        <v>282</v>
      </c>
      <c r="C73" s="52" t="s">
        <v>283</v>
      </c>
      <c r="D73" s="54" t="s">
        <v>284</v>
      </c>
      <c r="E73" s="54" t="s">
        <v>285</v>
      </c>
      <c r="F73" s="52" t="s">
        <v>30</v>
      </c>
      <c r="G73" s="52" t="s">
        <v>30</v>
      </c>
      <c r="H73" s="52" t="s">
        <v>30</v>
      </c>
      <c r="I73" s="62"/>
    </row>
    <row r="74" spans="1:9" s="48" customFormat="1" ht="153">
      <c r="A74" s="62">
        <f t="shared" ca="1" si="1"/>
        <v>48</v>
      </c>
      <c r="B74" s="52" t="s">
        <v>286</v>
      </c>
      <c r="C74" s="52" t="s">
        <v>283</v>
      </c>
      <c r="D74" s="54" t="s">
        <v>287</v>
      </c>
      <c r="E74" s="54" t="s">
        <v>288</v>
      </c>
      <c r="F74" s="52" t="s">
        <v>30</v>
      </c>
      <c r="G74" s="52" t="s">
        <v>30</v>
      </c>
      <c r="H74" s="52" t="s">
        <v>30</v>
      </c>
      <c r="I74" s="62"/>
    </row>
    <row r="75" spans="1:9" s="48" customFormat="1" ht="114.75">
      <c r="A75" s="62">
        <f t="shared" ca="1" si="1"/>
        <v>49</v>
      </c>
      <c r="B75" s="52" t="s">
        <v>289</v>
      </c>
      <c r="C75" s="52" t="s">
        <v>283</v>
      </c>
      <c r="D75" s="54" t="s">
        <v>290</v>
      </c>
      <c r="E75" s="54" t="s">
        <v>291</v>
      </c>
      <c r="F75" s="52" t="s">
        <v>30</v>
      </c>
      <c r="G75" s="52" t="s">
        <v>30</v>
      </c>
      <c r="H75" s="52" t="s">
        <v>30</v>
      </c>
      <c r="I75" s="62"/>
    </row>
    <row r="76" spans="1:9" s="48" customFormat="1" ht="14.25" customHeight="1">
      <c r="A76" s="77"/>
      <c r="B76" s="201" t="s">
        <v>292</v>
      </c>
      <c r="C76" s="199"/>
      <c r="D76" s="200"/>
      <c r="E76" s="69"/>
      <c r="F76" s="66"/>
      <c r="G76" s="66"/>
      <c r="H76" s="66"/>
      <c r="I76" s="69"/>
    </row>
    <row r="77" spans="1:9" s="48" customFormat="1" ht="204">
      <c r="A77" s="62">
        <f t="shared" ca="1" si="1"/>
        <v>50</v>
      </c>
      <c r="B77" s="52" t="s">
        <v>293</v>
      </c>
      <c r="C77" s="52" t="s">
        <v>294</v>
      </c>
      <c r="D77" s="54" t="s">
        <v>295</v>
      </c>
      <c r="E77" s="60" t="s">
        <v>296</v>
      </c>
      <c r="F77" s="52" t="s">
        <v>30</v>
      </c>
      <c r="G77" s="52" t="s">
        <v>30</v>
      </c>
      <c r="H77" s="52" t="s">
        <v>30</v>
      </c>
      <c r="I77" s="62"/>
    </row>
    <row r="78" spans="1:9" s="48" customFormat="1" ht="76.5">
      <c r="A78" s="62">
        <f t="shared" ca="1" si="1"/>
        <v>51</v>
      </c>
      <c r="B78" s="52" t="s">
        <v>297</v>
      </c>
      <c r="C78" s="52" t="s">
        <v>294</v>
      </c>
      <c r="D78" s="60" t="s">
        <v>298</v>
      </c>
      <c r="E78" s="60" t="s">
        <v>299</v>
      </c>
      <c r="F78" s="52" t="s">
        <v>30</v>
      </c>
      <c r="G78" s="52" t="s">
        <v>30</v>
      </c>
      <c r="H78" s="52" t="s">
        <v>30</v>
      </c>
      <c r="I78" s="62"/>
    </row>
    <row r="79" spans="1:9" s="48" customFormat="1" ht="14.25" customHeight="1">
      <c r="A79" s="77"/>
      <c r="B79" s="201" t="s">
        <v>300</v>
      </c>
      <c r="C79" s="199"/>
      <c r="D79" s="200"/>
      <c r="E79" s="69"/>
      <c r="F79" s="66"/>
      <c r="G79" s="66"/>
      <c r="H79" s="66"/>
      <c r="I79" s="69"/>
    </row>
    <row r="80" spans="1:9" s="48" customFormat="1" ht="89.25">
      <c r="A80" s="62">
        <f t="shared" ca="1" si="1"/>
        <v>52</v>
      </c>
      <c r="B80" s="52" t="s">
        <v>301</v>
      </c>
      <c r="C80" s="52" t="s">
        <v>302</v>
      </c>
      <c r="D80" s="53" t="s">
        <v>303</v>
      </c>
      <c r="E80" s="54" t="s">
        <v>107</v>
      </c>
      <c r="F80" s="52" t="s">
        <v>30</v>
      </c>
      <c r="G80" s="52" t="s">
        <v>30</v>
      </c>
      <c r="H80" s="52" t="s">
        <v>30</v>
      </c>
      <c r="I80" s="62"/>
    </row>
    <row r="81" spans="1:9" s="48" customFormat="1" ht="114.75">
      <c r="A81" s="62">
        <f t="shared" ca="1" si="1"/>
        <v>53</v>
      </c>
      <c r="B81" s="52" t="s">
        <v>304</v>
      </c>
      <c r="C81" s="52" t="s">
        <v>305</v>
      </c>
      <c r="D81" s="60" t="s">
        <v>306</v>
      </c>
      <c r="E81" s="54" t="s">
        <v>307</v>
      </c>
      <c r="F81" s="52" t="s">
        <v>30</v>
      </c>
      <c r="G81" s="52" t="s">
        <v>30</v>
      </c>
      <c r="H81" s="52" t="s">
        <v>30</v>
      </c>
      <c r="I81" s="62"/>
    </row>
    <row r="82" spans="1:9" s="48" customFormat="1" ht="76.5">
      <c r="A82" s="62">
        <f t="shared" ca="1" si="1"/>
        <v>54</v>
      </c>
      <c r="B82" s="52" t="s">
        <v>308</v>
      </c>
      <c r="C82" s="52" t="s">
        <v>309</v>
      </c>
      <c r="D82" s="60" t="s">
        <v>310</v>
      </c>
      <c r="E82" s="54" t="s">
        <v>311</v>
      </c>
      <c r="F82" s="52" t="s">
        <v>32</v>
      </c>
      <c r="G82" s="52" t="s">
        <v>30</v>
      </c>
      <c r="H82" s="52" t="s">
        <v>30</v>
      </c>
      <c r="I82" s="62"/>
    </row>
    <row r="83" spans="1:9" s="48" customFormat="1" ht="102">
      <c r="A83" s="62">
        <f t="shared" ca="1" si="1"/>
        <v>55</v>
      </c>
      <c r="B83" s="52" t="s">
        <v>312</v>
      </c>
      <c r="C83" s="52" t="s">
        <v>313</v>
      </c>
      <c r="D83" s="60" t="s">
        <v>314</v>
      </c>
      <c r="E83" s="54" t="s">
        <v>315</v>
      </c>
      <c r="F83" s="52" t="s">
        <v>30</v>
      </c>
      <c r="G83" s="52" t="s">
        <v>30</v>
      </c>
      <c r="H83" s="52" t="s">
        <v>30</v>
      </c>
      <c r="I83" s="62"/>
    </row>
    <row r="84" spans="1:9" s="48" customFormat="1" ht="102">
      <c r="A84" s="62">
        <f t="shared" ca="1" si="1"/>
        <v>56</v>
      </c>
      <c r="B84" s="52" t="s">
        <v>316</v>
      </c>
      <c r="C84" s="52" t="s">
        <v>317</v>
      </c>
      <c r="D84" s="60" t="s">
        <v>318</v>
      </c>
      <c r="E84" s="54" t="s">
        <v>315</v>
      </c>
      <c r="F84" s="52" t="s">
        <v>32</v>
      </c>
      <c r="G84" s="52" t="s">
        <v>30</v>
      </c>
      <c r="H84" s="52" t="s">
        <v>30</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321</v>
      </c>
    </row>
    <row r="2" spans="1:12" s="84" customFormat="1" ht="26.25">
      <c r="A2" s="83"/>
      <c r="C2" s="231" t="s">
        <v>322</v>
      </c>
      <c r="D2" s="231"/>
      <c r="E2" s="231"/>
      <c r="F2" s="231"/>
      <c r="G2" s="231"/>
      <c r="H2" s="85" t="s">
        <v>323</v>
      </c>
      <c r="I2" s="86"/>
      <c r="J2" s="86"/>
      <c r="K2" s="86"/>
      <c r="L2" s="86"/>
    </row>
    <row r="3" spans="1:12" s="84" customFormat="1" ht="23.25">
      <c r="A3" s="83"/>
      <c r="C3" s="232" t="s">
        <v>324</v>
      </c>
      <c r="D3" s="232"/>
      <c r="E3" s="157"/>
      <c r="F3" s="233" t="s">
        <v>325</v>
      </c>
      <c r="G3" s="233"/>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5" t="s">
        <v>326</v>
      </c>
      <c r="C6" s="215"/>
      <c r="D6" s="94"/>
      <c r="E6" s="94"/>
      <c r="F6" s="94"/>
      <c r="G6" s="95"/>
      <c r="H6" s="95"/>
    </row>
    <row r="7" spans="1:12">
      <c r="B7" s="96" t="s">
        <v>327</v>
      </c>
      <c r="C7" s="97"/>
      <c r="D7" s="97"/>
      <c r="E7" s="97"/>
      <c r="F7" s="97"/>
      <c r="G7" s="98"/>
    </row>
    <row r="8" spans="1:12">
      <c r="A8" s="99" t="s">
        <v>47</v>
      </c>
      <c r="B8" s="160" t="s">
        <v>328</v>
      </c>
      <c r="C8" s="160" t="s">
        <v>329</v>
      </c>
      <c r="D8" s="160" t="s">
        <v>330</v>
      </c>
      <c r="E8" s="160" t="s">
        <v>331</v>
      </c>
      <c r="F8" s="160" t="s">
        <v>332</v>
      </c>
      <c r="G8" s="160" t="s">
        <v>333</v>
      </c>
      <c r="H8" s="160" t="s">
        <v>334</v>
      </c>
      <c r="I8" s="159" t="s">
        <v>335</v>
      </c>
      <c r="L8" s="80"/>
    </row>
    <row r="9" spans="1:12" s="125" customFormat="1">
      <c r="A9" s="121"/>
      <c r="B9" s="122" t="s">
        <v>336</v>
      </c>
      <c r="C9" s="122" t="s">
        <v>337</v>
      </c>
      <c r="D9" s="122" t="s">
        <v>338</v>
      </c>
      <c r="E9" s="122" t="s">
        <v>339</v>
      </c>
      <c r="F9" s="122" t="s">
        <v>340</v>
      </c>
      <c r="G9" s="122" t="s">
        <v>341</v>
      </c>
      <c r="H9" s="122" t="s">
        <v>342</v>
      </c>
      <c r="I9" s="123"/>
      <c r="J9" s="124"/>
      <c r="K9" s="124"/>
    </row>
    <row r="10" spans="1:12">
      <c r="A10" s="100">
        <v>1</v>
      </c>
      <c r="B10" s="101" t="s">
        <v>55</v>
      </c>
      <c r="C10" s="101" t="s">
        <v>343</v>
      </c>
      <c r="D10" s="101" t="s">
        <v>344</v>
      </c>
      <c r="E10" s="101" t="s">
        <v>345</v>
      </c>
      <c r="F10" s="101" t="s">
        <v>346</v>
      </c>
      <c r="G10" s="101" t="s">
        <v>347</v>
      </c>
      <c r="H10" s="101" t="s">
        <v>347</v>
      </c>
      <c r="I10" s="102"/>
      <c r="L10" s="80"/>
    </row>
    <row r="11" spans="1:12" ht="20.25" customHeight="1">
      <c r="A11" s="100">
        <v>2</v>
      </c>
      <c r="B11" s="101" t="s">
        <v>56</v>
      </c>
      <c r="C11" s="101" t="s">
        <v>348</v>
      </c>
      <c r="D11" s="101" t="s">
        <v>349</v>
      </c>
      <c r="E11" s="101" t="s">
        <v>350</v>
      </c>
      <c r="F11" s="101" t="s">
        <v>346</v>
      </c>
      <c r="G11" s="101" t="s">
        <v>347</v>
      </c>
      <c r="H11" s="101" t="s">
        <v>351</v>
      </c>
      <c r="I11" s="102" t="s">
        <v>352</v>
      </c>
      <c r="L11" s="80"/>
    </row>
    <row r="12" spans="1:12" ht="20.25" customHeight="1">
      <c r="A12" s="100">
        <v>3</v>
      </c>
      <c r="B12" s="101" t="s">
        <v>353</v>
      </c>
      <c r="C12" s="101" t="s">
        <v>354</v>
      </c>
      <c r="D12" s="101" t="s">
        <v>349</v>
      </c>
      <c r="E12" s="101" t="s">
        <v>345</v>
      </c>
      <c r="F12" s="101" t="s">
        <v>355</v>
      </c>
      <c r="G12" s="101" t="s">
        <v>347</v>
      </c>
      <c r="H12" s="101" t="s">
        <v>347</v>
      </c>
      <c r="I12" s="102"/>
      <c r="L12" s="80"/>
    </row>
    <row r="13" spans="1:12" ht="15" customHeight="1">
      <c r="B13" s="103"/>
      <c r="C13" s="97"/>
      <c r="D13" s="97"/>
      <c r="E13" s="97"/>
      <c r="F13" s="97"/>
      <c r="G13" s="98"/>
    </row>
    <row r="14" spans="1:12" ht="21.75" customHeight="1">
      <c r="B14" s="215" t="s">
        <v>356</v>
      </c>
      <c r="C14" s="215"/>
      <c r="D14" s="215"/>
      <c r="E14" s="94"/>
      <c r="F14" s="94"/>
      <c r="G14" s="95"/>
      <c r="H14" s="95"/>
    </row>
    <row r="15" spans="1:12">
      <c r="B15" s="96" t="s">
        <v>357</v>
      </c>
      <c r="C15" s="97"/>
      <c r="D15" s="97"/>
      <c r="E15" s="97"/>
      <c r="F15" s="97"/>
      <c r="G15" s="98"/>
    </row>
    <row r="16" spans="1:12" ht="31.5" customHeight="1">
      <c r="A16" s="99" t="s">
        <v>47</v>
      </c>
      <c r="B16" s="160" t="s">
        <v>358</v>
      </c>
      <c r="C16" s="160" t="s">
        <v>30</v>
      </c>
      <c r="D16" s="160" t="s">
        <v>32</v>
      </c>
      <c r="E16" s="160" t="s">
        <v>351</v>
      </c>
      <c r="F16" s="160" t="s">
        <v>34</v>
      </c>
      <c r="G16" s="160" t="s">
        <v>359</v>
      </c>
      <c r="L16" s="80"/>
    </row>
    <row r="17" spans="1:12" s="125" customFormat="1" ht="51">
      <c r="A17" s="121"/>
      <c r="B17" s="122" t="s">
        <v>336</v>
      </c>
      <c r="C17" s="126" t="s">
        <v>360</v>
      </c>
      <c r="D17" s="126" t="s">
        <v>361</v>
      </c>
      <c r="E17" s="126" t="s">
        <v>362</v>
      </c>
      <c r="F17" s="126" t="s">
        <v>363</v>
      </c>
      <c r="G17" s="126" t="s">
        <v>364</v>
      </c>
      <c r="H17" s="124"/>
      <c r="I17" s="124"/>
      <c r="J17" s="124"/>
      <c r="K17" s="124"/>
    </row>
    <row r="18" spans="1:12">
      <c r="A18" s="100">
        <v>1</v>
      </c>
      <c r="B18" s="101" t="s">
        <v>55</v>
      </c>
      <c r="C18" s="104">
        <f>'Assignment 1 - Review'!D11</f>
        <v>0</v>
      </c>
      <c r="D18" s="104">
        <f>'Assignment 1 - Review'!D12</f>
        <v>0</v>
      </c>
      <c r="E18" s="104">
        <f>'Assignment 1 - Review'!D14</f>
        <v>0</v>
      </c>
      <c r="F18" s="104">
        <f>'Assignment 1 - Review'!D13</f>
        <v>0</v>
      </c>
      <c r="G18" s="104">
        <f>'Assignment 1 - Review'!D15</f>
        <v>0</v>
      </c>
      <c r="L18" s="80"/>
    </row>
    <row r="19" spans="1:12" ht="20.25" customHeight="1">
      <c r="A19" s="100">
        <v>2</v>
      </c>
      <c r="B19" s="101" t="s">
        <v>353</v>
      </c>
      <c r="C19" s="104">
        <f>'User Story 3'!D11</f>
        <v>55</v>
      </c>
      <c r="D19" s="104">
        <f>'User Story 3'!D12</f>
        <v>1</v>
      </c>
      <c r="E19" s="104">
        <f>'User Story 3'!D14</f>
        <v>0</v>
      </c>
      <c r="F19" s="104">
        <f>'User Story 3'!D13</f>
        <v>0</v>
      </c>
      <c r="G19" s="104">
        <f>'User Story 3'!D15</f>
        <v>0</v>
      </c>
      <c r="L19" s="80"/>
    </row>
    <row r="20" spans="1:12" ht="20.25" customHeight="1">
      <c r="A20" s="100">
        <v>3</v>
      </c>
      <c r="B20" s="101" t="s">
        <v>91</v>
      </c>
      <c r="C20" s="104">
        <f>SUM(C18:C19)</f>
        <v>55</v>
      </c>
      <c r="D20" s="104">
        <f t="shared" ref="D20:G20" si="0">SUM(D18:D19)</f>
        <v>1</v>
      </c>
      <c r="E20" s="104">
        <f t="shared" si="0"/>
        <v>0</v>
      </c>
      <c r="F20" s="104">
        <f t="shared" si="0"/>
        <v>0</v>
      </c>
      <c r="G20" s="104">
        <f t="shared" si="0"/>
        <v>0</v>
      </c>
      <c r="L20" s="80"/>
    </row>
    <row r="21" spans="1:12" ht="20.25" customHeight="1">
      <c r="A21" s="106"/>
      <c r="B21" s="107"/>
      <c r="C21" s="120" t="s">
        <v>365</v>
      </c>
      <c r="D21" s="119">
        <f>SUM(C20,D20,G20)/SUM(C20:G20)</f>
        <v>1</v>
      </c>
      <c r="E21" s="108"/>
      <c r="F21" s="108"/>
      <c r="G21" s="108"/>
      <c r="L21" s="80"/>
    </row>
    <row r="22" spans="1:12">
      <c r="B22" s="103"/>
      <c r="C22" s="97"/>
      <c r="D22" s="97"/>
      <c r="E22" s="97"/>
      <c r="F22" s="97"/>
      <c r="G22" s="98"/>
    </row>
    <row r="23" spans="1:12" ht="21.75" customHeight="1">
      <c r="B23" s="215" t="s">
        <v>366</v>
      </c>
      <c r="C23" s="215"/>
      <c r="D23" s="215"/>
      <c r="E23" s="94"/>
      <c r="F23" s="94"/>
      <c r="G23" s="95"/>
      <c r="H23" s="95"/>
    </row>
    <row r="24" spans="1:12" ht="21.75" customHeight="1">
      <c r="B24" s="96" t="s">
        <v>367</v>
      </c>
      <c r="C24" s="158"/>
      <c r="D24" s="158"/>
      <c r="E24" s="94"/>
      <c r="F24" s="94"/>
      <c r="G24" s="95"/>
      <c r="H24" s="95"/>
    </row>
    <row r="25" spans="1:12" ht="15">
      <c r="B25" s="105" t="s">
        <v>368</v>
      </c>
      <c r="C25" s="97"/>
      <c r="D25" s="97"/>
      <c r="E25" s="97"/>
      <c r="F25" s="97"/>
      <c r="G25" s="98"/>
    </row>
    <row r="26" spans="1:12" ht="18.75" customHeight="1">
      <c r="A26" s="99" t="s">
        <v>47</v>
      </c>
      <c r="B26" s="160" t="s">
        <v>369</v>
      </c>
      <c r="C26" s="160" t="s">
        <v>370</v>
      </c>
      <c r="D26" s="160" t="s">
        <v>371</v>
      </c>
      <c r="E26" s="160" t="s">
        <v>372</v>
      </c>
      <c r="F26" s="160" t="s">
        <v>373</v>
      </c>
      <c r="G26" s="234" t="s">
        <v>102</v>
      </c>
      <c r="H26" s="235"/>
    </row>
    <row r="27" spans="1:12">
      <c r="A27" s="100">
        <v>1</v>
      </c>
      <c r="B27" s="101" t="s">
        <v>374</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6"/>
      <c r="H27" s="227"/>
    </row>
    <row r="28" spans="1:12" ht="20.25" customHeight="1">
      <c r="A28" s="100">
        <v>2</v>
      </c>
      <c r="B28" s="101" t="s">
        <v>375</v>
      </c>
      <c r="C28" s="104" t="e">
        <f>COUNTIFS(#REF!, "*Major*",#REF!,"*Open*")</f>
        <v>#REF!</v>
      </c>
      <c r="D28" s="104" t="e">
        <f>COUNTIFS(#REF!, "*Major*",#REF!,"*Resolved*")</f>
        <v>#REF!</v>
      </c>
      <c r="E28" s="104" t="e">
        <f>COUNTIFS(#REF!, "*Major*",#REF!,"*Reopened*")</f>
        <v>#REF!</v>
      </c>
      <c r="F28" s="104" t="e">
        <f>COUNTIFS(#REF!, "*Major*",#REF!,"*Closed*") + COUNTIFS(#REF!, "*Major*",#REF!,"*Ready for client test*")</f>
        <v>#REF!</v>
      </c>
      <c r="G28" s="226"/>
      <c r="H28" s="227"/>
    </row>
    <row r="29" spans="1:12" ht="20.25" customHeight="1">
      <c r="A29" s="100">
        <v>3</v>
      </c>
      <c r="B29" s="101" t="s">
        <v>376</v>
      </c>
      <c r="C29" s="104" t="e">
        <f>COUNTIFS(#REF!, "*Normal*",#REF!,"*Open*")</f>
        <v>#REF!</v>
      </c>
      <c r="D29" s="104" t="e">
        <f>COUNTIFS(#REF!, "*Normal*",#REF!,"*Resolved*")</f>
        <v>#REF!</v>
      </c>
      <c r="E29" s="104" t="e">
        <f>COUNTIFS(#REF!, "*Normal*",#REF!,"*Reopened*")</f>
        <v>#REF!</v>
      </c>
      <c r="F29" s="104" t="e">
        <f>COUNTIFS(#REF!, "*Normal*",#REF!,"*Closed*") + COUNTIFS(#REF!, "*Normal*",#REF!,"*Ready for client test*")</f>
        <v>#REF!</v>
      </c>
      <c r="G29" s="226"/>
      <c r="H29" s="227"/>
    </row>
    <row r="30" spans="1:12" ht="20.25" customHeight="1">
      <c r="A30" s="100">
        <v>4</v>
      </c>
      <c r="B30" s="101" t="s">
        <v>377</v>
      </c>
      <c r="C30" s="104" t="e">
        <f>COUNTIFS(#REF!, "*Minor*",#REF!,"*Open*")</f>
        <v>#REF!</v>
      </c>
      <c r="D30" s="104" t="e">
        <f>COUNTIFS(#REF!, "*Minor*",#REF!,"*Resolved*")</f>
        <v>#REF!</v>
      </c>
      <c r="E30" s="104" t="e">
        <f>COUNTIFS(#REF!, "*Minor*",#REF!,"*Reopened*")</f>
        <v>#REF!</v>
      </c>
      <c r="F30" s="104" t="e">
        <f>COUNTIFS(#REF!, "*Minor*",#REF!,"*Closed*") + COUNTIFS(#REF!, "*Minor*",#REF!,"*Ready for client test*")</f>
        <v>#REF!</v>
      </c>
      <c r="G30" s="226"/>
      <c r="H30" s="227"/>
    </row>
    <row r="31" spans="1:12" ht="20.25" customHeight="1">
      <c r="A31" s="100"/>
      <c r="B31" s="99" t="s">
        <v>91</v>
      </c>
      <c r="C31" s="99" t="e">
        <f>SUM(C27:C30)</f>
        <v>#REF!</v>
      </c>
      <c r="D31" s="99">
        <v>0</v>
      </c>
      <c r="E31" s="99">
        <v>0</v>
      </c>
      <c r="F31" s="99" t="e">
        <f>SUM(F27:F30)</f>
        <v>#REF!</v>
      </c>
      <c r="G31" s="226"/>
      <c r="H31" s="227"/>
    </row>
    <row r="32" spans="1:12" ht="20.25" customHeight="1">
      <c r="A32" s="106"/>
      <c r="B32" s="107"/>
      <c r="C32" s="108"/>
      <c r="D32" s="108"/>
      <c r="E32" s="108"/>
      <c r="F32" s="108"/>
      <c r="G32" s="108"/>
      <c r="H32" s="108"/>
    </row>
    <row r="33" spans="1:12" ht="15">
      <c r="B33" s="105" t="s">
        <v>378</v>
      </c>
      <c r="C33" s="97"/>
      <c r="D33" s="97"/>
      <c r="E33" s="97"/>
      <c r="F33" s="97"/>
      <c r="G33" s="98"/>
    </row>
    <row r="34" spans="1:12" ht="18.75" customHeight="1">
      <c r="A34" s="99" t="s">
        <v>47</v>
      </c>
      <c r="B34" s="160" t="s">
        <v>379</v>
      </c>
      <c r="C34" s="160" t="s">
        <v>380</v>
      </c>
      <c r="D34" s="160" t="s">
        <v>381</v>
      </c>
      <c r="E34" s="160" t="s">
        <v>332</v>
      </c>
      <c r="F34" s="220" t="s">
        <v>335</v>
      </c>
      <c r="G34" s="222"/>
    </row>
    <row r="35" spans="1:12" s="125" customFormat="1">
      <c r="A35" s="121"/>
      <c r="B35" s="122" t="s">
        <v>382</v>
      </c>
      <c r="C35" s="126" t="s">
        <v>383</v>
      </c>
      <c r="D35" s="126" t="s">
        <v>384</v>
      </c>
      <c r="E35" s="126" t="s">
        <v>340</v>
      </c>
      <c r="F35" s="229"/>
      <c r="G35" s="230"/>
      <c r="H35" s="124"/>
      <c r="I35" s="124"/>
      <c r="J35" s="124"/>
      <c r="K35" s="124"/>
      <c r="L35" s="124"/>
    </row>
    <row r="36" spans="1:12">
      <c r="A36" s="100">
        <v>1</v>
      </c>
      <c r="B36" s="101" t="s">
        <v>320</v>
      </c>
      <c r="C36" s="104" t="s">
        <v>385</v>
      </c>
      <c r="D36" s="104" t="s">
        <v>377</v>
      </c>
      <c r="E36" s="104" t="s">
        <v>346</v>
      </c>
      <c r="F36" s="226"/>
      <c r="G36" s="227"/>
    </row>
    <row r="37" spans="1:12" ht="20.25" customHeight="1">
      <c r="A37" s="100">
        <v>2</v>
      </c>
      <c r="B37" s="101" t="s">
        <v>135</v>
      </c>
      <c r="C37" s="104" t="s">
        <v>386</v>
      </c>
      <c r="D37" s="104" t="s">
        <v>377</v>
      </c>
      <c r="E37" s="104" t="s">
        <v>346</v>
      </c>
      <c r="F37" s="226"/>
      <c r="G37" s="227"/>
    </row>
    <row r="38" spans="1:12" ht="20.25" customHeight="1">
      <c r="A38" s="106"/>
      <c r="B38" s="107"/>
      <c r="C38" s="108"/>
      <c r="D38" s="108"/>
      <c r="E38" s="108"/>
      <c r="F38" s="108"/>
      <c r="G38" s="108"/>
      <c r="H38" s="108"/>
    </row>
    <row r="39" spans="1:12" ht="21.75" customHeight="1">
      <c r="B39" s="215" t="s">
        <v>387</v>
      </c>
      <c r="C39" s="215"/>
      <c r="D39" s="94"/>
      <c r="E39" s="94"/>
      <c r="F39" s="94"/>
      <c r="G39" s="95"/>
      <c r="H39" s="95"/>
    </row>
    <row r="40" spans="1:12">
      <c r="B40" s="96" t="s">
        <v>388</v>
      </c>
      <c r="C40" s="97"/>
      <c r="D40" s="97"/>
      <c r="E40" s="97"/>
      <c r="F40" s="97"/>
      <c r="G40" s="98"/>
    </row>
    <row r="41" spans="1:12" ht="18.75" customHeight="1">
      <c r="A41" s="99" t="s">
        <v>47</v>
      </c>
      <c r="B41" s="160" t="s">
        <v>51</v>
      </c>
      <c r="C41" s="228" t="s">
        <v>389</v>
      </c>
      <c r="D41" s="228"/>
      <c r="E41" s="228" t="s">
        <v>390</v>
      </c>
      <c r="F41" s="228"/>
      <c r="G41" s="228"/>
      <c r="H41" s="99" t="s">
        <v>391</v>
      </c>
    </row>
    <row r="42" spans="1:12" ht="34.5" customHeight="1">
      <c r="A42" s="100">
        <v>1</v>
      </c>
      <c r="B42" s="161" t="s">
        <v>392</v>
      </c>
      <c r="C42" s="225" t="s">
        <v>393</v>
      </c>
      <c r="D42" s="225"/>
      <c r="E42" s="225" t="s">
        <v>394</v>
      </c>
      <c r="F42" s="225"/>
      <c r="G42" s="225"/>
      <c r="H42" s="109"/>
    </row>
    <row r="43" spans="1:12" ht="34.5" customHeight="1">
      <c r="A43" s="100">
        <v>2</v>
      </c>
      <c r="B43" s="161" t="s">
        <v>392</v>
      </c>
      <c r="C43" s="225" t="s">
        <v>393</v>
      </c>
      <c r="D43" s="225"/>
      <c r="E43" s="225" t="s">
        <v>394</v>
      </c>
      <c r="F43" s="225"/>
      <c r="G43" s="225"/>
      <c r="H43" s="109"/>
    </row>
    <row r="44" spans="1:12" ht="34.5" customHeight="1">
      <c r="A44" s="100">
        <v>3</v>
      </c>
      <c r="B44" s="161" t="s">
        <v>392</v>
      </c>
      <c r="C44" s="225" t="s">
        <v>393</v>
      </c>
      <c r="D44" s="225"/>
      <c r="E44" s="225" t="s">
        <v>394</v>
      </c>
      <c r="F44" s="225"/>
      <c r="G44" s="225"/>
      <c r="H44" s="109"/>
    </row>
    <row r="45" spans="1:12">
      <c r="B45" s="110"/>
      <c r="C45" s="110"/>
      <c r="D45" s="110"/>
      <c r="E45" s="111"/>
      <c r="F45" s="97"/>
      <c r="G45" s="98"/>
    </row>
    <row r="46" spans="1:12" ht="21.75" customHeight="1">
      <c r="B46" s="215" t="s">
        <v>395</v>
      </c>
      <c r="C46" s="215"/>
      <c r="D46" s="94"/>
      <c r="E46" s="94"/>
      <c r="F46" s="94"/>
      <c r="G46" s="95"/>
      <c r="H46" s="95"/>
    </row>
    <row r="47" spans="1:12">
      <c r="B47" s="96" t="s">
        <v>396</v>
      </c>
      <c r="C47" s="110"/>
      <c r="D47" s="110"/>
      <c r="E47" s="111"/>
      <c r="F47" s="97"/>
      <c r="G47" s="98"/>
    </row>
    <row r="48" spans="1:12" s="113" customFormat="1" ht="21" customHeight="1">
      <c r="A48" s="216" t="s">
        <v>47</v>
      </c>
      <c r="B48" s="218" t="s">
        <v>397</v>
      </c>
      <c r="C48" s="220" t="s">
        <v>398</v>
      </c>
      <c r="D48" s="221"/>
      <c r="E48" s="221"/>
      <c r="F48" s="222"/>
      <c r="G48" s="223" t="s">
        <v>365</v>
      </c>
      <c r="H48" s="223" t="s">
        <v>397</v>
      </c>
      <c r="I48" s="213" t="s">
        <v>399</v>
      </c>
      <c r="J48" s="112"/>
      <c r="K48" s="112"/>
      <c r="L48" s="112"/>
    </row>
    <row r="49" spans="1:9">
      <c r="A49" s="217"/>
      <c r="B49" s="219"/>
      <c r="C49" s="114" t="s">
        <v>374</v>
      </c>
      <c r="D49" s="114" t="s">
        <v>375</v>
      </c>
      <c r="E49" s="115" t="s">
        <v>376</v>
      </c>
      <c r="F49" s="115" t="s">
        <v>377</v>
      </c>
      <c r="G49" s="224"/>
      <c r="H49" s="224"/>
      <c r="I49" s="214"/>
    </row>
    <row r="50" spans="1:9" ht="38.25">
      <c r="A50" s="217"/>
      <c r="B50" s="219"/>
      <c r="C50" s="128" t="s">
        <v>400</v>
      </c>
      <c r="D50" s="128" t="s">
        <v>401</v>
      </c>
      <c r="E50" s="128" t="s">
        <v>402</v>
      </c>
      <c r="F50" s="128" t="s">
        <v>403</v>
      </c>
      <c r="G50" s="127" t="s">
        <v>404</v>
      </c>
      <c r="H50" s="127" t="s">
        <v>405</v>
      </c>
      <c r="I50" s="127" t="s">
        <v>405</v>
      </c>
    </row>
    <row r="51" spans="1:9" ht="38.25">
      <c r="A51" s="100">
        <v>1</v>
      </c>
      <c r="B51" s="121" t="s">
        <v>406</v>
      </c>
      <c r="C51" s="128" t="s">
        <v>400</v>
      </c>
      <c r="D51" s="128" t="s">
        <v>401</v>
      </c>
      <c r="E51" s="128" t="s">
        <v>402</v>
      </c>
      <c r="F51" s="128" t="s">
        <v>403</v>
      </c>
      <c r="G51" s="116" t="s">
        <v>404</v>
      </c>
      <c r="H51" s="116" t="s">
        <v>405</v>
      </c>
      <c r="I51" s="116" t="s">
        <v>405</v>
      </c>
    </row>
    <row r="52" spans="1:9">
      <c r="A52" s="100">
        <v>2</v>
      </c>
      <c r="B52" s="100" t="s">
        <v>54</v>
      </c>
      <c r="C52" s="116">
        <v>0</v>
      </c>
      <c r="D52" s="116">
        <v>0</v>
      </c>
      <c r="E52" s="116">
        <v>0</v>
      </c>
      <c r="F52" s="116" t="e">
        <f>SUM(C31:E31)</f>
        <v>#REF!</v>
      </c>
      <c r="G52" s="129">
        <f>D21</f>
        <v>1</v>
      </c>
      <c r="H52" s="116" t="s">
        <v>405</v>
      </c>
      <c r="I52" s="116" t="s">
        <v>405</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 ds:uri="http://purl.org/dc/dcmitype/"/>
    <ds:schemaRef ds:uri="http://schemas.microsoft.com/office/2006/documentManagement/types"/>
    <ds:schemaRef ds:uri="044e8ed5-b60c-40cd-b477-04c240ccf9c3"/>
    <ds:schemaRef ds:uri="http://purl.org/dc/elements/1.1/"/>
    <ds:schemaRef ds:uri="http://schemas.openxmlformats.org/package/2006/metadata/core-properties"/>
    <ds:schemaRef ds:uri="cabca498-5e2a-459c-ade0-601c6a98c846"/>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1 - Review</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2022-10-15T07:11:35Z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