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D:\10.NewPC\01.TDStore\04.Private\TDStore\"/>
    </mc:Choice>
  </mc:AlternateContent>
  <xr:revisionPtr revIDLastSave="0" documentId="13_ncr:1_{6CE3299A-5FFA-466D-978E-1B35E03A4C20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2.24" sheetId="1" r:id="rId1"/>
    <sheet name="3.24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2" i="2" l="1"/>
  <c r="J23" i="2"/>
  <c r="J24" i="2"/>
  <c r="J25" i="2"/>
  <c r="H20" i="2"/>
  <c r="J20" i="2" s="1"/>
  <c r="E19" i="2"/>
  <c r="H19" i="2" s="1"/>
  <c r="J19" i="2" s="1"/>
  <c r="E20" i="2"/>
  <c r="C19" i="2"/>
  <c r="C20" i="2"/>
  <c r="H23" i="2"/>
  <c r="H32" i="2"/>
  <c r="J32" i="2" s="1"/>
  <c r="H33" i="2"/>
  <c r="J33" i="2" s="1"/>
  <c r="H34" i="2"/>
  <c r="J34" i="2" s="1"/>
  <c r="E31" i="2"/>
  <c r="H31" i="2" s="1"/>
  <c r="J31" i="2" s="1"/>
  <c r="C31" i="2"/>
  <c r="E30" i="2"/>
  <c r="H30" i="2" s="1"/>
  <c r="J30" i="2" s="1"/>
  <c r="C30" i="2"/>
  <c r="E28" i="2"/>
  <c r="H28" i="2" s="1"/>
  <c r="J28" i="2" s="1"/>
  <c r="E29" i="2"/>
  <c r="H29" i="2" s="1"/>
  <c r="J29" i="2" s="1"/>
  <c r="C28" i="2"/>
  <c r="C29" i="2"/>
  <c r="E27" i="2"/>
  <c r="H27" i="2" s="1"/>
  <c r="J27" i="2" s="1"/>
  <c r="C27" i="2"/>
  <c r="E26" i="2"/>
  <c r="H26" i="2" s="1"/>
  <c r="J26" i="2" s="1"/>
  <c r="C26" i="2"/>
  <c r="E25" i="2"/>
  <c r="H25" i="2" s="1"/>
  <c r="C25" i="2"/>
  <c r="E24" i="2"/>
  <c r="H24" i="2" s="1"/>
  <c r="C24" i="2"/>
  <c r="E23" i="2"/>
  <c r="C23" i="2"/>
  <c r="E22" i="2"/>
  <c r="H22" i="2" s="1"/>
  <c r="C22" i="2"/>
  <c r="E21" i="2"/>
  <c r="H21" i="2" s="1"/>
  <c r="J21" i="2" s="1"/>
  <c r="C21" i="2"/>
  <c r="E18" i="2" l="1"/>
  <c r="H18" i="2" s="1"/>
  <c r="J18" i="2" s="1"/>
  <c r="C18" i="2"/>
  <c r="E17" i="2"/>
  <c r="H17" i="2" s="1"/>
  <c r="J17" i="2" s="1"/>
  <c r="C17" i="2"/>
  <c r="E16" i="2"/>
  <c r="H16" i="2" s="1"/>
  <c r="J16" i="2" s="1"/>
  <c r="C16" i="2"/>
  <c r="E15" i="2"/>
  <c r="H15" i="2" s="1"/>
  <c r="J15" i="2" s="1"/>
  <c r="C15" i="2"/>
  <c r="E14" i="2"/>
  <c r="H14" i="2" s="1"/>
  <c r="J14" i="2" s="1"/>
  <c r="C14" i="2"/>
  <c r="E13" i="2"/>
  <c r="H13" i="2" s="1"/>
  <c r="J13" i="2" s="1"/>
  <c r="C13" i="2"/>
  <c r="E12" i="2"/>
  <c r="H12" i="2" s="1"/>
  <c r="J12" i="2" s="1"/>
  <c r="C12" i="2"/>
  <c r="E11" i="2"/>
  <c r="H11" i="2" s="1"/>
  <c r="J11" i="2" s="1"/>
  <c r="C11" i="2"/>
  <c r="E10" i="2"/>
  <c r="H10" i="2" s="1"/>
  <c r="J10" i="2" s="1"/>
  <c r="C10" i="2"/>
  <c r="C3" i="2"/>
  <c r="C4" i="2"/>
  <c r="C5" i="2"/>
  <c r="C6" i="2"/>
  <c r="C7" i="2"/>
  <c r="C8" i="2"/>
  <c r="C9" i="2"/>
  <c r="C2" i="2"/>
  <c r="E9" i="2"/>
  <c r="H9" i="2" s="1"/>
  <c r="J9" i="2" s="1"/>
  <c r="E8" i="2"/>
  <c r="H8" i="2" s="1"/>
  <c r="J8" i="2" s="1"/>
  <c r="E7" i="2"/>
  <c r="H7" i="2" s="1"/>
  <c r="J7" i="2" s="1"/>
  <c r="E6" i="2"/>
  <c r="H6" i="2" s="1"/>
  <c r="J6" i="2" s="1"/>
  <c r="E5" i="2"/>
  <c r="H5" i="2" s="1"/>
  <c r="J5" i="2" s="1"/>
  <c r="E4" i="2"/>
  <c r="H4" i="2" s="1"/>
  <c r="J4" i="2" s="1"/>
  <c r="E3" i="2"/>
  <c r="H3" i="2" s="1"/>
  <c r="J3" i="2" s="1"/>
  <c r="E2" i="2"/>
  <c r="H2" i="2" s="1"/>
  <c r="E8" i="1"/>
  <c r="H8" i="1"/>
  <c r="C8" i="1"/>
  <c r="E7" i="1"/>
  <c r="H7" i="1"/>
  <c r="C7" i="1"/>
  <c r="E6" i="1"/>
  <c r="E10" i="1" s="1"/>
  <c r="H6" i="1"/>
  <c r="C6" i="1"/>
  <c r="E11" i="1"/>
  <c r="H5" i="1"/>
  <c r="E5" i="1"/>
  <c r="C5" i="1"/>
  <c r="H4" i="1"/>
  <c r="E4" i="1"/>
  <c r="C4" i="1"/>
  <c r="H3" i="1"/>
  <c r="E3" i="1"/>
  <c r="C3" i="1"/>
  <c r="H2" i="1"/>
  <c r="E2" i="1"/>
  <c r="C2" i="1"/>
  <c r="J2" i="2" l="1"/>
  <c r="E35" i="2"/>
  <c r="E36" i="2" l="1"/>
</calcChain>
</file>

<file path=xl/sharedStrings.xml><?xml version="1.0" encoding="utf-8"?>
<sst xmlns="http://schemas.openxmlformats.org/spreadsheetml/2006/main" count="148" uniqueCount="77">
  <si>
    <t>Tên máy</t>
  </si>
  <si>
    <t>Giá USD</t>
  </si>
  <si>
    <t>VND</t>
  </si>
  <si>
    <t>Số lượng</t>
  </si>
  <si>
    <t>Thành tiền USD</t>
  </si>
  <si>
    <t>Đã về</t>
  </si>
  <si>
    <t>Thành tiền VND</t>
  </si>
  <si>
    <t>Tracking number</t>
  </si>
  <si>
    <t>CAM</t>
  </si>
  <si>
    <t>USD</t>
  </si>
  <si>
    <t>Ngày nhập</t>
  </si>
  <si>
    <t>7420B i5/16/512</t>
  </si>
  <si>
    <t>22.2.24</t>
  </si>
  <si>
    <t>1ZYV08270397640503
1ZYV08270399550099</t>
  </si>
  <si>
    <t>7400B i5/16/256</t>
  </si>
  <si>
    <t>28.2.24</t>
  </si>
  <si>
    <t>1ZY00E080397023902</t>
  </si>
  <si>
    <t>9420 i5/16/256</t>
  </si>
  <si>
    <t>1Z1558TT4292777873</t>
  </si>
  <si>
    <t>Green</t>
  </si>
  <si>
    <t>7400 2in1 i5/16/0</t>
  </si>
  <si>
    <t>29.2.24</t>
  </si>
  <si>
    <t>271576417779</t>
  </si>
  <si>
    <t>VC US-VN</t>
  </si>
  <si>
    <t>271761403878</t>
  </si>
  <si>
    <t>Cam</t>
  </si>
  <si>
    <t>5410 i5/16/0</t>
  </si>
  <si>
    <t>5.3.24</t>
  </si>
  <si>
    <t>9434608205498711249516</t>
  </si>
  <si>
    <t>7420 i7/16/0</t>
  </si>
  <si>
    <t>2.3.24</t>
  </si>
  <si>
    <t>404784410903</t>
  </si>
  <si>
    <t>Dell Precision 7550 15.6"  i7/32/512</t>
  </si>
  <si>
    <t>7420 bios lock i7/16/0</t>
  </si>
  <si>
    <t>5410 i5/8/0</t>
  </si>
  <si>
    <t>7420 i5/16/256</t>
  </si>
  <si>
    <t>271766655471</t>
  </si>
  <si>
    <t>5310 i7/16/0</t>
  </si>
  <si>
    <t>271819315503</t>
  </si>
  <si>
    <t>271861455293</t>
  </si>
  <si>
    <t>271861741722</t>
  </si>
  <si>
    <t xml:space="preserve">Pre 5550 </t>
  </si>
  <si>
    <t>9434608205499862813267</t>
  </si>
  <si>
    <t>9405508205499862909503</t>
  </si>
  <si>
    <t>7420 bạc i5/16/512</t>
  </si>
  <si>
    <t>Ipad gen 9</t>
  </si>
  <si>
    <t>Lot of 4 7410 + 3x7420</t>
  </si>
  <si>
    <t>271953567180</t>
  </si>
  <si>
    <t>Trung bình giá</t>
  </si>
  <si>
    <t>Sửa chữa, ssd, AC</t>
  </si>
  <si>
    <t>9434608205498736508445</t>
  </si>
  <si>
    <t>Dell Latitude 7290 i5/8/0</t>
  </si>
  <si>
    <t>272018490267</t>
  </si>
  <si>
    <t>Latitude 5400 i5/8/0</t>
  </si>
  <si>
    <t>272020533057</t>
  </si>
  <si>
    <t>Hp envy 13</t>
  </si>
  <si>
    <t>272014327197</t>
  </si>
  <si>
    <t>272021642624</t>
  </si>
  <si>
    <t>Pre 3540 i7/16/0</t>
  </si>
  <si>
    <t>Hp 840 G7 i5/16/256</t>
  </si>
  <si>
    <t>1ZAC98200306105116</t>
  </si>
  <si>
    <t>Latitude 5411 i5/16/128</t>
  </si>
  <si>
    <t>9434608205499877468483</t>
  </si>
  <si>
    <t>latitude 7420 i7/16/256</t>
  </si>
  <si>
    <t>775528938561</t>
  </si>
  <si>
    <t>640808356184</t>
  </si>
  <si>
    <t>A Phuong</t>
  </si>
  <si>
    <t>7400 i5/16/256</t>
  </si>
  <si>
    <t>1ZY00E080393694678</t>
  </si>
  <si>
    <t>1ZA637E40393164552</t>
  </si>
  <si>
    <t>7430 i7/16/512</t>
  </si>
  <si>
    <t>272391337908</t>
  </si>
  <si>
    <t>7420 bạc i7/16/512 2in1</t>
  </si>
  <si>
    <t>7420 bạc i7/16/512 thường</t>
  </si>
  <si>
    <t>3x7420 i7/16/512</t>
  </si>
  <si>
    <t>7410 i5/16/512</t>
  </si>
  <si>
    <t>1Z00EE374268051013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</si>
</sst>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rgb="FF111820"/>
      <name val="Arial"/>
      <family val="2"/>
    </font>
    <font>
      <sz val="10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49" fontId="0" fillId="2" borderId="1" xfId="0" applyNumberFormat="1" applyFill="1" applyBorder="1"/>
    <xf numFmtId="3" fontId="0" fillId="2" borderId="1" xfId="0" applyNumberFormat="1" applyFill="1" applyBorder="1"/>
    <xf numFmtId="3" fontId="0" fillId="0" borderId="0" xfId="0" applyNumberFormat="1"/>
    <xf numFmtId="3" fontId="0" fillId="2" borderId="0" xfId="0" applyNumberFormat="1" applyFill="1"/>
    <xf numFmtId="49" fontId="0" fillId="0" borderId="1" xfId="0" applyNumberFormat="1" applyBorder="1"/>
    <xf numFmtId="3" fontId="0" fillId="0" borderId="1" xfId="0" applyNumberFormat="1" applyBorder="1"/>
    <xf numFmtId="0" fontId="0" fillId="0" borderId="1" xfId="0" applyBorder="1"/>
    <xf numFmtId="3" fontId="0" fillId="3" borderId="1" xfId="0" applyNumberFormat="1" applyFill="1" applyBorder="1"/>
    <xf numFmtId="0" fontId="0" fillId="3" borderId="1" xfId="0" applyFill="1" applyBorder="1"/>
    <xf numFmtId="49" fontId="0" fillId="0" borderId="0" xfId="0" applyNumberFormat="1"/>
    <xf numFmtId="0" fontId="0" fillId="3" borderId="0" xfId="0" applyFill="1"/>
    <xf numFmtId="49" fontId="0" fillId="4" borderId="1" xfId="0" applyNumberFormat="1" applyFill="1" applyBorder="1"/>
    <xf numFmtId="3" fontId="0" fillId="4" borderId="1" xfId="0" applyNumberFormat="1" applyFill="1" applyBorder="1"/>
    <xf numFmtId="49" fontId="0" fillId="2" borderId="0" xfId="0" applyNumberFormat="1" applyFill="1"/>
    <xf numFmtId="49" fontId="0" fillId="0" borderId="0" xfId="0" applyNumberFormat="1" applyAlignment="1">
      <alignment wrapText="1"/>
    </xf>
    <xf numFmtId="49" fontId="1" fillId="0" borderId="0" xfId="0" applyNumberFormat="1" applyFont="1"/>
    <xf numFmtId="49" fontId="0" fillId="0" borderId="1" xfId="0" applyNumberFormat="1" applyBorder="1" applyAlignment="1">
      <alignment wrapText="1"/>
    </xf>
    <xf numFmtId="3" fontId="0" fillId="5" borderId="1" xfId="0" applyNumberFormat="1" applyFill="1" applyBorder="1"/>
    <xf numFmtId="3" fontId="0" fillId="5" borderId="0" xfId="0" applyNumberFormat="1" applyFill="1"/>
    <xf numFmtId="49" fontId="0" fillId="5" borderId="0" xfId="0" applyNumberFormat="1" applyFill="1"/>
    <xf numFmtId="0" fontId="0" fillId="5" borderId="0" xfId="0" applyFill="1"/>
    <xf numFmtId="3" fontId="0" fillId="6" borderId="1" xfId="0" applyNumberFormat="1" applyFill="1" applyBorder="1"/>
    <xf numFmtId="0" fontId="0" fillId="6" borderId="0" xfId="0" applyFill="1"/>
    <xf numFmtId="3" fontId="0" fillId="6" borderId="0" xfId="0" applyNumberFormat="1" applyFill="1"/>
    <xf numFmtId="49" fontId="1" fillId="6" borderId="0" xfId="0" applyNumberFormat="1" applyFont="1" applyFill="1"/>
    <xf numFmtId="49" fontId="0" fillId="2" borderId="1" xfId="0" applyNumberFormat="1" applyFill="1" applyBorder="1" applyAlignment="1">
      <alignment wrapText="1"/>
    </xf>
    <xf numFmtId="49" fontId="0" fillId="6" borderId="1" xfId="0" applyNumberFormat="1" applyFill="1" applyBorder="1" applyAlignment="1">
      <alignment wrapText="1"/>
    </xf>
    <xf numFmtId="49" fontId="0" fillId="5" borderId="1" xfId="0" applyNumberFormat="1" applyFill="1" applyBorder="1" applyAlignment="1">
      <alignment wrapText="1"/>
    </xf>
    <xf numFmtId="49" fontId="0" fillId="4" borderId="1" xfId="0" applyNumberFormat="1" applyFill="1" applyBorder="1" applyAlignment="1">
      <alignment wrapText="1"/>
    </xf>
    <xf numFmtId="49" fontId="0" fillId="7" borderId="1" xfId="0" applyNumberFormat="1" applyFill="1" applyBorder="1" applyAlignment="1">
      <alignment wrapText="1"/>
    </xf>
    <xf numFmtId="3" fontId="0" fillId="7" borderId="1" xfId="0" applyNumberFormat="1" applyFill="1" applyBorder="1"/>
    <xf numFmtId="3" fontId="0" fillId="7" borderId="0" xfId="0" applyNumberFormat="1" applyFill="1"/>
    <xf numFmtId="0" fontId="0" fillId="7" borderId="0" xfId="0" applyFill="1"/>
    <xf numFmtId="49" fontId="0" fillId="7" borderId="0" xfId="0" applyNumberFormat="1" applyFill="1"/>
    <xf numFmtId="0" fontId="2" fillId="0" borderId="0" xfId="0" applyFont="1"/>
    <xf numFmtId="49" fontId="0" fillId="3" borderId="1" xfId="0" applyNumberFormat="1" applyFill="1" applyBorder="1" applyAlignment="1">
      <alignment wrapText="1"/>
    </xf>
    <xf numFmtId="3" fontId="0" fillId="3" borderId="0" xfId="0" applyNumberFormat="1" applyFill="1"/>
    <xf numFmtId="49" fontId="0" fillId="3" borderId="0" xfId="0" applyNumberFormat="1" applyFill="1"/>
    <xf numFmtId="3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"/>
  <sheetViews>
    <sheetView workbookViewId="0">
      <selection activeCell="E18" sqref="E18"/>
    </sheetView>
  </sheetViews>
  <sheetFormatPr defaultRowHeight="15" x14ac:dyDescent="0.25"/>
  <cols>
    <col min="1" max="1" width="30.28515625" style="10" customWidth="1"/>
    <col min="2" max="2" width="12.85546875" customWidth="1"/>
    <col min="3" max="3" width="13" customWidth="1"/>
    <col min="5" max="5" width="16.42578125" customWidth="1"/>
    <col min="6" max="6" width="12.7109375" customWidth="1"/>
    <col min="7" max="7" width="12" customWidth="1"/>
    <col min="8" max="8" width="15.140625" customWidth="1"/>
    <col min="9" max="9" width="12" customWidth="1"/>
    <col min="10" max="10" width="22.28515625" style="10" customWidth="1"/>
  </cols>
  <sheetData>
    <row r="1" spans="1:12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23</v>
      </c>
      <c r="H1" s="2" t="s">
        <v>6</v>
      </c>
      <c r="I1" s="4" t="s">
        <v>10</v>
      </c>
      <c r="J1" s="14" t="s">
        <v>7</v>
      </c>
    </row>
    <row r="2" spans="1:12" ht="30" x14ac:dyDescent="0.25">
      <c r="A2" s="5" t="s">
        <v>11</v>
      </c>
      <c r="B2" s="6">
        <v>264</v>
      </c>
      <c r="C2" s="6">
        <f t="shared" ref="C2:C8" si="0">B2*25000</f>
        <v>6600000</v>
      </c>
      <c r="D2" s="6">
        <v>10</v>
      </c>
      <c r="E2" s="6">
        <f t="shared" ref="E2:E8" si="1">D2*B2</f>
        <v>2640</v>
      </c>
      <c r="F2" s="6"/>
      <c r="G2" s="6"/>
      <c r="H2" s="6">
        <f t="shared" ref="H2:H8" si="2">E2*25000</f>
        <v>66000000</v>
      </c>
      <c r="I2" s="3" t="s">
        <v>12</v>
      </c>
      <c r="J2" s="15" t="s">
        <v>13</v>
      </c>
      <c r="K2" t="s">
        <v>8</v>
      </c>
      <c r="L2" t="s">
        <v>5</v>
      </c>
    </row>
    <row r="3" spans="1:12" x14ac:dyDescent="0.25">
      <c r="A3" s="12" t="s">
        <v>14</v>
      </c>
      <c r="B3" s="13">
        <v>180</v>
      </c>
      <c r="C3" s="6">
        <f t="shared" si="0"/>
        <v>4500000</v>
      </c>
      <c r="D3" s="13">
        <v>10</v>
      </c>
      <c r="E3" s="6">
        <f t="shared" si="1"/>
        <v>1800</v>
      </c>
      <c r="F3" s="13"/>
      <c r="G3" s="13"/>
      <c r="H3" s="6">
        <f t="shared" si="2"/>
        <v>45000000</v>
      </c>
      <c r="I3" s="3" t="s">
        <v>15</v>
      </c>
      <c r="J3" s="16" t="s">
        <v>16</v>
      </c>
      <c r="K3" t="s">
        <v>8</v>
      </c>
    </row>
    <row r="4" spans="1:12" x14ac:dyDescent="0.25">
      <c r="A4" s="5" t="s">
        <v>17</v>
      </c>
      <c r="B4" s="6">
        <v>394</v>
      </c>
      <c r="C4" s="6">
        <f t="shared" si="0"/>
        <v>9850000</v>
      </c>
      <c r="D4" s="6">
        <v>1</v>
      </c>
      <c r="E4" s="6">
        <f t="shared" si="1"/>
        <v>394</v>
      </c>
      <c r="F4" s="6"/>
      <c r="G4" s="6"/>
      <c r="H4" s="6">
        <f t="shared" si="2"/>
        <v>9850000</v>
      </c>
      <c r="I4" s="3" t="s">
        <v>15</v>
      </c>
      <c r="J4" s="16" t="s">
        <v>18</v>
      </c>
      <c r="K4" t="s">
        <v>19</v>
      </c>
    </row>
    <row r="5" spans="1:12" x14ac:dyDescent="0.25">
      <c r="A5" s="5" t="s">
        <v>20</v>
      </c>
      <c r="B5" s="6">
        <v>183</v>
      </c>
      <c r="C5" s="6">
        <f t="shared" si="0"/>
        <v>4575000</v>
      </c>
      <c r="D5" s="6">
        <v>4</v>
      </c>
      <c r="E5" s="6">
        <f t="shared" si="1"/>
        <v>732</v>
      </c>
      <c r="F5" s="6"/>
      <c r="G5" s="6"/>
      <c r="H5" s="6">
        <f t="shared" si="2"/>
        <v>18300000</v>
      </c>
      <c r="I5" s="3" t="s">
        <v>21</v>
      </c>
      <c r="J5" s="10" t="s">
        <v>22</v>
      </c>
      <c r="K5" t="s">
        <v>19</v>
      </c>
    </row>
    <row r="6" spans="1:12" x14ac:dyDescent="0.25">
      <c r="A6" s="12" t="s">
        <v>26</v>
      </c>
      <c r="B6" s="13">
        <v>150</v>
      </c>
      <c r="C6" s="13">
        <f t="shared" si="0"/>
        <v>3750000</v>
      </c>
      <c r="D6" s="13">
        <v>1</v>
      </c>
      <c r="E6" s="13">
        <f t="shared" si="1"/>
        <v>150</v>
      </c>
      <c r="F6" s="13"/>
      <c r="G6" s="13"/>
      <c r="H6" s="13">
        <f t="shared" si="2"/>
        <v>3750000</v>
      </c>
      <c r="I6" s="3" t="s">
        <v>27</v>
      </c>
      <c r="J6" s="10" t="s">
        <v>24</v>
      </c>
      <c r="K6" t="s">
        <v>25</v>
      </c>
    </row>
    <row r="7" spans="1:12" x14ac:dyDescent="0.25">
      <c r="A7" s="12" t="s">
        <v>29</v>
      </c>
      <c r="B7" s="13">
        <v>230</v>
      </c>
      <c r="C7" s="13">
        <f t="shared" si="0"/>
        <v>5750000</v>
      </c>
      <c r="D7" s="13">
        <v>1</v>
      </c>
      <c r="E7" s="13">
        <f t="shared" si="1"/>
        <v>230</v>
      </c>
      <c r="F7" s="13"/>
      <c r="G7" s="13"/>
      <c r="H7" s="13">
        <f t="shared" si="2"/>
        <v>5750000</v>
      </c>
      <c r="I7" s="3" t="s">
        <v>30</v>
      </c>
      <c r="J7" s="10" t="s">
        <v>28</v>
      </c>
      <c r="K7" t="s">
        <v>19</v>
      </c>
    </row>
    <row r="8" spans="1:12" ht="30" x14ac:dyDescent="0.25">
      <c r="A8" s="17" t="s">
        <v>32</v>
      </c>
      <c r="B8" s="6">
        <v>429</v>
      </c>
      <c r="C8" s="6">
        <f t="shared" si="0"/>
        <v>10725000</v>
      </c>
      <c r="D8" s="6">
        <v>1</v>
      </c>
      <c r="E8" s="6">
        <f t="shared" si="1"/>
        <v>429</v>
      </c>
      <c r="F8" s="6"/>
      <c r="G8" s="6"/>
      <c r="H8" s="7">
        <f t="shared" si="2"/>
        <v>10725000</v>
      </c>
      <c r="I8" s="3" t="s">
        <v>30</v>
      </c>
      <c r="J8" s="10" t="s">
        <v>31</v>
      </c>
      <c r="K8" t="s">
        <v>8</v>
      </c>
    </row>
    <row r="9" spans="1:12" x14ac:dyDescent="0.25">
      <c r="A9" s="5"/>
      <c r="B9" s="6"/>
      <c r="C9" s="6"/>
      <c r="D9" s="6"/>
      <c r="E9" s="6"/>
      <c r="F9" s="6"/>
      <c r="G9" s="6"/>
      <c r="H9" s="7"/>
    </row>
    <row r="10" spans="1:12" x14ac:dyDescent="0.25">
      <c r="A10" s="5"/>
      <c r="B10" s="7"/>
      <c r="C10" s="7"/>
      <c r="D10" s="7"/>
      <c r="E10" s="8">
        <f>SUM(E2:E8)</f>
        <v>6375</v>
      </c>
      <c r="F10" s="9" t="s">
        <v>9</v>
      </c>
      <c r="G10" s="11"/>
    </row>
    <row r="11" spans="1:12" x14ac:dyDescent="0.25">
      <c r="A11" s="5"/>
      <c r="B11" s="7"/>
      <c r="C11" s="7"/>
      <c r="D11" s="7"/>
      <c r="E11" s="8">
        <f>SUM(H2:H5)</f>
        <v>139150000</v>
      </c>
      <c r="F11" s="9" t="s">
        <v>2</v>
      </c>
      <c r="G11" s="11"/>
    </row>
  </sheetData>
  <pageMargins left="0.7" right="0.7" top="0.75" bottom="0.75" header="0.3" footer="0.3"/>
  <pageSetup paperSize="256"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7DCB1-53C3-41E9-92E4-43B32E673699}">
  <dimension ref="A1:M36"/>
  <sheetViews>
    <sheetView tabSelected="1" workbookViewId="0">
      <selection activeCell="H33" sqref="H33"/>
    </sheetView>
  </sheetViews>
  <sheetFormatPr defaultRowHeight="15" x14ac:dyDescent="0.25"/>
  <cols>
    <col min="1" max="1" width="28.85546875" style="15" customWidth="1"/>
    <col min="2" max="2" width="7.85546875" customWidth="1"/>
    <col min="3" max="3" width="11.7109375" customWidth="1"/>
    <col min="4" max="4" width="7" customWidth="1"/>
    <col min="5" max="5" width="11" customWidth="1"/>
    <col min="6" max="6" width="12.42578125" customWidth="1"/>
    <col min="7" max="7" width="12" customWidth="1"/>
    <col min="8" max="8" width="15.140625" style="3" customWidth="1"/>
    <col min="9" max="9" width="12" customWidth="1"/>
    <col min="10" max="10" width="17.7109375" customWidth="1"/>
    <col min="11" max="11" width="22.28515625" style="10" customWidth="1"/>
  </cols>
  <sheetData>
    <row r="1" spans="1:13" x14ac:dyDescent="0.25">
      <c r="A1" s="26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49</v>
      </c>
      <c r="G1" s="2" t="s">
        <v>23</v>
      </c>
      <c r="H1" s="2" t="s">
        <v>6</v>
      </c>
      <c r="I1" s="4" t="s">
        <v>10</v>
      </c>
      <c r="J1" s="4" t="s">
        <v>48</v>
      </c>
      <c r="K1" s="14" t="s">
        <v>7</v>
      </c>
    </row>
    <row r="2" spans="1:13" ht="30" x14ac:dyDescent="0.25">
      <c r="A2" s="17" t="s">
        <v>11</v>
      </c>
      <c r="B2" s="6">
        <v>264</v>
      </c>
      <c r="C2" s="6">
        <f>B2*25500</f>
        <v>6732000</v>
      </c>
      <c r="D2" s="6">
        <v>10</v>
      </c>
      <c r="E2" s="6">
        <f t="shared" ref="E2:E31" si="0">D2*B2</f>
        <v>2640</v>
      </c>
      <c r="F2" s="6"/>
      <c r="G2" s="6"/>
      <c r="H2" s="6">
        <f>(E2*25000)</f>
        <v>66000000</v>
      </c>
      <c r="I2" s="3" t="s">
        <v>12</v>
      </c>
      <c r="J2" s="3">
        <f t="shared" ref="J2:J34" si="1">(H2+G2+F2)/D2</f>
        <v>6600000</v>
      </c>
      <c r="K2" s="15" t="s">
        <v>13</v>
      </c>
      <c r="L2" t="s">
        <v>8</v>
      </c>
    </row>
    <row r="3" spans="1:13" x14ac:dyDescent="0.25">
      <c r="A3" s="27" t="s">
        <v>14</v>
      </c>
      <c r="B3" s="22">
        <v>180</v>
      </c>
      <c r="C3" s="22">
        <f t="shared" ref="C3:C31" si="2">B3*25500</f>
        <v>4590000</v>
      </c>
      <c r="D3" s="22">
        <v>10</v>
      </c>
      <c r="E3" s="22">
        <f t="shared" si="0"/>
        <v>1800</v>
      </c>
      <c r="F3" s="22"/>
      <c r="G3" s="22">
        <v>7530000</v>
      </c>
      <c r="H3" s="6">
        <f t="shared" ref="H3:H34" si="3">(E3*25000)</f>
        <v>45000000</v>
      </c>
      <c r="I3" s="24" t="s">
        <v>15</v>
      </c>
      <c r="J3" s="3">
        <f>(H3+G3+F3)/D3</f>
        <v>5253000</v>
      </c>
      <c r="K3" s="25" t="s">
        <v>16</v>
      </c>
      <c r="L3" s="23" t="s">
        <v>8</v>
      </c>
    </row>
    <row r="4" spans="1:13" x14ac:dyDescent="0.25">
      <c r="A4" s="27" t="s">
        <v>17</v>
      </c>
      <c r="B4" s="22">
        <v>394</v>
      </c>
      <c r="C4" s="22">
        <f t="shared" si="2"/>
        <v>10047000</v>
      </c>
      <c r="D4" s="22">
        <v>1</v>
      </c>
      <c r="E4" s="22">
        <f t="shared" si="0"/>
        <v>394</v>
      </c>
      <c r="F4" s="23"/>
      <c r="G4" s="22">
        <v>1174000</v>
      </c>
      <c r="H4" s="6">
        <f t="shared" si="3"/>
        <v>9850000</v>
      </c>
      <c r="I4" s="24" t="s">
        <v>15</v>
      </c>
      <c r="J4" s="3">
        <f t="shared" si="1"/>
        <v>11024000</v>
      </c>
      <c r="K4" s="25" t="s">
        <v>18</v>
      </c>
      <c r="L4" s="23" t="s">
        <v>19</v>
      </c>
    </row>
    <row r="5" spans="1:13" x14ac:dyDescent="0.25">
      <c r="A5" s="28" t="s">
        <v>20</v>
      </c>
      <c r="B5" s="18">
        <v>183</v>
      </c>
      <c r="C5" s="18">
        <f t="shared" si="2"/>
        <v>4666500</v>
      </c>
      <c r="D5" s="18">
        <v>4</v>
      </c>
      <c r="E5" s="18">
        <f t="shared" si="0"/>
        <v>732</v>
      </c>
      <c r="F5" s="18">
        <v>1600000</v>
      </c>
      <c r="G5" s="18">
        <v>2672000</v>
      </c>
      <c r="H5" s="6">
        <f t="shared" si="3"/>
        <v>18300000</v>
      </c>
      <c r="I5" s="19" t="s">
        <v>21</v>
      </c>
      <c r="J5" s="3">
        <f t="shared" si="1"/>
        <v>5643000</v>
      </c>
      <c r="K5" s="20" t="s">
        <v>22</v>
      </c>
      <c r="L5" s="21" t="s">
        <v>19</v>
      </c>
      <c r="M5" s="3"/>
    </row>
    <row r="6" spans="1:13" x14ac:dyDescent="0.25">
      <c r="A6" s="29" t="s">
        <v>26</v>
      </c>
      <c r="B6" s="13">
        <v>150</v>
      </c>
      <c r="C6" s="6">
        <f t="shared" si="2"/>
        <v>3825000</v>
      </c>
      <c r="D6" s="13">
        <v>1</v>
      </c>
      <c r="E6" s="13">
        <f t="shared" si="0"/>
        <v>150</v>
      </c>
      <c r="F6" s="13"/>
      <c r="G6" s="13">
        <v>710000</v>
      </c>
      <c r="H6" s="6">
        <f t="shared" si="3"/>
        <v>3750000</v>
      </c>
      <c r="I6" s="3" t="s">
        <v>27</v>
      </c>
      <c r="J6" s="3">
        <f t="shared" si="1"/>
        <v>4460000</v>
      </c>
      <c r="K6" s="10" t="s">
        <v>24</v>
      </c>
      <c r="L6" t="s">
        <v>25</v>
      </c>
    </row>
    <row r="7" spans="1:13" x14ac:dyDescent="0.25">
      <c r="A7" s="29" t="s">
        <v>29</v>
      </c>
      <c r="B7" s="13">
        <v>230</v>
      </c>
      <c r="C7" s="6">
        <f t="shared" si="2"/>
        <v>5865000</v>
      </c>
      <c r="D7" s="13">
        <v>1</v>
      </c>
      <c r="E7" s="13">
        <f t="shared" si="0"/>
        <v>230</v>
      </c>
      <c r="F7" s="13"/>
      <c r="G7" s="13">
        <v>783000</v>
      </c>
      <c r="H7" s="6">
        <f t="shared" si="3"/>
        <v>5750000</v>
      </c>
      <c r="I7" s="3" t="s">
        <v>30</v>
      </c>
      <c r="J7" s="3">
        <f t="shared" si="1"/>
        <v>6533000</v>
      </c>
      <c r="K7" s="10" t="s">
        <v>28</v>
      </c>
      <c r="L7" t="s">
        <v>19</v>
      </c>
    </row>
    <row r="8" spans="1:13" ht="30" x14ac:dyDescent="0.25">
      <c r="A8" s="17" t="s">
        <v>32</v>
      </c>
      <c r="B8" s="6">
        <v>429</v>
      </c>
      <c r="C8" s="6">
        <f t="shared" si="2"/>
        <v>10939500</v>
      </c>
      <c r="D8" s="6">
        <v>1</v>
      </c>
      <c r="E8" s="6">
        <f t="shared" si="0"/>
        <v>429</v>
      </c>
      <c r="F8" s="6"/>
      <c r="G8" s="6">
        <v>1140500</v>
      </c>
      <c r="H8" s="6">
        <f t="shared" si="3"/>
        <v>10725000</v>
      </c>
      <c r="I8" s="3" t="s">
        <v>30</v>
      </c>
      <c r="J8" s="3">
        <f>(H8+G8+F8)/D8</f>
        <v>11865500</v>
      </c>
      <c r="K8" s="35" t="s">
        <v>76</v>
      </c>
      <c r="L8" t="s">
        <v>8</v>
      </c>
    </row>
    <row r="9" spans="1:13" x14ac:dyDescent="0.25">
      <c r="A9" s="17" t="s">
        <v>33</v>
      </c>
      <c r="B9" s="6">
        <v>230</v>
      </c>
      <c r="C9" s="6">
        <f t="shared" si="2"/>
        <v>5865000</v>
      </c>
      <c r="D9" s="6">
        <v>1</v>
      </c>
      <c r="E9" s="6">
        <f t="shared" si="0"/>
        <v>230</v>
      </c>
      <c r="F9" s="6"/>
      <c r="G9" s="6">
        <v>783000</v>
      </c>
      <c r="H9" s="6">
        <f t="shared" si="3"/>
        <v>5750000</v>
      </c>
      <c r="I9" t="s">
        <v>30</v>
      </c>
      <c r="J9" s="3">
        <f t="shared" si="1"/>
        <v>6533000</v>
      </c>
      <c r="K9" s="10" t="s">
        <v>28</v>
      </c>
      <c r="L9" t="s">
        <v>19</v>
      </c>
    </row>
    <row r="10" spans="1:13" x14ac:dyDescent="0.25">
      <c r="A10" s="17" t="s">
        <v>34</v>
      </c>
      <c r="B10" s="6">
        <v>150</v>
      </c>
      <c r="C10" s="6">
        <f t="shared" si="2"/>
        <v>3825000</v>
      </c>
      <c r="D10" s="6">
        <v>1</v>
      </c>
      <c r="E10" s="6">
        <f t="shared" si="0"/>
        <v>150</v>
      </c>
      <c r="F10" s="6"/>
      <c r="G10" s="3">
        <v>714000</v>
      </c>
      <c r="H10" s="6">
        <f t="shared" si="3"/>
        <v>3750000</v>
      </c>
      <c r="J10" s="3">
        <f t="shared" si="1"/>
        <v>4464000</v>
      </c>
      <c r="K10" s="10" t="s">
        <v>24</v>
      </c>
      <c r="L10" t="s">
        <v>8</v>
      </c>
    </row>
    <row r="11" spans="1:13" x14ac:dyDescent="0.25">
      <c r="A11" s="17" t="s">
        <v>35</v>
      </c>
      <c r="B11" s="6">
        <v>270</v>
      </c>
      <c r="C11" s="6">
        <f t="shared" si="2"/>
        <v>6885000</v>
      </c>
      <c r="D11" s="6">
        <v>1</v>
      </c>
      <c r="E11" s="6">
        <f t="shared" si="0"/>
        <v>270</v>
      </c>
      <c r="F11" s="6"/>
      <c r="G11" s="3">
        <v>669000</v>
      </c>
      <c r="H11" s="6">
        <f t="shared" si="3"/>
        <v>6750000</v>
      </c>
      <c r="J11" s="3">
        <f t="shared" si="1"/>
        <v>7419000</v>
      </c>
      <c r="K11" s="10" t="s">
        <v>36</v>
      </c>
      <c r="L11" t="s">
        <v>8</v>
      </c>
    </row>
    <row r="12" spans="1:13" x14ac:dyDescent="0.25">
      <c r="A12" s="17" t="s">
        <v>37</v>
      </c>
      <c r="B12" s="6">
        <v>150</v>
      </c>
      <c r="C12" s="6">
        <f t="shared" si="2"/>
        <v>3825000</v>
      </c>
      <c r="D12" s="6">
        <v>1</v>
      </c>
      <c r="E12" s="6">
        <f t="shared" si="0"/>
        <v>150</v>
      </c>
      <c r="G12" s="6">
        <v>691000</v>
      </c>
      <c r="H12" s="6">
        <f t="shared" si="3"/>
        <v>3750000</v>
      </c>
      <c r="J12" s="3">
        <f t="shared" si="1"/>
        <v>4441000</v>
      </c>
      <c r="K12" s="10" t="s">
        <v>38</v>
      </c>
      <c r="L12" t="s">
        <v>19</v>
      </c>
    </row>
    <row r="13" spans="1:13" x14ac:dyDescent="0.25">
      <c r="A13" s="17" t="s">
        <v>72</v>
      </c>
      <c r="B13" s="6">
        <v>365</v>
      </c>
      <c r="C13" s="6">
        <f t="shared" si="2"/>
        <v>9307500</v>
      </c>
      <c r="D13" s="6">
        <v>1</v>
      </c>
      <c r="E13" s="6">
        <f t="shared" si="0"/>
        <v>365</v>
      </c>
      <c r="G13" s="39">
        <v>792000</v>
      </c>
      <c r="H13" s="6">
        <f t="shared" si="3"/>
        <v>9125000</v>
      </c>
      <c r="J13" s="3">
        <f t="shared" si="1"/>
        <v>9917000</v>
      </c>
      <c r="K13" s="10" t="s">
        <v>39</v>
      </c>
      <c r="L13" t="s">
        <v>8</v>
      </c>
    </row>
    <row r="14" spans="1:13" x14ac:dyDescent="0.25">
      <c r="A14" s="17" t="s">
        <v>73</v>
      </c>
      <c r="B14" s="6">
        <v>340</v>
      </c>
      <c r="C14" s="6">
        <f t="shared" si="2"/>
        <v>8670000</v>
      </c>
      <c r="D14" s="6">
        <v>1</v>
      </c>
      <c r="E14" s="6">
        <f t="shared" si="0"/>
        <v>340</v>
      </c>
      <c r="G14" s="6">
        <v>792000</v>
      </c>
      <c r="H14" s="6">
        <f t="shared" si="3"/>
        <v>8500000</v>
      </c>
      <c r="J14" s="3">
        <f t="shared" si="1"/>
        <v>9292000</v>
      </c>
      <c r="K14" s="10" t="s">
        <v>40</v>
      </c>
      <c r="L14" t="s">
        <v>8</v>
      </c>
    </row>
    <row r="15" spans="1:13" x14ac:dyDescent="0.25">
      <c r="A15" s="17" t="s">
        <v>41</v>
      </c>
      <c r="B15" s="6">
        <v>468</v>
      </c>
      <c r="C15" s="6">
        <f t="shared" si="2"/>
        <v>11934000</v>
      </c>
      <c r="D15" s="6">
        <v>1</v>
      </c>
      <c r="E15" s="6">
        <f t="shared" si="0"/>
        <v>468</v>
      </c>
      <c r="G15" s="6">
        <v>944000</v>
      </c>
      <c r="H15" s="6">
        <f t="shared" si="3"/>
        <v>11700000</v>
      </c>
      <c r="J15" s="3">
        <f t="shared" si="1"/>
        <v>12644000</v>
      </c>
      <c r="K15" s="10" t="s">
        <v>42</v>
      </c>
      <c r="L15" t="s">
        <v>19</v>
      </c>
    </row>
    <row r="16" spans="1:13" x14ac:dyDescent="0.25">
      <c r="A16" s="17" t="s">
        <v>44</v>
      </c>
      <c r="B16" s="6">
        <v>300</v>
      </c>
      <c r="C16" s="6">
        <f t="shared" si="2"/>
        <v>7650000</v>
      </c>
      <c r="D16" s="6">
        <v>1</v>
      </c>
      <c r="E16" s="6">
        <f t="shared" si="0"/>
        <v>300</v>
      </c>
      <c r="G16" s="6">
        <v>829000</v>
      </c>
      <c r="H16" s="6">
        <f t="shared" si="3"/>
        <v>7500000</v>
      </c>
      <c r="J16" s="3">
        <f t="shared" si="1"/>
        <v>8329000</v>
      </c>
      <c r="K16" s="10" t="s">
        <v>43</v>
      </c>
      <c r="L16" t="s">
        <v>19</v>
      </c>
    </row>
    <row r="17" spans="1:12" x14ac:dyDescent="0.25">
      <c r="A17" s="17" t="s">
        <v>45</v>
      </c>
      <c r="B17" s="6">
        <v>191</v>
      </c>
      <c r="C17" s="6">
        <f t="shared" si="2"/>
        <v>4870500</v>
      </c>
      <c r="D17" s="6">
        <v>1</v>
      </c>
      <c r="E17" s="6">
        <f t="shared" si="0"/>
        <v>191</v>
      </c>
      <c r="F17" s="6"/>
      <c r="G17" s="3"/>
      <c r="H17" s="6">
        <f t="shared" si="3"/>
        <v>4775000</v>
      </c>
      <c r="J17" s="3">
        <f t="shared" si="1"/>
        <v>4775000</v>
      </c>
      <c r="K17" s="10" t="s">
        <v>50</v>
      </c>
      <c r="L17" t="s">
        <v>8</v>
      </c>
    </row>
    <row r="18" spans="1:12" x14ac:dyDescent="0.25">
      <c r="A18" s="36" t="s">
        <v>46</v>
      </c>
      <c r="B18" s="8">
        <v>1034</v>
      </c>
      <c r="C18" s="8">
        <f t="shared" si="2"/>
        <v>26367000</v>
      </c>
      <c r="D18" s="8">
        <v>1</v>
      </c>
      <c r="E18" s="8">
        <f t="shared" si="0"/>
        <v>1034</v>
      </c>
      <c r="F18" s="11"/>
      <c r="G18" s="8">
        <v>3068000</v>
      </c>
      <c r="H18" s="8">
        <f t="shared" si="3"/>
        <v>25850000</v>
      </c>
      <c r="I18" s="11"/>
      <c r="J18" s="37">
        <f t="shared" si="1"/>
        <v>28918000</v>
      </c>
      <c r="K18" s="38" t="s">
        <v>47</v>
      </c>
      <c r="L18" s="11" t="s">
        <v>19</v>
      </c>
    </row>
    <row r="19" spans="1:12" x14ac:dyDescent="0.25">
      <c r="A19" s="36" t="s">
        <v>75</v>
      </c>
      <c r="B19" s="8">
        <v>134</v>
      </c>
      <c r="C19" s="8">
        <f t="shared" si="2"/>
        <v>3417000</v>
      </c>
      <c r="D19" s="8">
        <v>1</v>
      </c>
      <c r="E19" s="8">
        <f t="shared" si="0"/>
        <v>134</v>
      </c>
      <c r="F19" s="8"/>
      <c r="G19" s="37">
        <v>767000</v>
      </c>
      <c r="H19" s="8">
        <f t="shared" si="3"/>
        <v>3350000</v>
      </c>
      <c r="I19" s="11"/>
      <c r="J19" s="37">
        <f t="shared" si="1"/>
        <v>4117000</v>
      </c>
      <c r="K19" s="38"/>
      <c r="L19" s="11"/>
    </row>
    <row r="20" spans="1:12" x14ac:dyDescent="0.25">
      <c r="A20" s="36" t="s">
        <v>74</v>
      </c>
      <c r="B20" s="8">
        <v>300</v>
      </c>
      <c r="C20" s="8">
        <f t="shared" si="2"/>
        <v>7650000</v>
      </c>
      <c r="D20" s="8">
        <v>3</v>
      </c>
      <c r="E20" s="8">
        <f t="shared" si="0"/>
        <v>900</v>
      </c>
      <c r="F20" s="8"/>
      <c r="G20" s="37">
        <v>2301000</v>
      </c>
      <c r="H20" s="8">
        <f t="shared" si="3"/>
        <v>22500000</v>
      </c>
      <c r="I20" s="11"/>
      <c r="J20" s="37">
        <f>(H20+G20+F20)/D20</f>
        <v>8267000</v>
      </c>
      <c r="K20" s="38"/>
      <c r="L20" s="11"/>
    </row>
    <row r="21" spans="1:12" x14ac:dyDescent="0.25">
      <c r="A21" s="17" t="s">
        <v>51</v>
      </c>
      <c r="B21" s="6">
        <v>87</v>
      </c>
      <c r="C21" s="6">
        <f t="shared" si="2"/>
        <v>2218500</v>
      </c>
      <c r="D21" s="6">
        <v>1</v>
      </c>
      <c r="E21" s="6">
        <f t="shared" si="0"/>
        <v>87</v>
      </c>
      <c r="F21" s="6"/>
      <c r="G21" s="3"/>
      <c r="H21" s="6">
        <f t="shared" si="3"/>
        <v>2175000</v>
      </c>
      <c r="J21" s="3">
        <f t="shared" si="1"/>
        <v>2175000</v>
      </c>
      <c r="K21" s="10" t="s">
        <v>52</v>
      </c>
      <c r="L21" t="s">
        <v>8</v>
      </c>
    </row>
    <row r="22" spans="1:12" x14ac:dyDescent="0.25">
      <c r="A22" s="17" t="s">
        <v>53</v>
      </c>
      <c r="B22" s="6">
        <v>105</v>
      </c>
      <c r="C22" s="6">
        <f t="shared" si="2"/>
        <v>2677500</v>
      </c>
      <c r="D22" s="6">
        <v>1</v>
      </c>
      <c r="E22" s="6">
        <f t="shared" si="0"/>
        <v>105</v>
      </c>
      <c r="G22" s="6">
        <v>714000</v>
      </c>
      <c r="H22" s="6">
        <f t="shared" si="3"/>
        <v>2625000</v>
      </c>
      <c r="J22" s="3">
        <f t="shared" si="1"/>
        <v>3339000</v>
      </c>
      <c r="K22" s="10" t="s">
        <v>54</v>
      </c>
      <c r="L22" t="s">
        <v>19</v>
      </c>
    </row>
    <row r="23" spans="1:12" x14ac:dyDescent="0.25">
      <c r="A23" s="17" t="s">
        <v>55</v>
      </c>
      <c r="B23" s="6">
        <v>380</v>
      </c>
      <c r="C23" s="6">
        <f t="shared" si="2"/>
        <v>9690000</v>
      </c>
      <c r="D23" s="6">
        <v>1</v>
      </c>
      <c r="E23" s="6">
        <f t="shared" si="0"/>
        <v>380</v>
      </c>
      <c r="G23" s="6">
        <v>751000</v>
      </c>
      <c r="H23" s="6">
        <f t="shared" si="3"/>
        <v>9500000</v>
      </c>
      <c r="J23" s="3">
        <f t="shared" si="1"/>
        <v>10251000</v>
      </c>
      <c r="K23" s="10" t="s">
        <v>56</v>
      </c>
      <c r="L23" t="s">
        <v>8</v>
      </c>
    </row>
    <row r="24" spans="1:12" x14ac:dyDescent="0.25">
      <c r="A24" s="17" t="s">
        <v>58</v>
      </c>
      <c r="B24" s="6">
        <v>167</v>
      </c>
      <c r="C24" s="6">
        <f t="shared" si="2"/>
        <v>4258500</v>
      </c>
      <c r="D24" s="6">
        <v>1</v>
      </c>
      <c r="E24" s="6">
        <f t="shared" si="0"/>
        <v>167</v>
      </c>
      <c r="G24" s="6">
        <v>829000</v>
      </c>
      <c r="H24" s="6">
        <f t="shared" si="3"/>
        <v>4175000</v>
      </c>
      <c r="J24" s="3">
        <f t="shared" si="1"/>
        <v>5004000</v>
      </c>
      <c r="K24" s="10" t="s">
        <v>57</v>
      </c>
      <c r="L24" t="s">
        <v>19</v>
      </c>
    </row>
    <row r="25" spans="1:12" x14ac:dyDescent="0.25">
      <c r="A25" s="17" t="s">
        <v>59</v>
      </c>
      <c r="B25" s="6">
        <v>229</v>
      </c>
      <c r="C25" s="6">
        <f t="shared" si="2"/>
        <v>5839500</v>
      </c>
      <c r="D25" s="6">
        <v>1</v>
      </c>
      <c r="E25" s="6">
        <f t="shared" si="0"/>
        <v>229</v>
      </c>
      <c r="G25" s="6">
        <v>806000</v>
      </c>
      <c r="H25" s="6">
        <f t="shared" si="3"/>
        <v>5725000</v>
      </c>
      <c r="J25" s="3">
        <f t="shared" si="1"/>
        <v>6531000</v>
      </c>
      <c r="K25" s="10" t="s">
        <v>60</v>
      </c>
      <c r="L25" t="s">
        <v>19</v>
      </c>
    </row>
    <row r="26" spans="1:12" x14ac:dyDescent="0.25">
      <c r="A26" s="30" t="s">
        <v>61</v>
      </c>
      <c r="B26" s="31">
        <v>190</v>
      </c>
      <c r="C26" s="31">
        <f t="shared" si="2"/>
        <v>4845000</v>
      </c>
      <c r="D26" s="31">
        <v>1</v>
      </c>
      <c r="E26" s="31">
        <f t="shared" si="0"/>
        <v>190</v>
      </c>
      <c r="F26" s="31"/>
      <c r="G26" s="32">
        <v>853000</v>
      </c>
      <c r="H26" s="6">
        <f t="shared" si="3"/>
        <v>4750000</v>
      </c>
      <c r="I26" s="33"/>
      <c r="J26" s="3">
        <f t="shared" si="1"/>
        <v>5603000</v>
      </c>
      <c r="K26" s="34" t="s">
        <v>62</v>
      </c>
      <c r="L26" s="33" t="s">
        <v>8</v>
      </c>
    </row>
    <row r="27" spans="1:12" x14ac:dyDescent="0.25">
      <c r="A27" s="17" t="s">
        <v>63</v>
      </c>
      <c r="B27" s="6">
        <v>315</v>
      </c>
      <c r="C27" s="6">
        <f t="shared" si="2"/>
        <v>8032500</v>
      </c>
      <c r="D27" s="6">
        <v>1</v>
      </c>
      <c r="E27" s="6">
        <f t="shared" si="0"/>
        <v>315</v>
      </c>
      <c r="F27" s="6"/>
      <c r="G27" s="3"/>
      <c r="H27" s="6">
        <f t="shared" si="3"/>
        <v>7875000</v>
      </c>
      <c r="J27" s="3">
        <f t="shared" si="1"/>
        <v>7875000</v>
      </c>
      <c r="K27" s="10" t="s">
        <v>64</v>
      </c>
      <c r="L27" t="s">
        <v>8</v>
      </c>
    </row>
    <row r="28" spans="1:12" x14ac:dyDescent="0.25">
      <c r="A28" s="17" t="s">
        <v>66</v>
      </c>
      <c r="B28" s="6"/>
      <c r="C28" s="6">
        <f t="shared" si="2"/>
        <v>0</v>
      </c>
      <c r="D28" s="6"/>
      <c r="E28" s="6">
        <f t="shared" si="0"/>
        <v>0</v>
      </c>
      <c r="F28" s="6"/>
      <c r="G28" s="3"/>
      <c r="H28" s="6">
        <f t="shared" si="3"/>
        <v>0</v>
      </c>
      <c r="J28" s="3" t="e">
        <f t="shared" si="1"/>
        <v>#DIV/0!</v>
      </c>
      <c r="K28" s="10" t="s">
        <v>65</v>
      </c>
      <c r="L28" t="s">
        <v>19</v>
      </c>
    </row>
    <row r="29" spans="1:12" x14ac:dyDescent="0.25">
      <c r="A29" s="17" t="s">
        <v>67</v>
      </c>
      <c r="B29" s="6">
        <v>180</v>
      </c>
      <c r="C29" s="6">
        <f t="shared" si="2"/>
        <v>4590000</v>
      </c>
      <c r="D29" s="6">
        <v>17</v>
      </c>
      <c r="E29" s="6">
        <f t="shared" si="0"/>
        <v>3060</v>
      </c>
      <c r="F29" s="6"/>
      <c r="G29" s="3"/>
      <c r="H29" s="6">
        <f t="shared" si="3"/>
        <v>76500000</v>
      </c>
      <c r="J29" s="3">
        <f t="shared" si="1"/>
        <v>4500000</v>
      </c>
      <c r="K29" s="10" t="s">
        <v>68</v>
      </c>
      <c r="L29" t="s">
        <v>8</v>
      </c>
    </row>
    <row r="30" spans="1:12" x14ac:dyDescent="0.25">
      <c r="A30" s="17" t="s">
        <v>67</v>
      </c>
      <c r="B30" s="6">
        <v>205</v>
      </c>
      <c r="C30" s="6">
        <f t="shared" si="2"/>
        <v>5227500</v>
      </c>
      <c r="D30" s="6">
        <v>3</v>
      </c>
      <c r="E30" s="6">
        <f t="shared" si="0"/>
        <v>615</v>
      </c>
      <c r="F30" s="6"/>
      <c r="G30" s="3"/>
      <c r="H30" s="6">
        <f t="shared" si="3"/>
        <v>15375000</v>
      </c>
      <c r="J30" s="3">
        <f t="shared" si="1"/>
        <v>5125000</v>
      </c>
      <c r="K30" s="10" t="s">
        <v>69</v>
      </c>
      <c r="L30" t="s">
        <v>19</v>
      </c>
    </row>
    <row r="31" spans="1:12" x14ac:dyDescent="0.25">
      <c r="A31" s="17" t="s">
        <v>70</v>
      </c>
      <c r="B31" s="6">
        <v>424</v>
      </c>
      <c r="C31" s="6">
        <f t="shared" si="2"/>
        <v>10812000</v>
      </c>
      <c r="D31" s="6">
        <v>1</v>
      </c>
      <c r="E31" s="6">
        <f t="shared" si="0"/>
        <v>424</v>
      </c>
      <c r="F31" s="6"/>
      <c r="G31" s="3"/>
      <c r="H31" s="6">
        <f t="shared" si="3"/>
        <v>10600000</v>
      </c>
      <c r="J31" s="3">
        <f t="shared" si="1"/>
        <v>10600000</v>
      </c>
      <c r="K31" s="10" t="s">
        <v>71</v>
      </c>
      <c r="L31" t="s">
        <v>19</v>
      </c>
    </row>
    <row r="32" spans="1:12" x14ac:dyDescent="0.25">
      <c r="A32" s="17"/>
      <c r="B32" s="6"/>
      <c r="C32" s="6"/>
      <c r="D32" s="6"/>
      <c r="E32" s="6"/>
      <c r="F32" s="6"/>
      <c r="G32" s="3"/>
      <c r="H32" s="6">
        <f t="shared" si="3"/>
        <v>0</v>
      </c>
      <c r="J32" s="3" t="e">
        <f t="shared" si="1"/>
        <v>#DIV/0!</v>
      </c>
    </row>
    <row r="33" spans="1:10" x14ac:dyDescent="0.25">
      <c r="A33" s="17"/>
      <c r="B33" s="6"/>
      <c r="C33" s="6"/>
      <c r="D33" s="6"/>
      <c r="E33" s="6"/>
      <c r="F33" s="6"/>
      <c r="G33" s="3"/>
      <c r="H33" s="6">
        <f t="shared" si="3"/>
        <v>0</v>
      </c>
      <c r="J33" s="3" t="e">
        <f t="shared" si="1"/>
        <v>#DIV/0!</v>
      </c>
    </row>
    <row r="34" spans="1:10" x14ac:dyDescent="0.25">
      <c r="A34" s="17"/>
      <c r="B34" s="6"/>
      <c r="C34" s="6"/>
      <c r="D34" s="6"/>
      <c r="E34" s="6"/>
      <c r="F34" s="6"/>
      <c r="G34" s="3"/>
      <c r="H34" s="6">
        <f t="shared" si="3"/>
        <v>0</v>
      </c>
      <c r="J34" s="3" t="e">
        <f t="shared" si="1"/>
        <v>#DIV/0!</v>
      </c>
    </row>
    <row r="35" spans="1:10" x14ac:dyDescent="0.25">
      <c r="A35" s="17"/>
      <c r="B35" s="7"/>
      <c r="C35" s="7"/>
      <c r="D35" s="7"/>
      <c r="E35" s="8">
        <f>SUM(E2:E27)</f>
        <v>12380</v>
      </c>
      <c r="F35" s="9" t="s">
        <v>9</v>
      </c>
      <c r="G35" s="11"/>
    </row>
    <row r="36" spans="1:10" x14ac:dyDescent="0.25">
      <c r="A36" s="17"/>
      <c r="B36" s="7"/>
      <c r="C36" s="7"/>
      <c r="D36" s="7"/>
      <c r="E36" s="8">
        <f>SUM(H2:H5)</f>
        <v>139150000</v>
      </c>
      <c r="F36" s="9" t="s">
        <v>2</v>
      </c>
      <c r="G36" s="11"/>
    </row>
  </sheetData>
  <pageMargins left="0.7" right="0.7" top="0.75" bottom="0.75" header="0.3" footer="0.3"/>
  <pageSetup paperSize="256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2.24</vt:lpstr>
      <vt:lpstr>3.24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Surface</dc:creator>
  <cp:lastModifiedBy>Tuan</cp:lastModifiedBy>
  <dcterms:created xsi:type="dcterms:W3CDTF">2015-06-05T18:17:20Z</dcterms:created>
  <dcterms:modified xsi:type="dcterms:W3CDTF">2024-03-26T17:15:32Z</dcterms:modified>
</cp:coreProperties>
</file>