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AF037862-BD41-47D9-B71F-0CA18424D3FC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Thu" sheetId="2" r:id="rId1"/>
    <sheet name="Chi" sheetId="3" r:id="rId2"/>
    <sheet name="Chi phí cố định" sheetId="4" r:id="rId3"/>
    <sheet name="Chi phí hoạt động" sheetId="5" r:id="rId4"/>
    <sheet name="Mua sắm thiết bị" sheetId="6" r:id="rId5"/>
    <sheet name="Chi phí thủ tục giấy tờ" sheetId="8" r:id="rId6"/>
    <sheet name="Chi phí phát sinh khác" sheetId="11" r:id="rId7"/>
  </sheets>
  <definedNames>
    <definedName name="aKho_cphd">'Chi phí hoạt động'!$O$7</definedName>
    <definedName name="akho_khac">'Chi phí phát sinh khác'!$Q$5</definedName>
    <definedName name="AKho_mstb">'Mua sắm thiết bị'!$O$5</definedName>
    <definedName name="akho_ttgt">'Chi phí thủ tục giấy tờ'!$M$8</definedName>
    <definedName name="Ca_nhan_ung_tien">'Chi phí phát sinh khác'!$Q$3</definedName>
    <definedName name="Chi_phi_co_dinh">'Chi phí cố định'!$N$18</definedName>
    <definedName name="chi_phi_giay_to_thu_tuc">'Chi phí thủ tục giấy tờ'!$L$20</definedName>
    <definedName name="Chi_phi_hoat_dong">'Chi phí hoạt động'!$N$29</definedName>
    <definedName name="chi_phi_nhan_cong">#REF!</definedName>
    <definedName name="mua_sam_linh_kien">#REF!</definedName>
    <definedName name="Mua_sam_thiet_bi">'Mua sắm thiết bị'!$N$19</definedName>
    <definedName name="Tuan_Cpcd">'Chi phí cố định'!$N$5</definedName>
    <definedName name="tuan_cphd">'Chi phí hoạt động'!$O$6</definedName>
    <definedName name="tuan_ttgt">'Chi phí thủ tục giấy tờ'!$M$7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K8" i="3"/>
  <c r="K7" i="3"/>
  <c r="N5" i="4"/>
  <c r="Q5" i="11"/>
  <c r="M8" i="8"/>
  <c r="M7" i="8"/>
  <c r="O5" i="6"/>
  <c r="O7" i="5"/>
  <c r="O6" i="5"/>
  <c r="L6" i="6" l="1"/>
  <c r="L5" i="6"/>
  <c r="N29" i="5"/>
  <c r="H10" i="3" l="1"/>
  <c r="L20" i="8" l="1"/>
  <c r="Q3" i="11"/>
  <c r="H11" i="3" s="1"/>
  <c r="H8" i="3"/>
  <c r="N19" i="6" l="1"/>
  <c r="H9" i="3" s="1"/>
  <c r="K4" i="3" s="1"/>
  <c r="N18" i="4"/>
  <c r="H7" i="3" s="1"/>
  <c r="J19" i="2"/>
</calcChain>
</file>

<file path=xl/sharedStrings.xml><?xml version="1.0" encoding="utf-8"?>
<sst xmlns="http://schemas.openxmlformats.org/spreadsheetml/2006/main" count="147" uniqueCount="77">
  <si>
    <t>Time</t>
  </si>
  <si>
    <t>Nội dung</t>
  </si>
  <si>
    <t>Số tiền (+)</t>
  </si>
  <si>
    <t>Tổng</t>
  </si>
  <si>
    <t>Chi phí cố định(Văn phòng làm việc, điện,nước)</t>
  </si>
  <si>
    <t>Chi phí hoạt động</t>
  </si>
  <si>
    <t>Chi phí hoạt động(ăn uống, trà nước, xe đi lại, liên hoan)</t>
  </si>
  <si>
    <t>Mua sắm thiết bị</t>
  </si>
  <si>
    <t>Chi phí thủ tục giấy tờ công ty</t>
  </si>
  <si>
    <t>CHI PHÍ</t>
  </si>
  <si>
    <t>Tiền</t>
  </si>
  <si>
    <t>Tháng/năm</t>
  </si>
  <si>
    <t>11/20</t>
  </si>
  <si>
    <t>12/20</t>
  </si>
  <si>
    <t>01/21</t>
  </si>
  <si>
    <t>02/21</t>
  </si>
  <si>
    <t>03/21</t>
  </si>
  <si>
    <t>Chi phí văn phòng điện mạng</t>
  </si>
  <si>
    <t>Thời gian</t>
  </si>
  <si>
    <t>PIC</t>
  </si>
  <si>
    <t>Độ</t>
  </si>
  <si>
    <t>A Khơ, A lực, Độ</t>
  </si>
  <si>
    <t>Độ, A Khơ</t>
  </si>
  <si>
    <t>1/11/20</t>
  </si>
  <si>
    <t>7/11/20</t>
  </si>
  <si>
    <t>28,29/11/20</t>
  </si>
  <si>
    <t>A Lực</t>
  </si>
  <si>
    <t>Độ + Trường</t>
  </si>
  <si>
    <t>4/12/20</t>
  </si>
  <si>
    <t>2/1/21</t>
  </si>
  <si>
    <t>A Khơ + A Lực</t>
  </si>
  <si>
    <t>Mua đồ sang nhà anh Lực</t>
  </si>
  <si>
    <t>A Lực, A khơ</t>
  </si>
  <si>
    <t>A Lực, A khơ, Độ</t>
  </si>
  <si>
    <t>Khang, Tuấn, Lực, Hùng</t>
  </si>
  <si>
    <t>3/1/21</t>
  </si>
  <si>
    <t>9/1/21</t>
  </si>
  <si>
    <t>16+17/1/21</t>
  </si>
  <si>
    <t>16/1/21</t>
  </si>
  <si>
    <t>30-31/1/21</t>
  </si>
  <si>
    <t>27/02/21</t>
  </si>
  <si>
    <t>28/02/21</t>
  </si>
  <si>
    <t>A Khơ</t>
  </si>
  <si>
    <t>A khơ</t>
  </si>
  <si>
    <t>Ăn trưa ngày 21/03</t>
  </si>
  <si>
    <t>Tuấn</t>
  </si>
  <si>
    <t>Ăn trưa + tối ngày 28/03</t>
  </si>
  <si>
    <t>Taxi đi gặp Lâm Pega</t>
  </si>
  <si>
    <t>21/3/21</t>
  </si>
  <si>
    <t>28/3/21</t>
  </si>
  <si>
    <t>Tên thiết bị</t>
  </si>
  <si>
    <t>Số lượng</t>
  </si>
  <si>
    <t>Thành tiền</t>
  </si>
  <si>
    <t>Giá</t>
  </si>
  <si>
    <t>Chữ ký số</t>
  </si>
  <si>
    <t>Thu nhập</t>
  </si>
  <si>
    <t xml:space="preserve">Mua máy in </t>
  </si>
  <si>
    <t>Thuê xe chuyển máy chạy + bàn</t>
  </si>
  <si>
    <t>CK quyết toán thuế</t>
  </si>
  <si>
    <t>CK thay đổi thông tin công ty</t>
  </si>
  <si>
    <t>Tiền tk ACB</t>
  </si>
  <si>
    <t>Tiền ăn trưa T7/CN (13-14/03)</t>
  </si>
  <si>
    <t>Đặt cơm</t>
  </si>
  <si>
    <t>13-14/03/21</t>
  </si>
  <si>
    <t>Ngày ứng</t>
  </si>
  <si>
    <t>Số tiền</t>
  </si>
  <si>
    <t>Thanh toán</t>
  </si>
  <si>
    <t>Chưa thanh toán</t>
  </si>
  <si>
    <t>Âm dự án trước</t>
  </si>
  <si>
    <t>04/17</t>
  </si>
  <si>
    <t>Cơm trưa</t>
  </si>
  <si>
    <t>10/04/2021</t>
  </si>
  <si>
    <t>11/04/2021</t>
  </si>
  <si>
    <t>Chi phí phát sinh khác</t>
  </si>
  <si>
    <t>Mua Oscillator</t>
  </si>
  <si>
    <t>Chi phí thủ tục giấy tờ</t>
  </si>
  <si>
    <t>Quạt điều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</si>
</sst>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rgb="FF0F5666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/>
    <xf numFmtId="0" fontId="1" fillId="5" borderId="1" xfId="1" applyFill="1" applyBorder="1" applyAlignment="1">
      <alignment horizontal="left" vertical="center" wrapText="1"/>
    </xf>
    <xf numFmtId="0" fontId="1" fillId="5" borderId="1" xfId="1" applyFill="1" applyBorder="1" applyAlignment="1">
      <alignment vertical="center" wrapText="1"/>
    </xf>
    <xf numFmtId="3" fontId="0" fillId="2" borderId="1" xfId="0" applyNumberFormat="1" applyFill="1" applyBorder="1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 applyAlignment="1">
      <alignment horizontal="left"/>
    </xf>
    <xf numFmtId="0" fontId="0" fillId="7" borderId="1" xfId="0" applyFill="1" applyBorder="1"/>
    <xf numFmtId="3" fontId="0" fillId="7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3" fontId="0" fillId="3" borderId="1" xfId="0" applyNumberFormat="1" applyFill="1" applyBorder="1"/>
    <xf numFmtId="0" fontId="0" fillId="0" borderId="1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7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left"/>
    </xf>
    <xf numFmtId="0" fontId="0" fillId="8" borderId="1" xfId="0" applyFill="1" applyBorder="1"/>
    <xf numFmtId="3" fontId="8" fillId="0" borderId="1" xfId="0" applyNumberFormat="1" applyFont="1" applyFill="1" applyBorder="1" applyAlignment="1">
      <alignment horizontal="right" vertical="center" wrapText="1"/>
    </xf>
    <xf numFmtId="4" fontId="5" fillId="0" borderId="0" xfId="0" applyNumberFormat="1" applyFont="1" applyBorder="1" applyAlignment="1">
      <alignment horizontal="right" vertical="center" wrapText="1"/>
    </xf>
    <xf numFmtId="0" fontId="1" fillId="0" borderId="1" xfId="1" applyFill="1" applyBorder="1"/>
    <xf numFmtId="0" fontId="0" fillId="0" borderId="2" xfId="0" applyBorder="1" applyAlignment="1"/>
    <xf numFmtId="3" fontId="0" fillId="8" borderId="3" xfId="0" applyNumberFormat="1" applyFill="1" applyBorder="1"/>
    <xf numFmtId="3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59-5CBB-4F13-85FD-0FE366DD5C85}">
  <dimension ref="H7:K19"/>
  <sheetViews>
    <sheetView workbookViewId="0">
      <selection activeCell="I10" sqref="I10"/>
    </sheetView>
  </sheetViews>
  <sheetFormatPr defaultRowHeight="15" x14ac:dyDescent="0.25"/>
  <cols>
    <col min="2" max="2" width="33.5703125" customWidth="1"/>
    <col min="3" max="3" width="20" customWidth="1"/>
    <col min="8" max="8" width="14.7109375" customWidth="1"/>
    <col min="9" max="9" width="37.28515625" customWidth="1"/>
    <col min="10" max="10" width="20.140625" customWidth="1"/>
  </cols>
  <sheetData>
    <row r="7" spans="8:10" x14ac:dyDescent="0.25">
      <c r="H7" s="54" t="s">
        <v>55</v>
      </c>
      <c r="I7" s="54"/>
      <c r="J7" s="54"/>
    </row>
    <row r="8" spans="8:10" x14ac:dyDescent="0.25">
      <c r="H8" s="54"/>
      <c r="I8" s="54"/>
      <c r="J8" s="54"/>
    </row>
    <row r="9" spans="8:10" x14ac:dyDescent="0.25">
      <c r="H9" s="23" t="s">
        <v>0</v>
      </c>
      <c r="I9" s="23" t="s">
        <v>1</v>
      </c>
      <c r="J9" s="24" t="s">
        <v>2</v>
      </c>
    </row>
    <row r="10" spans="8:10" x14ac:dyDescent="0.25">
      <c r="H10" s="3"/>
      <c r="I10" s="4"/>
      <c r="J10" s="5"/>
    </row>
    <row r="11" spans="8:10" x14ac:dyDescent="0.25">
      <c r="H11" s="4"/>
      <c r="I11" s="4"/>
      <c r="J11" s="5"/>
    </row>
    <row r="12" spans="8:10" x14ac:dyDescent="0.25">
      <c r="H12" s="4"/>
      <c r="I12" s="4"/>
      <c r="J12" s="5"/>
    </row>
    <row r="13" spans="8:10" x14ac:dyDescent="0.25">
      <c r="H13" s="4"/>
      <c r="I13" s="4"/>
      <c r="J13" s="5"/>
    </row>
    <row r="19" spans="10:11" x14ac:dyDescent="0.25">
      <c r="J19" s="22">
        <f>SUM(J10:J13)</f>
        <v>0</v>
      </c>
      <c r="K19" s="21" t="s">
        <v>3</v>
      </c>
    </row>
  </sheetData>
  <mergeCells count="1">
    <mergeCell ref="H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E29F-9B56-48EC-9427-F9273663C65B}">
  <dimension ref="G4:M13"/>
  <sheetViews>
    <sheetView workbookViewId="0">
      <selection activeCell="K8" sqref="K8"/>
    </sheetView>
  </sheetViews>
  <sheetFormatPr defaultRowHeight="15" x14ac:dyDescent="0.25"/>
  <cols>
    <col min="7" max="7" width="48.140625" customWidth="1"/>
    <col min="8" max="8" width="21.5703125" style="1" customWidth="1"/>
    <col min="9" max="10" width="16.140625" customWidth="1"/>
    <col min="11" max="11" width="16.140625" style="1" customWidth="1"/>
    <col min="12" max="12" width="11.85546875" customWidth="1"/>
    <col min="13" max="13" width="24" customWidth="1"/>
  </cols>
  <sheetData>
    <row r="4" spans="7:13" ht="15" customHeight="1" x14ac:dyDescent="0.25">
      <c r="G4" s="55" t="s">
        <v>9</v>
      </c>
      <c r="H4" s="55"/>
      <c r="I4" s="55"/>
      <c r="J4" s="42"/>
      <c r="K4" s="45">
        <f>SUM(H7:H18)</f>
        <v>28695000</v>
      </c>
      <c r="L4" s="46" t="s">
        <v>3</v>
      </c>
      <c r="M4" s="42"/>
    </row>
    <row r="5" spans="7:13" ht="15" customHeight="1" x14ac:dyDescent="0.25">
      <c r="G5" s="55"/>
      <c r="H5" s="55"/>
      <c r="I5" s="55"/>
      <c r="J5" s="42"/>
      <c r="K5" s="52"/>
      <c r="L5" s="42"/>
      <c r="M5" s="42"/>
    </row>
    <row r="6" spans="7:13" ht="15" customHeight="1" x14ac:dyDescent="0.25">
      <c r="G6" s="41" t="s">
        <v>1</v>
      </c>
      <c r="H6" s="44" t="s">
        <v>65</v>
      </c>
      <c r="I6" s="41" t="s">
        <v>66</v>
      </c>
      <c r="J6" s="43"/>
      <c r="K6" s="53"/>
      <c r="L6" s="43"/>
      <c r="M6" s="43"/>
    </row>
    <row r="7" spans="7:13" x14ac:dyDescent="0.25">
      <c r="G7" s="18" t="s">
        <v>4</v>
      </c>
      <c r="H7" s="5">
        <f>Chi_phi_co_dinh</f>
        <v>3000000</v>
      </c>
      <c r="I7" s="4" t="s">
        <v>67</v>
      </c>
      <c r="K7" s="1">
        <f>Tuan_Cpcd+tuan_cphd+tuan_ttgt</f>
        <v>6840000</v>
      </c>
      <c r="L7" t="s">
        <v>45</v>
      </c>
    </row>
    <row r="8" spans="7:13" ht="30" x14ac:dyDescent="0.25">
      <c r="G8" s="19" t="s">
        <v>6</v>
      </c>
      <c r="H8" s="5">
        <f>Chi_phi_hoat_dong</f>
        <v>2801000</v>
      </c>
      <c r="I8" s="4" t="s">
        <v>67</v>
      </c>
      <c r="K8" s="1">
        <f>aKho_cphd+akho_khac+AKho_mstb+akho_ttgt</f>
        <v>19265000</v>
      </c>
      <c r="L8" t="s">
        <v>42</v>
      </c>
    </row>
    <row r="9" spans="7:13" x14ac:dyDescent="0.25">
      <c r="G9" s="19" t="s">
        <v>7</v>
      </c>
      <c r="H9" s="5">
        <f>Mua_sam_thiet_bi</f>
        <v>9390000</v>
      </c>
      <c r="I9" s="4" t="s">
        <v>67</v>
      </c>
    </row>
    <row r="10" spans="7:13" x14ac:dyDescent="0.25">
      <c r="G10" s="19" t="s">
        <v>8</v>
      </c>
      <c r="H10" s="5">
        <f>chi_phi_giay_to_thu_tuc</f>
        <v>6330000</v>
      </c>
      <c r="I10" s="4" t="s">
        <v>67</v>
      </c>
    </row>
    <row r="11" spans="7:13" x14ac:dyDescent="0.25">
      <c r="G11" s="49" t="s">
        <v>73</v>
      </c>
      <c r="H11" s="5">
        <f>Ca_nhan_ung_tien</f>
        <v>7174000</v>
      </c>
      <c r="I11" s="4" t="s">
        <v>67</v>
      </c>
    </row>
    <row r="12" spans="7:13" x14ac:dyDescent="0.25">
      <c r="G12" s="4"/>
      <c r="H12" s="5"/>
      <c r="I12" s="4"/>
    </row>
    <row r="13" spans="7:13" x14ac:dyDescent="0.25">
      <c r="G13" s="4"/>
      <c r="H13" s="5"/>
      <c r="I13" s="4"/>
    </row>
  </sheetData>
  <mergeCells count="1">
    <mergeCell ref="G4:I5"/>
  </mergeCells>
  <dataValidations count="1">
    <dataValidation type="list" allowBlank="1" showInputMessage="1" showErrorMessage="1" sqref="I7:I11" xr:uid="{FB20CE85-9817-4FF7-81EF-BC82B065B869}">
      <formula1>"Đã thanh toán, Chưa thanh toán"</formula1>
    </dataValidation>
  </dataValidations>
  <hyperlinks>
    <hyperlink ref="G7" location="'Chi phí cố định'!A1" display="Chi phí cố định(Văn phòng làm việc, điện,nước)" xr:uid="{71F5C0D9-FAFD-4AFE-BBFE-E708C9915888}"/>
    <hyperlink ref="G8" location="'Chi phí hoạt động'!A1" display="Chi phí hoạt động(ăn uống, trà nước, xe đi lại, liên hoan)" xr:uid="{9BEC1463-CA06-4FCB-91DF-132094BF6DC1}"/>
    <hyperlink ref="G9" location="'Mua sắm thiết bị'!A1" display="Mua sắm thiết bị" xr:uid="{D0866C33-C75D-4E2A-AE85-197EDC2BB009}"/>
    <hyperlink ref="G10" location="'Chi phí thủ tục giấy tờ'!A1" display="Chi phí thủ tục giấy tờ công ty" xr:uid="{A0D37EEE-050B-4A63-A122-6DA3C54B9868}"/>
    <hyperlink ref="G11" location="'Chi phí phát sinh khác'!A1" display="Chi phí phát sinh khác" xr:uid="{CCBF43BC-CDCD-4007-9358-1565AB58F04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526D-A920-48D2-ABE4-92E53AD1E18B}">
  <dimension ref="A2:O18"/>
  <sheetViews>
    <sheetView workbookViewId="0">
      <selection activeCell="K9" sqref="K9"/>
    </sheetView>
  </sheetViews>
  <sheetFormatPr defaultRowHeight="15" x14ac:dyDescent="0.25"/>
  <cols>
    <col min="1" max="1" width="16.28515625" style="6" customWidth="1"/>
    <col min="2" max="2" width="9.140625" style="1"/>
    <col min="10" max="10" width="22.28515625" customWidth="1"/>
    <col min="11" max="11" width="23.5703125" customWidth="1"/>
    <col min="12" max="12" width="12.5703125" customWidth="1"/>
  </cols>
  <sheetData>
    <row r="2" spans="1:15" ht="15" customHeight="1" x14ac:dyDescent="0.25">
      <c r="J2" s="56" t="s">
        <v>17</v>
      </c>
      <c r="K2" s="56"/>
      <c r="L2" s="56"/>
    </row>
    <row r="3" spans="1:15" ht="15" customHeight="1" x14ac:dyDescent="0.25">
      <c r="J3" s="56"/>
      <c r="K3" s="56"/>
      <c r="L3" s="56"/>
    </row>
    <row r="4" spans="1:15" x14ac:dyDescent="0.25">
      <c r="J4" s="14" t="s">
        <v>11</v>
      </c>
      <c r="K4" s="15" t="s">
        <v>10</v>
      </c>
      <c r="L4" s="13" t="s">
        <v>19</v>
      </c>
    </row>
    <row r="5" spans="1:15" x14ac:dyDescent="0.25">
      <c r="J5" s="8" t="s">
        <v>12</v>
      </c>
      <c r="K5" s="5">
        <v>500000</v>
      </c>
      <c r="L5" s="4" t="s">
        <v>45</v>
      </c>
      <c r="N5" s="1">
        <f>SUM(K5:K10)</f>
        <v>3000000</v>
      </c>
      <c r="O5" t="s">
        <v>45</v>
      </c>
    </row>
    <row r="6" spans="1:15" x14ac:dyDescent="0.25">
      <c r="J6" s="8" t="s">
        <v>13</v>
      </c>
      <c r="K6" s="5">
        <v>500000</v>
      </c>
      <c r="L6" s="4" t="s">
        <v>45</v>
      </c>
      <c r="O6" t="s">
        <v>42</v>
      </c>
    </row>
    <row r="7" spans="1:15" x14ac:dyDescent="0.25">
      <c r="J7" s="8" t="s">
        <v>14</v>
      </c>
      <c r="K7" s="5">
        <v>500000</v>
      </c>
      <c r="L7" s="4" t="s">
        <v>45</v>
      </c>
    </row>
    <row r="8" spans="1:15" x14ac:dyDescent="0.25">
      <c r="J8" s="8" t="s">
        <v>15</v>
      </c>
      <c r="K8" s="5">
        <v>500000</v>
      </c>
      <c r="L8" s="4" t="s">
        <v>45</v>
      </c>
    </row>
    <row r="9" spans="1:15" x14ac:dyDescent="0.25">
      <c r="J9" s="8" t="s">
        <v>16</v>
      </c>
      <c r="K9" s="5">
        <v>500000</v>
      </c>
      <c r="L9" s="4" t="s">
        <v>45</v>
      </c>
    </row>
    <row r="10" spans="1:15" x14ac:dyDescent="0.25">
      <c r="J10" s="8" t="s">
        <v>69</v>
      </c>
      <c r="K10" s="5">
        <v>500000</v>
      </c>
      <c r="L10" s="4" t="s">
        <v>45</v>
      </c>
    </row>
    <row r="11" spans="1:15" x14ac:dyDescent="0.25">
      <c r="J11" s="8"/>
      <c r="K11" s="5"/>
      <c r="L11" s="4"/>
    </row>
    <row r="12" spans="1:15" x14ac:dyDescent="0.25">
      <c r="J12" s="8"/>
      <c r="K12" s="5"/>
      <c r="L12" s="4"/>
    </row>
    <row r="13" spans="1:15" x14ac:dyDescent="0.25">
      <c r="J13" s="8"/>
      <c r="K13" s="5"/>
      <c r="L13" s="4"/>
    </row>
    <row r="14" spans="1:15" x14ac:dyDescent="0.25">
      <c r="J14" s="8"/>
      <c r="K14" s="5"/>
      <c r="L14" s="4"/>
    </row>
    <row r="15" spans="1:15" x14ac:dyDescent="0.25">
      <c r="J15" s="8"/>
      <c r="K15" s="5"/>
      <c r="L15" s="4"/>
    </row>
    <row r="16" spans="1:15" x14ac:dyDescent="0.25">
      <c r="A16" s="7"/>
      <c r="J16" s="8"/>
      <c r="K16" s="5"/>
      <c r="L16" s="4"/>
    </row>
    <row r="17" spans="1:15" x14ac:dyDescent="0.25">
      <c r="A17" s="7"/>
      <c r="J17" s="7"/>
      <c r="K17" s="1"/>
    </row>
    <row r="18" spans="1:15" x14ac:dyDescent="0.25">
      <c r="A18" s="7"/>
      <c r="J18" s="7"/>
      <c r="K18" s="1"/>
      <c r="N18" s="9">
        <f>SUM(K5:K16)</f>
        <v>3000000</v>
      </c>
      <c r="O18" s="10" t="s">
        <v>3</v>
      </c>
    </row>
  </sheetData>
  <mergeCells count="1">
    <mergeCell ref="J2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CA7F-675E-45DF-8131-5AD5A819A169}">
  <dimension ref="I3:P29"/>
  <sheetViews>
    <sheetView workbookViewId="0">
      <selection activeCell="J22" sqref="J22"/>
    </sheetView>
  </sheetViews>
  <sheetFormatPr defaultRowHeight="15" x14ac:dyDescent="0.25"/>
  <cols>
    <col min="9" max="9" width="9.140625" customWidth="1"/>
    <col min="10" max="10" width="22.140625" customWidth="1"/>
    <col min="11" max="11" width="12.28515625" customWidth="1"/>
    <col min="12" max="12" width="11" style="1" customWidth="1"/>
    <col min="14" max="14" width="14.42578125" customWidth="1"/>
  </cols>
  <sheetData>
    <row r="3" spans="9:16" x14ac:dyDescent="0.25">
      <c r="I3" s="50"/>
      <c r="J3" s="57" t="s">
        <v>5</v>
      </c>
      <c r="K3" s="57"/>
      <c r="L3" s="57"/>
      <c r="M3" s="57"/>
    </row>
    <row r="4" spans="9:16" x14ac:dyDescent="0.25">
      <c r="I4" s="50"/>
      <c r="J4" s="57"/>
      <c r="K4" s="57"/>
      <c r="L4" s="57"/>
      <c r="M4" s="57"/>
    </row>
    <row r="5" spans="9:16" x14ac:dyDescent="0.25">
      <c r="J5" s="13" t="s">
        <v>1</v>
      </c>
      <c r="K5" s="13" t="s">
        <v>18</v>
      </c>
      <c r="L5" s="17" t="s">
        <v>10</v>
      </c>
      <c r="M5" s="13" t="s">
        <v>19</v>
      </c>
    </row>
    <row r="6" spans="9:16" x14ac:dyDescent="0.25">
      <c r="J6" s="11" t="s">
        <v>20</v>
      </c>
      <c r="K6" s="8" t="s">
        <v>23</v>
      </c>
      <c r="L6" s="5">
        <v>40000</v>
      </c>
      <c r="M6" s="4" t="s">
        <v>45</v>
      </c>
      <c r="O6" s="1">
        <f>SUM(L6:L21)</f>
        <v>1840000</v>
      </c>
      <c r="P6" t="s">
        <v>45</v>
      </c>
    </row>
    <row r="7" spans="9:16" x14ac:dyDescent="0.25">
      <c r="J7" s="11" t="s">
        <v>21</v>
      </c>
      <c r="K7" s="8" t="s">
        <v>24</v>
      </c>
      <c r="L7" s="5">
        <v>120000</v>
      </c>
      <c r="M7" s="4" t="s">
        <v>45</v>
      </c>
      <c r="O7" s="1">
        <f>SUM(L22:L25)</f>
        <v>961000</v>
      </c>
      <c r="P7" t="s">
        <v>42</v>
      </c>
    </row>
    <row r="8" spans="9:16" x14ac:dyDescent="0.25">
      <c r="J8" s="11" t="s">
        <v>22</v>
      </c>
      <c r="K8" s="8" t="s">
        <v>25</v>
      </c>
      <c r="L8" s="5">
        <v>120000</v>
      </c>
      <c r="M8" s="4" t="s">
        <v>45</v>
      </c>
    </row>
    <row r="9" spans="9:16" x14ac:dyDescent="0.25">
      <c r="J9" s="11" t="s">
        <v>26</v>
      </c>
      <c r="K9" s="8" t="s">
        <v>28</v>
      </c>
      <c r="L9" s="5">
        <v>40000</v>
      </c>
      <c r="M9" s="4" t="s">
        <v>45</v>
      </c>
    </row>
    <row r="10" spans="9:16" x14ac:dyDescent="0.25">
      <c r="J10" s="11" t="s">
        <v>27</v>
      </c>
      <c r="K10" s="8" t="s">
        <v>29</v>
      </c>
      <c r="L10" s="5">
        <v>120000</v>
      </c>
      <c r="M10" s="4" t="s">
        <v>45</v>
      </c>
    </row>
    <row r="11" spans="9:16" x14ac:dyDescent="0.25">
      <c r="J11" s="11" t="s">
        <v>27</v>
      </c>
      <c r="K11" s="8" t="s">
        <v>29</v>
      </c>
      <c r="L11" s="5">
        <v>120000</v>
      </c>
      <c r="M11" s="4" t="s">
        <v>45</v>
      </c>
    </row>
    <row r="12" spans="9:16" x14ac:dyDescent="0.25">
      <c r="J12" s="11" t="s">
        <v>27</v>
      </c>
      <c r="K12" s="8" t="s">
        <v>35</v>
      </c>
      <c r="L12" s="5">
        <v>120000</v>
      </c>
      <c r="M12" s="4" t="s">
        <v>45</v>
      </c>
    </row>
    <row r="13" spans="9:16" x14ac:dyDescent="0.25">
      <c r="J13" s="11" t="s">
        <v>30</v>
      </c>
      <c r="K13" s="8" t="s">
        <v>36</v>
      </c>
      <c r="L13" s="5">
        <v>80000</v>
      </c>
      <c r="M13" s="4" t="s">
        <v>45</v>
      </c>
    </row>
    <row r="14" spans="9:16" x14ac:dyDescent="0.25">
      <c r="J14" s="11" t="s">
        <v>20</v>
      </c>
      <c r="K14" s="8" t="s">
        <v>37</v>
      </c>
      <c r="L14" s="5">
        <v>120000</v>
      </c>
      <c r="M14" s="4" t="s">
        <v>45</v>
      </c>
    </row>
    <row r="15" spans="9:16" ht="30" x14ac:dyDescent="0.25">
      <c r="J15" s="11" t="s">
        <v>31</v>
      </c>
      <c r="K15" s="8" t="s">
        <v>38</v>
      </c>
      <c r="L15" s="5">
        <v>200000</v>
      </c>
      <c r="M15" s="4" t="s">
        <v>45</v>
      </c>
    </row>
    <row r="16" spans="9:16" x14ac:dyDescent="0.25">
      <c r="J16" s="11" t="s">
        <v>32</v>
      </c>
      <c r="K16" s="8" t="s">
        <v>39</v>
      </c>
      <c r="L16" s="5">
        <v>80000</v>
      </c>
      <c r="M16" s="4" t="s">
        <v>45</v>
      </c>
    </row>
    <row r="17" spans="10:15" x14ac:dyDescent="0.25">
      <c r="J17" s="11" t="s">
        <v>33</v>
      </c>
      <c r="K17" s="8" t="s">
        <v>40</v>
      </c>
      <c r="L17" s="5">
        <v>120000</v>
      </c>
      <c r="M17" s="4" t="s">
        <v>45</v>
      </c>
    </row>
    <row r="18" spans="10:15" x14ac:dyDescent="0.25">
      <c r="J18" s="11" t="s">
        <v>34</v>
      </c>
      <c r="K18" s="8" t="s">
        <v>41</v>
      </c>
      <c r="L18" s="5">
        <v>120000</v>
      </c>
      <c r="M18" s="4" t="s">
        <v>45</v>
      </c>
    </row>
    <row r="19" spans="10:15" x14ac:dyDescent="0.25">
      <c r="J19" s="11" t="s">
        <v>44</v>
      </c>
      <c r="K19" s="8" t="s">
        <v>48</v>
      </c>
      <c r="L19" s="5">
        <v>120000</v>
      </c>
      <c r="M19" s="4" t="s">
        <v>45</v>
      </c>
    </row>
    <row r="20" spans="10:15" x14ac:dyDescent="0.25">
      <c r="J20" s="11" t="s">
        <v>46</v>
      </c>
      <c r="K20" s="8" t="s">
        <v>49</v>
      </c>
      <c r="L20" s="5">
        <v>120000</v>
      </c>
      <c r="M20" s="4" t="s">
        <v>45</v>
      </c>
    </row>
    <row r="21" spans="10:15" x14ac:dyDescent="0.25">
      <c r="J21" s="11" t="s">
        <v>47</v>
      </c>
      <c r="K21" s="8"/>
      <c r="L21" s="5">
        <v>200000</v>
      </c>
      <c r="M21" s="4" t="s">
        <v>45</v>
      </c>
    </row>
    <row r="22" spans="10:15" ht="30" x14ac:dyDescent="0.25">
      <c r="J22" s="25" t="s">
        <v>61</v>
      </c>
      <c r="K22" s="26" t="s">
        <v>63</v>
      </c>
      <c r="L22" s="28">
        <v>360000</v>
      </c>
      <c r="M22" s="27" t="s">
        <v>42</v>
      </c>
    </row>
    <row r="23" spans="10:15" x14ac:dyDescent="0.25">
      <c r="J23" s="25" t="s">
        <v>62</v>
      </c>
      <c r="K23" s="26">
        <v>1</v>
      </c>
      <c r="L23" s="28">
        <v>170000</v>
      </c>
      <c r="M23" s="27" t="s">
        <v>42</v>
      </c>
    </row>
    <row r="24" spans="10:15" x14ac:dyDescent="0.25">
      <c r="J24" s="11" t="s">
        <v>70</v>
      </c>
      <c r="K24" s="8" t="s">
        <v>71</v>
      </c>
      <c r="L24" s="5">
        <v>204000</v>
      </c>
      <c r="M24" s="4" t="s">
        <v>42</v>
      </c>
    </row>
    <row r="25" spans="10:15" x14ac:dyDescent="0.25">
      <c r="J25" s="11" t="s">
        <v>70</v>
      </c>
      <c r="K25" s="8" t="s">
        <v>72</v>
      </c>
      <c r="L25" s="5">
        <v>227000</v>
      </c>
      <c r="M25" s="4" t="s">
        <v>42</v>
      </c>
    </row>
    <row r="29" spans="10:15" x14ac:dyDescent="0.25">
      <c r="N29" s="20">
        <f>SUM(L6:L32)</f>
        <v>2801000</v>
      </c>
      <c r="O29" s="12" t="s">
        <v>3</v>
      </c>
    </row>
  </sheetData>
  <mergeCells count="1">
    <mergeCell ref="J3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094-5536-4558-8EA1-C96E0F45453E}">
  <dimension ref="I2:P19"/>
  <sheetViews>
    <sheetView tabSelected="1" topLeftCell="D1" workbookViewId="0">
      <selection activeCell="O8" sqref="O8"/>
    </sheetView>
  </sheetViews>
  <sheetFormatPr defaultRowHeight="15" x14ac:dyDescent="0.25"/>
  <cols>
    <col min="9" max="9" width="21.28515625" customWidth="1"/>
    <col min="11" max="11" width="12.85546875" style="1" customWidth="1"/>
    <col min="12" max="12" width="17.42578125" style="1" customWidth="1"/>
  </cols>
  <sheetData>
    <row r="2" spans="9:16" x14ac:dyDescent="0.25">
      <c r="I2" s="56" t="s">
        <v>7</v>
      </c>
      <c r="J2" s="56"/>
      <c r="K2" s="56"/>
      <c r="L2" s="56"/>
      <c r="M2" s="56"/>
    </row>
    <row r="3" spans="9:16" x14ac:dyDescent="0.25">
      <c r="I3" s="56"/>
      <c r="J3" s="56"/>
      <c r="K3" s="56"/>
      <c r="L3" s="56"/>
      <c r="M3" s="56"/>
    </row>
    <row r="4" spans="9:16" x14ac:dyDescent="0.25">
      <c r="I4" s="16" t="s">
        <v>50</v>
      </c>
      <c r="J4" s="16" t="s">
        <v>51</v>
      </c>
      <c r="K4" s="15" t="s">
        <v>53</v>
      </c>
      <c r="L4" s="15" t="s">
        <v>52</v>
      </c>
      <c r="M4" s="16" t="s">
        <v>19</v>
      </c>
    </row>
    <row r="5" spans="9:16" x14ac:dyDescent="0.25">
      <c r="I5" s="25" t="s">
        <v>56</v>
      </c>
      <c r="J5" s="26">
        <v>1</v>
      </c>
      <c r="K5" s="28">
        <v>1800000</v>
      </c>
      <c r="L5" s="29">
        <f>K5*J5</f>
        <v>1800000</v>
      </c>
      <c r="M5" s="4" t="s">
        <v>42</v>
      </c>
      <c r="O5" s="1">
        <f>SUM(L5:L6)</f>
        <v>6800000</v>
      </c>
      <c r="P5" t="s">
        <v>42</v>
      </c>
    </row>
    <row r="6" spans="9:16" x14ac:dyDescent="0.25">
      <c r="I6" s="25" t="s">
        <v>74</v>
      </c>
      <c r="J6" s="26">
        <v>1</v>
      </c>
      <c r="K6" s="28">
        <v>5000000</v>
      </c>
      <c r="L6" s="29">
        <f>K6*J6</f>
        <v>5000000</v>
      </c>
      <c r="M6" s="4" t="s">
        <v>42</v>
      </c>
    </row>
    <row r="7" spans="9:16" x14ac:dyDescent="0.25">
      <c r="I7" t="s">
        <v>76</v>
      </c>
      <c r="J7">
        <v>1</v>
      </c>
      <c r="K7" s="1">
        <v>2590000</v>
      </c>
      <c r="L7" s="29">
        <f>K7*J7</f>
        <v>2590000</v>
      </c>
      <c r="M7" s="59" t="s">
        <v>45</v>
      </c>
    </row>
    <row r="19" spans="14:15" x14ac:dyDescent="0.25">
      <c r="N19" s="2">
        <f>SUM(L5:L10)</f>
        <v>9390000</v>
      </c>
      <c r="O19" s="12" t="s">
        <v>3</v>
      </c>
    </row>
  </sheetData>
  <mergeCells count="1">
    <mergeCell ref="I2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39-51C6-4967-9BBB-301946D3AEB1}">
  <dimension ref="I4:N20"/>
  <sheetViews>
    <sheetView topLeftCell="B1" workbookViewId="0">
      <selection activeCell="I11" sqref="I11"/>
    </sheetView>
  </sheetViews>
  <sheetFormatPr defaultRowHeight="15" x14ac:dyDescent="0.25"/>
  <cols>
    <col min="9" max="9" width="16.42578125" customWidth="1"/>
    <col min="10" max="10" width="11.28515625" style="1" customWidth="1"/>
    <col min="11" max="11" width="18.5703125" style="34" customWidth="1"/>
  </cols>
  <sheetData>
    <row r="4" spans="9:14" x14ac:dyDescent="0.25">
      <c r="I4" s="57" t="s">
        <v>75</v>
      </c>
      <c r="J4" s="57"/>
      <c r="K4" s="57"/>
    </row>
    <row r="5" spans="9:14" x14ac:dyDescent="0.25">
      <c r="I5" s="57"/>
      <c r="J5" s="57"/>
      <c r="K5" s="57"/>
    </row>
    <row r="6" spans="9:14" x14ac:dyDescent="0.25">
      <c r="I6" s="13" t="s">
        <v>1</v>
      </c>
      <c r="J6" s="17" t="s">
        <v>10</v>
      </c>
      <c r="K6" s="31" t="s">
        <v>19</v>
      </c>
    </row>
    <row r="7" spans="9:14" x14ac:dyDescent="0.25">
      <c r="I7" s="4" t="s">
        <v>54</v>
      </c>
      <c r="J7" s="5">
        <v>2000000</v>
      </c>
      <c r="K7" s="32" t="s">
        <v>45</v>
      </c>
      <c r="M7" s="1">
        <f>SUM(J7)</f>
        <v>2000000</v>
      </c>
      <c r="N7" t="s">
        <v>45</v>
      </c>
    </row>
    <row r="8" spans="9:14" ht="28.5" x14ac:dyDescent="0.25">
      <c r="I8" s="30" t="s">
        <v>57</v>
      </c>
      <c r="J8" s="28">
        <v>250000</v>
      </c>
      <c r="K8" s="33" t="s">
        <v>43</v>
      </c>
      <c r="L8" s="48"/>
      <c r="M8" s="1">
        <f>SUM(J8:J11)</f>
        <v>4330000</v>
      </c>
      <c r="N8" t="s">
        <v>42</v>
      </c>
    </row>
    <row r="9" spans="9:14" ht="30" x14ac:dyDescent="0.25">
      <c r="I9" s="25" t="s">
        <v>58</v>
      </c>
      <c r="J9" s="28">
        <v>1000000</v>
      </c>
      <c r="K9" s="33" t="s">
        <v>43</v>
      </c>
      <c r="L9" s="48"/>
    </row>
    <row r="10" spans="9:14" ht="30" x14ac:dyDescent="0.25">
      <c r="I10" s="25" t="s">
        <v>59</v>
      </c>
      <c r="J10" s="28">
        <v>1880000</v>
      </c>
      <c r="K10" s="33" t="s">
        <v>43</v>
      </c>
      <c r="L10" s="48"/>
    </row>
    <row r="11" spans="9:14" x14ac:dyDescent="0.25">
      <c r="I11" s="25" t="s">
        <v>60</v>
      </c>
      <c r="J11" s="28">
        <v>1200000</v>
      </c>
      <c r="K11" s="33" t="s">
        <v>43</v>
      </c>
      <c r="L11" s="48"/>
    </row>
    <row r="12" spans="9:14" x14ac:dyDescent="0.25">
      <c r="I12" s="4"/>
      <c r="J12" s="5"/>
      <c r="K12" s="32"/>
    </row>
    <row r="13" spans="9:14" x14ac:dyDescent="0.25">
      <c r="I13" s="4"/>
      <c r="J13" s="5"/>
      <c r="K13" s="32"/>
    </row>
    <row r="14" spans="9:14" x14ac:dyDescent="0.25">
      <c r="I14" s="4"/>
      <c r="J14" s="5"/>
      <c r="K14" s="32"/>
    </row>
    <row r="20" spans="12:13" x14ac:dyDescent="0.25">
      <c r="L20" s="2">
        <f>SUM(J7:J13)</f>
        <v>6330000</v>
      </c>
      <c r="M20" s="12" t="s">
        <v>3</v>
      </c>
    </row>
  </sheetData>
  <mergeCells count="1">
    <mergeCell ref="I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5ABA-9A5B-4D55-856F-C5AF2ED54280}">
  <dimension ref="K3:R8"/>
  <sheetViews>
    <sheetView workbookViewId="0">
      <selection activeCell="M30" sqref="M30"/>
    </sheetView>
  </sheetViews>
  <sheetFormatPr defaultRowHeight="15" x14ac:dyDescent="0.25"/>
  <cols>
    <col min="11" max="11" width="15.28515625" customWidth="1"/>
    <col min="12" max="12" width="13.28515625" style="35" customWidth="1"/>
    <col min="13" max="13" width="13.140625" style="1" customWidth="1"/>
    <col min="14" max="14" width="14.85546875" customWidth="1"/>
    <col min="15" max="15" width="15.7109375" customWidth="1"/>
  </cols>
  <sheetData>
    <row r="3" spans="11:18" ht="15" customHeight="1" x14ac:dyDescent="0.25">
      <c r="K3" s="58" t="s">
        <v>73</v>
      </c>
      <c r="L3" s="58"/>
      <c r="M3" s="58"/>
      <c r="N3" s="58"/>
      <c r="Q3" s="51">
        <f>SUM(M6:M10)</f>
        <v>7174000</v>
      </c>
      <c r="R3" s="40" t="s">
        <v>3</v>
      </c>
    </row>
    <row r="4" spans="11:18" ht="15" customHeight="1" x14ac:dyDescent="0.25">
      <c r="K4" s="58"/>
      <c r="L4" s="58"/>
      <c r="M4" s="58"/>
      <c r="N4" s="58"/>
    </row>
    <row r="5" spans="11:18" x14ac:dyDescent="0.25">
      <c r="K5" s="36" t="s">
        <v>1</v>
      </c>
      <c r="L5" s="37" t="s">
        <v>64</v>
      </c>
      <c r="M5" s="38" t="s">
        <v>65</v>
      </c>
      <c r="N5" s="36" t="s">
        <v>19</v>
      </c>
      <c r="Q5" s="1">
        <f>SUM(M6)</f>
        <v>7174000</v>
      </c>
      <c r="R5" t="s">
        <v>42</v>
      </c>
    </row>
    <row r="6" spans="11:18" x14ac:dyDescent="0.25">
      <c r="K6" s="4" t="s">
        <v>68</v>
      </c>
      <c r="L6" s="39"/>
      <c r="M6" s="47">
        <v>7174000</v>
      </c>
      <c r="N6" s="4" t="s">
        <v>42</v>
      </c>
    </row>
    <row r="7" spans="11:18" x14ac:dyDescent="0.25">
      <c r="K7" s="4"/>
      <c r="L7" s="39"/>
      <c r="M7" s="5"/>
      <c r="N7" s="4"/>
    </row>
    <row r="8" spans="11:18" x14ac:dyDescent="0.25">
      <c r="K8" s="4"/>
      <c r="L8" s="39"/>
      <c r="M8" s="5"/>
      <c r="N8" s="4"/>
    </row>
  </sheetData>
  <mergeCells count="1">
    <mergeCell ref="K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Thu</vt:lpstr>
      <vt:lpstr>Chi</vt:lpstr>
      <vt:lpstr>Chi phí cố định</vt:lpstr>
      <vt:lpstr>Chi phí hoạt động</vt:lpstr>
      <vt:lpstr>Mua sắm thiết bị</vt:lpstr>
      <vt:lpstr>Chi phí thủ tục giấy tờ</vt:lpstr>
      <vt:lpstr>Chi phí phát sinh khác</vt:lpstr>
      <vt:lpstr>aKho_cphd</vt:lpstr>
      <vt:lpstr>akho_khac</vt:lpstr>
      <vt:lpstr>AKho_mstb</vt:lpstr>
      <vt:lpstr>akho_ttgt</vt:lpstr>
      <vt:lpstr>Ca_nhan_ung_tien</vt:lpstr>
      <vt:lpstr>Chi_phi_co_dinh</vt:lpstr>
      <vt:lpstr>chi_phi_giay_to_thu_tuc</vt:lpstr>
      <vt:lpstr>Chi_phi_hoat_dong</vt:lpstr>
      <vt:lpstr>Mua_sam_thiet_bi</vt:lpstr>
      <vt:lpstr>Tuan_Cpcd</vt:lpstr>
      <vt:lpstr>tuan_cphd</vt:lpstr>
      <vt:lpstr>tuan_ttgt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2021-04-18T10:11:19Z</dcterms:modified>
</cp:coreProperties>
</file>