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ViTechSolution\Team_Log\"/>
    </mc:Choice>
  </mc:AlternateContent>
  <bookViews>
    <workbookView xWindow="0" yWindow="0" windowWidth="14604" windowHeight="4668" tabRatio="825" firstSheet="1" activeTab="6"/>
  </bookViews>
  <sheets>
    <sheet name="Effort_08062020" sheetId="1" r:id="rId1"/>
    <sheet name="Thiết bị_T5" sheetId="2" r:id="rId2"/>
    <sheet name="Chi_Phí_T5" sheetId="5" r:id="rId3"/>
    <sheet name="Effort_MTTC" sheetId="3" r:id="rId4"/>
    <sheet name="Chi_Phi_Giai_Doan_2_MTTC" sheetId="7" r:id="rId5"/>
    <sheet name="Chi_Phi_MTTM" sheetId="9" r:id="rId6"/>
    <sheet name="Chi_Phi_TeamBuilding" sheetId="10" r:id="rId7"/>
    <sheet name="Tongchiphi" sheetId="11" r:id="rId8"/>
    <sheet name="Team_Member" sheetId="12" r:id="rId9"/>
    <sheet name="Chi_Phí_Phase2" sheetId="13" r:id="rId10"/>
  </sheets>
  <definedNames>
    <definedName name="company_name" localSheetId="3">Effort_MTTC!$B$1</definedName>
    <definedName name="company_name">Effort_08062020!$B$1</definedName>
    <definedName name="RowTitleRegion1..C7" localSheetId="4">#REF!</definedName>
    <definedName name="RowTitleRegion1..C7" localSheetId="5">#REF!</definedName>
    <definedName name="RowTitleRegion1..C7" localSheetId="9">#REF!</definedName>
    <definedName name="RowTitleRegion1..C7" localSheetId="6">#REF!</definedName>
    <definedName name="RowTitleRegion1..C7" localSheetId="3">#REF!</definedName>
    <definedName name="RowTitleRegion1..C7" localSheetId="7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9">#REF!</definedName>
    <definedName name="RowTitleRegion2..G5" localSheetId="6">#REF!</definedName>
    <definedName name="RowTitleRegion2..G5" localSheetId="3">#REF!</definedName>
    <definedName name="RowTitleRegion2..G5" localSheetId="7">#REF!</definedName>
    <definedName name="RowTitleRegion2..G5">#REF!</definedName>
    <definedName name="RowTitleRegion3..G26" localSheetId="4">Effort_08062020!#REF!</definedName>
    <definedName name="RowTitleRegion3..G26" localSheetId="5">Effort_08062020!#REF!</definedName>
    <definedName name="RowTitleRegion3..G26" localSheetId="9">Effort_08062020!#REF!</definedName>
    <definedName name="RowTitleRegion3..G26" localSheetId="6">Effort_08062020!#REF!</definedName>
    <definedName name="RowTitleRegion3..G26" localSheetId="3">Effort_MTTC!#REF!</definedName>
    <definedName name="RowTitleRegion3..G26" localSheetId="7">Effort_08062020!#REF!</definedName>
    <definedName name="RowTitleRegion3..G26">Effort_08062020!#REF!</definedName>
  </definedNames>
  <calcPr calcId="162913"/>
  <extLst>
    <ext uri="GoogleSheetsCustomDataVersion1">
      <go:sheetsCustomData xmlns:go="http://customooxmlschemas.google.com/" r:id="rId11" roundtripDataSignature="AMtx7mikgvYOZT7cA7j6WTupiLkJrYDX8A=="/>
    </ext>
  </extLst>
</workbook>
</file>

<file path=xl/calcChain.xml><?xml version="1.0" encoding="utf-8"?>
<calcChain xmlns="http://schemas.openxmlformats.org/spreadsheetml/2006/main">
  <c r="G26" i="13" l="1"/>
  <c r="G25" i="13" l="1"/>
  <c r="G18" i="13"/>
  <c r="G14" i="13"/>
  <c r="G19" i="13"/>
  <c r="G22" i="13"/>
  <c r="G23" i="13"/>
  <c r="G24" i="13"/>
  <c r="G21" i="13"/>
  <c r="G17" i="13" l="1"/>
  <c r="G16" i="13"/>
  <c r="G13" i="13" l="1"/>
  <c r="G15" i="13"/>
  <c r="G20" i="13"/>
  <c r="G12" i="13"/>
  <c r="G11" i="13"/>
  <c r="G10" i="13"/>
  <c r="G9" i="13"/>
  <c r="G8" i="13"/>
  <c r="G7" i="13" l="1"/>
  <c r="G6" i="13"/>
  <c r="G5" i="13"/>
  <c r="G4" i="13"/>
  <c r="G28" i="10"/>
  <c r="G29" i="10"/>
  <c r="G28" i="13" l="1"/>
  <c r="G14" i="11"/>
  <c r="G11" i="11"/>
  <c r="J9" i="12" l="1"/>
  <c r="H9" i="12"/>
  <c r="H10" i="12"/>
  <c r="J10" i="12" s="1"/>
  <c r="D8" i="12"/>
  <c r="H8" i="12" s="1"/>
  <c r="J8" i="12" s="1"/>
  <c r="D7" i="12"/>
  <c r="D6" i="12"/>
  <c r="H6" i="12" s="1"/>
  <c r="J6" i="12" s="1"/>
  <c r="D5" i="12"/>
  <c r="D4" i="12"/>
  <c r="H15" i="10"/>
  <c r="H26" i="10" s="1"/>
  <c r="H19" i="10"/>
  <c r="H17" i="10"/>
  <c r="H13" i="10"/>
  <c r="H11" i="10"/>
  <c r="E4" i="12"/>
  <c r="E8" i="12"/>
  <c r="E7" i="12"/>
  <c r="E5" i="12"/>
  <c r="H4" i="12" l="1"/>
  <c r="J4" i="12" s="1"/>
  <c r="H5" i="12"/>
  <c r="J5" i="12" s="1"/>
  <c r="G7" i="12"/>
  <c r="H7" i="12" s="1"/>
  <c r="J7" i="12" s="1"/>
  <c r="J11" i="12" l="1"/>
  <c r="K11" i="12"/>
  <c r="G11" i="12"/>
  <c r="G13" i="11"/>
  <c r="G8" i="11"/>
  <c r="G12" i="11" l="1"/>
  <c r="G7" i="11"/>
  <c r="G6" i="11"/>
  <c r="G5" i="11"/>
  <c r="G9" i="11" l="1"/>
  <c r="G17" i="11" l="1"/>
  <c r="G24" i="9"/>
  <c r="G16" i="10"/>
  <c r="G13" i="10"/>
  <c r="G14" i="10"/>
  <c r="G15" i="10"/>
  <c r="G17" i="10"/>
  <c r="G18" i="10"/>
  <c r="G19" i="10"/>
  <c r="G20" i="10"/>
  <c r="G21" i="10"/>
  <c r="G22" i="10"/>
  <c r="G23" i="10"/>
  <c r="G24" i="10"/>
  <c r="G25" i="10"/>
  <c r="G12" i="10" l="1"/>
  <c r="G11" i="10"/>
  <c r="G10" i="10"/>
  <c r="G7" i="10"/>
  <c r="G7" i="9"/>
  <c r="G6" i="9"/>
  <c r="G26" i="10" l="1"/>
  <c r="G13" i="9" l="1"/>
  <c r="G12" i="9"/>
  <c r="G11" i="9"/>
  <c r="G10" i="9"/>
  <c r="G5" i="9"/>
  <c r="G8" i="9" s="1"/>
  <c r="G10" i="7"/>
  <c r="G11" i="7"/>
  <c r="G12" i="7"/>
  <c r="G6" i="7"/>
  <c r="G14" i="9" l="1"/>
  <c r="G17" i="9"/>
  <c r="F6" i="10" s="1"/>
  <c r="G6" i="10" s="1"/>
  <c r="G20" i="9" l="1"/>
  <c r="F20" i="9" s="1"/>
  <c r="G23" i="9" s="1"/>
  <c r="I20" i="9" s="1"/>
  <c r="G9" i="7"/>
  <c r="G13" i="7" s="1"/>
  <c r="G5" i="7"/>
  <c r="G7" i="7" s="1"/>
  <c r="M17" i="1" l="1"/>
  <c r="G16" i="7" l="1"/>
  <c r="I13" i="3"/>
  <c r="K13" i="3"/>
  <c r="I12" i="3"/>
  <c r="K12" i="3" s="1"/>
  <c r="I15" i="3"/>
  <c r="K15" i="3"/>
  <c r="I14" i="3"/>
  <c r="K14" i="3" s="1"/>
  <c r="G19" i="7" l="1"/>
  <c r="G20" i="7" s="1"/>
  <c r="I19" i="7" s="1"/>
  <c r="F5" i="10"/>
  <c r="G5" i="10" s="1"/>
  <c r="G8" i="10" s="1"/>
  <c r="G31" i="10" s="1"/>
  <c r="I17" i="3"/>
  <c r="K17" i="3" s="1"/>
  <c r="G8" i="5" l="1"/>
  <c r="G10" i="5" s="1"/>
  <c r="G9" i="5"/>
  <c r="G5" i="5"/>
  <c r="G4" i="5"/>
  <c r="G12" i="5" s="1"/>
  <c r="G16" i="5" l="1"/>
  <c r="I16" i="5" s="1"/>
  <c r="G15" i="5"/>
  <c r="I15" i="5" s="1"/>
  <c r="I19" i="5" s="1"/>
  <c r="G14" i="5"/>
  <c r="I14" i="5" s="1"/>
  <c r="G17" i="5"/>
  <c r="I17" i="5" s="1"/>
  <c r="G6" i="5"/>
  <c r="I11" i="3"/>
  <c r="K11" i="3" s="1"/>
  <c r="I7" i="3"/>
  <c r="K7" i="3" s="1"/>
  <c r="I16" i="3" l="1"/>
  <c r="K16" i="3" s="1"/>
  <c r="I10" i="3"/>
  <c r="K10" i="3" s="1"/>
  <c r="I9" i="3"/>
  <c r="K9" i="3" s="1"/>
  <c r="I8" i="3"/>
  <c r="K8" i="3" s="1"/>
  <c r="I6" i="3"/>
  <c r="K6" i="3" s="1"/>
  <c r="K18" i="3" l="1"/>
  <c r="G18" i="2"/>
  <c r="G17" i="2"/>
  <c r="G16" i="2"/>
  <c r="G15" i="2"/>
  <c r="G14" i="2"/>
  <c r="G13" i="2"/>
  <c r="G12" i="2"/>
  <c r="G11" i="2"/>
  <c r="G10" i="2"/>
  <c r="G9" i="2"/>
  <c r="G8" i="2"/>
  <c r="G7" i="2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H9" i="1"/>
  <c r="J9" i="1" s="1"/>
  <c r="H8" i="1"/>
  <c r="J8" i="1" s="1"/>
  <c r="H7" i="1"/>
  <c r="J7" i="1" s="1"/>
  <c r="H6" i="1"/>
  <c r="J10" i="1" l="1"/>
  <c r="L17" i="1"/>
  <c r="J6" i="1"/>
  <c r="L16" i="1"/>
  <c r="M16" i="1" s="1"/>
  <c r="G19" i="2"/>
</calcChain>
</file>

<file path=xl/sharedStrings.xml><?xml version="1.0" encoding="utf-8"?>
<sst xmlns="http://schemas.openxmlformats.org/spreadsheetml/2006/main" count="378" uniqueCount="204">
  <si>
    <t>Công ty TNHH Thể Thao Đức Trung</t>
  </si>
  <si>
    <t>Street Address: Sport1 116 Nguyễn Thái Học</t>
  </si>
  <si>
    <t>P: Phone Number</t>
  </si>
  <si>
    <t>Email</t>
  </si>
  <si>
    <t>City, State ZIP Code</t>
  </si>
  <si>
    <t>F: Fax Number</t>
  </si>
  <si>
    <t>Website</t>
  </si>
  <si>
    <t>BẢNG CHẤM CÔNG - R&amp;D TEAM</t>
  </si>
  <si>
    <t>STT</t>
  </si>
  <si>
    <t>Sprint</t>
  </si>
  <si>
    <t>Task</t>
  </si>
  <si>
    <t>PIC</t>
  </si>
  <si>
    <t>Story point</t>
  </si>
  <si>
    <t>Số giờ/Story point</t>
  </si>
  <si>
    <t xml:space="preserve">Effort </t>
  </si>
  <si>
    <t>Giá</t>
  </si>
  <si>
    <t>Price</t>
  </si>
  <si>
    <t>1- Demo Call and mesager.</t>
  </si>
  <si>
    <t>Viết ứng dụng Sport1 cho board điều khiển máy chạy.</t>
  </si>
  <si>
    <t>Bẻ khóa hệ điều hành android trên board điều khiển máy tập</t>
  </si>
  <si>
    <t>Viết ứng dụng Sport1 cho điện thoại Android.</t>
  </si>
  <si>
    <t>Nghiên cứu update giao tiếp bluetooth trên hệ điều hành android.</t>
  </si>
  <si>
    <t xml:space="preserve">2- Demo Audio board </t>
  </si>
  <si>
    <t xml:space="preserve">Lập trình giao tiếp với module audio Dfplayer </t>
  </si>
  <si>
    <t>Tuấn</t>
  </si>
  <si>
    <t>Lập trình giải mã phím bấm trên board điều khiển máy chạy</t>
  </si>
  <si>
    <t>Khơ</t>
  </si>
  <si>
    <t>Tạo file audio và thực hành phát lên loa qua Dfplayer</t>
  </si>
  <si>
    <t>Ghép nối module tiến hành chạy thử demo</t>
  </si>
  <si>
    <t>Khơ + Tuấn</t>
  </si>
  <si>
    <t>3-Thiết kế module hướng dẫn người dùng dự trên demo1</t>
  </si>
  <si>
    <t>Lựa chọn chip MCU, mua module để test demo</t>
  </si>
  <si>
    <t>Ghép nối module audio với MCU STM32</t>
  </si>
  <si>
    <t>Vẽ mạch nguyên lý và tạo layout</t>
  </si>
  <si>
    <t>Làm mạch in + hàn SMT</t>
  </si>
  <si>
    <t>Total due in &lt;#&gt; days. Overdue accounts subject to a service charge of &lt;#&gt;% per month.</t>
  </si>
  <si>
    <t>TOTAL</t>
  </si>
  <si>
    <t>BẢNG THIẾT BỊ - R&amp;D TEAM</t>
  </si>
  <si>
    <t>TÊN THIẾT BỊ</t>
  </si>
  <si>
    <t>SỐ LƯỢNG</t>
  </si>
  <si>
    <t>GÍA</t>
  </si>
  <si>
    <t>THÀNH TIỀN</t>
  </si>
  <si>
    <t>Thẻ nhớ</t>
  </si>
  <si>
    <t>Mũi khoan</t>
  </si>
  <si>
    <t>Board đồng</t>
  </si>
  <si>
    <t>hút thiếc</t>
  </si>
  <si>
    <t>dây jump</t>
  </si>
  <si>
    <t>chip stm32</t>
  </si>
  <si>
    <t>linh kiện khác (led, tu, tro thach anh, nut nhan...)</t>
  </si>
  <si>
    <t>Tiền thuê làm mạch</t>
  </si>
  <si>
    <t>mạch nạp st link</t>
  </si>
  <si>
    <t>Kit STM32f103c8t6</t>
  </si>
  <si>
    <t>mỡ hàn</t>
  </si>
  <si>
    <t>Dfplayer</t>
  </si>
  <si>
    <t>Total</t>
  </si>
  <si>
    <t>Từ ngày 15/05 đến ngày 08/06</t>
  </si>
  <si>
    <t>Từ ngày 08/06/2020 đến ngày 30/06/2020</t>
  </si>
  <si>
    <t>Phú</t>
  </si>
  <si>
    <t>Nam</t>
  </si>
  <si>
    <t>Tổng hợp chi phí tháng 5</t>
  </si>
  <si>
    <t>Tên</t>
  </si>
  <si>
    <t>SL</t>
  </si>
  <si>
    <t>Tiền</t>
  </si>
  <si>
    <t>Tiền công tính trên số giờ</t>
  </si>
  <si>
    <t>Tiền linh kiện</t>
  </si>
  <si>
    <t>Note</t>
  </si>
  <si>
    <t>Tiền liên hoan ra mắt</t>
  </si>
  <si>
    <t>Tiền uống bia hôm demo xong</t>
  </si>
  <si>
    <t>Đạt, Tuấn, Khơ</t>
  </si>
  <si>
    <t>Tổng</t>
  </si>
  <si>
    <t>Còn</t>
  </si>
  <si>
    <t>Độ</t>
  </si>
  <si>
    <t>Đạt</t>
  </si>
  <si>
    <t>Đã CK</t>
  </si>
  <si>
    <t>Dự Án</t>
  </si>
  <si>
    <t>Mã Công Việc</t>
  </si>
  <si>
    <t>Công việc</t>
  </si>
  <si>
    <t>Người thực hiện</t>
  </si>
  <si>
    <t>Số ngày</t>
  </si>
  <si>
    <t>Số giờ/Ngày</t>
  </si>
  <si>
    <t>MTTC</t>
  </si>
  <si>
    <t>MTTC-18</t>
  </si>
  <si>
    <t>[AudioUG] Update code thêm tính năng cho demo ngày 29.</t>
  </si>
  <si>
    <t>MTTC-17</t>
  </si>
  <si>
    <t>[AudioUG] Update code thêm tính năng cho board demo ngày 20/06.</t>
  </si>
  <si>
    <t>MTTC-16</t>
  </si>
  <si>
    <t>MTTC-15</t>
  </si>
  <si>
    <t>[AudioUG] Sửa lỗi mạch in, đặt mạch in version 0.3 ngày 18_06</t>
  </si>
  <si>
    <t>MTTC-13</t>
  </si>
  <si>
    <t>MTTC-12</t>
  </si>
  <si>
    <t>[AudioUG] Update code thực hiện demo trên mạch mới version 0.2 ngày 15_06</t>
  </si>
  <si>
    <t>MTTC-11</t>
  </si>
  <si>
    <t>[AudioUG] Sửa lỗi mạch in, đặt mạch in version 0.2 ngày 12_06</t>
  </si>
  <si>
    <t>Trần Văn Khơ</t>
  </si>
  <si>
    <t>MTTM-25</t>
  </si>
  <si>
    <t>Tổng số giờ</t>
  </si>
  <si>
    <t>Thẻ nhớ 8gb</t>
  </si>
  <si>
    <t>DFplayer</t>
  </si>
  <si>
    <t>Máy khò</t>
  </si>
  <si>
    <t>Linh kiện(Chip, Jump, Dây cáp, Tụ,...)</t>
  </si>
  <si>
    <t>[Manager] Nhiệm vụ quản lý dự án tháng 6 + 7</t>
  </si>
  <si>
    <t>MTTC-22</t>
  </si>
  <si>
    <t>[AudioUG] Update thêm thông báo cho tính năng bật tắt trợ lý ảo</t>
  </si>
  <si>
    <t>MTTC-21</t>
  </si>
  <si>
    <t>[AudioUG] Đặt mạch và hàn mạch mới sau demo ngày 1/07</t>
  </si>
  <si>
    <t>MTTC-20</t>
  </si>
  <si>
    <t>[AudioUG] Thêm một số tính năng, sau demo ngày 1/7</t>
  </si>
  <si>
    <t>MTTC-19</t>
  </si>
  <si>
    <t>[AudioUG] Update mạch in để có thể vừa nghe mp3 qua cổng 3.5 và vừa phát hướng dẫn.</t>
  </si>
  <si>
    <t>[AudioUG] Hàn 3 board cho demo ngày 20/06</t>
  </si>
  <si>
    <t>[AudioUG] Tạo project, update code cho board Audio hỗ trợ dòng máy 6666</t>
  </si>
  <si>
    <t>Tiền còn lại T5</t>
  </si>
  <si>
    <t>Chi phí mua linh kiện</t>
  </si>
  <si>
    <t>Tiền xây dụng dự án</t>
  </si>
  <si>
    <t>Để mua thiết bị chung, liên hoan.</t>
  </si>
  <si>
    <t>Chi phí nhân công</t>
  </si>
  <si>
    <t>Tiền công</t>
  </si>
  <si>
    <t>Tiền mua linh kiện</t>
  </si>
  <si>
    <t>Tiền góp quỹ team</t>
  </si>
  <si>
    <t>Tiền chia cho Anh em</t>
  </si>
  <si>
    <t>Tổng hợp chi phí giai đoạn 2 MTTC</t>
  </si>
  <si>
    <t>Tiền Linh kiện dự kiến</t>
  </si>
  <si>
    <t>Thưởng dự án</t>
  </si>
  <si>
    <t>Minh</t>
  </si>
  <si>
    <t>Lực</t>
  </si>
  <si>
    <t>Team Phú</t>
  </si>
  <si>
    <t>Tổng hợp chi phí dự án MTTM</t>
  </si>
  <si>
    <t>Tổng hợp chi phí TeamBuilding</t>
  </si>
  <si>
    <t>Tiền trích dự án</t>
  </si>
  <si>
    <t>Tiền từ dự án MTTC</t>
  </si>
  <si>
    <t>Tiền từ dự án MTTM</t>
  </si>
  <si>
    <t>Tiền hòa hồng HVC</t>
  </si>
  <si>
    <t>Mua bàn làm việc, Ghế ngồi</t>
  </si>
  <si>
    <t>Điện nước tháng 9</t>
  </si>
  <si>
    <t>Điện nước tháng 10</t>
  </si>
  <si>
    <t xml:space="preserve">Tiền đã chi tiêu </t>
  </si>
  <si>
    <t>Taxi đi ăn</t>
  </si>
  <si>
    <t>Taxi về</t>
  </si>
  <si>
    <t>Taxi về 2</t>
  </si>
  <si>
    <t>Ăn sáng</t>
  </si>
  <si>
    <t>Ăn sáng sự kiện</t>
  </si>
  <si>
    <t>Bồ câu</t>
  </si>
  <si>
    <t>Mua bánh</t>
  </si>
  <si>
    <t>Liên hoan với anh Hoàng</t>
  </si>
  <si>
    <t>Tiền taxi đi + về</t>
  </si>
  <si>
    <t>Tiền anh Vương</t>
  </si>
  <si>
    <t>Taxi đi sự kiện+ về+lên chỗ anh Khơ liên hoan</t>
  </si>
  <si>
    <t>Tiền teambuilding còn lại</t>
  </si>
  <si>
    <t>A lực</t>
  </si>
  <si>
    <t>A Khơ</t>
  </si>
  <si>
    <t xml:space="preserve">Taxi về 2 </t>
  </si>
  <si>
    <t>Tiền chi phí thực hiện dự án sport1</t>
  </si>
  <si>
    <t>Tiền đã thanh toán</t>
  </si>
  <si>
    <t>Tiền chi phí còn lại</t>
  </si>
  <si>
    <t>Tiền linh kiện dự án MTTC</t>
  </si>
  <si>
    <t>Tiền nhân công dự án MTTM (Zeus)</t>
  </si>
  <si>
    <t>Tiền nhân công dự án MTTC (Hecquen)</t>
  </si>
  <si>
    <t>Tiền linh kiện dự án MTTM</t>
  </si>
  <si>
    <t>Ngày thanh toán</t>
  </si>
  <si>
    <t>22/09/2020</t>
  </si>
  <si>
    <t>Chuyển khoản lần 1</t>
  </si>
  <si>
    <t>Tổng hợp chi phí dự án sport1 giai đoạn 2</t>
  </si>
  <si>
    <t>Chuyển khoản lần 2</t>
  </si>
  <si>
    <t>23/09/2020</t>
  </si>
  <si>
    <t>Đã ứng</t>
  </si>
  <si>
    <t>Còn Lại</t>
  </si>
  <si>
    <t>MTTM</t>
  </si>
  <si>
    <t>Ứng team build ding</t>
  </si>
  <si>
    <t>Ứng Linh Kiện</t>
  </si>
  <si>
    <t>Tổng Khơ</t>
  </si>
  <si>
    <t>Tổng Tuấn</t>
  </si>
  <si>
    <t>Tổng Đạt</t>
  </si>
  <si>
    <t>Tổng Độ</t>
  </si>
  <si>
    <t>Tổng Lực</t>
  </si>
  <si>
    <t>25/07/2020</t>
  </si>
  <si>
    <t>Done</t>
  </si>
  <si>
    <t>Thuế thu nhập</t>
  </si>
  <si>
    <t>Linh Kiện MTTM</t>
  </si>
  <si>
    <t>Do chưa trừ bên Tab MTTM</t>
  </si>
  <si>
    <t>Trừ thuế bên phía công ty</t>
  </si>
  <si>
    <t>Thuê xe chuyển máy chạy + bàn</t>
  </si>
  <si>
    <t>Mạch nạp + Mudule Nuvoton</t>
  </si>
  <si>
    <t>Rashperry Pi 4 2G</t>
  </si>
  <si>
    <t>3 Con Xs3868</t>
  </si>
  <si>
    <t>Tổng hợp chi phí phase 2</t>
  </si>
  <si>
    <t xml:space="preserve">Mua máy in </t>
  </si>
  <si>
    <t>CK quyết toán thuế</t>
  </si>
  <si>
    <t>Ck mua linh kiện BT806 +BT966</t>
  </si>
  <si>
    <t>Ck phi ship BT1006</t>
  </si>
  <si>
    <t>Mua linh kiện Minh Hà</t>
  </si>
  <si>
    <t>Mua A2430</t>
  </si>
  <si>
    <t>CK thay đổi thông tin công ty</t>
  </si>
  <si>
    <t>Tiền ăn trưa T7/CN (13-14/03)</t>
  </si>
  <si>
    <t>Mua Oscillator + IGBT</t>
  </si>
  <si>
    <t>Đặt cơm</t>
  </si>
  <si>
    <t>Mua linh kiện(Novuton 5)</t>
  </si>
  <si>
    <t>Mua tụ, PL2303</t>
  </si>
  <si>
    <t>Mua biến thế cách ly(Tuấn Oder)</t>
  </si>
  <si>
    <t>Mua biến thế cách ly(Khơ Oder)</t>
  </si>
  <si>
    <t>Tiền tk ACB</t>
  </si>
  <si>
    <t>Đặt mạch in 22/02</t>
  </si>
  <si>
    <t>Đặt mạch in 25/03</t>
  </si>
  <si>
    <t>Đặt mạch in 30/03</t>
  </si>
  <si>
    <t>Đặt mạch in 6/04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</si>
</sst>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&lt;=9999999]###\-####;\(###\)\ ###\-####"/>
    <numFmt numFmtId="165" formatCode="#_)"/>
    <numFmt numFmtId="166" formatCode="@\ \ "/>
    <numFmt numFmtId="167" formatCode="&quot;$&quot;#,##0.00"/>
  </numFmts>
  <fonts count="27" x14ac:knownFonts="1">
    <font>
      <sz val="11"/>
      <color rgb="FF0F5666"/>
      <name val="Arial"/>
    </font>
    <font>
      <sz val="11"/>
      <color rgb="FF0F5666"/>
      <name val="Calibri"/>
      <family val="2"/>
    </font>
    <font>
      <b/>
      <sz val="25"/>
      <color theme="0"/>
      <name val="Arial"/>
      <family val="2"/>
    </font>
    <font>
      <sz val="11"/>
      <name val="Arial"/>
      <family val="2"/>
    </font>
    <font>
      <sz val="11"/>
      <color rgb="FF062229"/>
      <name val="Calibri"/>
      <family val="2"/>
    </font>
    <font>
      <b/>
      <sz val="16"/>
      <color rgb="FF062229"/>
      <name val="Calibri"/>
      <family val="2"/>
    </font>
    <font>
      <b/>
      <sz val="11"/>
      <color rgb="FF0F5666"/>
      <name val="Calibri"/>
      <family val="2"/>
    </font>
    <font>
      <b/>
      <sz val="14"/>
      <color rgb="FF21798F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464646"/>
      <name val="Calibri"/>
      <family val="2"/>
    </font>
    <font>
      <sz val="11"/>
      <color rgb="FF16515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F5666"/>
      <name val="Arial"/>
      <family val="2"/>
    </font>
    <font>
      <b/>
      <sz val="11"/>
      <color rgb="FF0F5666"/>
      <name val="Calibri"/>
      <family val="2"/>
    </font>
    <font>
      <b/>
      <sz val="14"/>
      <color rgb="FF21798F"/>
      <name val="Calibri"/>
      <family val="2"/>
    </font>
    <font>
      <sz val="11"/>
      <color rgb="FF0F5666"/>
      <name val="Arial"/>
      <family val="2"/>
    </font>
    <font>
      <b/>
      <sz val="16"/>
      <color rgb="FF0F5666"/>
      <name val="Arial"/>
      <family val="2"/>
    </font>
    <font>
      <b/>
      <sz val="11"/>
      <name val="Arial"/>
      <family val="2"/>
    </font>
    <font>
      <u/>
      <sz val="11"/>
      <color rgb="FF1265BE"/>
      <name val="Calibri"/>
      <family val="2"/>
    </font>
    <font>
      <u/>
      <sz val="11"/>
      <color theme="10"/>
      <name val="Arial"/>
      <family val="2"/>
    </font>
    <font>
      <u/>
      <sz val="11"/>
      <color rgb="FF3B73AF"/>
      <name val="Calibri"/>
      <family val="2"/>
      <scheme val="minor"/>
    </font>
    <font>
      <b/>
      <sz val="11"/>
      <color rgb="FF0F5666"/>
      <name val="Arial"/>
      <family val="2"/>
    </font>
    <font>
      <b/>
      <sz val="12"/>
      <color rgb="FF0F5666"/>
      <name val="Arial"/>
      <family val="2"/>
    </font>
    <font>
      <sz val="11"/>
      <color rgb="FF0F5666"/>
      <name val="Calibri"/>
      <family val="2"/>
    </font>
    <font>
      <sz val="11"/>
      <color theme="4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1798F"/>
        <bgColor rgb="FF21798F"/>
      </patternFill>
    </fill>
    <fill>
      <patternFill patternType="solid">
        <fgColor rgb="FF79CBDF"/>
        <bgColor rgb="FF79CBDF"/>
      </patternFill>
    </fill>
    <fill>
      <patternFill patternType="solid">
        <fgColor rgb="FF92D050"/>
        <bgColor rgb="FF92D050"/>
      </patternFill>
    </fill>
    <fill>
      <patternFill patternType="solid">
        <fgColor rgb="FFD2EDF4"/>
        <bgColor rgb="FFD2EDF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A6DCEA"/>
      </bottom>
      <diagonal/>
    </border>
    <border>
      <left/>
      <right/>
      <top/>
      <bottom style="thick">
        <color rgb="FFA6DCEA"/>
      </bottom>
      <diagonal/>
    </border>
    <border>
      <left/>
      <right/>
      <top/>
      <bottom style="thick">
        <color rgb="FFA6DCEA"/>
      </bottom>
      <diagonal/>
    </border>
    <border>
      <left/>
      <right/>
      <top style="thick">
        <color rgb="FFA6DCEA"/>
      </top>
      <bottom/>
      <diagonal/>
    </border>
    <border>
      <left/>
      <right/>
      <top style="thick">
        <color rgb="FFA6DCEA"/>
      </top>
      <bottom/>
      <diagonal/>
    </border>
    <border>
      <left/>
      <right/>
      <top style="thick">
        <color rgb="FFA6DCEA"/>
      </top>
      <bottom/>
      <diagonal/>
    </border>
    <border>
      <left/>
      <right/>
      <top style="thick">
        <color rgb="FFA6DCEA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1" fillId="0" borderId="0" applyNumberFormat="0" applyFill="0" applyBorder="0" applyAlignment="0" applyProtection="0"/>
    <xf numFmtId="0" fontId="14" fillId="0" borderId="11"/>
    <xf numFmtId="0" fontId="21" fillId="0" borderId="11" applyNumberFormat="0" applyFill="0" applyBorder="0" applyAlignment="0" applyProtection="0"/>
  </cellStyleXfs>
  <cellXfs count="140">
    <xf numFmtId="0" fontId="0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65" fontId="7" fillId="0" borderId="12" xfId="0" applyNumberFormat="1" applyFont="1" applyBorder="1" applyAlignment="1">
      <alignment horizontal="center" vertical="center" wrapText="1"/>
    </xf>
    <xf numFmtId="44" fontId="7" fillId="0" borderId="1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39" fontId="1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6" fontId="12" fillId="4" borderId="14" xfId="0" applyNumberFormat="1" applyFont="1" applyFill="1" applyBorder="1" applyAlignment="1">
      <alignment horizontal="right" vertical="center"/>
    </xf>
    <xf numFmtId="44" fontId="10" fillId="4" borderId="14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3" fillId="0" borderId="0" xfId="0" applyNumberFormat="1" applyFont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44" fontId="7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167" fontId="1" fillId="0" borderId="12" xfId="0" applyNumberFormat="1" applyFont="1" applyBorder="1" applyAlignment="1">
      <alignment horizontal="center" vertical="center"/>
    </xf>
    <xf numFmtId="39" fontId="1" fillId="0" borderId="12" xfId="0" applyNumberFormat="1" applyFont="1" applyBorder="1" applyAlignment="1">
      <alignment horizontal="right" vertical="center"/>
    </xf>
    <xf numFmtId="0" fontId="14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7" fontId="15" fillId="0" borderId="0" xfId="0" applyNumberFormat="1" applyFont="1" applyAlignment="1">
      <alignment horizontal="center" vertical="center"/>
    </xf>
    <xf numFmtId="167" fontId="16" fillId="0" borderId="12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65" fontId="7" fillId="0" borderId="16" xfId="0" applyNumberFormat="1" applyFont="1" applyBorder="1" applyAlignment="1">
      <alignment horizontal="center" vertical="center" wrapText="1"/>
    </xf>
    <xf numFmtId="44" fontId="7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4" fontId="1" fillId="0" borderId="16" xfId="0" applyNumberFormat="1" applyFont="1" applyBorder="1" applyAlignment="1">
      <alignment horizontal="center" vertical="center"/>
    </xf>
    <xf numFmtId="39" fontId="1" fillId="0" borderId="16" xfId="0" applyNumberFormat="1" applyFont="1" applyBorder="1" applyAlignment="1">
      <alignment horizontal="right" vertical="center"/>
    </xf>
    <xf numFmtId="39" fontId="1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4" fontId="0" fillId="0" borderId="16" xfId="0" applyNumberFormat="1" applyFont="1" applyBorder="1" applyAlignment="1">
      <alignment horizontal="right" vertical="center" wrapText="1"/>
    </xf>
    <xf numFmtId="0" fontId="17" fillId="0" borderId="16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left" vertical="center" wrapText="1"/>
    </xf>
    <xf numFmtId="4" fontId="19" fillId="8" borderId="16" xfId="0" applyNumberFormat="1" applyFont="1" applyFill="1" applyBorder="1" applyAlignment="1">
      <alignment horizontal="right" vertical="center" wrapText="1"/>
    </xf>
    <xf numFmtId="4" fontId="19" fillId="0" borderId="16" xfId="0" applyNumberFormat="1" applyFont="1" applyFill="1" applyBorder="1" applyAlignment="1">
      <alignment horizontal="right" vertical="center" wrapText="1"/>
    </xf>
    <xf numFmtId="0" fontId="19" fillId="0" borderId="16" xfId="0" applyFont="1" applyFill="1" applyBorder="1" applyAlignment="1">
      <alignment horizontal="left" vertical="center" wrapText="1"/>
    </xf>
    <xf numFmtId="4" fontId="0" fillId="0" borderId="16" xfId="0" applyNumberFormat="1" applyFont="1" applyBorder="1" applyAlignment="1">
      <alignment horizontal="left" vertical="center" wrapText="1"/>
    </xf>
    <xf numFmtId="4" fontId="19" fillId="0" borderId="16" xfId="0" applyNumberFormat="1" applyFont="1" applyBorder="1" applyAlignment="1">
      <alignment horizontal="right" vertical="center" wrapText="1"/>
    </xf>
    <xf numFmtId="0" fontId="20" fillId="0" borderId="16" xfId="0" applyFont="1" applyBorder="1"/>
    <xf numFmtId="0" fontId="0" fillId="0" borderId="16" xfId="0" applyBorder="1"/>
    <xf numFmtId="0" fontId="22" fillId="0" borderId="16" xfId="1" applyFont="1" applyBorder="1" applyAlignment="1">
      <alignment vertical="center"/>
    </xf>
    <xf numFmtId="0" fontId="0" fillId="0" borderId="16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center" vertical="center" wrapText="1"/>
    </xf>
    <xf numFmtId="4" fontId="0" fillId="0" borderId="16" xfId="0" applyNumberFormat="1" applyFont="1" applyFill="1" applyBorder="1" applyAlignment="1">
      <alignment horizontal="righ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7" fontId="1" fillId="0" borderId="11" xfId="0" applyNumberFormat="1" applyFont="1" applyBorder="1" applyAlignment="1">
      <alignment horizontal="center" vertical="center"/>
    </xf>
    <xf numFmtId="4" fontId="1" fillId="0" borderId="12" xfId="0" applyNumberFormat="1" applyFont="1" applyBorder="1" applyAlignment="1">
      <alignment horizontal="right" vertical="center"/>
    </xf>
    <xf numFmtId="4" fontId="0" fillId="8" borderId="16" xfId="0" applyNumberFormat="1" applyFont="1" applyFill="1" applyBorder="1" applyAlignment="1">
      <alignment horizontal="right" vertical="center" wrapText="1"/>
    </xf>
    <xf numFmtId="4" fontId="23" fillId="8" borderId="16" xfId="0" applyNumberFormat="1" applyFont="1" applyFill="1" applyBorder="1" applyAlignment="1">
      <alignment horizontal="right" vertical="center" wrapText="1"/>
    </xf>
    <xf numFmtId="0" fontId="24" fillId="0" borderId="16" xfId="0" applyFont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 wrapText="1"/>
    </xf>
    <xf numFmtId="4" fontId="19" fillId="8" borderId="16" xfId="0" applyNumberFormat="1" applyFont="1" applyFill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right" vertical="center" wrapText="1"/>
    </xf>
    <xf numFmtId="0" fontId="0" fillId="0" borderId="16" xfId="0" applyBorder="1" applyAlignment="1">
      <alignment wrapText="1"/>
    </xf>
    <xf numFmtId="0" fontId="17" fillId="0" borderId="16" xfId="0" applyFont="1" applyBorder="1" applyAlignment="1">
      <alignment wrapText="1"/>
    </xf>
    <xf numFmtId="0" fontId="17" fillId="0" borderId="16" xfId="0" applyFont="1" applyBorder="1"/>
    <xf numFmtId="0" fontId="1" fillId="0" borderId="20" xfId="0" applyFont="1" applyBorder="1" applyAlignment="1">
      <alignment horizontal="center" vertical="center" wrapText="1"/>
    </xf>
    <xf numFmtId="4" fontId="19" fillId="8" borderId="21" xfId="0" applyNumberFormat="1" applyFont="1" applyFill="1" applyBorder="1" applyAlignment="1">
      <alignment horizontal="right" vertical="center" wrapText="1"/>
    </xf>
    <xf numFmtId="4" fontId="1" fillId="0" borderId="16" xfId="0" applyNumberFormat="1" applyFont="1" applyBorder="1" applyAlignment="1">
      <alignment horizontal="right" vertical="center"/>
    </xf>
    <xf numFmtId="4" fontId="0" fillId="0" borderId="16" xfId="0" applyNumberFormat="1" applyBorder="1"/>
    <xf numFmtId="0" fontId="17" fillId="0" borderId="0" xfId="0" applyFont="1" applyAlignment="1">
      <alignment horizontal="right" vertical="center" wrapText="1"/>
    </xf>
    <xf numFmtId="0" fontId="0" fillId="9" borderId="19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4" fontId="14" fillId="0" borderId="16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4" fontId="1" fillId="0" borderId="23" xfId="0" applyNumberFormat="1" applyFont="1" applyBorder="1" applyAlignment="1">
      <alignment horizontal="right" vertical="center"/>
    </xf>
    <xf numFmtId="167" fontId="1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wrapText="1"/>
    </xf>
    <xf numFmtId="0" fontId="14" fillId="0" borderId="13" xfId="0" applyFont="1" applyBorder="1" applyAlignment="1">
      <alignment horizontal="left" vertical="center" wrapText="1"/>
    </xf>
    <xf numFmtId="4" fontId="19" fillId="8" borderId="16" xfId="0" applyNumberFormat="1" applyFont="1" applyFill="1" applyBorder="1" applyAlignment="1">
      <alignment horizontal="center" vertical="center" wrapText="1"/>
    </xf>
    <xf numFmtId="4" fontId="23" fillId="8" borderId="16" xfId="0" applyNumberFormat="1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4" fontId="0" fillId="0" borderId="16" xfId="0" applyNumberFormat="1" applyFont="1" applyBorder="1" applyAlignment="1">
      <alignment horizontal="center" vertical="center" wrapText="1"/>
    </xf>
    <xf numFmtId="4" fontId="14" fillId="7" borderId="16" xfId="0" applyNumberFormat="1" applyFont="1" applyFill="1" applyBorder="1" applyAlignment="1">
      <alignment horizontal="right" vertical="center" wrapText="1"/>
    </xf>
    <xf numFmtId="0" fontId="14" fillId="0" borderId="16" xfId="0" applyFont="1" applyBorder="1"/>
    <xf numFmtId="0" fontId="14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4" fontId="14" fillId="0" borderId="11" xfId="0" applyNumberFormat="1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right" vertical="center" wrapText="1"/>
    </xf>
    <xf numFmtId="4" fontId="26" fillId="0" borderId="16" xfId="0" applyNumberFormat="1" applyFont="1" applyBorder="1" applyAlignment="1">
      <alignment horizontal="left" vertical="center" wrapText="1"/>
    </xf>
    <xf numFmtId="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4" fontId="26" fillId="0" borderId="0" xfId="0" applyNumberFormat="1" applyFont="1" applyAlignment="1">
      <alignment horizontal="right" vertical="center" wrapText="1"/>
    </xf>
    <xf numFmtId="4" fontId="26" fillId="0" borderId="16" xfId="0" applyNumberFormat="1" applyFont="1" applyFill="1" applyBorder="1" applyAlignment="1">
      <alignment horizontal="right" vertical="center" wrapText="1"/>
    </xf>
    <xf numFmtId="4" fontId="19" fillId="0" borderId="21" xfId="0" applyNumberFormat="1" applyFont="1" applyFill="1" applyBorder="1" applyAlignment="1">
      <alignment horizontal="righ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1" fillId="6" borderId="9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64" fontId="4" fillId="4" borderId="5" xfId="0" applyNumberFormat="1" applyFont="1" applyFill="1" applyBorder="1" applyAlignment="1">
      <alignment horizontal="left" vertical="center" wrapText="1"/>
    </xf>
    <xf numFmtId="164" fontId="4" fillId="4" borderId="9" xfId="0" applyNumberFormat="1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center" vertical="center" wrapText="1"/>
    </xf>
    <xf numFmtId="167" fontId="4" fillId="4" borderId="5" xfId="0" applyNumberFormat="1" applyFont="1" applyFill="1" applyBorder="1" applyAlignment="1">
      <alignment horizontal="left" vertical="center" wrapText="1"/>
    </xf>
    <xf numFmtId="167" fontId="4" fillId="4" borderId="9" xfId="0" applyNumberFormat="1" applyFont="1" applyFill="1" applyBorder="1" applyAlignment="1">
      <alignment horizontal="left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3" fillId="9" borderId="17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19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25">
    <dxf>
      <fill>
        <patternFill patternType="solid">
          <fgColor rgb="FF79CBDF"/>
          <bgColor rgb="FF79CBDF"/>
        </patternFill>
      </fill>
    </dxf>
    <dxf>
      <fill>
        <patternFill patternType="solid">
          <fgColor rgb="FFA6DCEA"/>
          <bgColor rgb="FFA6DCEA"/>
        </patternFill>
      </fill>
    </dxf>
    <dxf>
      <fill>
        <patternFill patternType="solid">
          <fgColor rgb="FF79CBDF"/>
          <bgColor rgb="FF79CBDF"/>
        </patternFill>
      </fill>
    </dxf>
    <dxf>
      <fill>
        <patternFill patternType="solid">
          <fgColor rgb="FFA6DCEA"/>
          <bgColor rgb="FFA6DCEA"/>
        </patternFill>
      </fill>
    </dxf>
    <dxf>
      <fill>
        <patternFill patternType="solid">
          <fgColor rgb="FF79CBDF"/>
          <bgColor rgb="FF79CBDF"/>
        </patternFill>
      </fill>
    </dxf>
    <dxf>
      <fill>
        <patternFill patternType="solid">
          <fgColor rgb="FFA6DCEA"/>
          <bgColor rgb="FFA6DCEA"/>
        </patternFill>
      </fill>
    </dxf>
    <dxf>
      <fill>
        <patternFill patternType="solid">
          <fgColor rgb="FF79CBDF"/>
          <bgColor rgb="FF79CBDF"/>
        </patternFill>
      </fill>
    </dxf>
    <dxf>
      <fill>
        <patternFill patternType="solid">
          <fgColor rgb="FFA6DCEA"/>
          <bgColor rgb="FFA6DCEA"/>
        </patternFill>
      </fill>
    </dxf>
    <dxf>
      <numFmt numFmtId="7" formatCode="#,##0.00_);\(#,##0.0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numFmt numFmtId="7" formatCode="#,##0.00_);\(#,##0.0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numFmt numFmtId="165" formatCode="#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alignment horizontal="left" vertical="center" textRotation="0" wrapText="1" indent="0" justifyLastLine="0" shrinkToFit="0" readingOrder="0"/>
    </dxf>
    <dxf>
      <fill>
        <patternFill patternType="none"/>
      </fill>
    </dxf>
    <dxf>
      <fill>
        <patternFill patternType="solid">
          <fgColor rgb="FFD2EDF4"/>
          <bgColor rgb="FFD2EDF4"/>
        </patternFill>
      </fill>
    </dxf>
    <dxf>
      <fill>
        <patternFill patternType="none"/>
      </fill>
    </dxf>
  </dxfs>
  <tableStyles count="1">
    <tableStyle name="Effort-style" pivot="0" count="3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5:J17" totalsRowShown="0">
  <tableColumns count="9">
    <tableColumn id="1" name="STT" totalsRowDxfId="21"/>
    <tableColumn id="2" name="Sprint" totalsRowDxfId="20"/>
    <tableColumn id="3" name="Task" totalsRowDxfId="19"/>
    <tableColumn id="4" name="PIC" totalsRowDxfId="18"/>
    <tableColumn id="5" name="Story point" totalsRowDxfId="17"/>
    <tableColumn id="6" name="Số giờ/Story point" totalsRowDxfId="16"/>
    <tableColumn id="7" name="Effort " totalsRowDxfId="15"/>
    <tableColumn id="8" name="Giá" totalsRowDxfId="14"/>
    <tableColumn id="9" name="Price" totalsRowDxfId="13"/>
  </tableColumns>
  <tableStyleInfo name="Effort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B5:K17">
  <tableColumns count="10">
    <tableColumn id="1" name="STT" dataDxfId="12"/>
    <tableColumn id="2" name="Dự Án" dataDxfId="11"/>
    <tableColumn id="10" name="Mã Công Việc" dataDxfId="10"/>
    <tableColumn id="3" name="Công việc" dataDxfId="9"/>
    <tableColumn id="4" name="Người thực hiện"/>
    <tableColumn id="5" name="Số ngày"/>
    <tableColumn id="6" name="Số giờ/Ngày"/>
    <tableColumn id="7" name="Tổng số giờ">
      <calculatedColumnFormula>G6*H6</calculatedColumnFormula>
    </tableColumn>
    <tableColumn id="8" name="Giá"/>
    <tableColumn id="9" name="Price" dataDxfId="8">
      <calculatedColumnFormula>Table_13[[#This Row],[Tổng số giờ]]*Table_13[[#This Row],[Giá]]</calculatedColumnFormula>
    </tableColumn>
  </tableColumns>
  <tableStyleInfo name="Effo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FF811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uctrunggroup.atlassian.net/browse/MTTC-11?atlOrigin=eyJpIjoiMjBhNWIzMmFjMjdiNGE1YzhhZTE4YmM0ZjA0MDM4ZWYiLCJwIjoiZXhjZWwtamlyYSJ9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ductrunggroup.atlassian.net/browse/MTTC-16?atlOrigin=eyJpIjoiMjBhNWIzMmFjMjdiNGE1YzhhZTE4YmM0ZjA0MDM4ZWYiLCJwIjoiZXhjZWwtamlyYSJ9" TargetMode="External"/><Relationship Id="rId7" Type="http://schemas.openxmlformats.org/officeDocument/2006/relationships/hyperlink" Target="https://ductrunggroup.atlassian.net/browse/MTTM-25" TargetMode="External"/><Relationship Id="rId12" Type="http://schemas.openxmlformats.org/officeDocument/2006/relationships/hyperlink" Target="https://ductrunggroup.atlassian.net/browse/MTTC-19?atlOrigin=eyJpIjoiMjBhNWIzMmFjMjdiNGE1YzhhZTE4YmM0ZjA0MDM4ZWYiLCJwIjoiZXhjZWwtamlyYSJ9" TargetMode="External"/><Relationship Id="rId2" Type="http://schemas.openxmlformats.org/officeDocument/2006/relationships/hyperlink" Target="https://ductrunggroup.atlassian.net/browse/MTTC-17?atlOrigin=eyJpIjoiMjBhNWIzMmFjMjdiNGE1YzhhZTE4YmM0ZjA0MDM4ZWYiLCJwIjoiZXhjZWwtamlyYSJ9" TargetMode="External"/><Relationship Id="rId1" Type="http://schemas.openxmlformats.org/officeDocument/2006/relationships/hyperlink" Target="https://ductrunggroup.atlassian.net/browse/MTTC-18?atlOrigin=eyJpIjoiMjBhNWIzMmFjMjdiNGE1YzhhZTE4YmM0ZjA0MDM4ZWYiLCJwIjoiZXhjZWwtamlyYSJ9" TargetMode="External"/><Relationship Id="rId6" Type="http://schemas.openxmlformats.org/officeDocument/2006/relationships/hyperlink" Target="https://ductrunggroup.atlassian.net/browse/MTTC-12?atlOrigin=eyJpIjoiMjBhNWIzMmFjMjdiNGE1YzhhZTE4YmM0ZjA0MDM4ZWYiLCJwIjoiZXhjZWwtamlyYSJ9" TargetMode="External"/><Relationship Id="rId11" Type="http://schemas.openxmlformats.org/officeDocument/2006/relationships/hyperlink" Target="https://ductrunggroup.atlassian.net/browse/MTTC-20?atlOrigin=eyJpIjoiMjBhNWIzMmFjMjdiNGE1YzhhZTE4YmM0ZjA0MDM4ZWYiLCJwIjoiZXhjZWwtamlyYSJ9" TargetMode="External"/><Relationship Id="rId5" Type="http://schemas.openxmlformats.org/officeDocument/2006/relationships/hyperlink" Target="https://ductrunggroup.atlassian.net/browse/MTTC-13?atlOrigin=eyJpIjoiMjBhNWIzMmFjMjdiNGE1YzhhZTE4YmM0ZjA0MDM4ZWYiLCJwIjoiZXhjZWwtamlyYSJ9" TargetMode="External"/><Relationship Id="rId10" Type="http://schemas.openxmlformats.org/officeDocument/2006/relationships/hyperlink" Target="https://ductrunggroup.atlassian.net/browse/MTTC-21?atlOrigin=eyJpIjoiMjBhNWIzMmFjMjdiNGE1YzhhZTE4YmM0ZjA0MDM4ZWYiLCJwIjoiZXhjZWwtamlyYSJ9" TargetMode="External"/><Relationship Id="rId4" Type="http://schemas.openxmlformats.org/officeDocument/2006/relationships/hyperlink" Target="https://ductrunggroup.atlassian.net/browse/MTTC-15?atlOrigin=eyJpIjoiMjBhNWIzMmFjMjdiNGE1YzhhZTE4YmM0ZjA0MDM4ZWYiLCJwIjoiZXhjZWwtamlyYSJ9" TargetMode="External"/><Relationship Id="rId9" Type="http://schemas.openxmlformats.org/officeDocument/2006/relationships/hyperlink" Target="https://ductrunggroup.atlassian.net/browse/MTTC-22?atlOrigin=eyJpIjoiMjBhNWIzMmFjMjdiNGE1YzhhZTE4YmM0ZjA0MDM4ZWYiLCJwIjoiZXhjZWwtamlyYSJ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6515F"/>
    <pageSetUpPr fitToPage="1"/>
  </sheetPr>
  <dimension ref="A1:Z996"/>
  <sheetViews>
    <sheetView showGridLines="0" topLeftCell="A4" zoomScale="70" zoomScaleNormal="70" workbookViewId="0">
      <selection activeCell="O8" sqref="O8"/>
    </sheetView>
  </sheetViews>
  <sheetFormatPr defaultColWidth="12.59765625" defaultRowHeight="15" customHeight="1" x14ac:dyDescent="0.25"/>
  <cols>
    <col min="1" max="1" width="2.3984375" customWidth="1"/>
    <col min="2" max="2" width="4.5" customWidth="1"/>
    <col min="3" max="3" width="21.59765625" customWidth="1"/>
    <col min="4" max="4" width="52.3984375" customWidth="1"/>
    <col min="5" max="5" width="12" customWidth="1"/>
    <col min="6" max="6" width="12.19921875" customWidth="1"/>
    <col min="7" max="7" width="13.5" customWidth="1"/>
    <col min="8" max="8" width="7.19921875" customWidth="1"/>
    <col min="9" max="9" width="15.69921875" customWidth="1"/>
    <col min="10" max="10" width="11.3984375" customWidth="1"/>
    <col min="11" max="11" width="2.3984375" customWidth="1"/>
    <col min="12" max="26" width="7.8984375" customWidth="1"/>
  </cols>
  <sheetData>
    <row r="1" spans="1:26" ht="57.75" customHeight="1" x14ac:dyDescent="0.25">
      <c r="A1" s="1"/>
      <c r="B1" s="121" t="s">
        <v>0</v>
      </c>
      <c r="C1" s="122"/>
      <c r="D1" s="122"/>
      <c r="E1" s="122"/>
      <c r="F1" s="122"/>
      <c r="G1" s="122"/>
      <c r="H1" s="122"/>
      <c r="I1" s="122"/>
      <c r="J1" s="123"/>
      <c r="K1" s="2"/>
    </row>
    <row r="2" spans="1:26" ht="30" customHeight="1" x14ac:dyDescent="0.25">
      <c r="B2" s="124" t="s">
        <v>1</v>
      </c>
      <c r="C2" s="125"/>
      <c r="D2" s="126"/>
      <c r="E2" s="3"/>
      <c r="F2" s="4"/>
      <c r="G2" s="127" t="s">
        <v>2</v>
      </c>
      <c r="H2" s="126"/>
      <c r="I2" s="124" t="s">
        <v>3</v>
      </c>
      <c r="J2" s="126"/>
      <c r="K2" s="5"/>
    </row>
    <row r="3" spans="1:26" ht="30" customHeight="1" x14ac:dyDescent="0.25">
      <c r="B3" s="116" t="s">
        <v>55</v>
      </c>
      <c r="C3" s="117"/>
      <c r="D3" s="118"/>
      <c r="E3" s="6"/>
      <c r="F3" s="7"/>
      <c r="G3" s="128" t="s">
        <v>5</v>
      </c>
      <c r="H3" s="118"/>
      <c r="I3" s="116" t="s">
        <v>6</v>
      </c>
      <c r="J3" s="118"/>
      <c r="K3" s="5"/>
    </row>
    <row r="4" spans="1:26" ht="30" customHeight="1" x14ac:dyDescent="0.25">
      <c r="B4" s="129" t="s">
        <v>7</v>
      </c>
      <c r="C4" s="117"/>
      <c r="D4" s="117"/>
      <c r="E4" s="117"/>
      <c r="F4" s="117"/>
      <c r="G4" s="117"/>
      <c r="H4" s="117"/>
      <c r="I4" s="117"/>
      <c r="J4" s="118"/>
      <c r="K4" s="5"/>
    </row>
    <row r="5" spans="1:26" ht="51.75" customHeight="1" x14ac:dyDescent="0.25">
      <c r="A5" s="8"/>
      <c r="B5" s="9" t="s">
        <v>8</v>
      </c>
      <c r="C5" s="10" t="s">
        <v>9</v>
      </c>
      <c r="D5" s="9" t="s">
        <v>10</v>
      </c>
      <c r="E5" s="9" t="s">
        <v>11</v>
      </c>
      <c r="F5" s="9" t="s">
        <v>12</v>
      </c>
      <c r="G5" s="11" t="s">
        <v>13</v>
      </c>
      <c r="H5" s="12" t="s">
        <v>14</v>
      </c>
      <c r="I5" s="12" t="s">
        <v>15</v>
      </c>
      <c r="J5" s="12" t="s">
        <v>16</v>
      </c>
      <c r="K5" s="13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3.75" customHeight="1" x14ac:dyDescent="0.25">
      <c r="B6" s="14">
        <v>1</v>
      </c>
      <c r="C6" s="14" t="s">
        <v>17</v>
      </c>
      <c r="D6" s="14" t="s">
        <v>18</v>
      </c>
      <c r="E6" s="14" t="s">
        <v>58</v>
      </c>
      <c r="F6" s="15">
        <v>5</v>
      </c>
      <c r="G6" s="16">
        <v>3</v>
      </c>
      <c r="H6" s="17">
        <f t="shared" ref="H6:H17" si="0">F6*G6</f>
        <v>15</v>
      </c>
      <c r="I6" s="18"/>
      <c r="J6" s="19">
        <f t="shared" ref="J6:J17" si="1">H6*I6</f>
        <v>0</v>
      </c>
      <c r="K6" s="20"/>
    </row>
    <row r="7" spans="1:26" ht="33.75" customHeight="1" x14ac:dyDescent="0.25">
      <c r="B7" s="14">
        <v>2</v>
      </c>
      <c r="C7" s="14" t="s">
        <v>17</v>
      </c>
      <c r="D7" s="14" t="s">
        <v>19</v>
      </c>
      <c r="E7" s="14" t="s">
        <v>57</v>
      </c>
      <c r="F7" s="15">
        <v>5</v>
      </c>
      <c r="G7" s="16">
        <v>3</v>
      </c>
      <c r="H7" s="17">
        <f t="shared" si="0"/>
        <v>15</v>
      </c>
      <c r="I7" s="18"/>
      <c r="J7" s="19">
        <f t="shared" si="1"/>
        <v>0</v>
      </c>
      <c r="K7" s="20"/>
    </row>
    <row r="8" spans="1:26" ht="33.75" customHeight="1" x14ac:dyDescent="0.25">
      <c r="B8" s="14">
        <v>3</v>
      </c>
      <c r="C8" s="14" t="s">
        <v>17</v>
      </c>
      <c r="D8" s="14" t="s">
        <v>20</v>
      </c>
      <c r="E8" s="14" t="s">
        <v>58</v>
      </c>
      <c r="F8" s="15">
        <v>5</v>
      </c>
      <c r="G8" s="16">
        <v>3</v>
      </c>
      <c r="H8" s="17">
        <f t="shared" si="0"/>
        <v>15</v>
      </c>
      <c r="I8" s="18"/>
      <c r="J8" s="19">
        <f t="shared" si="1"/>
        <v>0</v>
      </c>
      <c r="K8" s="20"/>
    </row>
    <row r="9" spans="1:26" ht="33.75" customHeight="1" x14ac:dyDescent="0.25">
      <c r="B9" s="14">
        <v>4</v>
      </c>
      <c r="C9" s="14" t="s">
        <v>17</v>
      </c>
      <c r="D9" s="14" t="s">
        <v>21</v>
      </c>
      <c r="E9" s="14" t="s">
        <v>57</v>
      </c>
      <c r="F9" s="15">
        <v>3</v>
      </c>
      <c r="G9" s="16">
        <v>3</v>
      </c>
      <c r="H9" s="17">
        <f t="shared" si="0"/>
        <v>9</v>
      </c>
      <c r="I9" s="18"/>
      <c r="J9" s="19">
        <f t="shared" si="1"/>
        <v>0</v>
      </c>
      <c r="K9" s="20"/>
    </row>
    <row r="10" spans="1:26" ht="33.75" customHeight="1" x14ac:dyDescent="0.25">
      <c r="B10" s="14">
        <v>5</v>
      </c>
      <c r="C10" s="14" t="s">
        <v>22</v>
      </c>
      <c r="D10" s="14" t="s">
        <v>23</v>
      </c>
      <c r="E10" s="14" t="s">
        <v>24</v>
      </c>
      <c r="F10" s="15">
        <v>2</v>
      </c>
      <c r="G10" s="16">
        <v>3</v>
      </c>
      <c r="H10" s="17">
        <f t="shared" si="0"/>
        <v>6</v>
      </c>
      <c r="I10" s="18"/>
      <c r="J10" s="19">
        <f t="shared" si="1"/>
        <v>0</v>
      </c>
      <c r="K10" s="20"/>
    </row>
    <row r="11" spans="1:26" ht="33.75" customHeight="1" x14ac:dyDescent="0.25">
      <c r="B11" s="14">
        <v>6</v>
      </c>
      <c r="C11" s="14" t="s">
        <v>22</v>
      </c>
      <c r="D11" s="14" t="s">
        <v>25</v>
      </c>
      <c r="E11" s="14" t="s">
        <v>26</v>
      </c>
      <c r="F11" s="15">
        <v>3</v>
      </c>
      <c r="G11" s="16">
        <v>3</v>
      </c>
      <c r="H11" s="17">
        <f t="shared" si="0"/>
        <v>9</v>
      </c>
      <c r="I11" s="18"/>
      <c r="J11" s="19">
        <f t="shared" si="1"/>
        <v>0</v>
      </c>
      <c r="K11" s="20"/>
    </row>
    <row r="12" spans="1:26" ht="33.75" customHeight="1" x14ac:dyDescent="0.25">
      <c r="B12" s="14">
        <v>7</v>
      </c>
      <c r="C12" s="14" t="s">
        <v>22</v>
      </c>
      <c r="D12" s="14" t="s">
        <v>27</v>
      </c>
      <c r="E12" s="14" t="s">
        <v>24</v>
      </c>
      <c r="F12" s="15">
        <v>2</v>
      </c>
      <c r="G12" s="16">
        <v>3</v>
      </c>
      <c r="H12" s="17">
        <f t="shared" si="0"/>
        <v>6</v>
      </c>
      <c r="I12" s="18"/>
      <c r="J12" s="19">
        <f t="shared" si="1"/>
        <v>0</v>
      </c>
      <c r="K12" s="20"/>
    </row>
    <row r="13" spans="1:26" ht="33.75" customHeight="1" x14ac:dyDescent="0.25">
      <c r="B13" s="14">
        <v>8</v>
      </c>
      <c r="C13" s="14" t="s">
        <v>22</v>
      </c>
      <c r="D13" s="14" t="s">
        <v>28</v>
      </c>
      <c r="E13" s="14" t="s">
        <v>29</v>
      </c>
      <c r="F13" s="15">
        <v>3</v>
      </c>
      <c r="G13" s="16">
        <v>4</v>
      </c>
      <c r="H13" s="17">
        <f t="shared" si="0"/>
        <v>12</v>
      </c>
      <c r="I13" s="18"/>
      <c r="J13" s="19">
        <f t="shared" si="1"/>
        <v>0</v>
      </c>
      <c r="K13" s="20"/>
    </row>
    <row r="14" spans="1:26" ht="43.2" x14ac:dyDescent="0.25">
      <c r="B14" s="14">
        <v>9</v>
      </c>
      <c r="C14" s="14" t="s">
        <v>30</v>
      </c>
      <c r="D14" s="14" t="s">
        <v>31</v>
      </c>
      <c r="E14" s="14" t="s">
        <v>24</v>
      </c>
      <c r="F14" s="15">
        <v>2</v>
      </c>
      <c r="G14" s="16">
        <v>3</v>
      </c>
      <c r="H14" s="17">
        <f t="shared" si="0"/>
        <v>6</v>
      </c>
      <c r="I14" s="18"/>
      <c r="J14" s="19">
        <f t="shared" si="1"/>
        <v>0</v>
      </c>
      <c r="K14" s="20"/>
    </row>
    <row r="15" spans="1:26" ht="43.2" x14ac:dyDescent="0.25">
      <c r="B15" s="14">
        <v>10</v>
      </c>
      <c r="C15" s="14" t="s">
        <v>30</v>
      </c>
      <c r="D15" s="14" t="s">
        <v>32</v>
      </c>
      <c r="E15" s="14" t="s">
        <v>26</v>
      </c>
      <c r="F15" s="15">
        <v>2</v>
      </c>
      <c r="G15" s="16">
        <v>3</v>
      </c>
      <c r="H15" s="17">
        <f t="shared" si="0"/>
        <v>6</v>
      </c>
      <c r="I15" s="18"/>
      <c r="J15" s="19">
        <f t="shared" si="1"/>
        <v>0</v>
      </c>
      <c r="K15" s="20"/>
    </row>
    <row r="16" spans="1:26" ht="43.2" x14ac:dyDescent="0.25">
      <c r="B16" s="14">
        <v>11</v>
      </c>
      <c r="C16" s="14" t="s">
        <v>30</v>
      </c>
      <c r="D16" s="14" t="s">
        <v>33</v>
      </c>
      <c r="E16" s="14" t="s">
        <v>24</v>
      </c>
      <c r="F16" s="15">
        <v>3</v>
      </c>
      <c r="G16" s="16">
        <v>3</v>
      </c>
      <c r="H16" s="17">
        <f t="shared" si="0"/>
        <v>9</v>
      </c>
      <c r="I16" s="18"/>
      <c r="J16" s="19">
        <f t="shared" si="1"/>
        <v>0</v>
      </c>
      <c r="K16" s="20"/>
      <c r="L16">
        <f>SUM(H6:H9)</f>
        <v>54</v>
      </c>
      <c r="M16">
        <f>L16*350</f>
        <v>18900</v>
      </c>
    </row>
    <row r="17" spans="2:13" ht="43.2" x14ac:dyDescent="0.25">
      <c r="B17" s="14">
        <v>12</v>
      </c>
      <c r="C17" s="14" t="s">
        <v>30</v>
      </c>
      <c r="D17" s="14" t="s">
        <v>34</v>
      </c>
      <c r="E17" s="14" t="s">
        <v>26</v>
      </c>
      <c r="F17" s="15">
        <v>4</v>
      </c>
      <c r="G17" s="16">
        <v>3</v>
      </c>
      <c r="H17" s="17">
        <f t="shared" si="0"/>
        <v>12</v>
      </c>
      <c r="I17" s="18"/>
      <c r="J17" s="19">
        <f t="shared" si="1"/>
        <v>0</v>
      </c>
      <c r="K17" s="20"/>
      <c r="L17">
        <f>SUM(H10:H17)</f>
        <v>66</v>
      </c>
      <c r="M17">
        <f>66*350</f>
        <v>23100</v>
      </c>
    </row>
    <row r="18" spans="2:13" ht="33.75" customHeight="1" x14ac:dyDescent="0.25">
      <c r="B18" s="36"/>
      <c r="C18" s="36"/>
      <c r="D18" s="36"/>
      <c r="E18" s="36"/>
      <c r="F18" s="37"/>
      <c r="G18" s="16"/>
      <c r="H18" s="17"/>
      <c r="I18" s="18"/>
      <c r="J18" s="19"/>
      <c r="K18" s="20"/>
    </row>
    <row r="19" spans="2:13" ht="33.75" customHeight="1" x14ac:dyDescent="0.25">
      <c r="B19" s="119" t="s">
        <v>35</v>
      </c>
      <c r="C19" s="117"/>
      <c r="D19" s="117"/>
      <c r="E19" s="117"/>
      <c r="F19" s="117"/>
      <c r="G19" s="117"/>
      <c r="H19" s="120"/>
      <c r="I19" s="23" t="s">
        <v>36</v>
      </c>
      <c r="J19" s="24"/>
      <c r="K19" s="25"/>
    </row>
    <row r="20" spans="2:13" ht="33.75" customHeight="1" x14ac:dyDescent="0.25">
      <c r="C20" s="21"/>
      <c r="F20" s="22"/>
      <c r="G20" s="22"/>
    </row>
    <row r="21" spans="2:13" ht="33.75" customHeight="1" x14ac:dyDescent="0.25">
      <c r="C21" s="21"/>
      <c r="F21" s="22"/>
      <c r="G21" s="22"/>
    </row>
    <row r="22" spans="2:13" ht="33.75" customHeight="1" x14ac:dyDescent="0.25">
      <c r="C22" s="21"/>
      <c r="F22" s="22"/>
      <c r="G22" s="22"/>
    </row>
    <row r="23" spans="2:13" ht="33.75" customHeight="1" x14ac:dyDescent="0.25">
      <c r="C23" s="21"/>
      <c r="F23" s="22"/>
      <c r="G23" s="22"/>
    </row>
    <row r="24" spans="2:13" ht="33.75" customHeight="1" x14ac:dyDescent="0.25">
      <c r="C24" s="21"/>
      <c r="F24" s="22"/>
      <c r="G24" s="22"/>
    </row>
    <row r="25" spans="2:13" ht="33.75" customHeight="1" x14ac:dyDescent="0.25">
      <c r="C25" s="21"/>
      <c r="F25" s="22"/>
      <c r="G25" s="22"/>
    </row>
    <row r="26" spans="2:13" ht="33.75" customHeight="1" x14ac:dyDescent="0.25">
      <c r="C26" s="21"/>
      <c r="F26" s="22"/>
      <c r="G26" s="22"/>
    </row>
    <row r="27" spans="2:13" ht="33.75" customHeight="1" x14ac:dyDescent="0.25">
      <c r="C27" s="21"/>
      <c r="F27" s="22"/>
      <c r="G27" s="22"/>
    </row>
    <row r="28" spans="2:13" ht="33.75" customHeight="1" x14ac:dyDescent="0.25">
      <c r="C28" s="21"/>
      <c r="F28" s="22"/>
      <c r="G28" s="22"/>
    </row>
    <row r="29" spans="2:13" ht="33.75" customHeight="1" x14ac:dyDescent="0.25">
      <c r="C29" s="21"/>
      <c r="F29" s="22"/>
      <c r="G29" s="22"/>
    </row>
    <row r="30" spans="2:13" ht="33.75" customHeight="1" x14ac:dyDescent="0.25">
      <c r="C30" s="21"/>
      <c r="F30" s="22"/>
      <c r="G30" s="22"/>
    </row>
    <row r="31" spans="2:13" ht="33.75" customHeight="1" x14ac:dyDescent="0.25">
      <c r="C31" s="21"/>
      <c r="F31" s="22"/>
      <c r="G31" s="22"/>
    </row>
    <row r="32" spans="2:13" ht="33.75" customHeight="1" x14ac:dyDescent="0.25">
      <c r="C32" s="21"/>
      <c r="F32" s="22"/>
      <c r="G32" s="22"/>
    </row>
    <row r="33" spans="3:7" ht="33.75" customHeight="1" x14ac:dyDescent="0.25">
      <c r="C33" s="21"/>
      <c r="F33" s="22"/>
      <c r="G33" s="22"/>
    </row>
    <row r="34" spans="3:7" ht="33.75" customHeight="1" x14ac:dyDescent="0.25">
      <c r="C34" s="21"/>
      <c r="F34" s="22"/>
      <c r="G34" s="22"/>
    </row>
    <row r="35" spans="3:7" ht="33.75" customHeight="1" x14ac:dyDescent="0.25">
      <c r="C35" s="21"/>
      <c r="F35" s="22"/>
      <c r="G35" s="22"/>
    </row>
    <row r="36" spans="3:7" ht="33.75" customHeight="1" x14ac:dyDescent="0.25">
      <c r="C36" s="21"/>
      <c r="F36" s="22"/>
      <c r="G36" s="22"/>
    </row>
    <row r="37" spans="3:7" ht="33.75" customHeight="1" x14ac:dyDescent="0.25">
      <c r="C37" s="21"/>
      <c r="F37" s="22"/>
      <c r="G37" s="22"/>
    </row>
    <row r="38" spans="3:7" ht="33.75" customHeight="1" x14ac:dyDescent="0.25">
      <c r="C38" s="21"/>
      <c r="F38" s="22"/>
      <c r="G38" s="22"/>
    </row>
    <row r="39" spans="3:7" ht="33.75" customHeight="1" x14ac:dyDescent="0.25">
      <c r="C39" s="21"/>
      <c r="F39" s="22"/>
      <c r="G39" s="22"/>
    </row>
    <row r="40" spans="3:7" ht="33.75" customHeight="1" x14ac:dyDescent="0.25">
      <c r="C40" s="21"/>
      <c r="F40" s="22"/>
      <c r="G40" s="22"/>
    </row>
    <row r="41" spans="3:7" ht="33.75" customHeight="1" x14ac:dyDescent="0.25">
      <c r="C41" s="21"/>
      <c r="F41" s="22"/>
      <c r="G41" s="22"/>
    </row>
    <row r="42" spans="3:7" ht="33.75" customHeight="1" x14ac:dyDescent="0.25">
      <c r="C42" s="21"/>
      <c r="F42" s="22"/>
      <c r="G42" s="22"/>
    </row>
    <row r="43" spans="3:7" ht="33.75" customHeight="1" x14ac:dyDescent="0.25">
      <c r="C43" s="21"/>
      <c r="F43" s="22"/>
      <c r="G43" s="22"/>
    </row>
    <row r="44" spans="3:7" ht="33.75" customHeight="1" x14ac:dyDescent="0.25">
      <c r="C44" s="21"/>
      <c r="F44" s="22"/>
      <c r="G44" s="22"/>
    </row>
    <row r="45" spans="3:7" ht="33.75" customHeight="1" x14ac:dyDescent="0.25">
      <c r="C45" s="21"/>
      <c r="F45" s="22"/>
      <c r="G45" s="22"/>
    </row>
    <row r="46" spans="3:7" ht="33.75" customHeight="1" x14ac:dyDescent="0.25">
      <c r="C46" s="21"/>
      <c r="F46" s="22"/>
      <c r="G46" s="22"/>
    </row>
    <row r="47" spans="3:7" ht="33.75" customHeight="1" x14ac:dyDescent="0.25">
      <c r="C47" s="21"/>
      <c r="F47" s="22"/>
      <c r="G47" s="22"/>
    </row>
    <row r="48" spans="3:7" ht="33.75" customHeight="1" x14ac:dyDescent="0.25">
      <c r="C48" s="21"/>
      <c r="F48" s="22"/>
      <c r="G48" s="22"/>
    </row>
    <row r="49" spans="3:7" ht="33.75" customHeight="1" x14ac:dyDescent="0.25">
      <c r="C49" s="21"/>
      <c r="F49" s="22"/>
      <c r="G49" s="22"/>
    </row>
    <row r="50" spans="3:7" ht="33.75" customHeight="1" x14ac:dyDescent="0.25">
      <c r="C50" s="21"/>
      <c r="F50" s="22"/>
      <c r="G50" s="22"/>
    </row>
    <row r="51" spans="3:7" ht="33.75" customHeight="1" x14ac:dyDescent="0.25">
      <c r="C51" s="21"/>
      <c r="F51" s="22"/>
      <c r="G51" s="22"/>
    </row>
    <row r="52" spans="3:7" ht="33.75" customHeight="1" x14ac:dyDescent="0.25">
      <c r="C52" s="21"/>
      <c r="F52" s="22"/>
      <c r="G52" s="22"/>
    </row>
    <row r="53" spans="3:7" ht="33.75" customHeight="1" x14ac:dyDescent="0.25">
      <c r="C53" s="21"/>
      <c r="F53" s="22"/>
      <c r="G53" s="22"/>
    </row>
    <row r="54" spans="3:7" ht="33.75" customHeight="1" x14ac:dyDescent="0.25">
      <c r="C54" s="21"/>
      <c r="F54" s="22"/>
      <c r="G54" s="22"/>
    </row>
    <row r="55" spans="3:7" ht="33.75" customHeight="1" x14ac:dyDescent="0.25">
      <c r="C55" s="21"/>
      <c r="F55" s="22"/>
      <c r="G55" s="22"/>
    </row>
    <row r="56" spans="3:7" ht="33.75" customHeight="1" x14ac:dyDescent="0.25">
      <c r="C56" s="21"/>
      <c r="F56" s="22"/>
      <c r="G56" s="22"/>
    </row>
    <row r="57" spans="3:7" ht="33.75" customHeight="1" x14ac:dyDescent="0.25">
      <c r="C57" s="21"/>
      <c r="F57" s="22"/>
      <c r="G57" s="22"/>
    </row>
    <row r="58" spans="3:7" ht="33.75" customHeight="1" x14ac:dyDescent="0.25">
      <c r="C58" s="21"/>
      <c r="F58" s="22"/>
      <c r="G58" s="22"/>
    </row>
    <row r="59" spans="3:7" ht="33.75" customHeight="1" x14ac:dyDescent="0.25">
      <c r="C59" s="21"/>
      <c r="F59" s="22"/>
      <c r="G59" s="22"/>
    </row>
    <row r="60" spans="3:7" ht="33.75" customHeight="1" x14ac:dyDescent="0.25">
      <c r="C60" s="21"/>
      <c r="F60" s="22"/>
      <c r="G60" s="22"/>
    </row>
    <row r="61" spans="3:7" ht="33.75" customHeight="1" x14ac:dyDescent="0.25">
      <c r="C61" s="21"/>
      <c r="F61" s="22"/>
      <c r="G61" s="22"/>
    </row>
    <row r="62" spans="3:7" ht="33.75" customHeight="1" x14ac:dyDescent="0.25">
      <c r="C62" s="21"/>
      <c r="F62" s="22"/>
      <c r="G62" s="22"/>
    </row>
    <row r="63" spans="3:7" ht="33.75" customHeight="1" x14ac:dyDescent="0.25">
      <c r="C63" s="21"/>
      <c r="F63" s="22"/>
      <c r="G63" s="22"/>
    </row>
    <row r="64" spans="3:7" ht="33.75" customHeight="1" x14ac:dyDescent="0.25">
      <c r="C64" s="21"/>
      <c r="F64" s="22"/>
      <c r="G64" s="22"/>
    </row>
    <row r="65" spans="3:7" ht="33.75" customHeight="1" x14ac:dyDescent="0.25">
      <c r="C65" s="21"/>
      <c r="F65" s="22"/>
      <c r="G65" s="22"/>
    </row>
    <row r="66" spans="3:7" ht="33.75" customHeight="1" x14ac:dyDescent="0.25">
      <c r="C66" s="21"/>
      <c r="F66" s="22"/>
      <c r="G66" s="22"/>
    </row>
    <row r="67" spans="3:7" ht="33.75" customHeight="1" x14ac:dyDescent="0.25">
      <c r="C67" s="21"/>
      <c r="F67" s="22"/>
      <c r="G67" s="22"/>
    </row>
    <row r="68" spans="3:7" ht="33.75" customHeight="1" x14ac:dyDescent="0.25">
      <c r="C68" s="21"/>
      <c r="F68" s="22"/>
      <c r="G68" s="22"/>
    </row>
    <row r="69" spans="3:7" ht="33.75" customHeight="1" x14ac:dyDescent="0.25">
      <c r="C69" s="21"/>
      <c r="F69" s="22"/>
      <c r="G69" s="22"/>
    </row>
    <row r="70" spans="3:7" ht="33.75" customHeight="1" x14ac:dyDescent="0.25">
      <c r="C70" s="21"/>
      <c r="F70" s="22"/>
      <c r="G70" s="22"/>
    </row>
    <row r="71" spans="3:7" ht="33.75" customHeight="1" x14ac:dyDescent="0.25">
      <c r="C71" s="21"/>
      <c r="F71" s="22"/>
      <c r="G71" s="22"/>
    </row>
    <row r="72" spans="3:7" ht="33.75" customHeight="1" x14ac:dyDescent="0.25">
      <c r="C72" s="21"/>
      <c r="F72" s="22"/>
      <c r="G72" s="22"/>
    </row>
    <row r="73" spans="3:7" ht="33.75" customHeight="1" x14ac:dyDescent="0.25">
      <c r="C73" s="21"/>
      <c r="F73" s="22"/>
      <c r="G73" s="22"/>
    </row>
    <row r="74" spans="3:7" ht="33.75" customHeight="1" x14ac:dyDescent="0.25">
      <c r="C74" s="21"/>
      <c r="F74" s="22"/>
      <c r="G74" s="22"/>
    </row>
    <row r="75" spans="3:7" ht="33.75" customHeight="1" x14ac:dyDescent="0.25">
      <c r="C75" s="21"/>
      <c r="F75" s="22"/>
      <c r="G75" s="22"/>
    </row>
    <row r="76" spans="3:7" ht="33.75" customHeight="1" x14ac:dyDescent="0.25">
      <c r="C76" s="21"/>
      <c r="F76" s="22"/>
      <c r="G76" s="22"/>
    </row>
    <row r="77" spans="3:7" ht="33.75" customHeight="1" x14ac:dyDescent="0.25">
      <c r="C77" s="21"/>
      <c r="F77" s="22"/>
      <c r="G77" s="22"/>
    </row>
    <row r="78" spans="3:7" ht="33.75" customHeight="1" x14ac:dyDescent="0.25">
      <c r="C78" s="21"/>
      <c r="F78" s="22"/>
      <c r="G78" s="22"/>
    </row>
    <row r="79" spans="3:7" ht="33.75" customHeight="1" x14ac:dyDescent="0.25">
      <c r="C79" s="21"/>
      <c r="F79" s="22"/>
      <c r="G79" s="22"/>
    </row>
    <row r="80" spans="3:7" ht="33.75" customHeight="1" x14ac:dyDescent="0.25">
      <c r="C80" s="21"/>
      <c r="F80" s="22"/>
      <c r="G80" s="22"/>
    </row>
    <row r="81" spans="3:7" ht="33.75" customHeight="1" x14ac:dyDescent="0.25">
      <c r="C81" s="21"/>
      <c r="F81" s="22"/>
      <c r="G81" s="22"/>
    </row>
    <row r="82" spans="3:7" ht="33.75" customHeight="1" x14ac:dyDescent="0.25">
      <c r="C82" s="21"/>
      <c r="F82" s="22"/>
      <c r="G82" s="22"/>
    </row>
    <row r="83" spans="3:7" ht="33.75" customHeight="1" x14ac:dyDescent="0.25">
      <c r="C83" s="21"/>
      <c r="F83" s="22"/>
      <c r="G83" s="22"/>
    </row>
    <row r="84" spans="3:7" ht="33.75" customHeight="1" x14ac:dyDescent="0.25">
      <c r="C84" s="21"/>
      <c r="F84" s="22"/>
      <c r="G84" s="22"/>
    </row>
    <row r="85" spans="3:7" ht="33.75" customHeight="1" x14ac:dyDescent="0.25">
      <c r="C85" s="21"/>
      <c r="F85" s="22"/>
      <c r="G85" s="22"/>
    </row>
    <row r="86" spans="3:7" ht="33.75" customHeight="1" x14ac:dyDescent="0.25">
      <c r="C86" s="21"/>
      <c r="F86" s="22"/>
      <c r="G86" s="22"/>
    </row>
    <row r="87" spans="3:7" ht="33.75" customHeight="1" x14ac:dyDescent="0.25">
      <c r="C87" s="21"/>
      <c r="F87" s="22"/>
      <c r="G87" s="22"/>
    </row>
    <row r="88" spans="3:7" ht="33.75" customHeight="1" x14ac:dyDescent="0.25">
      <c r="C88" s="21"/>
      <c r="F88" s="22"/>
      <c r="G88" s="22"/>
    </row>
    <row r="89" spans="3:7" ht="33.75" customHeight="1" x14ac:dyDescent="0.25">
      <c r="C89" s="21"/>
      <c r="F89" s="22"/>
      <c r="G89" s="22"/>
    </row>
    <row r="90" spans="3:7" ht="33.75" customHeight="1" x14ac:dyDescent="0.25">
      <c r="C90" s="21"/>
      <c r="F90" s="22"/>
      <c r="G90" s="22"/>
    </row>
    <row r="91" spans="3:7" ht="33.75" customHeight="1" x14ac:dyDescent="0.25">
      <c r="C91" s="21"/>
      <c r="F91" s="22"/>
      <c r="G91" s="22"/>
    </row>
    <row r="92" spans="3:7" ht="33.75" customHeight="1" x14ac:dyDescent="0.25">
      <c r="C92" s="21"/>
      <c r="F92" s="22"/>
      <c r="G92" s="22"/>
    </row>
    <row r="93" spans="3:7" ht="33.75" customHeight="1" x14ac:dyDescent="0.25">
      <c r="C93" s="21"/>
      <c r="F93" s="22"/>
      <c r="G93" s="22"/>
    </row>
    <row r="94" spans="3:7" ht="33.75" customHeight="1" x14ac:dyDescent="0.25">
      <c r="C94" s="21"/>
      <c r="F94" s="22"/>
      <c r="G94" s="22"/>
    </row>
    <row r="95" spans="3:7" ht="33.75" customHeight="1" x14ac:dyDescent="0.25">
      <c r="C95" s="21"/>
      <c r="F95" s="22"/>
      <c r="G95" s="22"/>
    </row>
    <row r="96" spans="3:7" ht="33.75" customHeight="1" x14ac:dyDescent="0.25">
      <c r="C96" s="21"/>
      <c r="F96" s="22"/>
      <c r="G96" s="22"/>
    </row>
    <row r="97" spans="3:7" ht="33.75" customHeight="1" x14ac:dyDescent="0.25">
      <c r="C97" s="21"/>
      <c r="F97" s="22"/>
      <c r="G97" s="22"/>
    </row>
    <row r="98" spans="3:7" ht="33.75" customHeight="1" x14ac:dyDescent="0.25">
      <c r="C98" s="21"/>
      <c r="F98" s="22"/>
      <c r="G98" s="22"/>
    </row>
    <row r="99" spans="3:7" ht="33.75" customHeight="1" x14ac:dyDescent="0.25">
      <c r="C99" s="21"/>
      <c r="F99" s="22"/>
      <c r="G99" s="22"/>
    </row>
    <row r="100" spans="3:7" ht="33.75" customHeight="1" x14ac:dyDescent="0.25">
      <c r="C100" s="21"/>
      <c r="F100" s="22"/>
      <c r="G100" s="22"/>
    </row>
    <row r="101" spans="3:7" ht="33.75" customHeight="1" x14ac:dyDescent="0.25">
      <c r="C101" s="21"/>
      <c r="F101" s="22"/>
      <c r="G101" s="22"/>
    </row>
    <row r="102" spans="3:7" ht="33.75" customHeight="1" x14ac:dyDescent="0.25">
      <c r="C102" s="21"/>
      <c r="F102" s="22"/>
      <c r="G102" s="22"/>
    </row>
    <row r="103" spans="3:7" ht="33.75" customHeight="1" x14ac:dyDescent="0.25">
      <c r="C103" s="21"/>
      <c r="F103" s="22"/>
      <c r="G103" s="22"/>
    </row>
    <row r="104" spans="3:7" ht="33.75" customHeight="1" x14ac:dyDescent="0.25">
      <c r="C104" s="21"/>
      <c r="F104" s="22"/>
      <c r="G104" s="22"/>
    </row>
    <row r="105" spans="3:7" ht="33.75" customHeight="1" x14ac:dyDescent="0.25">
      <c r="C105" s="21"/>
      <c r="F105" s="22"/>
      <c r="G105" s="22"/>
    </row>
    <row r="106" spans="3:7" ht="33.75" customHeight="1" x14ac:dyDescent="0.25">
      <c r="C106" s="21"/>
      <c r="F106" s="22"/>
      <c r="G106" s="22"/>
    </row>
    <row r="107" spans="3:7" ht="33.75" customHeight="1" x14ac:dyDescent="0.25">
      <c r="C107" s="21"/>
      <c r="F107" s="22"/>
      <c r="G107" s="22"/>
    </row>
    <row r="108" spans="3:7" ht="33.75" customHeight="1" x14ac:dyDescent="0.25">
      <c r="C108" s="21"/>
      <c r="F108" s="22"/>
      <c r="G108" s="22"/>
    </row>
    <row r="109" spans="3:7" ht="33.75" customHeight="1" x14ac:dyDescent="0.25">
      <c r="C109" s="21"/>
      <c r="F109" s="22"/>
      <c r="G109" s="22"/>
    </row>
    <row r="110" spans="3:7" ht="33.75" customHeight="1" x14ac:dyDescent="0.25">
      <c r="C110" s="21"/>
      <c r="F110" s="22"/>
      <c r="G110" s="22"/>
    </row>
    <row r="111" spans="3:7" ht="33.75" customHeight="1" x14ac:dyDescent="0.25">
      <c r="C111" s="21"/>
      <c r="F111" s="22"/>
      <c r="G111" s="22"/>
    </row>
    <row r="112" spans="3:7" ht="33.75" customHeight="1" x14ac:dyDescent="0.25">
      <c r="C112" s="21"/>
      <c r="F112" s="22"/>
      <c r="G112" s="22"/>
    </row>
    <row r="113" spans="3:7" ht="33.75" customHeight="1" x14ac:dyDescent="0.25">
      <c r="C113" s="21"/>
      <c r="F113" s="22"/>
      <c r="G113" s="22"/>
    </row>
    <row r="114" spans="3:7" ht="33.75" customHeight="1" x14ac:dyDescent="0.25">
      <c r="C114" s="21"/>
      <c r="F114" s="22"/>
      <c r="G114" s="22"/>
    </row>
    <row r="115" spans="3:7" ht="33.75" customHeight="1" x14ac:dyDescent="0.25">
      <c r="C115" s="21"/>
      <c r="F115" s="22"/>
      <c r="G115" s="22"/>
    </row>
    <row r="116" spans="3:7" ht="33.75" customHeight="1" x14ac:dyDescent="0.25">
      <c r="C116" s="21"/>
      <c r="F116" s="22"/>
      <c r="G116" s="22"/>
    </row>
    <row r="117" spans="3:7" ht="33.75" customHeight="1" x14ac:dyDescent="0.25">
      <c r="C117" s="21"/>
      <c r="F117" s="22"/>
      <c r="G117" s="22"/>
    </row>
    <row r="118" spans="3:7" ht="33.75" customHeight="1" x14ac:dyDescent="0.25">
      <c r="C118" s="21"/>
      <c r="F118" s="22"/>
      <c r="G118" s="22"/>
    </row>
    <row r="119" spans="3:7" ht="33.75" customHeight="1" x14ac:dyDescent="0.25">
      <c r="C119" s="21"/>
      <c r="F119" s="22"/>
      <c r="G119" s="22"/>
    </row>
    <row r="120" spans="3:7" ht="33.75" customHeight="1" x14ac:dyDescent="0.25">
      <c r="C120" s="21"/>
      <c r="F120" s="22"/>
      <c r="G120" s="22"/>
    </row>
    <row r="121" spans="3:7" ht="33.75" customHeight="1" x14ac:dyDescent="0.25">
      <c r="C121" s="21"/>
      <c r="F121" s="22"/>
      <c r="G121" s="22"/>
    </row>
    <row r="122" spans="3:7" ht="33.75" customHeight="1" x14ac:dyDescent="0.25">
      <c r="C122" s="21"/>
      <c r="F122" s="22"/>
      <c r="G122" s="22"/>
    </row>
    <row r="123" spans="3:7" ht="33.75" customHeight="1" x14ac:dyDescent="0.25">
      <c r="C123" s="21"/>
      <c r="F123" s="22"/>
      <c r="G123" s="22"/>
    </row>
    <row r="124" spans="3:7" ht="33.75" customHeight="1" x14ac:dyDescent="0.25">
      <c r="C124" s="21"/>
      <c r="F124" s="22"/>
      <c r="G124" s="22"/>
    </row>
    <row r="125" spans="3:7" ht="33.75" customHeight="1" x14ac:dyDescent="0.25">
      <c r="C125" s="21"/>
      <c r="F125" s="22"/>
      <c r="G125" s="22"/>
    </row>
    <row r="126" spans="3:7" ht="33.75" customHeight="1" x14ac:dyDescent="0.25">
      <c r="C126" s="21"/>
      <c r="F126" s="22"/>
      <c r="G126" s="22"/>
    </row>
    <row r="127" spans="3:7" ht="33.75" customHeight="1" x14ac:dyDescent="0.25">
      <c r="C127" s="21"/>
      <c r="F127" s="22"/>
      <c r="G127" s="22"/>
    </row>
    <row r="128" spans="3:7" ht="33.75" customHeight="1" x14ac:dyDescent="0.25">
      <c r="C128" s="21"/>
      <c r="F128" s="22"/>
      <c r="G128" s="22"/>
    </row>
    <row r="129" spans="3:7" ht="33.75" customHeight="1" x14ac:dyDescent="0.25">
      <c r="C129" s="21"/>
      <c r="F129" s="22"/>
      <c r="G129" s="22"/>
    </row>
    <row r="130" spans="3:7" ht="33.75" customHeight="1" x14ac:dyDescent="0.25">
      <c r="C130" s="21"/>
      <c r="F130" s="22"/>
      <c r="G130" s="22"/>
    </row>
    <row r="131" spans="3:7" ht="33.75" customHeight="1" x14ac:dyDescent="0.25">
      <c r="C131" s="21"/>
      <c r="F131" s="22"/>
      <c r="G131" s="22"/>
    </row>
    <row r="132" spans="3:7" ht="33.75" customHeight="1" x14ac:dyDescent="0.25">
      <c r="C132" s="21"/>
      <c r="F132" s="22"/>
      <c r="G132" s="22"/>
    </row>
    <row r="133" spans="3:7" ht="33.75" customHeight="1" x14ac:dyDescent="0.25">
      <c r="C133" s="21"/>
      <c r="F133" s="22"/>
      <c r="G133" s="22"/>
    </row>
    <row r="134" spans="3:7" ht="33.75" customHeight="1" x14ac:dyDescent="0.25">
      <c r="C134" s="21"/>
      <c r="F134" s="22"/>
      <c r="G134" s="22"/>
    </row>
    <row r="135" spans="3:7" ht="33.75" customHeight="1" x14ac:dyDescent="0.25">
      <c r="C135" s="21"/>
      <c r="F135" s="22"/>
      <c r="G135" s="22"/>
    </row>
    <row r="136" spans="3:7" ht="33.75" customHeight="1" x14ac:dyDescent="0.25">
      <c r="C136" s="21"/>
      <c r="F136" s="22"/>
      <c r="G136" s="22"/>
    </row>
    <row r="137" spans="3:7" ht="33.75" customHeight="1" x14ac:dyDescent="0.25">
      <c r="C137" s="21"/>
      <c r="F137" s="22"/>
      <c r="G137" s="22"/>
    </row>
    <row r="138" spans="3:7" ht="33.75" customHeight="1" x14ac:dyDescent="0.25">
      <c r="C138" s="21"/>
      <c r="F138" s="22"/>
      <c r="G138" s="22"/>
    </row>
    <row r="139" spans="3:7" ht="33.75" customHeight="1" x14ac:dyDescent="0.25">
      <c r="C139" s="21"/>
      <c r="F139" s="22"/>
      <c r="G139" s="22"/>
    </row>
    <row r="140" spans="3:7" ht="33.75" customHeight="1" x14ac:dyDescent="0.25">
      <c r="C140" s="21"/>
      <c r="F140" s="22"/>
      <c r="G140" s="22"/>
    </row>
    <row r="141" spans="3:7" ht="33.75" customHeight="1" x14ac:dyDescent="0.25">
      <c r="C141" s="21"/>
      <c r="F141" s="22"/>
      <c r="G141" s="22"/>
    </row>
    <row r="142" spans="3:7" ht="33.75" customHeight="1" x14ac:dyDescent="0.25">
      <c r="C142" s="21"/>
      <c r="F142" s="22"/>
      <c r="G142" s="22"/>
    </row>
    <row r="143" spans="3:7" ht="33.75" customHeight="1" x14ac:dyDescent="0.25">
      <c r="C143" s="21"/>
      <c r="F143" s="22"/>
      <c r="G143" s="22"/>
    </row>
    <row r="144" spans="3:7" ht="33.75" customHeight="1" x14ac:dyDescent="0.25">
      <c r="C144" s="21"/>
      <c r="F144" s="22"/>
      <c r="G144" s="22"/>
    </row>
    <row r="145" spans="3:7" ht="33.75" customHeight="1" x14ac:dyDescent="0.25">
      <c r="C145" s="21"/>
      <c r="F145" s="22"/>
      <c r="G145" s="22"/>
    </row>
    <row r="146" spans="3:7" ht="33.75" customHeight="1" x14ac:dyDescent="0.25">
      <c r="C146" s="21"/>
      <c r="F146" s="22"/>
      <c r="G146" s="22"/>
    </row>
    <row r="147" spans="3:7" ht="33.75" customHeight="1" x14ac:dyDescent="0.25">
      <c r="C147" s="21"/>
      <c r="F147" s="22"/>
      <c r="G147" s="22"/>
    </row>
    <row r="148" spans="3:7" ht="33.75" customHeight="1" x14ac:dyDescent="0.25">
      <c r="C148" s="21"/>
      <c r="F148" s="22"/>
      <c r="G148" s="22"/>
    </row>
    <row r="149" spans="3:7" ht="33.75" customHeight="1" x14ac:dyDescent="0.25">
      <c r="C149" s="21"/>
      <c r="F149" s="22"/>
      <c r="G149" s="22"/>
    </row>
    <row r="150" spans="3:7" ht="33.75" customHeight="1" x14ac:dyDescent="0.25">
      <c r="C150" s="21"/>
      <c r="F150" s="22"/>
      <c r="G150" s="22"/>
    </row>
    <row r="151" spans="3:7" ht="33.75" customHeight="1" x14ac:dyDescent="0.25">
      <c r="C151" s="21"/>
      <c r="F151" s="22"/>
      <c r="G151" s="22"/>
    </row>
    <row r="152" spans="3:7" ht="33.75" customHeight="1" x14ac:dyDescent="0.25">
      <c r="C152" s="21"/>
      <c r="F152" s="22"/>
      <c r="G152" s="22"/>
    </row>
    <row r="153" spans="3:7" ht="33.75" customHeight="1" x14ac:dyDescent="0.25">
      <c r="C153" s="21"/>
      <c r="F153" s="22"/>
      <c r="G153" s="22"/>
    </row>
    <row r="154" spans="3:7" ht="33.75" customHeight="1" x14ac:dyDescent="0.25">
      <c r="C154" s="21"/>
      <c r="F154" s="22"/>
      <c r="G154" s="22"/>
    </row>
    <row r="155" spans="3:7" ht="33.75" customHeight="1" x14ac:dyDescent="0.25">
      <c r="C155" s="21"/>
      <c r="F155" s="22"/>
      <c r="G155" s="22"/>
    </row>
    <row r="156" spans="3:7" ht="33.75" customHeight="1" x14ac:dyDescent="0.25">
      <c r="C156" s="21"/>
      <c r="F156" s="22"/>
      <c r="G156" s="22"/>
    </row>
    <row r="157" spans="3:7" ht="33.75" customHeight="1" x14ac:dyDescent="0.25">
      <c r="C157" s="21"/>
      <c r="F157" s="22"/>
      <c r="G157" s="22"/>
    </row>
    <row r="158" spans="3:7" ht="33.75" customHeight="1" x14ac:dyDescent="0.25">
      <c r="C158" s="21"/>
      <c r="F158" s="22"/>
      <c r="G158" s="22"/>
    </row>
    <row r="159" spans="3:7" ht="33.75" customHeight="1" x14ac:dyDescent="0.25">
      <c r="C159" s="21"/>
      <c r="F159" s="22"/>
      <c r="G159" s="22"/>
    </row>
    <row r="160" spans="3:7" ht="33.75" customHeight="1" x14ac:dyDescent="0.25">
      <c r="C160" s="21"/>
      <c r="F160" s="22"/>
      <c r="G160" s="22"/>
    </row>
    <row r="161" spans="3:7" ht="33.75" customHeight="1" x14ac:dyDescent="0.25">
      <c r="C161" s="21"/>
      <c r="F161" s="22"/>
      <c r="G161" s="22"/>
    </row>
    <row r="162" spans="3:7" ht="33.75" customHeight="1" x14ac:dyDescent="0.25">
      <c r="C162" s="21"/>
      <c r="F162" s="22"/>
      <c r="G162" s="22"/>
    </row>
    <row r="163" spans="3:7" ht="33.75" customHeight="1" x14ac:dyDescent="0.25">
      <c r="C163" s="21"/>
      <c r="F163" s="22"/>
      <c r="G163" s="22"/>
    </row>
    <row r="164" spans="3:7" ht="33.75" customHeight="1" x14ac:dyDescent="0.25">
      <c r="C164" s="21"/>
      <c r="F164" s="22"/>
      <c r="G164" s="22"/>
    </row>
    <row r="165" spans="3:7" ht="33.75" customHeight="1" x14ac:dyDescent="0.25">
      <c r="C165" s="21"/>
      <c r="F165" s="22"/>
      <c r="G165" s="22"/>
    </row>
    <row r="166" spans="3:7" ht="33.75" customHeight="1" x14ac:dyDescent="0.25">
      <c r="C166" s="21"/>
      <c r="F166" s="22"/>
      <c r="G166" s="22"/>
    </row>
    <row r="167" spans="3:7" ht="33.75" customHeight="1" x14ac:dyDescent="0.25">
      <c r="C167" s="21"/>
      <c r="F167" s="22"/>
      <c r="G167" s="22"/>
    </row>
    <row r="168" spans="3:7" ht="33.75" customHeight="1" x14ac:dyDescent="0.25">
      <c r="C168" s="21"/>
      <c r="F168" s="22"/>
      <c r="G168" s="22"/>
    </row>
    <row r="169" spans="3:7" ht="33.75" customHeight="1" x14ac:dyDescent="0.25">
      <c r="C169" s="21"/>
      <c r="F169" s="22"/>
      <c r="G169" s="22"/>
    </row>
    <row r="170" spans="3:7" ht="33.75" customHeight="1" x14ac:dyDescent="0.25">
      <c r="C170" s="21"/>
      <c r="F170" s="22"/>
      <c r="G170" s="22"/>
    </row>
    <row r="171" spans="3:7" ht="33.75" customHeight="1" x14ac:dyDescent="0.25">
      <c r="C171" s="21"/>
      <c r="F171" s="22"/>
      <c r="G171" s="22"/>
    </row>
    <row r="172" spans="3:7" ht="33.75" customHeight="1" x14ac:dyDescent="0.25">
      <c r="C172" s="21"/>
      <c r="F172" s="22"/>
      <c r="G172" s="22"/>
    </row>
    <row r="173" spans="3:7" ht="33.75" customHeight="1" x14ac:dyDescent="0.25">
      <c r="C173" s="21"/>
      <c r="F173" s="22"/>
      <c r="G173" s="22"/>
    </row>
    <row r="174" spans="3:7" ht="33.75" customHeight="1" x14ac:dyDescent="0.25">
      <c r="C174" s="21"/>
      <c r="F174" s="22"/>
      <c r="G174" s="22"/>
    </row>
    <row r="175" spans="3:7" ht="33.75" customHeight="1" x14ac:dyDescent="0.25">
      <c r="C175" s="21"/>
      <c r="F175" s="22"/>
      <c r="G175" s="22"/>
    </row>
    <row r="176" spans="3:7" ht="33.75" customHeight="1" x14ac:dyDescent="0.25">
      <c r="C176" s="21"/>
      <c r="F176" s="22"/>
      <c r="G176" s="22"/>
    </row>
    <row r="177" spans="3:7" ht="33.75" customHeight="1" x14ac:dyDescent="0.25">
      <c r="C177" s="21"/>
      <c r="F177" s="22"/>
      <c r="G177" s="22"/>
    </row>
    <row r="178" spans="3:7" ht="33.75" customHeight="1" x14ac:dyDescent="0.25">
      <c r="C178" s="21"/>
      <c r="F178" s="22"/>
      <c r="G178" s="22"/>
    </row>
    <row r="179" spans="3:7" ht="33.75" customHeight="1" x14ac:dyDescent="0.25">
      <c r="C179" s="21"/>
      <c r="F179" s="22"/>
      <c r="G179" s="22"/>
    </row>
    <row r="180" spans="3:7" ht="33.75" customHeight="1" x14ac:dyDescent="0.25">
      <c r="C180" s="21"/>
      <c r="F180" s="22"/>
      <c r="G180" s="22"/>
    </row>
    <row r="181" spans="3:7" ht="33.75" customHeight="1" x14ac:dyDescent="0.25">
      <c r="C181" s="21"/>
      <c r="F181" s="22"/>
      <c r="G181" s="22"/>
    </row>
    <row r="182" spans="3:7" ht="33.75" customHeight="1" x14ac:dyDescent="0.25">
      <c r="C182" s="21"/>
      <c r="F182" s="22"/>
      <c r="G182" s="22"/>
    </row>
    <row r="183" spans="3:7" ht="33.75" customHeight="1" x14ac:dyDescent="0.25">
      <c r="C183" s="21"/>
      <c r="F183" s="22"/>
      <c r="G183" s="22"/>
    </row>
    <row r="184" spans="3:7" ht="33.75" customHeight="1" x14ac:dyDescent="0.25">
      <c r="C184" s="21"/>
      <c r="F184" s="22"/>
      <c r="G184" s="22"/>
    </row>
    <row r="185" spans="3:7" ht="33.75" customHeight="1" x14ac:dyDescent="0.25">
      <c r="C185" s="21"/>
      <c r="F185" s="22"/>
      <c r="G185" s="22"/>
    </row>
    <row r="186" spans="3:7" ht="33.75" customHeight="1" x14ac:dyDescent="0.25">
      <c r="C186" s="21"/>
      <c r="F186" s="22"/>
      <c r="G186" s="22"/>
    </row>
    <row r="187" spans="3:7" ht="33.75" customHeight="1" x14ac:dyDescent="0.25">
      <c r="C187" s="21"/>
      <c r="F187" s="22"/>
      <c r="G187" s="22"/>
    </row>
    <row r="188" spans="3:7" ht="33.75" customHeight="1" x14ac:dyDescent="0.25">
      <c r="C188" s="21"/>
      <c r="F188" s="22"/>
      <c r="G188" s="22"/>
    </row>
    <row r="189" spans="3:7" ht="33.75" customHeight="1" x14ac:dyDescent="0.25">
      <c r="C189" s="21"/>
      <c r="F189" s="22"/>
      <c r="G189" s="22"/>
    </row>
    <row r="190" spans="3:7" ht="33.75" customHeight="1" x14ac:dyDescent="0.25">
      <c r="C190" s="21"/>
      <c r="F190" s="22"/>
      <c r="G190" s="22"/>
    </row>
    <row r="191" spans="3:7" ht="33.75" customHeight="1" x14ac:dyDescent="0.25">
      <c r="C191" s="21"/>
      <c r="F191" s="22"/>
      <c r="G191" s="22"/>
    </row>
    <row r="192" spans="3:7" ht="33.75" customHeight="1" x14ac:dyDescent="0.25">
      <c r="C192" s="21"/>
      <c r="F192" s="22"/>
      <c r="G192" s="22"/>
    </row>
    <row r="193" spans="3:7" ht="33.75" customHeight="1" x14ac:dyDescent="0.25">
      <c r="C193" s="21"/>
      <c r="F193" s="22"/>
      <c r="G193" s="22"/>
    </row>
    <row r="194" spans="3:7" ht="33.75" customHeight="1" x14ac:dyDescent="0.25">
      <c r="C194" s="21"/>
      <c r="F194" s="22"/>
      <c r="G194" s="22"/>
    </row>
    <row r="195" spans="3:7" ht="33.75" customHeight="1" x14ac:dyDescent="0.25">
      <c r="C195" s="21"/>
      <c r="F195" s="22"/>
      <c r="G195" s="22"/>
    </row>
    <row r="196" spans="3:7" ht="33.75" customHeight="1" x14ac:dyDescent="0.25">
      <c r="C196" s="21"/>
      <c r="F196" s="22"/>
      <c r="G196" s="22"/>
    </row>
    <row r="197" spans="3:7" ht="33.75" customHeight="1" x14ac:dyDescent="0.25">
      <c r="C197" s="21"/>
      <c r="F197" s="22"/>
      <c r="G197" s="22"/>
    </row>
    <row r="198" spans="3:7" ht="33.75" customHeight="1" x14ac:dyDescent="0.25">
      <c r="C198" s="21"/>
      <c r="F198" s="22"/>
      <c r="G198" s="22"/>
    </row>
    <row r="199" spans="3:7" ht="33.75" customHeight="1" x14ac:dyDescent="0.25">
      <c r="C199" s="21"/>
      <c r="F199" s="22"/>
      <c r="G199" s="22"/>
    </row>
    <row r="200" spans="3:7" ht="33.75" customHeight="1" x14ac:dyDescent="0.25">
      <c r="C200" s="21"/>
      <c r="F200" s="22"/>
      <c r="G200" s="22"/>
    </row>
    <row r="201" spans="3:7" ht="33.75" customHeight="1" x14ac:dyDescent="0.25">
      <c r="C201" s="21"/>
      <c r="F201" s="22"/>
      <c r="G201" s="22"/>
    </row>
    <row r="202" spans="3:7" ht="33.75" customHeight="1" x14ac:dyDescent="0.25">
      <c r="C202" s="21"/>
      <c r="F202" s="22"/>
      <c r="G202" s="22"/>
    </row>
    <row r="203" spans="3:7" ht="33.75" customHeight="1" x14ac:dyDescent="0.25">
      <c r="C203" s="21"/>
      <c r="F203" s="22"/>
      <c r="G203" s="22"/>
    </row>
    <row r="204" spans="3:7" ht="33.75" customHeight="1" x14ac:dyDescent="0.25">
      <c r="C204" s="21"/>
      <c r="F204" s="22"/>
      <c r="G204" s="22"/>
    </row>
    <row r="205" spans="3:7" ht="33.75" customHeight="1" x14ac:dyDescent="0.25">
      <c r="C205" s="21"/>
      <c r="F205" s="22"/>
      <c r="G205" s="22"/>
    </row>
    <row r="206" spans="3:7" ht="33.75" customHeight="1" x14ac:dyDescent="0.25">
      <c r="C206" s="21"/>
      <c r="F206" s="22"/>
      <c r="G206" s="22"/>
    </row>
    <row r="207" spans="3:7" ht="33.75" customHeight="1" x14ac:dyDescent="0.25">
      <c r="C207" s="21"/>
      <c r="F207" s="22"/>
      <c r="G207" s="22"/>
    </row>
    <row r="208" spans="3:7" ht="33.75" customHeight="1" x14ac:dyDescent="0.25">
      <c r="C208" s="21"/>
      <c r="F208" s="22"/>
      <c r="G208" s="22"/>
    </row>
    <row r="209" spans="3:7" ht="33.75" customHeight="1" x14ac:dyDescent="0.25">
      <c r="C209" s="21"/>
      <c r="F209" s="22"/>
      <c r="G209" s="22"/>
    </row>
    <row r="210" spans="3:7" ht="33.75" customHeight="1" x14ac:dyDescent="0.25">
      <c r="C210" s="21"/>
      <c r="F210" s="22"/>
      <c r="G210" s="22"/>
    </row>
    <row r="211" spans="3:7" ht="33.75" customHeight="1" x14ac:dyDescent="0.25">
      <c r="C211" s="21"/>
      <c r="F211" s="22"/>
      <c r="G211" s="22"/>
    </row>
    <row r="212" spans="3:7" ht="33.75" customHeight="1" x14ac:dyDescent="0.25">
      <c r="C212" s="21"/>
      <c r="F212" s="22"/>
      <c r="G212" s="22"/>
    </row>
    <row r="213" spans="3:7" ht="33.75" customHeight="1" x14ac:dyDescent="0.25">
      <c r="C213" s="21"/>
      <c r="F213" s="22"/>
      <c r="G213" s="22"/>
    </row>
    <row r="214" spans="3:7" ht="33.75" customHeight="1" x14ac:dyDescent="0.25">
      <c r="C214" s="21"/>
      <c r="F214" s="22"/>
      <c r="G214" s="22"/>
    </row>
    <row r="215" spans="3:7" ht="33.75" customHeight="1" x14ac:dyDescent="0.25">
      <c r="C215" s="21"/>
      <c r="F215" s="22"/>
      <c r="G215" s="22"/>
    </row>
    <row r="216" spans="3:7" ht="33.75" customHeight="1" x14ac:dyDescent="0.25">
      <c r="C216" s="21"/>
      <c r="F216" s="22"/>
      <c r="G216" s="22"/>
    </row>
    <row r="217" spans="3:7" ht="33.75" customHeight="1" x14ac:dyDescent="0.25">
      <c r="C217" s="21"/>
      <c r="F217" s="22"/>
      <c r="G217" s="22"/>
    </row>
    <row r="218" spans="3:7" ht="33.75" customHeight="1" x14ac:dyDescent="0.25">
      <c r="C218" s="21"/>
      <c r="F218" s="22"/>
      <c r="G218" s="22"/>
    </row>
    <row r="219" spans="3:7" ht="33.75" customHeight="1" x14ac:dyDescent="0.25">
      <c r="C219" s="21"/>
      <c r="F219" s="22"/>
      <c r="G219" s="22"/>
    </row>
    <row r="220" spans="3:7" ht="33.75" customHeight="1" x14ac:dyDescent="0.25">
      <c r="C220" s="21"/>
      <c r="F220" s="22"/>
      <c r="G220" s="22"/>
    </row>
    <row r="221" spans="3:7" ht="33.75" customHeight="1" x14ac:dyDescent="0.25">
      <c r="C221" s="21"/>
      <c r="F221" s="22"/>
      <c r="G221" s="22"/>
    </row>
    <row r="222" spans="3:7" ht="33.75" customHeight="1" x14ac:dyDescent="0.25">
      <c r="C222" s="21"/>
      <c r="F222" s="22"/>
      <c r="G222" s="22"/>
    </row>
    <row r="223" spans="3:7" ht="33.75" customHeight="1" x14ac:dyDescent="0.25">
      <c r="C223" s="21"/>
      <c r="F223" s="22"/>
      <c r="G223" s="22"/>
    </row>
    <row r="224" spans="3:7" ht="33.75" customHeight="1" x14ac:dyDescent="0.25">
      <c r="C224" s="21"/>
      <c r="F224" s="22"/>
      <c r="G224" s="22"/>
    </row>
    <row r="225" spans="3:7" ht="33.75" customHeight="1" x14ac:dyDescent="0.25">
      <c r="C225" s="21"/>
      <c r="F225" s="22"/>
      <c r="G225" s="22"/>
    </row>
    <row r="226" spans="3:7" ht="33.75" customHeight="1" x14ac:dyDescent="0.25">
      <c r="C226" s="21"/>
      <c r="F226" s="22"/>
      <c r="G226" s="22"/>
    </row>
    <row r="227" spans="3:7" ht="33.75" customHeight="1" x14ac:dyDescent="0.25">
      <c r="C227" s="21"/>
      <c r="F227" s="22"/>
      <c r="G227" s="22"/>
    </row>
    <row r="228" spans="3:7" ht="33.75" customHeight="1" x14ac:dyDescent="0.25">
      <c r="C228" s="21"/>
      <c r="F228" s="22"/>
      <c r="G228" s="22"/>
    </row>
    <row r="229" spans="3:7" ht="33.75" customHeight="1" x14ac:dyDescent="0.25">
      <c r="C229" s="21"/>
      <c r="F229" s="22"/>
      <c r="G229" s="22"/>
    </row>
    <row r="230" spans="3:7" ht="33.75" customHeight="1" x14ac:dyDescent="0.25">
      <c r="C230" s="21"/>
      <c r="F230" s="22"/>
      <c r="G230" s="22"/>
    </row>
    <row r="231" spans="3:7" ht="33.75" customHeight="1" x14ac:dyDescent="0.25">
      <c r="C231" s="21"/>
      <c r="F231" s="22"/>
      <c r="G231" s="22"/>
    </row>
    <row r="232" spans="3:7" ht="33.75" customHeight="1" x14ac:dyDescent="0.25">
      <c r="C232" s="21"/>
      <c r="F232" s="22"/>
      <c r="G232" s="22"/>
    </row>
    <row r="233" spans="3:7" ht="33.75" customHeight="1" x14ac:dyDescent="0.25">
      <c r="C233" s="21"/>
      <c r="F233" s="22"/>
      <c r="G233" s="22"/>
    </row>
    <row r="234" spans="3:7" ht="33.75" customHeight="1" x14ac:dyDescent="0.25">
      <c r="C234" s="21"/>
      <c r="F234" s="22"/>
      <c r="G234" s="22"/>
    </row>
    <row r="235" spans="3:7" ht="33.75" customHeight="1" x14ac:dyDescent="0.25">
      <c r="C235" s="21"/>
      <c r="F235" s="22"/>
      <c r="G235" s="22"/>
    </row>
    <row r="236" spans="3:7" ht="33.75" customHeight="1" x14ac:dyDescent="0.25">
      <c r="C236" s="21"/>
      <c r="F236" s="22"/>
      <c r="G236" s="22"/>
    </row>
    <row r="237" spans="3:7" ht="33.75" customHeight="1" x14ac:dyDescent="0.25">
      <c r="C237" s="21"/>
      <c r="F237" s="22"/>
      <c r="G237" s="22"/>
    </row>
    <row r="238" spans="3:7" ht="33.75" customHeight="1" x14ac:dyDescent="0.25">
      <c r="C238" s="21"/>
      <c r="F238" s="22"/>
      <c r="G238" s="22"/>
    </row>
    <row r="239" spans="3:7" ht="33.75" customHeight="1" x14ac:dyDescent="0.25">
      <c r="C239" s="21"/>
      <c r="F239" s="22"/>
      <c r="G239" s="22"/>
    </row>
    <row r="240" spans="3:7" ht="33.75" customHeight="1" x14ac:dyDescent="0.25">
      <c r="C240" s="21"/>
      <c r="F240" s="22"/>
      <c r="G240" s="22"/>
    </row>
    <row r="241" spans="3:7" ht="33.75" customHeight="1" x14ac:dyDescent="0.25">
      <c r="C241" s="21"/>
      <c r="F241" s="22"/>
      <c r="G241" s="22"/>
    </row>
    <row r="242" spans="3:7" ht="33.75" customHeight="1" x14ac:dyDescent="0.25">
      <c r="C242" s="21"/>
      <c r="F242" s="22"/>
      <c r="G242" s="22"/>
    </row>
    <row r="243" spans="3:7" ht="33.75" customHeight="1" x14ac:dyDescent="0.25">
      <c r="C243" s="21"/>
      <c r="F243" s="22"/>
      <c r="G243" s="22"/>
    </row>
    <row r="244" spans="3:7" ht="33.75" customHeight="1" x14ac:dyDescent="0.25">
      <c r="C244" s="21"/>
      <c r="F244" s="22"/>
      <c r="G244" s="22"/>
    </row>
    <row r="245" spans="3:7" ht="33.75" customHeight="1" x14ac:dyDescent="0.25">
      <c r="C245" s="21"/>
      <c r="F245" s="22"/>
      <c r="G245" s="22"/>
    </row>
    <row r="246" spans="3:7" ht="33.75" customHeight="1" x14ac:dyDescent="0.25">
      <c r="C246" s="21"/>
      <c r="F246" s="22"/>
      <c r="G246" s="22"/>
    </row>
    <row r="247" spans="3:7" ht="33.75" customHeight="1" x14ac:dyDescent="0.25">
      <c r="C247" s="21"/>
      <c r="F247" s="22"/>
      <c r="G247" s="22"/>
    </row>
    <row r="248" spans="3:7" ht="33.75" customHeight="1" x14ac:dyDescent="0.25">
      <c r="C248" s="21"/>
      <c r="F248" s="22"/>
      <c r="G248" s="22"/>
    </row>
    <row r="249" spans="3:7" ht="33.75" customHeight="1" x14ac:dyDescent="0.25">
      <c r="C249" s="21"/>
      <c r="F249" s="22"/>
      <c r="G249" s="22"/>
    </row>
    <row r="250" spans="3:7" ht="33.75" customHeight="1" x14ac:dyDescent="0.25">
      <c r="C250" s="21"/>
      <c r="F250" s="22"/>
      <c r="G250" s="22"/>
    </row>
    <row r="251" spans="3:7" ht="33.75" customHeight="1" x14ac:dyDescent="0.25">
      <c r="C251" s="21"/>
      <c r="F251" s="22"/>
      <c r="G251" s="22"/>
    </row>
    <row r="252" spans="3:7" ht="33.75" customHeight="1" x14ac:dyDescent="0.25">
      <c r="C252" s="21"/>
      <c r="F252" s="22"/>
      <c r="G252" s="22"/>
    </row>
    <row r="253" spans="3:7" ht="33.75" customHeight="1" x14ac:dyDescent="0.25">
      <c r="C253" s="21"/>
      <c r="F253" s="22"/>
      <c r="G253" s="22"/>
    </row>
    <row r="254" spans="3:7" ht="33.75" customHeight="1" x14ac:dyDescent="0.25">
      <c r="C254" s="21"/>
      <c r="F254" s="22"/>
      <c r="G254" s="22"/>
    </row>
    <row r="255" spans="3:7" ht="33.75" customHeight="1" x14ac:dyDescent="0.25">
      <c r="C255" s="21"/>
      <c r="F255" s="22"/>
      <c r="G255" s="22"/>
    </row>
    <row r="256" spans="3:7" ht="33.75" customHeight="1" x14ac:dyDescent="0.25">
      <c r="C256" s="21"/>
      <c r="F256" s="22"/>
      <c r="G256" s="22"/>
    </row>
    <row r="257" spans="3:7" ht="33.75" customHeight="1" x14ac:dyDescent="0.25">
      <c r="C257" s="21"/>
      <c r="F257" s="22"/>
      <c r="G257" s="22"/>
    </row>
    <row r="258" spans="3:7" ht="33.75" customHeight="1" x14ac:dyDescent="0.25">
      <c r="C258" s="21"/>
      <c r="F258" s="22"/>
      <c r="G258" s="22"/>
    </row>
    <row r="259" spans="3:7" ht="33.75" customHeight="1" x14ac:dyDescent="0.25">
      <c r="C259" s="21"/>
      <c r="F259" s="22"/>
      <c r="G259" s="22"/>
    </row>
    <row r="260" spans="3:7" ht="33.75" customHeight="1" x14ac:dyDescent="0.25">
      <c r="C260" s="21"/>
      <c r="F260" s="22"/>
      <c r="G260" s="22"/>
    </row>
    <row r="261" spans="3:7" ht="33.75" customHeight="1" x14ac:dyDescent="0.25">
      <c r="C261" s="21"/>
      <c r="F261" s="22"/>
      <c r="G261" s="22"/>
    </row>
    <row r="262" spans="3:7" ht="33.75" customHeight="1" x14ac:dyDescent="0.25">
      <c r="C262" s="21"/>
      <c r="F262" s="22"/>
      <c r="G262" s="22"/>
    </row>
    <row r="263" spans="3:7" ht="33.75" customHeight="1" x14ac:dyDescent="0.25">
      <c r="C263" s="21"/>
      <c r="F263" s="22"/>
      <c r="G263" s="22"/>
    </row>
    <row r="264" spans="3:7" ht="33.75" customHeight="1" x14ac:dyDescent="0.25">
      <c r="C264" s="21"/>
      <c r="F264" s="22"/>
      <c r="G264" s="22"/>
    </row>
    <row r="265" spans="3:7" ht="33.75" customHeight="1" x14ac:dyDescent="0.25">
      <c r="C265" s="21"/>
      <c r="F265" s="22"/>
      <c r="G265" s="22"/>
    </row>
    <row r="266" spans="3:7" ht="33.75" customHeight="1" x14ac:dyDescent="0.25">
      <c r="C266" s="21"/>
      <c r="F266" s="22"/>
      <c r="G266" s="22"/>
    </row>
    <row r="267" spans="3:7" ht="33.75" customHeight="1" x14ac:dyDescent="0.25">
      <c r="C267" s="21"/>
      <c r="F267" s="22"/>
      <c r="G267" s="22"/>
    </row>
    <row r="268" spans="3:7" ht="33.75" customHeight="1" x14ac:dyDescent="0.25">
      <c r="C268" s="21"/>
      <c r="F268" s="22"/>
      <c r="G268" s="22"/>
    </row>
    <row r="269" spans="3:7" ht="33.75" customHeight="1" x14ac:dyDescent="0.25">
      <c r="C269" s="21"/>
      <c r="F269" s="22"/>
      <c r="G269" s="22"/>
    </row>
    <row r="270" spans="3:7" ht="33.75" customHeight="1" x14ac:dyDescent="0.25">
      <c r="C270" s="21"/>
      <c r="F270" s="22"/>
      <c r="G270" s="22"/>
    </row>
    <row r="271" spans="3:7" ht="33.75" customHeight="1" x14ac:dyDescent="0.25">
      <c r="C271" s="21"/>
      <c r="F271" s="22"/>
      <c r="G271" s="22"/>
    </row>
    <row r="272" spans="3:7" ht="33.75" customHeight="1" x14ac:dyDescent="0.25">
      <c r="C272" s="21"/>
      <c r="F272" s="22"/>
      <c r="G272" s="22"/>
    </row>
    <row r="273" spans="3:7" ht="33.75" customHeight="1" x14ac:dyDescent="0.25">
      <c r="C273" s="21"/>
      <c r="F273" s="22"/>
      <c r="G273" s="22"/>
    </row>
    <row r="274" spans="3:7" ht="33.75" customHeight="1" x14ac:dyDescent="0.25">
      <c r="C274" s="21"/>
      <c r="F274" s="22"/>
      <c r="G274" s="22"/>
    </row>
    <row r="275" spans="3:7" ht="33.75" customHeight="1" x14ac:dyDescent="0.25">
      <c r="C275" s="21"/>
      <c r="F275" s="22"/>
      <c r="G275" s="22"/>
    </row>
    <row r="276" spans="3:7" ht="33.75" customHeight="1" x14ac:dyDescent="0.25">
      <c r="C276" s="21"/>
      <c r="F276" s="22"/>
      <c r="G276" s="22"/>
    </row>
    <row r="277" spans="3:7" ht="33.75" customHeight="1" x14ac:dyDescent="0.25">
      <c r="C277" s="21"/>
      <c r="F277" s="22"/>
      <c r="G277" s="22"/>
    </row>
    <row r="278" spans="3:7" ht="33.75" customHeight="1" x14ac:dyDescent="0.25">
      <c r="C278" s="21"/>
      <c r="F278" s="22"/>
      <c r="G278" s="22"/>
    </row>
    <row r="279" spans="3:7" ht="33.75" customHeight="1" x14ac:dyDescent="0.25">
      <c r="C279" s="21"/>
      <c r="F279" s="22"/>
      <c r="G279" s="22"/>
    </row>
    <row r="280" spans="3:7" ht="33.75" customHeight="1" x14ac:dyDescent="0.25">
      <c r="C280" s="21"/>
      <c r="F280" s="22"/>
      <c r="G280" s="22"/>
    </row>
    <row r="281" spans="3:7" ht="33.75" customHeight="1" x14ac:dyDescent="0.25">
      <c r="C281" s="21"/>
      <c r="F281" s="22"/>
      <c r="G281" s="22"/>
    </row>
    <row r="282" spans="3:7" ht="33.75" customHeight="1" x14ac:dyDescent="0.25">
      <c r="C282" s="21"/>
      <c r="F282" s="22"/>
      <c r="G282" s="22"/>
    </row>
    <row r="283" spans="3:7" ht="33.75" customHeight="1" x14ac:dyDescent="0.25">
      <c r="C283" s="21"/>
      <c r="F283" s="22"/>
      <c r="G283" s="22"/>
    </row>
    <row r="284" spans="3:7" ht="33.75" customHeight="1" x14ac:dyDescent="0.25">
      <c r="C284" s="21"/>
      <c r="F284" s="22"/>
      <c r="G284" s="22"/>
    </row>
    <row r="285" spans="3:7" ht="33.75" customHeight="1" x14ac:dyDescent="0.25">
      <c r="C285" s="21"/>
      <c r="F285" s="22"/>
      <c r="G285" s="22"/>
    </row>
    <row r="286" spans="3:7" ht="33.75" customHeight="1" x14ac:dyDescent="0.25">
      <c r="C286" s="21"/>
      <c r="F286" s="22"/>
      <c r="G286" s="22"/>
    </row>
    <row r="287" spans="3:7" ht="33.75" customHeight="1" x14ac:dyDescent="0.25">
      <c r="C287" s="21"/>
      <c r="F287" s="22"/>
      <c r="G287" s="22"/>
    </row>
    <row r="288" spans="3:7" ht="33.75" customHeight="1" x14ac:dyDescent="0.25">
      <c r="C288" s="21"/>
      <c r="F288" s="22"/>
      <c r="G288" s="22"/>
    </row>
    <row r="289" spans="3:7" ht="33.75" customHeight="1" x14ac:dyDescent="0.25">
      <c r="C289" s="21"/>
      <c r="F289" s="22"/>
      <c r="G289" s="22"/>
    </row>
    <row r="290" spans="3:7" ht="33.75" customHeight="1" x14ac:dyDescent="0.25">
      <c r="C290" s="21"/>
      <c r="F290" s="22"/>
      <c r="G290" s="22"/>
    </row>
    <row r="291" spans="3:7" ht="33.75" customHeight="1" x14ac:dyDescent="0.25">
      <c r="C291" s="21"/>
      <c r="F291" s="22"/>
      <c r="G291" s="22"/>
    </row>
    <row r="292" spans="3:7" ht="33.75" customHeight="1" x14ac:dyDescent="0.25">
      <c r="C292" s="21"/>
      <c r="F292" s="22"/>
      <c r="G292" s="22"/>
    </row>
    <row r="293" spans="3:7" ht="33.75" customHeight="1" x14ac:dyDescent="0.25">
      <c r="C293" s="21"/>
      <c r="F293" s="22"/>
      <c r="G293" s="22"/>
    </row>
    <row r="294" spans="3:7" ht="33.75" customHeight="1" x14ac:dyDescent="0.25">
      <c r="C294" s="21"/>
      <c r="F294" s="22"/>
      <c r="G294" s="22"/>
    </row>
    <row r="295" spans="3:7" ht="33.75" customHeight="1" x14ac:dyDescent="0.25">
      <c r="C295" s="21"/>
      <c r="F295" s="22"/>
      <c r="G295" s="22"/>
    </row>
    <row r="296" spans="3:7" ht="33.75" customHeight="1" x14ac:dyDescent="0.25">
      <c r="C296" s="21"/>
      <c r="F296" s="22"/>
      <c r="G296" s="22"/>
    </row>
    <row r="297" spans="3:7" ht="33.75" customHeight="1" x14ac:dyDescent="0.25">
      <c r="C297" s="21"/>
      <c r="F297" s="22"/>
      <c r="G297" s="22"/>
    </row>
    <row r="298" spans="3:7" ht="33.75" customHeight="1" x14ac:dyDescent="0.25">
      <c r="C298" s="21"/>
      <c r="F298" s="22"/>
      <c r="G298" s="22"/>
    </row>
    <row r="299" spans="3:7" ht="33.75" customHeight="1" x14ac:dyDescent="0.25">
      <c r="C299" s="21"/>
      <c r="F299" s="22"/>
      <c r="G299" s="22"/>
    </row>
    <row r="300" spans="3:7" ht="33.75" customHeight="1" x14ac:dyDescent="0.25">
      <c r="C300" s="21"/>
      <c r="F300" s="22"/>
      <c r="G300" s="22"/>
    </row>
    <row r="301" spans="3:7" ht="33.75" customHeight="1" x14ac:dyDescent="0.25">
      <c r="C301" s="21"/>
      <c r="F301" s="22"/>
      <c r="G301" s="22"/>
    </row>
    <row r="302" spans="3:7" ht="33.75" customHeight="1" x14ac:dyDescent="0.25">
      <c r="C302" s="21"/>
      <c r="F302" s="22"/>
      <c r="G302" s="22"/>
    </row>
    <row r="303" spans="3:7" ht="33.75" customHeight="1" x14ac:dyDescent="0.25">
      <c r="C303" s="21"/>
      <c r="F303" s="22"/>
      <c r="G303" s="22"/>
    </row>
    <row r="304" spans="3:7" ht="33.75" customHeight="1" x14ac:dyDescent="0.25">
      <c r="C304" s="21"/>
      <c r="F304" s="22"/>
      <c r="G304" s="22"/>
    </row>
    <row r="305" spans="3:7" ht="33.75" customHeight="1" x14ac:dyDescent="0.25">
      <c r="C305" s="21"/>
      <c r="F305" s="22"/>
      <c r="G305" s="22"/>
    </row>
    <row r="306" spans="3:7" ht="33.75" customHeight="1" x14ac:dyDescent="0.25">
      <c r="C306" s="21"/>
      <c r="F306" s="22"/>
      <c r="G306" s="22"/>
    </row>
    <row r="307" spans="3:7" ht="33.75" customHeight="1" x14ac:dyDescent="0.25">
      <c r="C307" s="21"/>
      <c r="F307" s="22"/>
      <c r="G307" s="22"/>
    </row>
    <row r="308" spans="3:7" ht="33.75" customHeight="1" x14ac:dyDescent="0.25">
      <c r="C308" s="21"/>
      <c r="F308" s="22"/>
      <c r="G308" s="22"/>
    </row>
    <row r="309" spans="3:7" ht="33.75" customHeight="1" x14ac:dyDescent="0.25">
      <c r="C309" s="21"/>
      <c r="F309" s="22"/>
      <c r="G309" s="22"/>
    </row>
    <row r="310" spans="3:7" ht="33.75" customHeight="1" x14ac:dyDescent="0.25">
      <c r="C310" s="21"/>
      <c r="F310" s="22"/>
      <c r="G310" s="22"/>
    </row>
    <row r="311" spans="3:7" ht="33.75" customHeight="1" x14ac:dyDescent="0.25">
      <c r="C311" s="21"/>
      <c r="F311" s="22"/>
      <c r="G311" s="22"/>
    </row>
    <row r="312" spans="3:7" ht="33.75" customHeight="1" x14ac:dyDescent="0.25">
      <c r="C312" s="21"/>
      <c r="F312" s="22"/>
      <c r="G312" s="22"/>
    </row>
    <row r="313" spans="3:7" ht="33.75" customHeight="1" x14ac:dyDescent="0.25">
      <c r="C313" s="21"/>
      <c r="F313" s="22"/>
      <c r="G313" s="22"/>
    </row>
    <row r="314" spans="3:7" ht="33.75" customHeight="1" x14ac:dyDescent="0.25">
      <c r="C314" s="21"/>
      <c r="F314" s="22"/>
      <c r="G314" s="22"/>
    </row>
    <row r="315" spans="3:7" ht="33.75" customHeight="1" x14ac:dyDescent="0.25">
      <c r="C315" s="21"/>
      <c r="F315" s="22"/>
      <c r="G315" s="22"/>
    </row>
    <row r="316" spans="3:7" ht="33.75" customHeight="1" x14ac:dyDescent="0.25">
      <c r="C316" s="21"/>
      <c r="F316" s="22"/>
      <c r="G316" s="22"/>
    </row>
    <row r="317" spans="3:7" ht="33.75" customHeight="1" x14ac:dyDescent="0.25">
      <c r="C317" s="21"/>
      <c r="F317" s="22"/>
      <c r="G317" s="22"/>
    </row>
    <row r="318" spans="3:7" ht="33.75" customHeight="1" x14ac:dyDescent="0.25">
      <c r="C318" s="21"/>
      <c r="F318" s="22"/>
      <c r="G318" s="22"/>
    </row>
    <row r="319" spans="3:7" ht="33.75" customHeight="1" x14ac:dyDescent="0.25">
      <c r="C319" s="21"/>
      <c r="F319" s="22"/>
      <c r="G319" s="22"/>
    </row>
    <row r="320" spans="3:7" ht="33.75" customHeight="1" x14ac:dyDescent="0.25">
      <c r="C320" s="21"/>
      <c r="F320" s="22"/>
      <c r="G320" s="22"/>
    </row>
    <row r="321" spans="3:7" ht="33.75" customHeight="1" x14ac:dyDescent="0.25">
      <c r="C321" s="21"/>
      <c r="F321" s="22"/>
      <c r="G321" s="22"/>
    </row>
    <row r="322" spans="3:7" ht="33.75" customHeight="1" x14ac:dyDescent="0.25">
      <c r="C322" s="21"/>
      <c r="F322" s="22"/>
      <c r="G322" s="22"/>
    </row>
    <row r="323" spans="3:7" ht="33.75" customHeight="1" x14ac:dyDescent="0.25">
      <c r="C323" s="21"/>
      <c r="F323" s="22"/>
      <c r="G323" s="22"/>
    </row>
    <row r="324" spans="3:7" ht="33.75" customHeight="1" x14ac:dyDescent="0.25">
      <c r="C324" s="21"/>
      <c r="F324" s="22"/>
      <c r="G324" s="22"/>
    </row>
    <row r="325" spans="3:7" ht="33.75" customHeight="1" x14ac:dyDescent="0.25">
      <c r="C325" s="21"/>
      <c r="F325" s="22"/>
      <c r="G325" s="22"/>
    </row>
    <row r="326" spans="3:7" ht="33.75" customHeight="1" x14ac:dyDescent="0.25">
      <c r="C326" s="21"/>
      <c r="F326" s="22"/>
      <c r="G326" s="22"/>
    </row>
    <row r="327" spans="3:7" ht="33.75" customHeight="1" x14ac:dyDescent="0.25">
      <c r="C327" s="21"/>
      <c r="F327" s="22"/>
      <c r="G327" s="22"/>
    </row>
    <row r="328" spans="3:7" ht="33.75" customHeight="1" x14ac:dyDescent="0.25">
      <c r="C328" s="21"/>
      <c r="F328" s="22"/>
      <c r="G328" s="22"/>
    </row>
    <row r="329" spans="3:7" ht="33.75" customHeight="1" x14ac:dyDescent="0.25">
      <c r="C329" s="21"/>
      <c r="F329" s="22"/>
      <c r="G329" s="22"/>
    </row>
    <row r="330" spans="3:7" ht="33.75" customHeight="1" x14ac:dyDescent="0.25">
      <c r="C330" s="21"/>
      <c r="F330" s="22"/>
      <c r="G330" s="22"/>
    </row>
    <row r="331" spans="3:7" ht="33.75" customHeight="1" x14ac:dyDescent="0.25">
      <c r="C331" s="21"/>
      <c r="F331" s="22"/>
      <c r="G331" s="22"/>
    </row>
    <row r="332" spans="3:7" ht="33.75" customHeight="1" x14ac:dyDescent="0.25">
      <c r="C332" s="21"/>
      <c r="F332" s="22"/>
      <c r="G332" s="22"/>
    </row>
    <row r="333" spans="3:7" ht="33.75" customHeight="1" x14ac:dyDescent="0.25">
      <c r="C333" s="21"/>
      <c r="F333" s="22"/>
      <c r="G333" s="22"/>
    </row>
    <row r="334" spans="3:7" ht="33.75" customHeight="1" x14ac:dyDescent="0.25">
      <c r="C334" s="21"/>
      <c r="F334" s="22"/>
      <c r="G334" s="22"/>
    </row>
    <row r="335" spans="3:7" ht="33.75" customHeight="1" x14ac:dyDescent="0.25">
      <c r="C335" s="21"/>
      <c r="F335" s="22"/>
      <c r="G335" s="22"/>
    </row>
    <row r="336" spans="3:7" ht="33.75" customHeight="1" x14ac:dyDescent="0.25">
      <c r="C336" s="21"/>
      <c r="F336" s="22"/>
      <c r="G336" s="22"/>
    </row>
    <row r="337" spans="3:7" ht="33.75" customHeight="1" x14ac:dyDescent="0.25">
      <c r="C337" s="21"/>
      <c r="F337" s="22"/>
      <c r="G337" s="22"/>
    </row>
    <row r="338" spans="3:7" ht="33.75" customHeight="1" x14ac:dyDescent="0.25">
      <c r="C338" s="21"/>
      <c r="F338" s="22"/>
      <c r="G338" s="22"/>
    </row>
    <row r="339" spans="3:7" ht="33.75" customHeight="1" x14ac:dyDescent="0.25">
      <c r="C339" s="21"/>
      <c r="F339" s="22"/>
      <c r="G339" s="22"/>
    </row>
    <row r="340" spans="3:7" ht="33.75" customHeight="1" x14ac:dyDescent="0.25">
      <c r="C340" s="21"/>
      <c r="F340" s="22"/>
      <c r="G340" s="22"/>
    </row>
    <row r="341" spans="3:7" ht="33.75" customHeight="1" x14ac:dyDescent="0.25">
      <c r="C341" s="21"/>
      <c r="F341" s="22"/>
      <c r="G341" s="22"/>
    </row>
    <row r="342" spans="3:7" ht="33.75" customHeight="1" x14ac:dyDescent="0.25">
      <c r="C342" s="21"/>
      <c r="F342" s="22"/>
      <c r="G342" s="22"/>
    </row>
    <row r="343" spans="3:7" ht="33.75" customHeight="1" x14ac:dyDescent="0.25">
      <c r="C343" s="21"/>
      <c r="F343" s="22"/>
      <c r="G343" s="22"/>
    </row>
    <row r="344" spans="3:7" ht="33.75" customHeight="1" x14ac:dyDescent="0.25">
      <c r="C344" s="21"/>
      <c r="F344" s="22"/>
      <c r="G344" s="22"/>
    </row>
    <row r="345" spans="3:7" ht="33.75" customHeight="1" x14ac:dyDescent="0.25">
      <c r="C345" s="21"/>
      <c r="F345" s="22"/>
      <c r="G345" s="22"/>
    </row>
    <row r="346" spans="3:7" ht="33.75" customHeight="1" x14ac:dyDescent="0.25">
      <c r="C346" s="21"/>
      <c r="F346" s="22"/>
      <c r="G346" s="22"/>
    </row>
    <row r="347" spans="3:7" ht="33.75" customHeight="1" x14ac:dyDescent="0.25">
      <c r="C347" s="21"/>
      <c r="F347" s="22"/>
      <c r="G347" s="22"/>
    </row>
    <row r="348" spans="3:7" ht="33.75" customHeight="1" x14ac:dyDescent="0.25">
      <c r="C348" s="21"/>
      <c r="F348" s="22"/>
      <c r="G348" s="22"/>
    </row>
    <row r="349" spans="3:7" ht="33.75" customHeight="1" x14ac:dyDescent="0.25">
      <c r="C349" s="21"/>
      <c r="F349" s="22"/>
      <c r="G349" s="22"/>
    </row>
    <row r="350" spans="3:7" ht="33.75" customHeight="1" x14ac:dyDescent="0.25">
      <c r="C350" s="21"/>
      <c r="F350" s="22"/>
      <c r="G350" s="22"/>
    </row>
    <row r="351" spans="3:7" ht="33.75" customHeight="1" x14ac:dyDescent="0.25">
      <c r="C351" s="21"/>
      <c r="F351" s="22"/>
      <c r="G351" s="22"/>
    </row>
    <row r="352" spans="3:7" ht="33.75" customHeight="1" x14ac:dyDescent="0.25">
      <c r="C352" s="21"/>
      <c r="F352" s="22"/>
      <c r="G352" s="22"/>
    </row>
    <row r="353" spans="3:7" ht="33.75" customHeight="1" x14ac:dyDescent="0.25">
      <c r="C353" s="21"/>
      <c r="F353" s="22"/>
      <c r="G353" s="22"/>
    </row>
    <row r="354" spans="3:7" ht="33.75" customHeight="1" x14ac:dyDescent="0.25">
      <c r="C354" s="21"/>
      <c r="F354" s="22"/>
      <c r="G354" s="22"/>
    </row>
    <row r="355" spans="3:7" ht="33.75" customHeight="1" x14ac:dyDescent="0.25">
      <c r="C355" s="21"/>
      <c r="F355" s="22"/>
      <c r="G355" s="22"/>
    </row>
    <row r="356" spans="3:7" ht="33.75" customHeight="1" x14ac:dyDescent="0.25">
      <c r="C356" s="21"/>
      <c r="F356" s="22"/>
      <c r="G356" s="22"/>
    </row>
    <row r="357" spans="3:7" ht="33.75" customHeight="1" x14ac:dyDescent="0.25">
      <c r="C357" s="21"/>
      <c r="F357" s="22"/>
      <c r="G357" s="22"/>
    </row>
    <row r="358" spans="3:7" ht="33.75" customHeight="1" x14ac:dyDescent="0.25">
      <c r="C358" s="21"/>
      <c r="F358" s="22"/>
      <c r="G358" s="22"/>
    </row>
    <row r="359" spans="3:7" ht="33.75" customHeight="1" x14ac:dyDescent="0.25">
      <c r="C359" s="21"/>
      <c r="F359" s="22"/>
      <c r="G359" s="22"/>
    </row>
    <row r="360" spans="3:7" ht="33.75" customHeight="1" x14ac:dyDescent="0.25">
      <c r="C360" s="21"/>
      <c r="F360" s="22"/>
      <c r="G360" s="22"/>
    </row>
    <row r="361" spans="3:7" ht="33.75" customHeight="1" x14ac:dyDescent="0.25">
      <c r="C361" s="21"/>
      <c r="F361" s="22"/>
      <c r="G361" s="22"/>
    </row>
    <row r="362" spans="3:7" ht="33.75" customHeight="1" x14ac:dyDescent="0.25">
      <c r="C362" s="21"/>
      <c r="F362" s="22"/>
      <c r="G362" s="22"/>
    </row>
    <row r="363" spans="3:7" ht="33.75" customHeight="1" x14ac:dyDescent="0.25">
      <c r="C363" s="21"/>
      <c r="F363" s="22"/>
      <c r="G363" s="22"/>
    </row>
    <row r="364" spans="3:7" ht="33.75" customHeight="1" x14ac:dyDescent="0.25">
      <c r="C364" s="21"/>
      <c r="F364" s="22"/>
      <c r="G364" s="22"/>
    </row>
    <row r="365" spans="3:7" ht="33.75" customHeight="1" x14ac:dyDescent="0.25">
      <c r="C365" s="21"/>
      <c r="F365" s="22"/>
      <c r="G365" s="22"/>
    </row>
    <row r="366" spans="3:7" ht="33.75" customHeight="1" x14ac:dyDescent="0.25">
      <c r="C366" s="21"/>
      <c r="F366" s="22"/>
      <c r="G366" s="22"/>
    </row>
    <row r="367" spans="3:7" ht="33.75" customHeight="1" x14ac:dyDescent="0.25">
      <c r="C367" s="21"/>
      <c r="F367" s="22"/>
      <c r="G367" s="22"/>
    </row>
    <row r="368" spans="3:7" ht="33.75" customHeight="1" x14ac:dyDescent="0.25">
      <c r="C368" s="21"/>
      <c r="F368" s="22"/>
      <c r="G368" s="22"/>
    </row>
    <row r="369" spans="3:7" ht="33.75" customHeight="1" x14ac:dyDescent="0.25">
      <c r="C369" s="21"/>
      <c r="F369" s="22"/>
      <c r="G369" s="22"/>
    </row>
    <row r="370" spans="3:7" ht="33.75" customHeight="1" x14ac:dyDescent="0.25">
      <c r="C370" s="21"/>
      <c r="F370" s="22"/>
      <c r="G370" s="22"/>
    </row>
    <row r="371" spans="3:7" ht="33.75" customHeight="1" x14ac:dyDescent="0.25">
      <c r="C371" s="21"/>
      <c r="F371" s="22"/>
      <c r="G371" s="22"/>
    </row>
    <row r="372" spans="3:7" ht="33.75" customHeight="1" x14ac:dyDescent="0.25">
      <c r="C372" s="21"/>
      <c r="F372" s="22"/>
      <c r="G372" s="22"/>
    </row>
    <row r="373" spans="3:7" ht="33.75" customHeight="1" x14ac:dyDescent="0.25">
      <c r="C373" s="21"/>
      <c r="F373" s="22"/>
      <c r="G373" s="22"/>
    </row>
    <row r="374" spans="3:7" ht="33.75" customHeight="1" x14ac:dyDescent="0.25">
      <c r="C374" s="21"/>
      <c r="F374" s="22"/>
      <c r="G374" s="22"/>
    </row>
    <row r="375" spans="3:7" ht="33.75" customHeight="1" x14ac:dyDescent="0.25">
      <c r="C375" s="21"/>
      <c r="F375" s="22"/>
      <c r="G375" s="22"/>
    </row>
    <row r="376" spans="3:7" ht="33.75" customHeight="1" x14ac:dyDescent="0.25">
      <c r="C376" s="21"/>
      <c r="F376" s="22"/>
      <c r="G376" s="22"/>
    </row>
    <row r="377" spans="3:7" ht="33.75" customHeight="1" x14ac:dyDescent="0.25">
      <c r="C377" s="21"/>
      <c r="F377" s="22"/>
      <c r="G377" s="22"/>
    </row>
    <row r="378" spans="3:7" ht="33.75" customHeight="1" x14ac:dyDescent="0.25">
      <c r="C378" s="21"/>
      <c r="F378" s="22"/>
      <c r="G378" s="22"/>
    </row>
    <row r="379" spans="3:7" ht="33.75" customHeight="1" x14ac:dyDescent="0.25">
      <c r="C379" s="21"/>
      <c r="F379" s="22"/>
      <c r="G379" s="22"/>
    </row>
    <row r="380" spans="3:7" ht="33.75" customHeight="1" x14ac:dyDescent="0.25">
      <c r="C380" s="21"/>
      <c r="F380" s="22"/>
      <c r="G380" s="22"/>
    </row>
    <row r="381" spans="3:7" ht="33.75" customHeight="1" x14ac:dyDescent="0.25">
      <c r="C381" s="21"/>
      <c r="F381" s="22"/>
      <c r="G381" s="22"/>
    </row>
    <row r="382" spans="3:7" ht="33.75" customHeight="1" x14ac:dyDescent="0.25">
      <c r="C382" s="21"/>
      <c r="F382" s="22"/>
      <c r="G382" s="22"/>
    </row>
    <row r="383" spans="3:7" ht="33.75" customHeight="1" x14ac:dyDescent="0.25">
      <c r="C383" s="21"/>
      <c r="F383" s="22"/>
      <c r="G383" s="22"/>
    </row>
    <row r="384" spans="3:7" ht="33.75" customHeight="1" x14ac:dyDescent="0.25">
      <c r="C384" s="21"/>
      <c r="F384" s="22"/>
      <c r="G384" s="22"/>
    </row>
    <row r="385" spans="3:7" ht="33.75" customHeight="1" x14ac:dyDescent="0.25">
      <c r="C385" s="21"/>
      <c r="F385" s="22"/>
      <c r="G385" s="22"/>
    </row>
    <row r="386" spans="3:7" ht="33.75" customHeight="1" x14ac:dyDescent="0.25">
      <c r="C386" s="21"/>
      <c r="F386" s="22"/>
      <c r="G386" s="22"/>
    </row>
    <row r="387" spans="3:7" ht="33.75" customHeight="1" x14ac:dyDescent="0.25">
      <c r="C387" s="21"/>
      <c r="F387" s="22"/>
      <c r="G387" s="22"/>
    </row>
    <row r="388" spans="3:7" ht="33.75" customHeight="1" x14ac:dyDescent="0.25">
      <c r="C388" s="21"/>
      <c r="F388" s="22"/>
      <c r="G388" s="22"/>
    </row>
    <row r="389" spans="3:7" ht="33.75" customHeight="1" x14ac:dyDescent="0.25">
      <c r="C389" s="21"/>
      <c r="F389" s="22"/>
      <c r="G389" s="22"/>
    </row>
    <row r="390" spans="3:7" ht="33.75" customHeight="1" x14ac:dyDescent="0.25">
      <c r="C390" s="21"/>
      <c r="F390" s="22"/>
      <c r="G390" s="22"/>
    </row>
    <row r="391" spans="3:7" ht="33.75" customHeight="1" x14ac:dyDescent="0.25">
      <c r="C391" s="21"/>
      <c r="F391" s="22"/>
      <c r="G391" s="22"/>
    </row>
    <row r="392" spans="3:7" ht="33.75" customHeight="1" x14ac:dyDescent="0.25">
      <c r="C392" s="21"/>
      <c r="F392" s="22"/>
      <c r="G392" s="22"/>
    </row>
    <row r="393" spans="3:7" ht="33.75" customHeight="1" x14ac:dyDescent="0.25">
      <c r="C393" s="21"/>
      <c r="F393" s="22"/>
      <c r="G393" s="22"/>
    </row>
    <row r="394" spans="3:7" ht="33.75" customHeight="1" x14ac:dyDescent="0.25">
      <c r="C394" s="21"/>
      <c r="F394" s="22"/>
      <c r="G394" s="22"/>
    </row>
    <row r="395" spans="3:7" ht="33.75" customHeight="1" x14ac:dyDescent="0.25">
      <c r="C395" s="21"/>
      <c r="F395" s="22"/>
      <c r="G395" s="22"/>
    </row>
    <row r="396" spans="3:7" ht="33.75" customHeight="1" x14ac:dyDescent="0.25">
      <c r="C396" s="21"/>
      <c r="F396" s="22"/>
      <c r="G396" s="22"/>
    </row>
    <row r="397" spans="3:7" ht="33.75" customHeight="1" x14ac:dyDescent="0.25">
      <c r="C397" s="21"/>
      <c r="F397" s="22"/>
      <c r="G397" s="22"/>
    </row>
    <row r="398" spans="3:7" ht="33.75" customHeight="1" x14ac:dyDescent="0.25">
      <c r="C398" s="21"/>
      <c r="F398" s="22"/>
      <c r="G398" s="22"/>
    </row>
    <row r="399" spans="3:7" ht="33.75" customHeight="1" x14ac:dyDescent="0.25">
      <c r="C399" s="21"/>
      <c r="F399" s="22"/>
      <c r="G399" s="22"/>
    </row>
    <row r="400" spans="3:7" ht="33.75" customHeight="1" x14ac:dyDescent="0.25">
      <c r="C400" s="21"/>
      <c r="F400" s="22"/>
      <c r="G400" s="22"/>
    </row>
    <row r="401" spans="3:7" ht="33.75" customHeight="1" x14ac:dyDescent="0.25">
      <c r="C401" s="21"/>
      <c r="F401" s="22"/>
      <c r="G401" s="22"/>
    </row>
    <row r="402" spans="3:7" ht="33.75" customHeight="1" x14ac:dyDescent="0.25">
      <c r="C402" s="21"/>
      <c r="F402" s="22"/>
      <c r="G402" s="22"/>
    </row>
    <row r="403" spans="3:7" ht="33.75" customHeight="1" x14ac:dyDescent="0.25">
      <c r="C403" s="21"/>
      <c r="F403" s="22"/>
      <c r="G403" s="22"/>
    </row>
    <row r="404" spans="3:7" ht="33.75" customHeight="1" x14ac:dyDescent="0.25">
      <c r="C404" s="21"/>
      <c r="F404" s="22"/>
      <c r="G404" s="22"/>
    </row>
    <row r="405" spans="3:7" ht="33.75" customHeight="1" x14ac:dyDescent="0.25">
      <c r="C405" s="21"/>
      <c r="F405" s="22"/>
      <c r="G405" s="22"/>
    </row>
    <row r="406" spans="3:7" ht="33.75" customHeight="1" x14ac:dyDescent="0.25">
      <c r="C406" s="21"/>
      <c r="F406" s="22"/>
      <c r="G406" s="22"/>
    </row>
    <row r="407" spans="3:7" ht="33.75" customHeight="1" x14ac:dyDescent="0.25">
      <c r="C407" s="21"/>
      <c r="F407" s="22"/>
      <c r="G407" s="22"/>
    </row>
    <row r="408" spans="3:7" ht="33.75" customHeight="1" x14ac:dyDescent="0.25">
      <c r="C408" s="21"/>
      <c r="F408" s="22"/>
      <c r="G408" s="22"/>
    </row>
    <row r="409" spans="3:7" ht="33.75" customHeight="1" x14ac:dyDescent="0.25">
      <c r="C409" s="21"/>
      <c r="F409" s="22"/>
      <c r="G409" s="22"/>
    </row>
    <row r="410" spans="3:7" ht="33.75" customHeight="1" x14ac:dyDescent="0.25">
      <c r="C410" s="21"/>
      <c r="F410" s="22"/>
      <c r="G410" s="22"/>
    </row>
    <row r="411" spans="3:7" ht="33.75" customHeight="1" x14ac:dyDescent="0.25">
      <c r="C411" s="21"/>
      <c r="F411" s="22"/>
      <c r="G411" s="22"/>
    </row>
    <row r="412" spans="3:7" ht="33.75" customHeight="1" x14ac:dyDescent="0.25">
      <c r="C412" s="21"/>
      <c r="F412" s="22"/>
      <c r="G412" s="22"/>
    </row>
    <row r="413" spans="3:7" ht="33.75" customHeight="1" x14ac:dyDescent="0.25">
      <c r="C413" s="21"/>
      <c r="F413" s="22"/>
      <c r="G413" s="22"/>
    </row>
    <row r="414" spans="3:7" ht="33.75" customHeight="1" x14ac:dyDescent="0.25">
      <c r="C414" s="21"/>
      <c r="F414" s="22"/>
      <c r="G414" s="22"/>
    </row>
    <row r="415" spans="3:7" ht="33.75" customHeight="1" x14ac:dyDescent="0.25">
      <c r="C415" s="21"/>
      <c r="F415" s="22"/>
      <c r="G415" s="22"/>
    </row>
    <row r="416" spans="3:7" ht="33.75" customHeight="1" x14ac:dyDescent="0.25">
      <c r="C416" s="21"/>
      <c r="F416" s="22"/>
      <c r="G416" s="22"/>
    </row>
    <row r="417" spans="3:7" ht="33.75" customHeight="1" x14ac:dyDescent="0.25">
      <c r="C417" s="21"/>
      <c r="F417" s="22"/>
      <c r="G417" s="22"/>
    </row>
    <row r="418" spans="3:7" ht="33.75" customHeight="1" x14ac:dyDescent="0.25">
      <c r="C418" s="21"/>
      <c r="F418" s="22"/>
      <c r="G418" s="22"/>
    </row>
    <row r="419" spans="3:7" ht="33.75" customHeight="1" x14ac:dyDescent="0.25">
      <c r="C419" s="21"/>
      <c r="F419" s="22"/>
      <c r="G419" s="22"/>
    </row>
    <row r="420" spans="3:7" ht="33.75" customHeight="1" x14ac:dyDescent="0.25">
      <c r="C420" s="21"/>
      <c r="F420" s="22"/>
      <c r="G420" s="22"/>
    </row>
    <row r="421" spans="3:7" ht="33.75" customHeight="1" x14ac:dyDescent="0.25">
      <c r="C421" s="21"/>
      <c r="F421" s="22"/>
      <c r="G421" s="22"/>
    </row>
    <row r="422" spans="3:7" ht="33.75" customHeight="1" x14ac:dyDescent="0.25">
      <c r="C422" s="21"/>
      <c r="F422" s="22"/>
      <c r="G422" s="22"/>
    </row>
    <row r="423" spans="3:7" ht="33.75" customHeight="1" x14ac:dyDescent="0.25">
      <c r="C423" s="21"/>
      <c r="F423" s="22"/>
      <c r="G423" s="22"/>
    </row>
    <row r="424" spans="3:7" ht="33.75" customHeight="1" x14ac:dyDescent="0.25">
      <c r="C424" s="21"/>
      <c r="F424" s="22"/>
      <c r="G424" s="22"/>
    </row>
    <row r="425" spans="3:7" ht="33.75" customHeight="1" x14ac:dyDescent="0.25">
      <c r="C425" s="21"/>
      <c r="F425" s="22"/>
      <c r="G425" s="22"/>
    </row>
    <row r="426" spans="3:7" ht="33.75" customHeight="1" x14ac:dyDescent="0.25">
      <c r="C426" s="21"/>
      <c r="F426" s="22"/>
      <c r="G426" s="22"/>
    </row>
    <row r="427" spans="3:7" ht="33.75" customHeight="1" x14ac:dyDescent="0.25">
      <c r="C427" s="21"/>
      <c r="F427" s="22"/>
      <c r="G427" s="22"/>
    </row>
    <row r="428" spans="3:7" ht="33.75" customHeight="1" x14ac:dyDescent="0.25">
      <c r="C428" s="21"/>
      <c r="F428" s="22"/>
      <c r="G428" s="22"/>
    </row>
    <row r="429" spans="3:7" ht="33.75" customHeight="1" x14ac:dyDescent="0.25">
      <c r="C429" s="21"/>
      <c r="F429" s="22"/>
      <c r="G429" s="22"/>
    </row>
    <row r="430" spans="3:7" ht="33.75" customHeight="1" x14ac:dyDescent="0.25">
      <c r="C430" s="21"/>
      <c r="F430" s="22"/>
      <c r="G430" s="22"/>
    </row>
    <row r="431" spans="3:7" ht="33.75" customHeight="1" x14ac:dyDescent="0.25">
      <c r="C431" s="21"/>
      <c r="F431" s="22"/>
      <c r="G431" s="22"/>
    </row>
    <row r="432" spans="3:7" ht="33.75" customHeight="1" x14ac:dyDescent="0.25">
      <c r="C432" s="21"/>
      <c r="F432" s="22"/>
      <c r="G432" s="22"/>
    </row>
    <row r="433" spans="3:7" ht="33.75" customHeight="1" x14ac:dyDescent="0.25">
      <c r="C433" s="21"/>
      <c r="F433" s="22"/>
      <c r="G433" s="22"/>
    </row>
    <row r="434" spans="3:7" ht="33.75" customHeight="1" x14ac:dyDescent="0.25">
      <c r="C434" s="21"/>
      <c r="F434" s="22"/>
      <c r="G434" s="22"/>
    </row>
    <row r="435" spans="3:7" ht="33.75" customHeight="1" x14ac:dyDescent="0.25">
      <c r="C435" s="21"/>
      <c r="F435" s="22"/>
      <c r="G435" s="22"/>
    </row>
    <row r="436" spans="3:7" ht="33.75" customHeight="1" x14ac:dyDescent="0.25">
      <c r="C436" s="21"/>
      <c r="F436" s="22"/>
      <c r="G436" s="22"/>
    </row>
    <row r="437" spans="3:7" ht="33.75" customHeight="1" x14ac:dyDescent="0.25">
      <c r="C437" s="21"/>
      <c r="F437" s="22"/>
      <c r="G437" s="22"/>
    </row>
    <row r="438" spans="3:7" ht="33.75" customHeight="1" x14ac:dyDescent="0.25">
      <c r="C438" s="21"/>
      <c r="F438" s="22"/>
      <c r="G438" s="22"/>
    </row>
    <row r="439" spans="3:7" ht="33.75" customHeight="1" x14ac:dyDescent="0.25">
      <c r="C439" s="21"/>
      <c r="F439" s="22"/>
      <c r="G439" s="22"/>
    </row>
    <row r="440" spans="3:7" ht="33.75" customHeight="1" x14ac:dyDescent="0.25">
      <c r="C440" s="21"/>
      <c r="F440" s="22"/>
      <c r="G440" s="22"/>
    </row>
    <row r="441" spans="3:7" ht="33.75" customHeight="1" x14ac:dyDescent="0.25">
      <c r="C441" s="21"/>
      <c r="F441" s="22"/>
      <c r="G441" s="22"/>
    </row>
    <row r="442" spans="3:7" ht="33.75" customHeight="1" x14ac:dyDescent="0.25">
      <c r="C442" s="21"/>
      <c r="F442" s="22"/>
      <c r="G442" s="22"/>
    </row>
    <row r="443" spans="3:7" ht="33.75" customHeight="1" x14ac:dyDescent="0.25">
      <c r="C443" s="21"/>
      <c r="F443" s="22"/>
      <c r="G443" s="22"/>
    </row>
    <row r="444" spans="3:7" ht="33.75" customHeight="1" x14ac:dyDescent="0.25">
      <c r="C444" s="21"/>
      <c r="F444" s="22"/>
      <c r="G444" s="22"/>
    </row>
    <row r="445" spans="3:7" ht="33.75" customHeight="1" x14ac:dyDescent="0.25">
      <c r="C445" s="21"/>
      <c r="F445" s="22"/>
      <c r="G445" s="22"/>
    </row>
    <row r="446" spans="3:7" ht="33.75" customHeight="1" x14ac:dyDescent="0.25">
      <c r="C446" s="21"/>
      <c r="F446" s="22"/>
      <c r="G446" s="22"/>
    </row>
    <row r="447" spans="3:7" ht="33.75" customHeight="1" x14ac:dyDescent="0.25">
      <c r="C447" s="21"/>
      <c r="F447" s="22"/>
      <c r="G447" s="22"/>
    </row>
    <row r="448" spans="3:7" ht="33.75" customHeight="1" x14ac:dyDescent="0.25">
      <c r="C448" s="21"/>
      <c r="F448" s="22"/>
      <c r="G448" s="22"/>
    </row>
    <row r="449" spans="3:7" ht="33.75" customHeight="1" x14ac:dyDescent="0.25">
      <c r="C449" s="21"/>
      <c r="F449" s="22"/>
      <c r="G449" s="22"/>
    </row>
    <row r="450" spans="3:7" ht="33.75" customHeight="1" x14ac:dyDescent="0.25">
      <c r="C450" s="21"/>
      <c r="F450" s="22"/>
      <c r="G450" s="22"/>
    </row>
    <row r="451" spans="3:7" ht="33.75" customHeight="1" x14ac:dyDescent="0.25">
      <c r="C451" s="21"/>
      <c r="F451" s="22"/>
      <c r="G451" s="22"/>
    </row>
    <row r="452" spans="3:7" ht="33.75" customHeight="1" x14ac:dyDescent="0.25">
      <c r="C452" s="21"/>
      <c r="F452" s="22"/>
      <c r="G452" s="22"/>
    </row>
    <row r="453" spans="3:7" ht="33.75" customHeight="1" x14ac:dyDescent="0.25">
      <c r="C453" s="21"/>
      <c r="F453" s="22"/>
      <c r="G453" s="22"/>
    </row>
    <row r="454" spans="3:7" ht="33.75" customHeight="1" x14ac:dyDescent="0.25">
      <c r="C454" s="21"/>
      <c r="F454" s="22"/>
      <c r="G454" s="22"/>
    </row>
    <row r="455" spans="3:7" ht="33.75" customHeight="1" x14ac:dyDescent="0.25">
      <c r="C455" s="21"/>
      <c r="F455" s="22"/>
      <c r="G455" s="22"/>
    </row>
    <row r="456" spans="3:7" ht="33.75" customHeight="1" x14ac:dyDescent="0.25">
      <c r="C456" s="21"/>
      <c r="F456" s="22"/>
      <c r="G456" s="22"/>
    </row>
    <row r="457" spans="3:7" ht="33.75" customHeight="1" x14ac:dyDescent="0.25">
      <c r="C457" s="21"/>
      <c r="F457" s="22"/>
      <c r="G457" s="22"/>
    </row>
    <row r="458" spans="3:7" ht="33.75" customHeight="1" x14ac:dyDescent="0.25">
      <c r="C458" s="21"/>
      <c r="F458" s="22"/>
      <c r="G458" s="22"/>
    </row>
    <row r="459" spans="3:7" ht="33.75" customHeight="1" x14ac:dyDescent="0.25">
      <c r="C459" s="21"/>
      <c r="F459" s="22"/>
      <c r="G459" s="22"/>
    </row>
    <row r="460" spans="3:7" ht="33.75" customHeight="1" x14ac:dyDescent="0.25">
      <c r="C460" s="21"/>
      <c r="F460" s="22"/>
      <c r="G460" s="22"/>
    </row>
    <row r="461" spans="3:7" ht="33.75" customHeight="1" x14ac:dyDescent="0.25">
      <c r="C461" s="21"/>
      <c r="F461" s="22"/>
      <c r="G461" s="22"/>
    </row>
    <row r="462" spans="3:7" ht="33.75" customHeight="1" x14ac:dyDescent="0.25">
      <c r="C462" s="21"/>
      <c r="F462" s="22"/>
      <c r="G462" s="22"/>
    </row>
    <row r="463" spans="3:7" ht="33.75" customHeight="1" x14ac:dyDescent="0.25">
      <c r="C463" s="21"/>
      <c r="F463" s="22"/>
      <c r="G463" s="22"/>
    </row>
    <row r="464" spans="3:7" ht="33.75" customHeight="1" x14ac:dyDescent="0.25">
      <c r="C464" s="21"/>
      <c r="F464" s="22"/>
      <c r="G464" s="22"/>
    </row>
    <row r="465" spans="3:7" ht="33.75" customHeight="1" x14ac:dyDescent="0.25">
      <c r="C465" s="21"/>
      <c r="F465" s="22"/>
      <c r="G465" s="22"/>
    </row>
    <row r="466" spans="3:7" ht="33.75" customHeight="1" x14ac:dyDescent="0.25">
      <c r="C466" s="21"/>
      <c r="F466" s="22"/>
      <c r="G466" s="22"/>
    </row>
    <row r="467" spans="3:7" ht="33.75" customHeight="1" x14ac:dyDescent="0.25">
      <c r="C467" s="21"/>
      <c r="F467" s="22"/>
      <c r="G467" s="22"/>
    </row>
    <row r="468" spans="3:7" ht="33.75" customHeight="1" x14ac:dyDescent="0.25">
      <c r="C468" s="21"/>
      <c r="F468" s="22"/>
      <c r="G468" s="22"/>
    </row>
    <row r="469" spans="3:7" ht="33.75" customHeight="1" x14ac:dyDescent="0.25">
      <c r="C469" s="21"/>
      <c r="F469" s="22"/>
      <c r="G469" s="22"/>
    </row>
    <row r="470" spans="3:7" ht="33.75" customHeight="1" x14ac:dyDescent="0.25">
      <c r="C470" s="21"/>
      <c r="F470" s="22"/>
      <c r="G470" s="22"/>
    </row>
    <row r="471" spans="3:7" ht="33.75" customHeight="1" x14ac:dyDescent="0.25">
      <c r="C471" s="21"/>
      <c r="F471" s="22"/>
      <c r="G471" s="22"/>
    </row>
    <row r="472" spans="3:7" ht="33.75" customHeight="1" x14ac:dyDescent="0.25">
      <c r="C472" s="21"/>
      <c r="F472" s="22"/>
      <c r="G472" s="22"/>
    </row>
    <row r="473" spans="3:7" ht="33.75" customHeight="1" x14ac:dyDescent="0.25">
      <c r="C473" s="21"/>
      <c r="F473" s="22"/>
      <c r="G473" s="22"/>
    </row>
    <row r="474" spans="3:7" ht="33.75" customHeight="1" x14ac:dyDescent="0.25">
      <c r="C474" s="21"/>
      <c r="F474" s="22"/>
      <c r="G474" s="22"/>
    </row>
    <row r="475" spans="3:7" ht="33.75" customHeight="1" x14ac:dyDescent="0.25">
      <c r="C475" s="21"/>
      <c r="F475" s="22"/>
      <c r="G475" s="22"/>
    </row>
    <row r="476" spans="3:7" ht="33.75" customHeight="1" x14ac:dyDescent="0.25">
      <c r="C476" s="21"/>
      <c r="F476" s="22"/>
      <c r="G476" s="22"/>
    </row>
    <row r="477" spans="3:7" ht="33.75" customHeight="1" x14ac:dyDescent="0.25">
      <c r="C477" s="21"/>
      <c r="F477" s="22"/>
      <c r="G477" s="22"/>
    </row>
    <row r="478" spans="3:7" ht="33.75" customHeight="1" x14ac:dyDescent="0.25">
      <c r="C478" s="21"/>
      <c r="F478" s="22"/>
      <c r="G478" s="22"/>
    </row>
    <row r="479" spans="3:7" ht="33.75" customHeight="1" x14ac:dyDescent="0.25">
      <c r="C479" s="21"/>
      <c r="F479" s="22"/>
      <c r="G479" s="22"/>
    </row>
    <row r="480" spans="3:7" ht="33.75" customHeight="1" x14ac:dyDescent="0.25">
      <c r="C480" s="21"/>
      <c r="F480" s="22"/>
      <c r="G480" s="22"/>
    </row>
    <row r="481" spans="3:7" ht="33.75" customHeight="1" x14ac:dyDescent="0.25">
      <c r="C481" s="21"/>
      <c r="F481" s="22"/>
      <c r="G481" s="22"/>
    </row>
    <row r="482" spans="3:7" ht="33.75" customHeight="1" x14ac:dyDescent="0.25">
      <c r="C482" s="21"/>
      <c r="F482" s="22"/>
      <c r="G482" s="22"/>
    </row>
    <row r="483" spans="3:7" ht="33.75" customHeight="1" x14ac:dyDescent="0.25">
      <c r="C483" s="21"/>
      <c r="F483" s="22"/>
      <c r="G483" s="22"/>
    </row>
    <row r="484" spans="3:7" ht="33.75" customHeight="1" x14ac:dyDescent="0.25">
      <c r="C484" s="21"/>
      <c r="F484" s="22"/>
      <c r="G484" s="22"/>
    </row>
    <row r="485" spans="3:7" ht="33.75" customHeight="1" x14ac:dyDescent="0.25">
      <c r="C485" s="21"/>
      <c r="F485" s="22"/>
      <c r="G485" s="22"/>
    </row>
    <row r="486" spans="3:7" ht="33.75" customHeight="1" x14ac:dyDescent="0.25">
      <c r="C486" s="21"/>
      <c r="F486" s="22"/>
      <c r="G486" s="22"/>
    </row>
    <row r="487" spans="3:7" ht="33.75" customHeight="1" x14ac:dyDescent="0.25">
      <c r="C487" s="21"/>
      <c r="F487" s="22"/>
      <c r="G487" s="22"/>
    </row>
    <row r="488" spans="3:7" ht="33.75" customHeight="1" x14ac:dyDescent="0.25">
      <c r="C488" s="21"/>
      <c r="F488" s="22"/>
      <c r="G488" s="22"/>
    </row>
    <row r="489" spans="3:7" ht="33.75" customHeight="1" x14ac:dyDescent="0.25">
      <c r="C489" s="21"/>
      <c r="F489" s="22"/>
      <c r="G489" s="22"/>
    </row>
    <row r="490" spans="3:7" ht="33.75" customHeight="1" x14ac:dyDescent="0.25">
      <c r="C490" s="21"/>
      <c r="F490" s="22"/>
      <c r="G490" s="22"/>
    </row>
    <row r="491" spans="3:7" ht="33.75" customHeight="1" x14ac:dyDescent="0.25">
      <c r="C491" s="21"/>
      <c r="F491" s="22"/>
      <c r="G491" s="22"/>
    </row>
    <row r="492" spans="3:7" ht="33.75" customHeight="1" x14ac:dyDescent="0.25">
      <c r="C492" s="21"/>
      <c r="F492" s="22"/>
      <c r="G492" s="22"/>
    </row>
    <row r="493" spans="3:7" ht="33.75" customHeight="1" x14ac:dyDescent="0.25">
      <c r="C493" s="21"/>
      <c r="F493" s="22"/>
      <c r="G493" s="22"/>
    </row>
    <row r="494" spans="3:7" ht="33.75" customHeight="1" x14ac:dyDescent="0.25">
      <c r="C494" s="21"/>
      <c r="F494" s="22"/>
      <c r="G494" s="22"/>
    </row>
    <row r="495" spans="3:7" ht="33.75" customHeight="1" x14ac:dyDescent="0.25">
      <c r="C495" s="21"/>
      <c r="F495" s="22"/>
      <c r="G495" s="22"/>
    </row>
    <row r="496" spans="3:7" ht="33.75" customHeight="1" x14ac:dyDescent="0.25">
      <c r="C496" s="21"/>
      <c r="F496" s="22"/>
      <c r="G496" s="22"/>
    </row>
    <row r="497" spans="3:7" ht="33.75" customHeight="1" x14ac:dyDescent="0.25">
      <c r="C497" s="21"/>
      <c r="F497" s="22"/>
      <c r="G497" s="22"/>
    </row>
    <row r="498" spans="3:7" ht="33.75" customHeight="1" x14ac:dyDescent="0.25">
      <c r="C498" s="21"/>
      <c r="F498" s="22"/>
      <c r="G498" s="22"/>
    </row>
    <row r="499" spans="3:7" ht="33.75" customHeight="1" x14ac:dyDescent="0.25">
      <c r="C499" s="21"/>
      <c r="F499" s="22"/>
      <c r="G499" s="22"/>
    </row>
    <row r="500" spans="3:7" ht="33.75" customHeight="1" x14ac:dyDescent="0.25">
      <c r="C500" s="21"/>
      <c r="F500" s="22"/>
      <c r="G500" s="22"/>
    </row>
    <row r="501" spans="3:7" ht="33.75" customHeight="1" x14ac:dyDescent="0.25">
      <c r="C501" s="21"/>
      <c r="F501" s="22"/>
      <c r="G501" s="22"/>
    </row>
    <row r="502" spans="3:7" ht="33.75" customHeight="1" x14ac:dyDescent="0.25">
      <c r="C502" s="21"/>
      <c r="F502" s="22"/>
      <c r="G502" s="22"/>
    </row>
    <row r="503" spans="3:7" ht="33.75" customHeight="1" x14ac:dyDescent="0.25">
      <c r="C503" s="21"/>
      <c r="F503" s="22"/>
      <c r="G503" s="22"/>
    </row>
    <row r="504" spans="3:7" ht="33.75" customHeight="1" x14ac:dyDescent="0.25">
      <c r="C504" s="21"/>
      <c r="F504" s="22"/>
      <c r="G504" s="22"/>
    </row>
    <row r="505" spans="3:7" ht="33.75" customHeight="1" x14ac:dyDescent="0.25">
      <c r="C505" s="21"/>
      <c r="F505" s="22"/>
      <c r="G505" s="22"/>
    </row>
    <row r="506" spans="3:7" ht="33.75" customHeight="1" x14ac:dyDescent="0.25">
      <c r="C506" s="21"/>
      <c r="F506" s="22"/>
      <c r="G506" s="22"/>
    </row>
    <row r="507" spans="3:7" ht="33.75" customHeight="1" x14ac:dyDescent="0.25">
      <c r="C507" s="21"/>
      <c r="F507" s="22"/>
      <c r="G507" s="22"/>
    </row>
    <row r="508" spans="3:7" ht="33.75" customHeight="1" x14ac:dyDescent="0.25">
      <c r="C508" s="21"/>
      <c r="F508" s="22"/>
      <c r="G508" s="22"/>
    </row>
    <row r="509" spans="3:7" ht="33.75" customHeight="1" x14ac:dyDescent="0.25">
      <c r="C509" s="21"/>
      <c r="F509" s="22"/>
      <c r="G509" s="22"/>
    </row>
    <row r="510" spans="3:7" ht="33.75" customHeight="1" x14ac:dyDescent="0.25">
      <c r="C510" s="21"/>
      <c r="F510" s="22"/>
      <c r="G510" s="22"/>
    </row>
    <row r="511" spans="3:7" ht="33.75" customHeight="1" x14ac:dyDescent="0.25">
      <c r="C511" s="21"/>
      <c r="F511" s="22"/>
      <c r="G511" s="22"/>
    </row>
    <row r="512" spans="3:7" ht="33.75" customHeight="1" x14ac:dyDescent="0.25">
      <c r="C512" s="21"/>
      <c r="F512" s="22"/>
      <c r="G512" s="22"/>
    </row>
    <row r="513" spans="3:7" ht="33.75" customHeight="1" x14ac:dyDescent="0.25">
      <c r="C513" s="21"/>
      <c r="F513" s="22"/>
      <c r="G513" s="22"/>
    </row>
    <row r="514" spans="3:7" ht="33.75" customHeight="1" x14ac:dyDescent="0.25">
      <c r="C514" s="21"/>
      <c r="F514" s="22"/>
      <c r="G514" s="22"/>
    </row>
    <row r="515" spans="3:7" ht="33.75" customHeight="1" x14ac:dyDescent="0.25">
      <c r="C515" s="21"/>
      <c r="F515" s="22"/>
      <c r="G515" s="22"/>
    </row>
    <row r="516" spans="3:7" ht="33.75" customHeight="1" x14ac:dyDescent="0.25">
      <c r="C516" s="21"/>
      <c r="F516" s="22"/>
      <c r="G516" s="22"/>
    </row>
    <row r="517" spans="3:7" ht="33.75" customHeight="1" x14ac:dyDescent="0.25">
      <c r="C517" s="21"/>
      <c r="F517" s="22"/>
      <c r="G517" s="22"/>
    </row>
    <row r="518" spans="3:7" ht="33.75" customHeight="1" x14ac:dyDescent="0.25">
      <c r="C518" s="21"/>
      <c r="F518" s="22"/>
      <c r="G518" s="22"/>
    </row>
    <row r="519" spans="3:7" ht="33.75" customHeight="1" x14ac:dyDescent="0.25">
      <c r="C519" s="21"/>
      <c r="F519" s="22"/>
      <c r="G519" s="22"/>
    </row>
    <row r="520" spans="3:7" ht="33.75" customHeight="1" x14ac:dyDescent="0.25">
      <c r="C520" s="21"/>
      <c r="F520" s="22"/>
      <c r="G520" s="22"/>
    </row>
    <row r="521" spans="3:7" ht="33.75" customHeight="1" x14ac:dyDescent="0.25">
      <c r="C521" s="21"/>
      <c r="F521" s="22"/>
      <c r="G521" s="22"/>
    </row>
    <row r="522" spans="3:7" ht="33.75" customHeight="1" x14ac:dyDescent="0.25">
      <c r="C522" s="21"/>
      <c r="F522" s="22"/>
      <c r="G522" s="22"/>
    </row>
    <row r="523" spans="3:7" ht="33.75" customHeight="1" x14ac:dyDescent="0.25">
      <c r="C523" s="21"/>
      <c r="F523" s="22"/>
      <c r="G523" s="22"/>
    </row>
    <row r="524" spans="3:7" ht="33.75" customHeight="1" x14ac:dyDescent="0.25">
      <c r="C524" s="21"/>
      <c r="F524" s="22"/>
      <c r="G524" s="22"/>
    </row>
    <row r="525" spans="3:7" ht="33.75" customHeight="1" x14ac:dyDescent="0.25">
      <c r="C525" s="21"/>
      <c r="F525" s="22"/>
      <c r="G525" s="22"/>
    </row>
    <row r="526" spans="3:7" ht="33.75" customHeight="1" x14ac:dyDescent="0.25">
      <c r="C526" s="21"/>
      <c r="F526" s="22"/>
      <c r="G526" s="22"/>
    </row>
    <row r="527" spans="3:7" ht="33.75" customHeight="1" x14ac:dyDescent="0.25">
      <c r="C527" s="21"/>
      <c r="F527" s="22"/>
      <c r="G527" s="22"/>
    </row>
    <row r="528" spans="3:7" ht="33.75" customHeight="1" x14ac:dyDescent="0.25">
      <c r="C528" s="21"/>
      <c r="F528" s="22"/>
      <c r="G528" s="22"/>
    </row>
    <row r="529" spans="3:7" ht="33.75" customHeight="1" x14ac:dyDescent="0.25">
      <c r="C529" s="21"/>
      <c r="F529" s="22"/>
      <c r="G529" s="22"/>
    </row>
    <row r="530" spans="3:7" ht="33.75" customHeight="1" x14ac:dyDescent="0.25">
      <c r="C530" s="21"/>
      <c r="F530" s="22"/>
      <c r="G530" s="22"/>
    </row>
    <row r="531" spans="3:7" ht="33.75" customHeight="1" x14ac:dyDescent="0.25">
      <c r="C531" s="21"/>
      <c r="F531" s="22"/>
      <c r="G531" s="22"/>
    </row>
    <row r="532" spans="3:7" ht="33.75" customHeight="1" x14ac:dyDescent="0.25">
      <c r="C532" s="21"/>
      <c r="F532" s="22"/>
      <c r="G532" s="22"/>
    </row>
    <row r="533" spans="3:7" ht="33.75" customHeight="1" x14ac:dyDescent="0.25">
      <c r="C533" s="21"/>
      <c r="F533" s="22"/>
      <c r="G533" s="22"/>
    </row>
    <row r="534" spans="3:7" ht="33.75" customHeight="1" x14ac:dyDescent="0.25">
      <c r="C534" s="21"/>
      <c r="F534" s="22"/>
      <c r="G534" s="22"/>
    </row>
    <row r="535" spans="3:7" ht="33.75" customHeight="1" x14ac:dyDescent="0.25">
      <c r="C535" s="21"/>
      <c r="F535" s="22"/>
      <c r="G535" s="22"/>
    </row>
    <row r="536" spans="3:7" ht="33.75" customHeight="1" x14ac:dyDescent="0.25">
      <c r="C536" s="21"/>
      <c r="F536" s="22"/>
      <c r="G536" s="22"/>
    </row>
    <row r="537" spans="3:7" ht="33.75" customHeight="1" x14ac:dyDescent="0.25">
      <c r="C537" s="21"/>
      <c r="F537" s="22"/>
      <c r="G537" s="22"/>
    </row>
    <row r="538" spans="3:7" ht="33.75" customHeight="1" x14ac:dyDescent="0.25">
      <c r="C538" s="21"/>
      <c r="F538" s="22"/>
      <c r="G538" s="22"/>
    </row>
    <row r="539" spans="3:7" ht="33.75" customHeight="1" x14ac:dyDescent="0.25">
      <c r="C539" s="21"/>
      <c r="F539" s="22"/>
      <c r="G539" s="22"/>
    </row>
    <row r="540" spans="3:7" ht="33.75" customHeight="1" x14ac:dyDescent="0.25">
      <c r="C540" s="21"/>
      <c r="F540" s="22"/>
      <c r="G540" s="22"/>
    </row>
    <row r="541" spans="3:7" ht="33.75" customHeight="1" x14ac:dyDescent="0.25">
      <c r="C541" s="21"/>
      <c r="F541" s="22"/>
      <c r="G541" s="22"/>
    </row>
    <row r="542" spans="3:7" ht="33.75" customHeight="1" x14ac:dyDescent="0.25">
      <c r="C542" s="21"/>
      <c r="F542" s="22"/>
      <c r="G542" s="22"/>
    </row>
    <row r="543" spans="3:7" ht="33.75" customHeight="1" x14ac:dyDescent="0.25">
      <c r="C543" s="21"/>
      <c r="F543" s="22"/>
      <c r="G543" s="22"/>
    </row>
    <row r="544" spans="3:7" ht="33.75" customHeight="1" x14ac:dyDescent="0.25">
      <c r="C544" s="21"/>
      <c r="F544" s="22"/>
      <c r="G544" s="22"/>
    </row>
    <row r="545" spans="3:7" ht="33.75" customHeight="1" x14ac:dyDescent="0.25">
      <c r="C545" s="21"/>
      <c r="F545" s="22"/>
      <c r="G545" s="22"/>
    </row>
    <row r="546" spans="3:7" ht="33.75" customHeight="1" x14ac:dyDescent="0.25">
      <c r="C546" s="21"/>
      <c r="F546" s="22"/>
      <c r="G546" s="22"/>
    </row>
    <row r="547" spans="3:7" ht="33.75" customHeight="1" x14ac:dyDescent="0.25">
      <c r="C547" s="21"/>
      <c r="F547" s="22"/>
      <c r="G547" s="22"/>
    </row>
    <row r="548" spans="3:7" ht="33.75" customHeight="1" x14ac:dyDescent="0.25">
      <c r="C548" s="21"/>
      <c r="F548" s="22"/>
      <c r="G548" s="22"/>
    </row>
    <row r="549" spans="3:7" ht="33.75" customHeight="1" x14ac:dyDescent="0.25">
      <c r="C549" s="21"/>
      <c r="F549" s="22"/>
      <c r="G549" s="22"/>
    </row>
    <row r="550" spans="3:7" ht="33.75" customHeight="1" x14ac:dyDescent="0.25">
      <c r="C550" s="21"/>
      <c r="F550" s="22"/>
      <c r="G550" s="22"/>
    </row>
    <row r="551" spans="3:7" ht="33.75" customHeight="1" x14ac:dyDescent="0.25">
      <c r="C551" s="21"/>
      <c r="F551" s="22"/>
      <c r="G551" s="22"/>
    </row>
    <row r="552" spans="3:7" ht="33.75" customHeight="1" x14ac:dyDescent="0.25">
      <c r="C552" s="21"/>
      <c r="F552" s="22"/>
      <c r="G552" s="22"/>
    </row>
    <row r="553" spans="3:7" ht="33.75" customHeight="1" x14ac:dyDescent="0.25">
      <c r="C553" s="21"/>
      <c r="F553" s="22"/>
      <c r="G553" s="22"/>
    </row>
    <row r="554" spans="3:7" ht="33.75" customHeight="1" x14ac:dyDescent="0.25">
      <c r="C554" s="21"/>
      <c r="F554" s="22"/>
      <c r="G554" s="22"/>
    </row>
    <row r="555" spans="3:7" ht="33.75" customHeight="1" x14ac:dyDescent="0.25">
      <c r="C555" s="21"/>
      <c r="F555" s="22"/>
      <c r="G555" s="22"/>
    </row>
    <row r="556" spans="3:7" ht="33.75" customHeight="1" x14ac:dyDescent="0.25">
      <c r="C556" s="21"/>
      <c r="F556" s="22"/>
      <c r="G556" s="22"/>
    </row>
    <row r="557" spans="3:7" ht="33.75" customHeight="1" x14ac:dyDescent="0.25">
      <c r="C557" s="21"/>
      <c r="F557" s="22"/>
      <c r="G557" s="22"/>
    </row>
    <row r="558" spans="3:7" ht="33.75" customHeight="1" x14ac:dyDescent="0.25">
      <c r="C558" s="21"/>
      <c r="F558" s="22"/>
      <c r="G558" s="22"/>
    </row>
    <row r="559" spans="3:7" ht="33.75" customHeight="1" x14ac:dyDescent="0.25">
      <c r="C559" s="21"/>
      <c r="F559" s="22"/>
      <c r="G559" s="22"/>
    </row>
    <row r="560" spans="3:7" ht="33.75" customHeight="1" x14ac:dyDescent="0.25">
      <c r="C560" s="21"/>
      <c r="F560" s="22"/>
      <c r="G560" s="22"/>
    </row>
    <row r="561" spans="3:7" ht="33.75" customHeight="1" x14ac:dyDescent="0.25">
      <c r="C561" s="21"/>
      <c r="F561" s="22"/>
      <c r="G561" s="22"/>
    </row>
    <row r="562" spans="3:7" ht="33.75" customHeight="1" x14ac:dyDescent="0.25">
      <c r="C562" s="21"/>
      <c r="F562" s="22"/>
      <c r="G562" s="22"/>
    </row>
    <row r="563" spans="3:7" ht="33.75" customHeight="1" x14ac:dyDescent="0.25">
      <c r="C563" s="21"/>
      <c r="F563" s="22"/>
      <c r="G563" s="22"/>
    </row>
    <row r="564" spans="3:7" ht="33.75" customHeight="1" x14ac:dyDescent="0.25">
      <c r="C564" s="21"/>
      <c r="F564" s="22"/>
      <c r="G564" s="22"/>
    </row>
    <row r="565" spans="3:7" ht="33.75" customHeight="1" x14ac:dyDescent="0.25">
      <c r="C565" s="21"/>
      <c r="F565" s="22"/>
      <c r="G565" s="22"/>
    </row>
    <row r="566" spans="3:7" ht="33.75" customHeight="1" x14ac:dyDescent="0.25">
      <c r="C566" s="21"/>
      <c r="F566" s="22"/>
      <c r="G566" s="22"/>
    </row>
    <row r="567" spans="3:7" ht="33.75" customHeight="1" x14ac:dyDescent="0.25">
      <c r="C567" s="21"/>
      <c r="F567" s="22"/>
      <c r="G567" s="22"/>
    </row>
    <row r="568" spans="3:7" ht="33.75" customHeight="1" x14ac:dyDescent="0.25">
      <c r="C568" s="21"/>
      <c r="F568" s="22"/>
      <c r="G568" s="22"/>
    </row>
    <row r="569" spans="3:7" ht="33.75" customHeight="1" x14ac:dyDescent="0.25">
      <c r="C569" s="21"/>
      <c r="F569" s="22"/>
      <c r="G569" s="22"/>
    </row>
    <row r="570" spans="3:7" ht="33.75" customHeight="1" x14ac:dyDescent="0.25">
      <c r="C570" s="21"/>
      <c r="F570" s="22"/>
      <c r="G570" s="22"/>
    </row>
    <row r="571" spans="3:7" ht="33.75" customHeight="1" x14ac:dyDescent="0.25">
      <c r="C571" s="21"/>
      <c r="F571" s="22"/>
      <c r="G571" s="22"/>
    </row>
    <row r="572" spans="3:7" ht="33.75" customHeight="1" x14ac:dyDescent="0.25">
      <c r="C572" s="21"/>
      <c r="F572" s="22"/>
      <c r="G572" s="22"/>
    </row>
    <row r="573" spans="3:7" ht="33.75" customHeight="1" x14ac:dyDescent="0.25">
      <c r="C573" s="21"/>
      <c r="F573" s="22"/>
      <c r="G573" s="22"/>
    </row>
    <row r="574" spans="3:7" ht="33.75" customHeight="1" x14ac:dyDescent="0.25">
      <c r="C574" s="21"/>
      <c r="F574" s="22"/>
      <c r="G574" s="22"/>
    </row>
    <row r="575" spans="3:7" ht="33.75" customHeight="1" x14ac:dyDescent="0.25">
      <c r="C575" s="21"/>
      <c r="F575" s="22"/>
      <c r="G575" s="22"/>
    </row>
    <row r="576" spans="3:7" ht="33.75" customHeight="1" x14ac:dyDescent="0.25">
      <c r="C576" s="21"/>
      <c r="F576" s="22"/>
      <c r="G576" s="22"/>
    </row>
    <row r="577" spans="3:7" ht="33.75" customHeight="1" x14ac:dyDescent="0.25">
      <c r="C577" s="21"/>
      <c r="F577" s="22"/>
      <c r="G577" s="22"/>
    </row>
    <row r="578" spans="3:7" ht="33.75" customHeight="1" x14ac:dyDescent="0.25">
      <c r="C578" s="21"/>
      <c r="F578" s="22"/>
      <c r="G578" s="22"/>
    </row>
    <row r="579" spans="3:7" ht="33.75" customHeight="1" x14ac:dyDescent="0.25">
      <c r="C579" s="21"/>
      <c r="F579" s="22"/>
      <c r="G579" s="22"/>
    </row>
    <row r="580" spans="3:7" ht="33.75" customHeight="1" x14ac:dyDescent="0.25">
      <c r="C580" s="21"/>
      <c r="F580" s="22"/>
      <c r="G580" s="22"/>
    </row>
    <row r="581" spans="3:7" ht="33.75" customHeight="1" x14ac:dyDescent="0.25">
      <c r="C581" s="21"/>
      <c r="F581" s="22"/>
      <c r="G581" s="22"/>
    </row>
    <row r="582" spans="3:7" ht="33.75" customHeight="1" x14ac:dyDescent="0.25">
      <c r="C582" s="21"/>
      <c r="F582" s="22"/>
      <c r="G582" s="22"/>
    </row>
    <row r="583" spans="3:7" ht="33.75" customHeight="1" x14ac:dyDescent="0.25">
      <c r="C583" s="21"/>
      <c r="F583" s="22"/>
      <c r="G583" s="22"/>
    </row>
    <row r="584" spans="3:7" ht="33.75" customHeight="1" x14ac:dyDescent="0.25">
      <c r="C584" s="21"/>
      <c r="F584" s="22"/>
      <c r="G584" s="22"/>
    </row>
    <row r="585" spans="3:7" ht="33.75" customHeight="1" x14ac:dyDescent="0.25">
      <c r="C585" s="21"/>
      <c r="F585" s="22"/>
      <c r="G585" s="22"/>
    </row>
    <row r="586" spans="3:7" ht="33.75" customHeight="1" x14ac:dyDescent="0.25">
      <c r="C586" s="21"/>
      <c r="F586" s="22"/>
      <c r="G586" s="22"/>
    </row>
    <row r="587" spans="3:7" ht="33.75" customHeight="1" x14ac:dyDescent="0.25">
      <c r="C587" s="21"/>
      <c r="F587" s="22"/>
      <c r="G587" s="22"/>
    </row>
    <row r="588" spans="3:7" ht="33.75" customHeight="1" x14ac:dyDescent="0.25">
      <c r="C588" s="21"/>
      <c r="F588" s="22"/>
      <c r="G588" s="22"/>
    </row>
    <row r="589" spans="3:7" ht="33.75" customHeight="1" x14ac:dyDescent="0.25">
      <c r="C589" s="21"/>
      <c r="F589" s="22"/>
      <c r="G589" s="22"/>
    </row>
    <row r="590" spans="3:7" ht="33.75" customHeight="1" x14ac:dyDescent="0.25">
      <c r="C590" s="21"/>
      <c r="F590" s="22"/>
      <c r="G590" s="22"/>
    </row>
    <row r="591" spans="3:7" ht="33.75" customHeight="1" x14ac:dyDescent="0.25">
      <c r="C591" s="21"/>
      <c r="F591" s="22"/>
      <c r="G591" s="22"/>
    </row>
    <row r="592" spans="3:7" ht="33.75" customHeight="1" x14ac:dyDescent="0.25">
      <c r="C592" s="21"/>
      <c r="F592" s="22"/>
      <c r="G592" s="22"/>
    </row>
    <row r="593" spans="3:7" ht="33.75" customHeight="1" x14ac:dyDescent="0.25">
      <c r="C593" s="21"/>
      <c r="F593" s="22"/>
      <c r="G593" s="22"/>
    </row>
    <row r="594" spans="3:7" ht="33.75" customHeight="1" x14ac:dyDescent="0.25">
      <c r="C594" s="21"/>
      <c r="F594" s="22"/>
      <c r="G594" s="22"/>
    </row>
    <row r="595" spans="3:7" ht="33.75" customHeight="1" x14ac:dyDescent="0.25">
      <c r="C595" s="21"/>
      <c r="F595" s="22"/>
      <c r="G595" s="22"/>
    </row>
    <row r="596" spans="3:7" ht="33.75" customHeight="1" x14ac:dyDescent="0.25">
      <c r="C596" s="21"/>
      <c r="F596" s="22"/>
      <c r="G596" s="22"/>
    </row>
    <row r="597" spans="3:7" ht="33.75" customHeight="1" x14ac:dyDescent="0.25">
      <c r="C597" s="21"/>
      <c r="F597" s="22"/>
      <c r="G597" s="22"/>
    </row>
    <row r="598" spans="3:7" ht="33.75" customHeight="1" x14ac:dyDescent="0.25">
      <c r="C598" s="21"/>
      <c r="F598" s="22"/>
      <c r="G598" s="22"/>
    </row>
    <row r="599" spans="3:7" ht="33.75" customHeight="1" x14ac:dyDescent="0.25">
      <c r="C599" s="21"/>
      <c r="F599" s="22"/>
      <c r="G599" s="22"/>
    </row>
    <row r="600" spans="3:7" ht="33.75" customHeight="1" x14ac:dyDescent="0.25">
      <c r="C600" s="21"/>
      <c r="F600" s="22"/>
      <c r="G600" s="22"/>
    </row>
    <row r="601" spans="3:7" ht="33.75" customHeight="1" x14ac:dyDescent="0.25">
      <c r="C601" s="21"/>
      <c r="F601" s="22"/>
      <c r="G601" s="22"/>
    </row>
    <row r="602" spans="3:7" ht="33.75" customHeight="1" x14ac:dyDescent="0.25">
      <c r="C602" s="21"/>
      <c r="F602" s="22"/>
      <c r="G602" s="22"/>
    </row>
    <row r="603" spans="3:7" ht="33.75" customHeight="1" x14ac:dyDescent="0.25">
      <c r="C603" s="21"/>
      <c r="F603" s="22"/>
      <c r="G603" s="22"/>
    </row>
    <row r="604" spans="3:7" ht="33.75" customHeight="1" x14ac:dyDescent="0.25">
      <c r="C604" s="21"/>
      <c r="F604" s="22"/>
      <c r="G604" s="22"/>
    </row>
    <row r="605" spans="3:7" ht="33.75" customHeight="1" x14ac:dyDescent="0.25">
      <c r="C605" s="21"/>
      <c r="F605" s="22"/>
      <c r="G605" s="22"/>
    </row>
    <row r="606" spans="3:7" ht="33.75" customHeight="1" x14ac:dyDescent="0.25">
      <c r="C606" s="21"/>
      <c r="F606" s="22"/>
      <c r="G606" s="22"/>
    </row>
    <row r="607" spans="3:7" ht="33.75" customHeight="1" x14ac:dyDescent="0.25">
      <c r="C607" s="21"/>
      <c r="F607" s="22"/>
      <c r="G607" s="22"/>
    </row>
    <row r="608" spans="3:7" ht="33.75" customHeight="1" x14ac:dyDescent="0.25">
      <c r="C608" s="21"/>
      <c r="F608" s="22"/>
      <c r="G608" s="22"/>
    </row>
    <row r="609" spans="3:7" ht="33.75" customHeight="1" x14ac:dyDescent="0.25">
      <c r="C609" s="21"/>
      <c r="F609" s="22"/>
      <c r="G609" s="22"/>
    </row>
    <row r="610" spans="3:7" ht="33.75" customHeight="1" x14ac:dyDescent="0.25">
      <c r="C610" s="21"/>
      <c r="F610" s="22"/>
      <c r="G610" s="22"/>
    </row>
    <row r="611" spans="3:7" ht="33.75" customHeight="1" x14ac:dyDescent="0.25">
      <c r="C611" s="21"/>
      <c r="F611" s="22"/>
      <c r="G611" s="22"/>
    </row>
    <row r="612" spans="3:7" ht="33.75" customHeight="1" x14ac:dyDescent="0.25">
      <c r="C612" s="21"/>
      <c r="F612" s="22"/>
      <c r="G612" s="22"/>
    </row>
    <row r="613" spans="3:7" ht="33.75" customHeight="1" x14ac:dyDescent="0.25">
      <c r="C613" s="21"/>
      <c r="F613" s="22"/>
      <c r="G613" s="22"/>
    </row>
    <row r="614" spans="3:7" ht="33.75" customHeight="1" x14ac:dyDescent="0.25">
      <c r="C614" s="21"/>
      <c r="F614" s="22"/>
      <c r="G614" s="22"/>
    </row>
    <row r="615" spans="3:7" ht="33.75" customHeight="1" x14ac:dyDescent="0.25">
      <c r="C615" s="21"/>
      <c r="F615" s="22"/>
      <c r="G615" s="22"/>
    </row>
    <row r="616" spans="3:7" ht="33.75" customHeight="1" x14ac:dyDescent="0.25">
      <c r="C616" s="21"/>
      <c r="F616" s="22"/>
      <c r="G616" s="22"/>
    </row>
    <row r="617" spans="3:7" ht="33.75" customHeight="1" x14ac:dyDescent="0.25">
      <c r="C617" s="21"/>
      <c r="F617" s="22"/>
      <c r="G617" s="22"/>
    </row>
    <row r="618" spans="3:7" ht="33.75" customHeight="1" x14ac:dyDescent="0.25">
      <c r="C618" s="21"/>
      <c r="F618" s="22"/>
      <c r="G618" s="22"/>
    </row>
    <row r="619" spans="3:7" ht="33.75" customHeight="1" x14ac:dyDescent="0.25">
      <c r="C619" s="21"/>
      <c r="F619" s="22"/>
      <c r="G619" s="22"/>
    </row>
    <row r="620" spans="3:7" ht="33.75" customHeight="1" x14ac:dyDescent="0.25">
      <c r="C620" s="21"/>
      <c r="F620" s="22"/>
      <c r="G620" s="22"/>
    </row>
    <row r="621" spans="3:7" ht="33.75" customHeight="1" x14ac:dyDescent="0.25">
      <c r="C621" s="21"/>
      <c r="F621" s="22"/>
      <c r="G621" s="22"/>
    </row>
    <row r="622" spans="3:7" ht="33.75" customHeight="1" x14ac:dyDescent="0.25">
      <c r="C622" s="21"/>
      <c r="F622" s="22"/>
      <c r="G622" s="22"/>
    </row>
    <row r="623" spans="3:7" ht="33.75" customHeight="1" x14ac:dyDescent="0.25">
      <c r="C623" s="21"/>
      <c r="F623" s="22"/>
      <c r="G623" s="22"/>
    </row>
    <row r="624" spans="3:7" ht="33.75" customHeight="1" x14ac:dyDescent="0.25">
      <c r="C624" s="21"/>
      <c r="F624" s="22"/>
      <c r="G624" s="22"/>
    </row>
    <row r="625" spans="3:7" ht="33.75" customHeight="1" x14ac:dyDescent="0.25">
      <c r="C625" s="21"/>
      <c r="F625" s="22"/>
      <c r="G625" s="22"/>
    </row>
    <row r="626" spans="3:7" ht="33.75" customHeight="1" x14ac:dyDescent="0.25">
      <c r="C626" s="21"/>
      <c r="F626" s="22"/>
      <c r="G626" s="22"/>
    </row>
    <row r="627" spans="3:7" ht="33.75" customHeight="1" x14ac:dyDescent="0.25">
      <c r="C627" s="21"/>
      <c r="F627" s="22"/>
      <c r="G627" s="22"/>
    </row>
    <row r="628" spans="3:7" ht="33.75" customHeight="1" x14ac:dyDescent="0.25">
      <c r="C628" s="21"/>
      <c r="F628" s="22"/>
      <c r="G628" s="22"/>
    </row>
    <row r="629" spans="3:7" ht="33.75" customHeight="1" x14ac:dyDescent="0.25">
      <c r="C629" s="21"/>
      <c r="F629" s="22"/>
      <c r="G629" s="22"/>
    </row>
    <row r="630" spans="3:7" ht="33.75" customHeight="1" x14ac:dyDescent="0.25">
      <c r="C630" s="21"/>
      <c r="F630" s="22"/>
      <c r="G630" s="22"/>
    </row>
    <row r="631" spans="3:7" ht="33.75" customHeight="1" x14ac:dyDescent="0.25">
      <c r="C631" s="21"/>
      <c r="F631" s="22"/>
      <c r="G631" s="22"/>
    </row>
    <row r="632" spans="3:7" ht="33.75" customHeight="1" x14ac:dyDescent="0.25">
      <c r="C632" s="21"/>
      <c r="F632" s="22"/>
      <c r="G632" s="22"/>
    </row>
    <row r="633" spans="3:7" ht="33.75" customHeight="1" x14ac:dyDescent="0.25">
      <c r="C633" s="21"/>
      <c r="F633" s="22"/>
      <c r="G633" s="22"/>
    </row>
    <row r="634" spans="3:7" ht="33.75" customHeight="1" x14ac:dyDescent="0.25">
      <c r="C634" s="21"/>
      <c r="F634" s="22"/>
      <c r="G634" s="22"/>
    </row>
    <row r="635" spans="3:7" ht="33.75" customHeight="1" x14ac:dyDescent="0.25">
      <c r="C635" s="21"/>
      <c r="F635" s="22"/>
      <c r="G635" s="22"/>
    </row>
    <row r="636" spans="3:7" ht="33.75" customHeight="1" x14ac:dyDescent="0.25">
      <c r="C636" s="21"/>
      <c r="F636" s="22"/>
      <c r="G636" s="22"/>
    </row>
    <row r="637" spans="3:7" ht="33.75" customHeight="1" x14ac:dyDescent="0.25">
      <c r="C637" s="21"/>
      <c r="F637" s="22"/>
      <c r="G637" s="22"/>
    </row>
    <row r="638" spans="3:7" ht="33.75" customHeight="1" x14ac:dyDescent="0.25">
      <c r="C638" s="21"/>
      <c r="F638" s="22"/>
      <c r="G638" s="22"/>
    </row>
    <row r="639" spans="3:7" ht="33.75" customHeight="1" x14ac:dyDescent="0.25">
      <c r="C639" s="21"/>
      <c r="F639" s="22"/>
      <c r="G639" s="22"/>
    </row>
    <row r="640" spans="3:7" ht="33.75" customHeight="1" x14ac:dyDescent="0.25">
      <c r="C640" s="21"/>
      <c r="F640" s="22"/>
      <c r="G640" s="22"/>
    </row>
    <row r="641" spans="3:7" ht="33.75" customHeight="1" x14ac:dyDescent="0.25">
      <c r="C641" s="21"/>
      <c r="F641" s="22"/>
      <c r="G641" s="22"/>
    </row>
    <row r="642" spans="3:7" ht="33.75" customHeight="1" x14ac:dyDescent="0.25">
      <c r="C642" s="21"/>
      <c r="F642" s="22"/>
      <c r="G642" s="22"/>
    </row>
    <row r="643" spans="3:7" ht="33.75" customHeight="1" x14ac:dyDescent="0.25">
      <c r="C643" s="21"/>
      <c r="F643" s="22"/>
      <c r="G643" s="22"/>
    </row>
    <row r="644" spans="3:7" ht="33.75" customHeight="1" x14ac:dyDescent="0.25">
      <c r="C644" s="21"/>
      <c r="F644" s="22"/>
      <c r="G644" s="22"/>
    </row>
    <row r="645" spans="3:7" ht="33.75" customHeight="1" x14ac:dyDescent="0.25">
      <c r="C645" s="21"/>
      <c r="F645" s="22"/>
      <c r="G645" s="22"/>
    </row>
    <row r="646" spans="3:7" ht="33.75" customHeight="1" x14ac:dyDescent="0.25">
      <c r="C646" s="21"/>
      <c r="F646" s="22"/>
      <c r="G646" s="22"/>
    </row>
    <row r="647" spans="3:7" ht="33.75" customHeight="1" x14ac:dyDescent="0.25">
      <c r="C647" s="21"/>
      <c r="F647" s="22"/>
      <c r="G647" s="22"/>
    </row>
    <row r="648" spans="3:7" ht="33.75" customHeight="1" x14ac:dyDescent="0.25">
      <c r="C648" s="21"/>
      <c r="F648" s="22"/>
      <c r="G648" s="22"/>
    </row>
    <row r="649" spans="3:7" ht="33.75" customHeight="1" x14ac:dyDescent="0.25">
      <c r="C649" s="21"/>
      <c r="F649" s="22"/>
      <c r="G649" s="22"/>
    </row>
    <row r="650" spans="3:7" ht="33.75" customHeight="1" x14ac:dyDescent="0.25">
      <c r="C650" s="21"/>
      <c r="F650" s="22"/>
      <c r="G650" s="22"/>
    </row>
    <row r="651" spans="3:7" ht="33.75" customHeight="1" x14ac:dyDescent="0.25">
      <c r="C651" s="21"/>
      <c r="F651" s="22"/>
      <c r="G651" s="22"/>
    </row>
    <row r="652" spans="3:7" ht="33.75" customHeight="1" x14ac:dyDescent="0.25">
      <c r="C652" s="21"/>
      <c r="F652" s="22"/>
      <c r="G652" s="22"/>
    </row>
    <row r="653" spans="3:7" ht="33.75" customHeight="1" x14ac:dyDescent="0.25">
      <c r="C653" s="21"/>
      <c r="F653" s="22"/>
      <c r="G653" s="22"/>
    </row>
    <row r="654" spans="3:7" ht="33.75" customHeight="1" x14ac:dyDescent="0.25">
      <c r="C654" s="21"/>
      <c r="F654" s="22"/>
      <c r="G654" s="22"/>
    </row>
    <row r="655" spans="3:7" ht="33.75" customHeight="1" x14ac:dyDescent="0.25">
      <c r="C655" s="21"/>
      <c r="F655" s="22"/>
      <c r="G655" s="22"/>
    </row>
    <row r="656" spans="3:7" ht="33.75" customHeight="1" x14ac:dyDescent="0.25">
      <c r="C656" s="21"/>
      <c r="F656" s="22"/>
      <c r="G656" s="22"/>
    </row>
    <row r="657" spans="3:7" ht="33.75" customHeight="1" x14ac:dyDescent="0.25">
      <c r="C657" s="21"/>
      <c r="F657" s="22"/>
      <c r="G657" s="22"/>
    </row>
    <row r="658" spans="3:7" ht="33.75" customHeight="1" x14ac:dyDescent="0.25">
      <c r="C658" s="21"/>
      <c r="F658" s="22"/>
      <c r="G658" s="22"/>
    </row>
    <row r="659" spans="3:7" ht="33.75" customHeight="1" x14ac:dyDescent="0.25">
      <c r="C659" s="21"/>
      <c r="F659" s="22"/>
      <c r="G659" s="22"/>
    </row>
    <row r="660" spans="3:7" ht="33.75" customHeight="1" x14ac:dyDescent="0.25">
      <c r="C660" s="21"/>
      <c r="F660" s="22"/>
      <c r="G660" s="22"/>
    </row>
    <row r="661" spans="3:7" ht="33.75" customHeight="1" x14ac:dyDescent="0.25">
      <c r="C661" s="21"/>
      <c r="F661" s="22"/>
      <c r="G661" s="22"/>
    </row>
    <row r="662" spans="3:7" ht="33.75" customHeight="1" x14ac:dyDescent="0.25">
      <c r="C662" s="21"/>
      <c r="F662" s="22"/>
      <c r="G662" s="22"/>
    </row>
    <row r="663" spans="3:7" ht="33.75" customHeight="1" x14ac:dyDescent="0.25">
      <c r="C663" s="21"/>
      <c r="F663" s="22"/>
      <c r="G663" s="22"/>
    </row>
    <row r="664" spans="3:7" ht="33.75" customHeight="1" x14ac:dyDescent="0.25">
      <c r="C664" s="21"/>
      <c r="F664" s="22"/>
      <c r="G664" s="22"/>
    </row>
    <row r="665" spans="3:7" ht="33.75" customHeight="1" x14ac:dyDescent="0.25">
      <c r="C665" s="21"/>
      <c r="F665" s="22"/>
      <c r="G665" s="22"/>
    </row>
    <row r="666" spans="3:7" ht="33.75" customHeight="1" x14ac:dyDescent="0.25">
      <c r="C666" s="21"/>
      <c r="F666" s="22"/>
      <c r="G666" s="22"/>
    </row>
    <row r="667" spans="3:7" ht="33.75" customHeight="1" x14ac:dyDescent="0.25">
      <c r="C667" s="21"/>
      <c r="F667" s="22"/>
      <c r="G667" s="22"/>
    </row>
    <row r="668" spans="3:7" ht="33.75" customHeight="1" x14ac:dyDescent="0.25">
      <c r="C668" s="21"/>
      <c r="F668" s="22"/>
      <c r="G668" s="22"/>
    </row>
    <row r="669" spans="3:7" ht="33.75" customHeight="1" x14ac:dyDescent="0.25">
      <c r="C669" s="21"/>
      <c r="F669" s="22"/>
      <c r="G669" s="22"/>
    </row>
    <row r="670" spans="3:7" ht="33.75" customHeight="1" x14ac:dyDescent="0.25">
      <c r="C670" s="21"/>
      <c r="F670" s="22"/>
      <c r="G670" s="22"/>
    </row>
    <row r="671" spans="3:7" ht="33.75" customHeight="1" x14ac:dyDescent="0.25">
      <c r="C671" s="21"/>
      <c r="F671" s="22"/>
      <c r="G671" s="22"/>
    </row>
    <row r="672" spans="3:7" ht="33.75" customHeight="1" x14ac:dyDescent="0.25">
      <c r="C672" s="21"/>
      <c r="F672" s="22"/>
      <c r="G672" s="22"/>
    </row>
    <row r="673" spans="3:7" ht="33.75" customHeight="1" x14ac:dyDescent="0.25">
      <c r="C673" s="21"/>
      <c r="F673" s="22"/>
      <c r="G673" s="22"/>
    </row>
    <row r="674" spans="3:7" ht="33.75" customHeight="1" x14ac:dyDescent="0.25">
      <c r="C674" s="21"/>
      <c r="F674" s="22"/>
      <c r="G674" s="22"/>
    </row>
    <row r="675" spans="3:7" ht="33.75" customHeight="1" x14ac:dyDescent="0.25">
      <c r="C675" s="21"/>
      <c r="F675" s="22"/>
      <c r="G675" s="22"/>
    </row>
    <row r="676" spans="3:7" ht="33.75" customHeight="1" x14ac:dyDescent="0.25">
      <c r="C676" s="21"/>
      <c r="F676" s="22"/>
      <c r="G676" s="22"/>
    </row>
    <row r="677" spans="3:7" ht="33.75" customHeight="1" x14ac:dyDescent="0.25">
      <c r="C677" s="21"/>
      <c r="F677" s="22"/>
      <c r="G677" s="22"/>
    </row>
    <row r="678" spans="3:7" ht="33.75" customHeight="1" x14ac:dyDescent="0.25">
      <c r="C678" s="21"/>
      <c r="F678" s="22"/>
      <c r="G678" s="22"/>
    </row>
    <row r="679" spans="3:7" ht="33.75" customHeight="1" x14ac:dyDescent="0.25">
      <c r="C679" s="21"/>
      <c r="F679" s="22"/>
      <c r="G679" s="22"/>
    </row>
    <row r="680" spans="3:7" ht="33.75" customHeight="1" x14ac:dyDescent="0.25">
      <c r="C680" s="21"/>
      <c r="F680" s="22"/>
      <c r="G680" s="22"/>
    </row>
    <row r="681" spans="3:7" ht="33.75" customHeight="1" x14ac:dyDescent="0.25">
      <c r="C681" s="21"/>
      <c r="F681" s="22"/>
      <c r="G681" s="22"/>
    </row>
    <row r="682" spans="3:7" ht="33.75" customHeight="1" x14ac:dyDescent="0.25">
      <c r="C682" s="21"/>
      <c r="F682" s="22"/>
      <c r="G682" s="22"/>
    </row>
    <row r="683" spans="3:7" ht="33.75" customHeight="1" x14ac:dyDescent="0.25">
      <c r="C683" s="21"/>
      <c r="F683" s="22"/>
      <c r="G683" s="22"/>
    </row>
    <row r="684" spans="3:7" ht="33.75" customHeight="1" x14ac:dyDescent="0.25">
      <c r="C684" s="21"/>
      <c r="F684" s="22"/>
      <c r="G684" s="22"/>
    </row>
    <row r="685" spans="3:7" ht="33.75" customHeight="1" x14ac:dyDescent="0.25">
      <c r="C685" s="21"/>
      <c r="F685" s="22"/>
      <c r="G685" s="22"/>
    </row>
    <row r="686" spans="3:7" ht="33.75" customHeight="1" x14ac:dyDescent="0.25">
      <c r="C686" s="21"/>
      <c r="F686" s="22"/>
      <c r="G686" s="22"/>
    </row>
    <row r="687" spans="3:7" ht="33.75" customHeight="1" x14ac:dyDescent="0.25">
      <c r="C687" s="21"/>
      <c r="F687" s="22"/>
      <c r="G687" s="22"/>
    </row>
    <row r="688" spans="3:7" ht="33.75" customHeight="1" x14ac:dyDescent="0.25">
      <c r="C688" s="21"/>
      <c r="F688" s="22"/>
      <c r="G688" s="22"/>
    </row>
    <row r="689" spans="3:7" ht="33.75" customHeight="1" x14ac:dyDescent="0.25">
      <c r="C689" s="21"/>
      <c r="F689" s="22"/>
      <c r="G689" s="22"/>
    </row>
    <row r="690" spans="3:7" ht="33.75" customHeight="1" x14ac:dyDescent="0.25">
      <c r="C690" s="21"/>
      <c r="F690" s="22"/>
      <c r="G690" s="22"/>
    </row>
    <row r="691" spans="3:7" ht="33.75" customHeight="1" x14ac:dyDescent="0.25">
      <c r="C691" s="21"/>
      <c r="F691" s="22"/>
      <c r="G691" s="22"/>
    </row>
    <row r="692" spans="3:7" ht="33.75" customHeight="1" x14ac:dyDescent="0.25">
      <c r="C692" s="21"/>
      <c r="F692" s="22"/>
      <c r="G692" s="22"/>
    </row>
    <row r="693" spans="3:7" ht="33.75" customHeight="1" x14ac:dyDescent="0.25">
      <c r="C693" s="21"/>
      <c r="F693" s="22"/>
      <c r="G693" s="22"/>
    </row>
    <row r="694" spans="3:7" ht="33.75" customHeight="1" x14ac:dyDescent="0.25">
      <c r="C694" s="21"/>
      <c r="F694" s="22"/>
      <c r="G694" s="22"/>
    </row>
    <row r="695" spans="3:7" ht="33.75" customHeight="1" x14ac:dyDescent="0.25">
      <c r="C695" s="21"/>
      <c r="F695" s="22"/>
      <c r="G695" s="22"/>
    </row>
    <row r="696" spans="3:7" ht="33.75" customHeight="1" x14ac:dyDescent="0.25">
      <c r="C696" s="21"/>
      <c r="F696" s="22"/>
      <c r="G696" s="22"/>
    </row>
    <row r="697" spans="3:7" ht="33.75" customHeight="1" x14ac:dyDescent="0.25">
      <c r="C697" s="21"/>
      <c r="F697" s="22"/>
      <c r="G697" s="22"/>
    </row>
    <row r="698" spans="3:7" ht="33.75" customHeight="1" x14ac:dyDescent="0.25">
      <c r="C698" s="21"/>
      <c r="F698" s="22"/>
      <c r="G698" s="22"/>
    </row>
    <row r="699" spans="3:7" ht="33.75" customHeight="1" x14ac:dyDescent="0.25">
      <c r="C699" s="21"/>
      <c r="F699" s="22"/>
      <c r="G699" s="22"/>
    </row>
    <row r="700" spans="3:7" ht="33.75" customHeight="1" x14ac:dyDescent="0.25">
      <c r="C700" s="21"/>
      <c r="F700" s="22"/>
      <c r="G700" s="22"/>
    </row>
    <row r="701" spans="3:7" ht="33.75" customHeight="1" x14ac:dyDescent="0.25">
      <c r="C701" s="21"/>
      <c r="F701" s="22"/>
      <c r="G701" s="22"/>
    </row>
    <row r="702" spans="3:7" ht="33.75" customHeight="1" x14ac:dyDescent="0.25">
      <c r="C702" s="21"/>
      <c r="F702" s="22"/>
      <c r="G702" s="22"/>
    </row>
    <row r="703" spans="3:7" ht="33.75" customHeight="1" x14ac:dyDescent="0.25">
      <c r="C703" s="21"/>
      <c r="F703" s="22"/>
      <c r="G703" s="22"/>
    </row>
    <row r="704" spans="3:7" ht="33.75" customHeight="1" x14ac:dyDescent="0.25">
      <c r="C704" s="21"/>
      <c r="F704" s="22"/>
      <c r="G704" s="22"/>
    </row>
    <row r="705" spans="3:7" ht="33.75" customHeight="1" x14ac:dyDescent="0.25">
      <c r="C705" s="21"/>
      <c r="F705" s="22"/>
      <c r="G705" s="22"/>
    </row>
    <row r="706" spans="3:7" ht="33.75" customHeight="1" x14ac:dyDescent="0.25">
      <c r="C706" s="21"/>
      <c r="F706" s="22"/>
      <c r="G706" s="22"/>
    </row>
    <row r="707" spans="3:7" ht="33.75" customHeight="1" x14ac:dyDescent="0.25">
      <c r="C707" s="21"/>
      <c r="F707" s="22"/>
      <c r="G707" s="22"/>
    </row>
    <row r="708" spans="3:7" ht="33.75" customHeight="1" x14ac:dyDescent="0.25">
      <c r="C708" s="21"/>
      <c r="F708" s="22"/>
      <c r="G708" s="22"/>
    </row>
    <row r="709" spans="3:7" ht="33.75" customHeight="1" x14ac:dyDescent="0.25">
      <c r="C709" s="21"/>
      <c r="F709" s="22"/>
      <c r="G709" s="22"/>
    </row>
    <row r="710" spans="3:7" ht="33.75" customHeight="1" x14ac:dyDescent="0.25">
      <c r="C710" s="21"/>
      <c r="F710" s="22"/>
      <c r="G710" s="22"/>
    </row>
    <row r="711" spans="3:7" ht="33.75" customHeight="1" x14ac:dyDescent="0.25">
      <c r="C711" s="21"/>
      <c r="F711" s="22"/>
      <c r="G711" s="22"/>
    </row>
    <row r="712" spans="3:7" ht="33.75" customHeight="1" x14ac:dyDescent="0.25">
      <c r="C712" s="21"/>
      <c r="F712" s="22"/>
      <c r="G712" s="22"/>
    </row>
    <row r="713" spans="3:7" ht="33.75" customHeight="1" x14ac:dyDescent="0.25">
      <c r="C713" s="21"/>
      <c r="F713" s="22"/>
      <c r="G713" s="22"/>
    </row>
    <row r="714" spans="3:7" ht="33.75" customHeight="1" x14ac:dyDescent="0.25">
      <c r="C714" s="21"/>
      <c r="F714" s="22"/>
      <c r="G714" s="22"/>
    </row>
    <row r="715" spans="3:7" ht="33.75" customHeight="1" x14ac:dyDescent="0.25">
      <c r="C715" s="21"/>
      <c r="F715" s="22"/>
      <c r="G715" s="22"/>
    </row>
    <row r="716" spans="3:7" ht="33.75" customHeight="1" x14ac:dyDescent="0.25">
      <c r="C716" s="21"/>
      <c r="F716" s="22"/>
      <c r="G716" s="22"/>
    </row>
    <row r="717" spans="3:7" ht="33.75" customHeight="1" x14ac:dyDescent="0.25">
      <c r="C717" s="21"/>
      <c r="F717" s="22"/>
      <c r="G717" s="22"/>
    </row>
    <row r="718" spans="3:7" ht="33.75" customHeight="1" x14ac:dyDescent="0.25">
      <c r="C718" s="21"/>
      <c r="F718" s="22"/>
      <c r="G718" s="22"/>
    </row>
    <row r="719" spans="3:7" ht="33.75" customHeight="1" x14ac:dyDescent="0.25">
      <c r="C719" s="21"/>
      <c r="F719" s="22"/>
      <c r="G719" s="22"/>
    </row>
    <row r="720" spans="3:7" ht="33.75" customHeight="1" x14ac:dyDescent="0.25">
      <c r="C720" s="21"/>
      <c r="F720" s="22"/>
      <c r="G720" s="22"/>
    </row>
    <row r="721" spans="3:7" ht="33.75" customHeight="1" x14ac:dyDescent="0.25">
      <c r="C721" s="21"/>
      <c r="F721" s="22"/>
      <c r="G721" s="22"/>
    </row>
    <row r="722" spans="3:7" ht="33.75" customHeight="1" x14ac:dyDescent="0.25">
      <c r="C722" s="21"/>
      <c r="F722" s="22"/>
      <c r="G722" s="22"/>
    </row>
    <row r="723" spans="3:7" ht="33.75" customHeight="1" x14ac:dyDescent="0.25">
      <c r="C723" s="21"/>
      <c r="F723" s="22"/>
      <c r="G723" s="22"/>
    </row>
    <row r="724" spans="3:7" ht="33.75" customHeight="1" x14ac:dyDescent="0.25">
      <c r="C724" s="21"/>
      <c r="F724" s="22"/>
      <c r="G724" s="22"/>
    </row>
    <row r="725" spans="3:7" ht="33.75" customHeight="1" x14ac:dyDescent="0.25">
      <c r="C725" s="21"/>
      <c r="F725" s="22"/>
      <c r="G725" s="22"/>
    </row>
    <row r="726" spans="3:7" ht="33.75" customHeight="1" x14ac:dyDescent="0.25">
      <c r="C726" s="21"/>
      <c r="F726" s="22"/>
      <c r="G726" s="22"/>
    </row>
    <row r="727" spans="3:7" ht="33.75" customHeight="1" x14ac:dyDescent="0.25">
      <c r="C727" s="21"/>
      <c r="F727" s="22"/>
      <c r="G727" s="22"/>
    </row>
    <row r="728" spans="3:7" ht="33.75" customHeight="1" x14ac:dyDescent="0.25">
      <c r="C728" s="21"/>
      <c r="F728" s="22"/>
      <c r="G728" s="22"/>
    </row>
    <row r="729" spans="3:7" ht="33.75" customHeight="1" x14ac:dyDescent="0.25">
      <c r="C729" s="21"/>
      <c r="F729" s="22"/>
      <c r="G729" s="22"/>
    </row>
    <row r="730" spans="3:7" ht="33.75" customHeight="1" x14ac:dyDescent="0.25">
      <c r="C730" s="21"/>
      <c r="F730" s="22"/>
      <c r="G730" s="22"/>
    </row>
    <row r="731" spans="3:7" ht="33.75" customHeight="1" x14ac:dyDescent="0.25">
      <c r="C731" s="21"/>
      <c r="F731" s="22"/>
      <c r="G731" s="22"/>
    </row>
    <row r="732" spans="3:7" ht="33.75" customHeight="1" x14ac:dyDescent="0.25">
      <c r="C732" s="21"/>
      <c r="F732" s="22"/>
      <c r="G732" s="22"/>
    </row>
    <row r="733" spans="3:7" ht="33.75" customHeight="1" x14ac:dyDescent="0.25">
      <c r="C733" s="21"/>
      <c r="F733" s="22"/>
      <c r="G733" s="22"/>
    </row>
    <row r="734" spans="3:7" ht="33.75" customHeight="1" x14ac:dyDescent="0.25">
      <c r="C734" s="21"/>
      <c r="F734" s="22"/>
      <c r="G734" s="22"/>
    </row>
    <row r="735" spans="3:7" ht="33.75" customHeight="1" x14ac:dyDescent="0.25">
      <c r="C735" s="21"/>
      <c r="F735" s="22"/>
      <c r="G735" s="22"/>
    </row>
    <row r="736" spans="3:7" ht="33.75" customHeight="1" x14ac:dyDescent="0.25">
      <c r="C736" s="21"/>
      <c r="F736" s="22"/>
      <c r="G736" s="22"/>
    </row>
    <row r="737" spans="3:7" ht="33.75" customHeight="1" x14ac:dyDescent="0.25">
      <c r="C737" s="21"/>
      <c r="F737" s="22"/>
      <c r="G737" s="22"/>
    </row>
    <row r="738" spans="3:7" ht="33.75" customHeight="1" x14ac:dyDescent="0.25">
      <c r="C738" s="21"/>
      <c r="F738" s="22"/>
      <c r="G738" s="22"/>
    </row>
    <row r="739" spans="3:7" ht="33.75" customHeight="1" x14ac:dyDescent="0.25">
      <c r="C739" s="21"/>
      <c r="F739" s="22"/>
      <c r="G739" s="22"/>
    </row>
    <row r="740" spans="3:7" ht="33.75" customHeight="1" x14ac:dyDescent="0.25">
      <c r="C740" s="21"/>
      <c r="F740" s="22"/>
      <c r="G740" s="22"/>
    </row>
    <row r="741" spans="3:7" ht="33.75" customHeight="1" x14ac:dyDescent="0.25">
      <c r="C741" s="21"/>
      <c r="F741" s="22"/>
      <c r="G741" s="22"/>
    </row>
    <row r="742" spans="3:7" ht="33.75" customHeight="1" x14ac:dyDescent="0.25">
      <c r="C742" s="21"/>
      <c r="F742" s="22"/>
      <c r="G742" s="22"/>
    </row>
    <row r="743" spans="3:7" ht="33.75" customHeight="1" x14ac:dyDescent="0.25">
      <c r="C743" s="21"/>
      <c r="F743" s="22"/>
      <c r="G743" s="22"/>
    </row>
    <row r="744" spans="3:7" ht="33.75" customHeight="1" x14ac:dyDescent="0.25">
      <c r="C744" s="21"/>
      <c r="F744" s="22"/>
      <c r="G744" s="22"/>
    </row>
    <row r="745" spans="3:7" ht="33.75" customHeight="1" x14ac:dyDescent="0.25">
      <c r="C745" s="21"/>
      <c r="F745" s="22"/>
      <c r="G745" s="22"/>
    </row>
    <row r="746" spans="3:7" ht="33.75" customHeight="1" x14ac:dyDescent="0.25">
      <c r="C746" s="21"/>
      <c r="F746" s="22"/>
      <c r="G746" s="22"/>
    </row>
    <row r="747" spans="3:7" ht="33.75" customHeight="1" x14ac:dyDescent="0.25">
      <c r="C747" s="21"/>
      <c r="F747" s="22"/>
      <c r="G747" s="22"/>
    </row>
    <row r="748" spans="3:7" ht="33.75" customHeight="1" x14ac:dyDescent="0.25">
      <c r="C748" s="21"/>
      <c r="F748" s="22"/>
      <c r="G748" s="22"/>
    </row>
    <row r="749" spans="3:7" ht="33.75" customHeight="1" x14ac:dyDescent="0.25">
      <c r="C749" s="21"/>
      <c r="F749" s="22"/>
      <c r="G749" s="22"/>
    </row>
    <row r="750" spans="3:7" ht="33.75" customHeight="1" x14ac:dyDescent="0.25">
      <c r="C750" s="21"/>
      <c r="F750" s="22"/>
      <c r="G750" s="22"/>
    </row>
    <row r="751" spans="3:7" ht="33.75" customHeight="1" x14ac:dyDescent="0.25">
      <c r="C751" s="21"/>
      <c r="F751" s="22"/>
      <c r="G751" s="22"/>
    </row>
    <row r="752" spans="3:7" ht="33.75" customHeight="1" x14ac:dyDescent="0.25">
      <c r="C752" s="21"/>
      <c r="F752" s="22"/>
      <c r="G752" s="22"/>
    </row>
    <row r="753" spans="3:7" ht="33.75" customHeight="1" x14ac:dyDescent="0.25">
      <c r="C753" s="21"/>
      <c r="F753" s="22"/>
      <c r="G753" s="22"/>
    </row>
    <row r="754" spans="3:7" ht="33.75" customHeight="1" x14ac:dyDescent="0.25">
      <c r="C754" s="21"/>
      <c r="F754" s="22"/>
      <c r="G754" s="22"/>
    </row>
    <row r="755" spans="3:7" ht="33.75" customHeight="1" x14ac:dyDescent="0.25">
      <c r="C755" s="21"/>
      <c r="F755" s="22"/>
      <c r="G755" s="22"/>
    </row>
    <row r="756" spans="3:7" ht="33.75" customHeight="1" x14ac:dyDescent="0.25">
      <c r="C756" s="21"/>
      <c r="F756" s="22"/>
      <c r="G756" s="22"/>
    </row>
    <row r="757" spans="3:7" ht="33.75" customHeight="1" x14ac:dyDescent="0.25">
      <c r="C757" s="21"/>
      <c r="F757" s="22"/>
      <c r="G757" s="22"/>
    </row>
    <row r="758" spans="3:7" ht="33.75" customHeight="1" x14ac:dyDescent="0.25">
      <c r="C758" s="21"/>
      <c r="F758" s="22"/>
      <c r="G758" s="22"/>
    </row>
    <row r="759" spans="3:7" ht="33.75" customHeight="1" x14ac:dyDescent="0.25">
      <c r="C759" s="21"/>
      <c r="F759" s="22"/>
      <c r="G759" s="22"/>
    </row>
    <row r="760" spans="3:7" ht="33.75" customHeight="1" x14ac:dyDescent="0.25">
      <c r="C760" s="21"/>
      <c r="F760" s="22"/>
      <c r="G760" s="22"/>
    </row>
    <row r="761" spans="3:7" ht="33.75" customHeight="1" x14ac:dyDescent="0.25">
      <c r="C761" s="21"/>
      <c r="F761" s="22"/>
      <c r="G761" s="22"/>
    </row>
    <row r="762" spans="3:7" ht="33.75" customHeight="1" x14ac:dyDescent="0.25">
      <c r="C762" s="21"/>
      <c r="F762" s="22"/>
      <c r="G762" s="22"/>
    </row>
    <row r="763" spans="3:7" ht="33.75" customHeight="1" x14ac:dyDescent="0.25">
      <c r="C763" s="21"/>
      <c r="F763" s="22"/>
      <c r="G763" s="22"/>
    </row>
    <row r="764" spans="3:7" ht="33.75" customHeight="1" x14ac:dyDescent="0.25">
      <c r="C764" s="21"/>
      <c r="F764" s="22"/>
      <c r="G764" s="22"/>
    </row>
    <row r="765" spans="3:7" ht="33.75" customHeight="1" x14ac:dyDescent="0.25">
      <c r="C765" s="21"/>
      <c r="F765" s="22"/>
      <c r="G765" s="22"/>
    </row>
    <row r="766" spans="3:7" ht="33.75" customHeight="1" x14ac:dyDescent="0.25">
      <c r="C766" s="21"/>
      <c r="F766" s="22"/>
      <c r="G766" s="22"/>
    </row>
    <row r="767" spans="3:7" ht="33.75" customHeight="1" x14ac:dyDescent="0.25">
      <c r="C767" s="21"/>
      <c r="F767" s="22"/>
      <c r="G767" s="22"/>
    </row>
    <row r="768" spans="3:7" ht="33.75" customHeight="1" x14ac:dyDescent="0.25">
      <c r="C768" s="21"/>
      <c r="F768" s="22"/>
      <c r="G768" s="22"/>
    </row>
    <row r="769" spans="3:7" ht="33.75" customHeight="1" x14ac:dyDescent="0.25">
      <c r="C769" s="21"/>
      <c r="F769" s="22"/>
      <c r="G769" s="22"/>
    </row>
    <row r="770" spans="3:7" ht="33.75" customHeight="1" x14ac:dyDescent="0.25">
      <c r="C770" s="21"/>
      <c r="F770" s="22"/>
      <c r="G770" s="22"/>
    </row>
    <row r="771" spans="3:7" ht="33.75" customHeight="1" x14ac:dyDescent="0.25">
      <c r="C771" s="21"/>
      <c r="F771" s="22"/>
      <c r="G771" s="22"/>
    </row>
    <row r="772" spans="3:7" ht="33.75" customHeight="1" x14ac:dyDescent="0.25">
      <c r="C772" s="21"/>
      <c r="F772" s="22"/>
      <c r="G772" s="22"/>
    </row>
    <row r="773" spans="3:7" ht="33.75" customHeight="1" x14ac:dyDescent="0.25">
      <c r="C773" s="21"/>
      <c r="F773" s="22"/>
      <c r="G773" s="22"/>
    </row>
    <row r="774" spans="3:7" ht="33.75" customHeight="1" x14ac:dyDescent="0.25">
      <c r="C774" s="21"/>
      <c r="F774" s="22"/>
      <c r="G774" s="22"/>
    </row>
    <row r="775" spans="3:7" ht="33.75" customHeight="1" x14ac:dyDescent="0.25">
      <c r="C775" s="21"/>
      <c r="F775" s="22"/>
      <c r="G775" s="22"/>
    </row>
    <row r="776" spans="3:7" ht="33.75" customHeight="1" x14ac:dyDescent="0.25">
      <c r="C776" s="21"/>
      <c r="F776" s="22"/>
      <c r="G776" s="22"/>
    </row>
    <row r="777" spans="3:7" ht="33.75" customHeight="1" x14ac:dyDescent="0.25">
      <c r="C777" s="21"/>
      <c r="F777" s="22"/>
      <c r="G777" s="22"/>
    </row>
    <row r="778" spans="3:7" ht="33.75" customHeight="1" x14ac:dyDescent="0.25">
      <c r="C778" s="21"/>
      <c r="F778" s="22"/>
      <c r="G778" s="22"/>
    </row>
    <row r="779" spans="3:7" ht="33.75" customHeight="1" x14ac:dyDescent="0.25">
      <c r="C779" s="21"/>
      <c r="F779" s="22"/>
      <c r="G779" s="22"/>
    </row>
    <row r="780" spans="3:7" ht="33.75" customHeight="1" x14ac:dyDescent="0.25">
      <c r="C780" s="21"/>
      <c r="F780" s="22"/>
      <c r="G780" s="22"/>
    </row>
    <row r="781" spans="3:7" ht="33.75" customHeight="1" x14ac:dyDescent="0.25">
      <c r="C781" s="21"/>
      <c r="F781" s="22"/>
      <c r="G781" s="22"/>
    </row>
    <row r="782" spans="3:7" ht="33.75" customHeight="1" x14ac:dyDescent="0.25">
      <c r="C782" s="21"/>
      <c r="F782" s="22"/>
      <c r="G782" s="22"/>
    </row>
    <row r="783" spans="3:7" ht="33.75" customHeight="1" x14ac:dyDescent="0.25">
      <c r="C783" s="21"/>
      <c r="F783" s="22"/>
      <c r="G783" s="22"/>
    </row>
    <row r="784" spans="3:7" ht="33.75" customHeight="1" x14ac:dyDescent="0.25">
      <c r="C784" s="21"/>
      <c r="F784" s="22"/>
      <c r="G784" s="22"/>
    </row>
    <row r="785" spans="3:7" ht="33.75" customHeight="1" x14ac:dyDescent="0.25">
      <c r="C785" s="21"/>
      <c r="F785" s="22"/>
      <c r="G785" s="22"/>
    </row>
    <row r="786" spans="3:7" ht="33.75" customHeight="1" x14ac:dyDescent="0.25">
      <c r="C786" s="21"/>
      <c r="F786" s="22"/>
      <c r="G786" s="22"/>
    </row>
    <row r="787" spans="3:7" ht="33.75" customHeight="1" x14ac:dyDescent="0.25">
      <c r="C787" s="21"/>
      <c r="F787" s="22"/>
      <c r="G787" s="22"/>
    </row>
    <row r="788" spans="3:7" ht="33.75" customHeight="1" x14ac:dyDescent="0.25">
      <c r="C788" s="21"/>
      <c r="F788" s="22"/>
      <c r="G788" s="22"/>
    </row>
    <row r="789" spans="3:7" ht="33.75" customHeight="1" x14ac:dyDescent="0.25">
      <c r="C789" s="21"/>
      <c r="F789" s="22"/>
      <c r="G789" s="22"/>
    </row>
    <row r="790" spans="3:7" ht="33.75" customHeight="1" x14ac:dyDescent="0.25">
      <c r="C790" s="21"/>
      <c r="F790" s="22"/>
      <c r="G790" s="22"/>
    </row>
    <row r="791" spans="3:7" ht="33.75" customHeight="1" x14ac:dyDescent="0.25">
      <c r="C791" s="21"/>
      <c r="F791" s="22"/>
      <c r="G791" s="22"/>
    </row>
    <row r="792" spans="3:7" ht="33.75" customHeight="1" x14ac:dyDescent="0.25">
      <c r="C792" s="21"/>
      <c r="F792" s="22"/>
      <c r="G792" s="22"/>
    </row>
    <row r="793" spans="3:7" ht="33.75" customHeight="1" x14ac:dyDescent="0.25">
      <c r="C793" s="21"/>
      <c r="F793" s="22"/>
      <c r="G793" s="22"/>
    </row>
    <row r="794" spans="3:7" ht="33.75" customHeight="1" x14ac:dyDescent="0.25">
      <c r="C794" s="21"/>
      <c r="F794" s="22"/>
      <c r="G794" s="22"/>
    </row>
    <row r="795" spans="3:7" ht="33.75" customHeight="1" x14ac:dyDescent="0.25">
      <c r="C795" s="21"/>
      <c r="F795" s="22"/>
      <c r="G795" s="22"/>
    </row>
    <row r="796" spans="3:7" ht="33.75" customHeight="1" x14ac:dyDescent="0.25">
      <c r="C796" s="21"/>
      <c r="F796" s="22"/>
      <c r="G796" s="22"/>
    </row>
    <row r="797" spans="3:7" ht="33.75" customHeight="1" x14ac:dyDescent="0.25">
      <c r="C797" s="21"/>
      <c r="F797" s="22"/>
      <c r="G797" s="22"/>
    </row>
    <row r="798" spans="3:7" ht="33.75" customHeight="1" x14ac:dyDescent="0.25">
      <c r="C798" s="21"/>
      <c r="F798" s="22"/>
      <c r="G798" s="22"/>
    </row>
    <row r="799" spans="3:7" ht="33.75" customHeight="1" x14ac:dyDescent="0.25">
      <c r="C799" s="21"/>
      <c r="F799" s="22"/>
      <c r="G799" s="22"/>
    </row>
    <row r="800" spans="3:7" ht="33.75" customHeight="1" x14ac:dyDescent="0.25">
      <c r="C800" s="21"/>
      <c r="F800" s="22"/>
      <c r="G800" s="22"/>
    </row>
    <row r="801" spans="3:7" ht="33.75" customHeight="1" x14ac:dyDescent="0.25">
      <c r="C801" s="21"/>
      <c r="F801" s="22"/>
      <c r="G801" s="22"/>
    </row>
    <row r="802" spans="3:7" ht="33.75" customHeight="1" x14ac:dyDescent="0.25">
      <c r="C802" s="21"/>
      <c r="F802" s="22"/>
      <c r="G802" s="22"/>
    </row>
    <row r="803" spans="3:7" ht="33.75" customHeight="1" x14ac:dyDescent="0.25">
      <c r="C803" s="21"/>
      <c r="F803" s="22"/>
      <c r="G803" s="22"/>
    </row>
    <row r="804" spans="3:7" ht="33.75" customHeight="1" x14ac:dyDescent="0.25">
      <c r="C804" s="21"/>
      <c r="F804" s="22"/>
      <c r="G804" s="22"/>
    </row>
    <row r="805" spans="3:7" ht="33.75" customHeight="1" x14ac:dyDescent="0.25">
      <c r="C805" s="21"/>
      <c r="F805" s="22"/>
      <c r="G805" s="22"/>
    </row>
    <row r="806" spans="3:7" ht="33.75" customHeight="1" x14ac:dyDescent="0.25">
      <c r="C806" s="21"/>
      <c r="F806" s="22"/>
      <c r="G806" s="22"/>
    </row>
    <row r="807" spans="3:7" ht="33.75" customHeight="1" x14ac:dyDescent="0.25">
      <c r="C807" s="21"/>
      <c r="F807" s="22"/>
      <c r="G807" s="22"/>
    </row>
    <row r="808" spans="3:7" ht="33.75" customHeight="1" x14ac:dyDescent="0.25">
      <c r="C808" s="21"/>
      <c r="F808" s="22"/>
      <c r="G808" s="22"/>
    </row>
    <row r="809" spans="3:7" ht="33.75" customHeight="1" x14ac:dyDescent="0.25">
      <c r="C809" s="21"/>
      <c r="F809" s="22"/>
      <c r="G809" s="22"/>
    </row>
    <row r="810" spans="3:7" ht="33.75" customHeight="1" x14ac:dyDescent="0.25">
      <c r="C810" s="21"/>
      <c r="F810" s="22"/>
      <c r="G810" s="22"/>
    </row>
    <row r="811" spans="3:7" ht="33.75" customHeight="1" x14ac:dyDescent="0.25">
      <c r="C811" s="21"/>
      <c r="F811" s="22"/>
      <c r="G811" s="22"/>
    </row>
    <row r="812" spans="3:7" ht="33.75" customHeight="1" x14ac:dyDescent="0.25">
      <c r="C812" s="21"/>
      <c r="F812" s="22"/>
      <c r="G812" s="22"/>
    </row>
    <row r="813" spans="3:7" ht="33.75" customHeight="1" x14ac:dyDescent="0.25">
      <c r="C813" s="21"/>
      <c r="F813" s="22"/>
      <c r="G813" s="22"/>
    </row>
    <row r="814" spans="3:7" ht="33.75" customHeight="1" x14ac:dyDescent="0.25">
      <c r="C814" s="21"/>
      <c r="F814" s="22"/>
      <c r="G814" s="22"/>
    </row>
    <row r="815" spans="3:7" ht="33.75" customHeight="1" x14ac:dyDescent="0.25">
      <c r="C815" s="21"/>
      <c r="F815" s="22"/>
      <c r="G815" s="22"/>
    </row>
    <row r="816" spans="3:7" ht="33.75" customHeight="1" x14ac:dyDescent="0.25">
      <c r="C816" s="21"/>
      <c r="F816" s="22"/>
      <c r="G816" s="22"/>
    </row>
    <row r="817" spans="3:7" ht="33.75" customHeight="1" x14ac:dyDescent="0.25">
      <c r="C817" s="21"/>
      <c r="F817" s="22"/>
      <c r="G817" s="22"/>
    </row>
    <row r="818" spans="3:7" ht="33.75" customHeight="1" x14ac:dyDescent="0.25">
      <c r="C818" s="21"/>
      <c r="F818" s="22"/>
      <c r="G818" s="22"/>
    </row>
    <row r="819" spans="3:7" ht="33.75" customHeight="1" x14ac:dyDescent="0.25">
      <c r="C819" s="21"/>
      <c r="F819" s="22"/>
      <c r="G819" s="22"/>
    </row>
    <row r="820" spans="3:7" ht="33.75" customHeight="1" x14ac:dyDescent="0.25">
      <c r="C820" s="21"/>
      <c r="F820" s="22"/>
      <c r="G820" s="22"/>
    </row>
    <row r="821" spans="3:7" ht="33.75" customHeight="1" x14ac:dyDescent="0.25">
      <c r="C821" s="21"/>
      <c r="F821" s="22"/>
      <c r="G821" s="22"/>
    </row>
    <row r="822" spans="3:7" ht="33.75" customHeight="1" x14ac:dyDescent="0.25">
      <c r="C822" s="21"/>
      <c r="F822" s="22"/>
      <c r="G822" s="22"/>
    </row>
    <row r="823" spans="3:7" ht="33.75" customHeight="1" x14ac:dyDescent="0.25">
      <c r="C823" s="21"/>
      <c r="F823" s="22"/>
      <c r="G823" s="22"/>
    </row>
    <row r="824" spans="3:7" ht="33.75" customHeight="1" x14ac:dyDescent="0.25">
      <c r="C824" s="21"/>
      <c r="F824" s="22"/>
      <c r="G824" s="22"/>
    </row>
    <row r="825" spans="3:7" ht="33.75" customHeight="1" x14ac:dyDescent="0.25">
      <c r="C825" s="21"/>
      <c r="F825" s="22"/>
      <c r="G825" s="22"/>
    </row>
    <row r="826" spans="3:7" ht="33.75" customHeight="1" x14ac:dyDescent="0.25">
      <c r="C826" s="21"/>
      <c r="F826" s="22"/>
      <c r="G826" s="22"/>
    </row>
    <row r="827" spans="3:7" ht="33.75" customHeight="1" x14ac:dyDescent="0.25">
      <c r="C827" s="21"/>
      <c r="F827" s="22"/>
      <c r="G827" s="22"/>
    </row>
    <row r="828" spans="3:7" ht="33.75" customHeight="1" x14ac:dyDescent="0.25">
      <c r="C828" s="21"/>
      <c r="F828" s="22"/>
      <c r="G828" s="22"/>
    </row>
    <row r="829" spans="3:7" ht="33.75" customHeight="1" x14ac:dyDescent="0.25">
      <c r="C829" s="21"/>
      <c r="F829" s="22"/>
      <c r="G829" s="22"/>
    </row>
    <row r="830" spans="3:7" ht="33.75" customHeight="1" x14ac:dyDescent="0.25">
      <c r="C830" s="21"/>
      <c r="F830" s="22"/>
      <c r="G830" s="22"/>
    </row>
    <row r="831" spans="3:7" ht="33.75" customHeight="1" x14ac:dyDescent="0.25">
      <c r="C831" s="21"/>
      <c r="F831" s="22"/>
      <c r="G831" s="22"/>
    </row>
    <row r="832" spans="3:7" ht="33.75" customHeight="1" x14ac:dyDescent="0.25">
      <c r="C832" s="21"/>
      <c r="F832" s="22"/>
      <c r="G832" s="22"/>
    </row>
    <row r="833" spans="3:7" ht="33.75" customHeight="1" x14ac:dyDescent="0.25">
      <c r="C833" s="21"/>
      <c r="F833" s="22"/>
      <c r="G833" s="22"/>
    </row>
    <row r="834" spans="3:7" ht="33.75" customHeight="1" x14ac:dyDescent="0.25">
      <c r="C834" s="21"/>
      <c r="F834" s="22"/>
      <c r="G834" s="22"/>
    </row>
    <row r="835" spans="3:7" ht="33.75" customHeight="1" x14ac:dyDescent="0.25">
      <c r="C835" s="21"/>
      <c r="F835" s="22"/>
      <c r="G835" s="22"/>
    </row>
    <row r="836" spans="3:7" ht="33.75" customHeight="1" x14ac:dyDescent="0.25">
      <c r="C836" s="21"/>
      <c r="F836" s="22"/>
      <c r="G836" s="22"/>
    </row>
    <row r="837" spans="3:7" ht="33.75" customHeight="1" x14ac:dyDescent="0.25">
      <c r="C837" s="21"/>
      <c r="F837" s="22"/>
      <c r="G837" s="22"/>
    </row>
    <row r="838" spans="3:7" ht="33.75" customHeight="1" x14ac:dyDescent="0.25">
      <c r="C838" s="21"/>
      <c r="F838" s="22"/>
      <c r="G838" s="22"/>
    </row>
    <row r="839" spans="3:7" ht="33.75" customHeight="1" x14ac:dyDescent="0.25">
      <c r="C839" s="21"/>
      <c r="F839" s="22"/>
      <c r="G839" s="22"/>
    </row>
    <row r="840" spans="3:7" ht="33.75" customHeight="1" x14ac:dyDescent="0.25">
      <c r="C840" s="21"/>
      <c r="F840" s="22"/>
      <c r="G840" s="22"/>
    </row>
    <row r="841" spans="3:7" ht="33.75" customHeight="1" x14ac:dyDescent="0.25">
      <c r="C841" s="21"/>
      <c r="F841" s="22"/>
      <c r="G841" s="22"/>
    </row>
    <row r="842" spans="3:7" ht="33.75" customHeight="1" x14ac:dyDescent="0.25">
      <c r="C842" s="21"/>
      <c r="F842" s="22"/>
      <c r="G842" s="22"/>
    </row>
    <row r="843" spans="3:7" ht="33.75" customHeight="1" x14ac:dyDescent="0.25">
      <c r="C843" s="21"/>
      <c r="F843" s="22"/>
      <c r="G843" s="22"/>
    </row>
    <row r="844" spans="3:7" ht="33.75" customHeight="1" x14ac:dyDescent="0.25">
      <c r="C844" s="21"/>
      <c r="F844" s="22"/>
      <c r="G844" s="22"/>
    </row>
    <row r="845" spans="3:7" ht="33.75" customHeight="1" x14ac:dyDescent="0.25">
      <c r="C845" s="21"/>
      <c r="F845" s="22"/>
      <c r="G845" s="22"/>
    </row>
    <row r="846" spans="3:7" ht="33.75" customHeight="1" x14ac:dyDescent="0.25">
      <c r="C846" s="21"/>
      <c r="F846" s="22"/>
      <c r="G846" s="22"/>
    </row>
    <row r="847" spans="3:7" ht="33.75" customHeight="1" x14ac:dyDescent="0.25">
      <c r="C847" s="21"/>
      <c r="F847" s="22"/>
      <c r="G847" s="22"/>
    </row>
    <row r="848" spans="3:7" ht="33.75" customHeight="1" x14ac:dyDescent="0.25">
      <c r="C848" s="21"/>
      <c r="F848" s="22"/>
      <c r="G848" s="22"/>
    </row>
    <row r="849" spans="3:7" ht="33.75" customHeight="1" x14ac:dyDescent="0.25">
      <c r="C849" s="21"/>
      <c r="F849" s="22"/>
      <c r="G849" s="22"/>
    </row>
    <row r="850" spans="3:7" ht="33.75" customHeight="1" x14ac:dyDescent="0.25">
      <c r="C850" s="21"/>
      <c r="F850" s="22"/>
      <c r="G850" s="22"/>
    </row>
    <row r="851" spans="3:7" ht="33.75" customHeight="1" x14ac:dyDescent="0.25">
      <c r="C851" s="21"/>
      <c r="F851" s="22"/>
      <c r="G851" s="22"/>
    </row>
    <row r="852" spans="3:7" ht="33.75" customHeight="1" x14ac:dyDescent="0.25">
      <c r="C852" s="21"/>
      <c r="F852" s="22"/>
      <c r="G852" s="22"/>
    </row>
    <row r="853" spans="3:7" ht="33.75" customHeight="1" x14ac:dyDescent="0.25">
      <c r="C853" s="21"/>
      <c r="F853" s="22"/>
      <c r="G853" s="22"/>
    </row>
    <row r="854" spans="3:7" ht="33.75" customHeight="1" x14ac:dyDescent="0.25">
      <c r="C854" s="21"/>
      <c r="F854" s="22"/>
      <c r="G854" s="22"/>
    </row>
    <row r="855" spans="3:7" ht="33.75" customHeight="1" x14ac:dyDescent="0.25">
      <c r="C855" s="21"/>
      <c r="F855" s="22"/>
      <c r="G855" s="22"/>
    </row>
    <row r="856" spans="3:7" ht="33.75" customHeight="1" x14ac:dyDescent="0.25">
      <c r="C856" s="21"/>
      <c r="F856" s="22"/>
      <c r="G856" s="22"/>
    </row>
    <row r="857" spans="3:7" ht="33.75" customHeight="1" x14ac:dyDescent="0.25">
      <c r="C857" s="21"/>
      <c r="F857" s="22"/>
      <c r="G857" s="22"/>
    </row>
    <row r="858" spans="3:7" ht="33.75" customHeight="1" x14ac:dyDescent="0.25">
      <c r="C858" s="21"/>
      <c r="F858" s="22"/>
      <c r="G858" s="22"/>
    </row>
    <row r="859" spans="3:7" ht="33.75" customHeight="1" x14ac:dyDescent="0.25">
      <c r="C859" s="21"/>
      <c r="F859" s="22"/>
      <c r="G859" s="22"/>
    </row>
    <row r="860" spans="3:7" ht="33.75" customHeight="1" x14ac:dyDescent="0.25">
      <c r="C860" s="21"/>
      <c r="F860" s="22"/>
      <c r="G860" s="22"/>
    </row>
    <row r="861" spans="3:7" ht="33.75" customHeight="1" x14ac:dyDescent="0.25">
      <c r="C861" s="21"/>
      <c r="F861" s="22"/>
      <c r="G861" s="22"/>
    </row>
    <row r="862" spans="3:7" ht="33.75" customHeight="1" x14ac:dyDescent="0.25">
      <c r="C862" s="21"/>
      <c r="F862" s="22"/>
      <c r="G862" s="22"/>
    </row>
    <row r="863" spans="3:7" ht="33.75" customHeight="1" x14ac:dyDescent="0.25">
      <c r="C863" s="21"/>
      <c r="F863" s="22"/>
      <c r="G863" s="22"/>
    </row>
    <row r="864" spans="3:7" ht="33.75" customHeight="1" x14ac:dyDescent="0.25">
      <c r="C864" s="21"/>
      <c r="F864" s="22"/>
      <c r="G864" s="22"/>
    </row>
    <row r="865" spans="3:7" ht="33.75" customHeight="1" x14ac:dyDescent="0.25">
      <c r="C865" s="21"/>
      <c r="F865" s="22"/>
      <c r="G865" s="22"/>
    </row>
    <row r="866" spans="3:7" ht="33.75" customHeight="1" x14ac:dyDescent="0.25">
      <c r="C866" s="21"/>
      <c r="F866" s="22"/>
      <c r="G866" s="22"/>
    </row>
    <row r="867" spans="3:7" ht="33.75" customHeight="1" x14ac:dyDescent="0.25">
      <c r="C867" s="21"/>
      <c r="F867" s="22"/>
      <c r="G867" s="22"/>
    </row>
    <row r="868" spans="3:7" ht="33.75" customHeight="1" x14ac:dyDescent="0.25">
      <c r="C868" s="21"/>
      <c r="F868" s="22"/>
      <c r="G868" s="22"/>
    </row>
    <row r="869" spans="3:7" ht="33.75" customHeight="1" x14ac:dyDescent="0.25">
      <c r="C869" s="21"/>
      <c r="F869" s="22"/>
      <c r="G869" s="22"/>
    </row>
    <row r="870" spans="3:7" ht="33.75" customHeight="1" x14ac:dyDescent="0.25">
      <c r="C870" s="21"/>
      <c r="F870" s="22"/>
      <c r="G870" s="22"/>
    </row>
    <row r="871" spans="3:7" ht="33.75" customHeight="1" x14ac:dyDescent="0.25">
      <c r="C871" s="21"/>
      <c r="F871" s="22"/>
      <c r="G871" s="22"/>
    </row>
    <row r="872" spans="3:7" ht="33.75" customHeight="1" x14ac:dyDescent="0.25">
      <c r="C872" s="21"/>
      <c r="F872" s="22"/>
      <c r="G872" s="22"/>
    </row>
    <row r="873" spans="3:7" ht="33.75" customHeight="1" x14ac:dyDescent="0.25">
      <c r="C873" s="21"/>
      <c r="F873" s="22"/>
      <c r="G873" s="22"/>
    </row>
    <row r="874" spans="3:7" ht="33.75" customHeight="1" x14ac:dyDescent="0.25">
      <c r="C874" s="21"/>
      <c r="F874" s="22"/>
      <c r="G874" s="22"/>
    </row>
    <row r="875" spans="3:7" ht="33.75" customHeight="1" x14ac:dyDescent="0.25">
      <c r="C875" s="21"/>
      <c r="F875" s="22"/>
      <c r="G875" s="22"/>
    </row>
    <row r="876" spans="3:7" ht="33.75" customHeight="1" x14ac:dyDescent="0.25">
      <c r="C876" s="21"/>
      <c r="F876" s="22"/>
      <c r="G876" s="22"/>
    </row>
    <row r="877" spans="3:7" ht="33.75" customHeight="1" x14ac:dyDescent="0.25">
      <c r="C877" s="21"/>
      <c r="F877" s="22"/>
      <c r="G877" s="22"/>
    </row>
    <row r="878" spans="3:7" ht="33.75" customHeight="1" x14ac:dyDescent="0.25">
      <c r="C878" s="21"/>
      <c r="F878" s="22"/>
      <c r="G878" s="22"/>
    </row>
    <row r="879" spans="3:7" ht="33.75" customHeight="1" x14ac:dyDescent="0.25">
      <c r="C879" s="21"/>
      <c r="F879" s="22"/>
      <c r="G879" s="22"/>
    </row>
    <row r="880" spans="3:7" ht="33.75" customHeight="1" x14ac:dyDescent="0.25">
      <c r="C880" s="21"/>
      <c r="F880" s="22"/>
      <c r="G880" s="22"/>
    </row>
    <row r="881" spans="3:7" ht="33.75" customHeight="1" x14ac:dyDescent="0.25">
      <c r="C881" s="21"/>
      <c r="F881" s="22"/>
      <c r="G881" s="22"/>
    </row>
    <row r="882" spans="3:7" ht="33.75" customHeight="1" x14ac:dyDescent="0.25">
      <c r="C882" s="21"/>
      <c r="F882" s="22"/>
      <c r="G882" s="22"/>
    </row>
    <row r="883" spans="3:7" ht="33.75" customHeight="1" x14ac:dyDescent="0.25">
      <c r="C883" s="21"/>
      <c r="F883" s="22"/>
      <c r="G883" s="22"/>
    </row>
    <row r="884" spans="3:7" ht="33.75" customHeight="1" x14ac:dyDescent="0.25">
      <c r="C884" s="21"/>
      <c r="F884" s="22"/>
      <c r="G884" s="22"/>
    </row>
    <row r="885" spans="3:7" ht="33.75" customHeight="1" x14ac:dyDescent="0.25">
      <c r="C885" s="21"/>
      <c r="F885" s="22"/>
      <c r="G885" s="22"/>
    </row>
    <row r="886" spans="3:7" ht="33.75" customHeight="1" x14ac:dyDescent="0.25">
      <c r="C886" s="21"/>
      <c r="F886" s="22"/>
      <c r="G886" s="22"/>
    </row>
    <row r="887" spans="3:7" ht="33.75" customHeight="1" x14ac:dyDescent="0.25">
      <c r="C887" s="21"/>
      <c r="F887" s="22"/>
      <c r="G887" s="22"/>
    </row>
    <row r="888" spans="3:7" ht="33.75" customHeight="1" x14ac:dyDescent="0.25">
      <c r="C888" s="21"/>
      <c r="F888" s="22"/>
      <c r="G888" s="22"/>
    </row>
    <row r="889" spans="3:7" ht="33.75" customHeight="1" x14ac:dyDescent="0.25">
      <c r="C889" s="21"/>
      <c r="F889" s="22"/>
      <c r="G889" s="22"/>
    </row>
    <row r="890" spans="3:7" ht="33.75" customHeight="1" x14ac:dyDescent="0.25">
      <c r="C890" s="21"/>
      <c r="F890" s="22"/>
      <c r="G890" s="22"/>
    </row>
    <row r="891" spans="3:7" ht="33.75" customHeight="1" x14ac:dyDescent="0.25">
      <c r="C891" s="21"/>
      <c r="F891" s="22"/>
      <c r="G891" s="22"/>
    </row>
    <row r="892" spans="3:7" ht="33.75" customHeight="1" x14ac:dyDescent="0.25">
      <c r="C892" s="21"/>
      <c r="F892" s="22"/>
      <c r="G892" s="22"/>
    </row>
    <row r="893" spans="3:7" ht="33.75" customHeight="1" x14ac:dyDescent="0.25">
      <c r="C893" s="21"/>
      <c r="F893" s="22"/>
      <c r="G893" s="22"/>
    </row>
    <row r="894" spans="3:7" ht="33.75" customHeight="1" x14ac:dyDescent="0.25">
      <c r="C894" s="21"/>
      <c r="F894" s="22"/>
      <c r="G894" s="22"/>
    </row>
    <row r="895" spans="3:7" ht="33.75" customHeight="1" x14ac:dyDescent="0.25">
      <c r="C895" s="21"/>
      <c r="F895" s="22"/>
      <c r="G895" s="22"/>
    </row>
    <row r="896" spans="3:7" ht="33.75" customHeight="1" x14ac:dyDescent="0.25">
      <c r="C896" s="21"/>
      <c r="F896" s="22"/>
      <c r="G896" s="22"/>
    </row>
    <row r="897" spans="3:7" ht="33.75" customHeight="1" x14ac:dyDescent="0.25">
      <c r="C897" s="21"/>
      <c r="F897" s="22"/>
      <c r="G897" s="22"/>
    </row>
    <row r="898" spans="3:7" ht="33.75" customHeight="1" x14ac:dyDescent="0.25">
      <c r="C898" s="21"/>
      <c r="F898" s="22"/>
      <c r="G898" s="22"/>
    </row>
    <row r="899" spans="3:7" ht="33.75" customHeight="1" x14ac:dyDescent="0.25">
      <c r="C899" s="21"/>
      <c r="F899" s="22"/>
      <c r="G899" s="22"/>
    </row>
    <row r="900" spans="3:7" ht="33.75" customHeight="1" x14ac:dyDescent="0.25">
      <c r="C900" s="21"/>
      <c r="F900" s="22"/>
      <c r="G900" s="22"/>
    </row>
    <row r="901" spans="3:7" ht="33.75" customHeight="1" x14ac:dyDescent="0.25">
      <c r="C901" s="21"/>
      <c r="F901" s="22"/>
      <c r="G901" s="22"/>
    </row>
    <row r="902" spans="3:7" ht="33.75" customHeight="1" x14ac:dyDescent="0.25">
      <c r="C902" s="21"/>
      <c r="F902" s="22"/>
      <c r="G902" s="22"/>
    </row>
    <row r="903" spans="3:7" ht="33.75" customHeight="1" x14ac:dyDescent="0.25">
      <c r="C903" s="21"/>
      <c r="F903" s="22"/>
      <c r="G903" s="22"/>
    </row>
    <row r="904" spans="3:7" ht="33.75" customHeight="1" x14ac:dyDescent="0.25">
      <c r="C904" s="21"/>
      <c r="F904" s="22"/>
      <c r="G904" s="22"/>
    </row>
    <row r="905" spans="3:7" ht="33.75" customHeight="1" x14ac:dyDescent="0.25">
      <c r="C905" s="21"/>
      <c r="F905" s="22"/>
      <c r="G905" s="22"/>
    </row>
    <row r="906" spans="3:7" ht="33.75" customHeight="1" x14ac:dyDescent="0.25">
      <c r="C906" s="21"/>
      <c r="F906" s="22"/>
      <c r="G906" s="22"/>
    </row>
    <row r="907" spans="3:7" ht="33.75" customHeight="1" x14ac:dyDescent="0.25">
      <c r="C907" s="21"/>
      <c r="F907" s="22"/>
      <c r="G907" s="22"/>
    </row>
    <row r="908" spans="3:7" ht="33.75" customHeight="1" x14ac:dyDescent="0.25">
      <c r="C908" s="21"/>
      <c r="F908" s="22"/>
      <c r="G908" s="22"/>
    </row>
    <row r="909" spans="3:7" ht="33.75" customHeight="1" x14ac:dyDescent="0.25">
      <c r="C909" s="21"/>
      <c r="F909" s="22"/>
      <c r="G909" s="22"/>
    </row>
    <row r="910" spans="3:7" ht="33.75" customHeight="1" x14ac:dyDescent="0.25">
      <c r="C910" s="21"/>
      <c r="F910" s="22"/>
      <c r="G910" s="22"/>
    </row>
    <row r="911" spans="3:7" ht="33.75" customHeight="1" x14ac:dyDescent="0.25">
      <c r="C911" s="21"/>
      <c r="F911" s="22"/>
      <c r="G911" s="22"/>
    </row>
    <row r="912" spans="3:7" ht="33.75" customHeight="1" x14ac:dyDescent="0.25">
      <c r="C912" s="21"/>
      <c r="F912" s="22"/>
      <c r="G912" s="22"/>
    </row>
    <row r="913" spans="3:7" ht="33.75" customHeight="1" x14ac:dyDescent="0.25">
      <c r="C913" s="21"/>
      <c r="F913" s="22"/>
      <c r="G913" s="22"/>
    </row>
    <row r="914" spans="3:7" ht="33.75" customHeight="1" x14ac:dyDescent="0.25">
      <c r="C914" s="21"/>
      <c r="F914" s="22"/>
      <c r="G914" s="22"/>
    </row>
    <row r="915" spans="3:7" ht="33.75" customHeight="1" x14ac:dyDescent="0.25">
      <c r="C915" s="21"/>
      <c r="F915" s="22"/>
      <c r="G915" s="22"/>
    </row>
    <row r="916" spans="3:7" ht="33.75" customHeight="1" x14ac:dyDescent="0.25">
      <c r="C916" s="21"/>
      <c r="F916" s="22"/>
      <c r="G916" s="22"/>
    </row>
    <row r="917" spans="3:7" ht="33.75" customHeight="1" x14ac:dyDescent="0.25">
      <c r="C917" s="21"/>
      <c r="F917" s="22"/>
      <c r="G917" s="22"/>
    </row>
    <row r="918" spans="3:7" ht="33.75" customHeight="1" x14ac:dyDescent="0.25">
      <c r="C918" s="21"/>
      <c r="F918" s="22"/>
      <c r="G918" s="22"/>
    </row>
    <row r="919" spans="3:7" ht="33.75" customHeight="1" x14ac:dyDescent="0.25">
      <c r="C919" s="21"/>
      <c r="F919" s="22"/>
      <c r="G919" s="22"/>
    </row>
    <row r="920" spans="3:7" ht="33.75" customHeight="1" x14ac:dyDescent="0.25">
      <c r="C920" s="21"/>
      <c r="F920" s="22"/>
      <c r="G920" s="22"/>
    </row>
    <row r="921" spans="3:7" ht="33.75" customHeight="1" x14ac:dyDescent="0.25">
      <c r="C921" s="21"/>
      <c r="F921" s="22"/>
      <c r="G921" s="22"/>
    </row>
    <row r="922" spans="3:7" ht="33.75" customHeight="1" x14ac:dyDescent="0.25">
      <c r="C922" s="21"/>
      <c r="F922" s="22"/>
      <c r="G922" s="22"/>
    </row>
    <row r="923" spans="3:7" ht="33.75" customHeight="1" x14ac:dyDescent="0.25">
      <c r="C923" s="21"/>
      <c r="F923" s="22"/>
      <c r="G923" s="22"/>
    </row>
    <row r="924" spans="3:7" ht="33.75" customHeight="1" x14ac:dyDescent="0.25">
      <c r="C924" s="21"/>
      <c r="F924" s="22"/>
      <c r="G924" s="22"/>
    </row>
    <row r="925" spans="3:7" ht="33.75" customHeight="1" x14ac:dyDescent="0.25">
      <c r="C925" s="21"/>
      <c r="F925" s="22"/>
      <c r="G925" s="22"/>
    </row>
    <row r="926" spans="3:7" ht="33.75" customHeight="1" x14ac:dyDescent="0.25">
      <c r="C926" s="21"/>
      <c r="F926" s="22"/>
      <c r="G926" s="22"/>
    </row>
    <row r="927" spans="3:7" ht="33.75" customHeight="1" x14ac:dyDescent="0.25">
      <c r="C927" s="21"/>
      <c r="F927" s="22"/>
      <c r="G927" s="22"/>
    </row>
    <row r="928" spans="3:7" ht="33.75" customHeight="1" x14ac:dyDescent="0.25">
      <c r="C928" s="21"/>
      <c r="F928" s="22"/>
      <c r="G928" s="22"/>
    </row>
    <row r="929" spans="3:7" ht="33.75" customHeight="1" x14ac:dyDescent="0.25">
      <c r="C929" s="21"/>
      <c r="F929" s="22"/>
      <c r="G929" s="22"/>
    </row>
    <row r="930" spans="3:7" ht="33.75" customHeight="1" x14ac:dyDescent="0.25">
      <c r="C930" s="21"/>
      <c r="F930" s="22"/>
      <c r="G930" s="22"/>
    </row>
    <row r="931" spans="3:7" ht="33.75" customHeight="1" x14ac:dyDescent="0.25">
      <c r="C931" s="21"/>
      <c r="F931" s="22"/>
      <c r="G931" s="22"/>
    </row>
    <row r="932" spans="3:7" ht="33.75" customHeight="1" x14ac:dyDescent="0.25">
      <c r="C932" s="21"/>
      <c r="F932" s="22"/>
      <c r="G932" s="22"/>
    </row>
    <row r="933" spans="3:7" ht="33.75" customHeight="1" x14ac:dyDescent="0.25">
      <c r="C933" s="21"/>
      <c r="F933" s="22"/>
      <c r="G933" s="22"/>
    </row>
    <row r="934" spans="3:7" ht="33.75" customHeight="1" x14ac:dyDescent="0.25">
      <c r="C934" s="21"/>
      <c r="F934" s="22"/>
      <c r="G934" s="22"/>
    </row>
    <row r="935" spans="3:7" ht="33.75" customHeight="1" x14ac:dyDescent="0.25">
      <c r="C935" s="21"/>
      <c r="F935" s="22"/>
      <c r="G935" s="22"/>
    </row>
    <row r="936" spans="3:7" ht="33.75" customHeight="1" x14ac:dyDescent="0.25">
      <c r="C936" s="21"/>
      <c r="F936" s="22"/>
      <c r="G936" s="22"/>
    </row>
    <row r="937" spans="3:7" ht="33.75" customHeight="1" x14ac:dyDescent="0.25">
      <c r="C937" s="21"/>
      <c r="F937" s="22"/>
      <c r="G937" s="22"/>
    </row>
    <row r="938" spans="3:7" ht="33.75" customHeight="1" x14ac:dyDescent="0.25">
      <c r="C938" s="21"/>
      <c r="F938" s="22"/>
      <c r="G938" s="22"/>
    </row>
    <row r="939" spans="3:7" ht="33.75" customHeight="1" x14ac:dyDescent="0.25">
      <c r="C939" s="21"/>
      <c r="F939" s="22"/>
      <c r="G939" s="22"/>
    </row>
    <row r="940" spans="3:7" ht="33.75" customHeight="1" x14ac:dyDescent="0.25">
      <c r="C940" s="21"/>
      <c r="F940" s="22"/>
      <c r="G940" s="22"/>
    </row>
    <row r="941" spans="3:7" ht="33.75" customHeight="1" x14ac:dyDescent="0.25">
      <c r="C941" s="21"/>
      <c r="F941" s="22"/>
      <c r="G941" s="22"/>
    </row>
    <row r="942" spans="3:7" ht="33.75" customHeight="1" x14ac:dyDescent="0.25">
      <c r="C942" s="21"/>
      <c r="F942" s="22"/>
      <c r="G942" s="22"/>
    </row>
    <row r="943" spans="3:7" ht="33.75" customHeight="1" x14ac:dyDescent="0.25">
      <c r="C943" s="21"/>
      <c r="F943" s="22"/>
      <c r="G943" s="22"/>
    </row>
    <row r="944" spans="3:7" ht="33.75" customHeight="1" x14ac:dyDescent="0.25">
      <c r="C944" s="21"/>
      <c r="F944" s="22"/>
      <c r="G944" s="22"/>
    </row>
    <row r="945" spans="3:7" ht="33.75" customHeight="1" x14ac:dyDescent="0.25">
      <c r="C945" s="21"/>
      <c r="F945" s="22"/>
      <c r="G945" s="22"/>
    </row>
    <row r="946" spans="3:7" ht="33.75" customHeight="1" x14ac:dyDescent="0.25">
      <c r="C946" s="21"/>
      <c r="F946" s="22"/>
      <c r="G946" s="22"/>
    </row>
    <row r="947" spans="3:7" ht="33.75" customHeight="1" x14ac:dyDescent="0.25">
      <c r="C947" s="21"/>
      <c r="F947" s="22"/>
      <c r="G947" s="22"/>
    </row>
    <row r="948" spans="3:7" ht="33.75" customHeight="1" x14ac:dyDescent="0.25">
      <c r="C948" s="21"/>
      <c r="F948" s="22"/>
      <c r="G948" s="22"/>
    </row>
    <row r="949" spans="3:7" ht="33.75" customHeight="1" x14ac:dyDescent="0.25">
      <c r="C949" s="21"/>
      <c r="F949" s="22"/>
      <c r="G949" s="22"/>
    </row>
    <row r="950" spans="3:7" ht="33.75" customHeight="1" x14ac:dyDescent="0.25">
      <c r="C950" s="21"/>
      <c r="F950" s="22"/>
      <c r="G950" s="22"/>
    </row>
    <row r="951" spans="3:7" ht="33.75" customHeight="1" x14ac:dyDescent="0.25">
      <c r="C951" s="21"/>
      <c r="F951" s="22"/>
      <c r="G951" s="22"/>
    </row>
    <row r="952" spans="3:7" ht="33.75" customHeight="1" x14ac:dyDescent="0.25">
      <c r="C952" s="21"/>
      <c r="F952" s="22"/>
      <c r="G952" s="22"/>
    </row>
    <row r="953" spans="3:7" ht="33.75" customHeight="1" x14ac:dyDescent="0.25">
      <c r="C953" s="21"/>
      <c r="F953" s="22"/>
      <c r="G953" s="22"/>
    </row>
    <row r="954" spans="3:7" ht="33.75" customHeight="1" x14ac:dyDescent="0.25">
      <c r="C954" s="21"/>
      <c r="F954" s="22"/>
      <c r="G954" s="22"/>
    </row>
    <row r="955" spans="3:7" ht="33.75" customHeight="1" x14ac:dyDescent="0.25">
      <c r="C955" s="21"/>
      <c r="F955" s="22"/>
      <c r="G955" s="22"/>
    </row>
    <row r="956" spans="3:7" ht="33.75" customHeight="1" x14ac:dyDescent="0.25">
      <c r="C956" s="21"/>
      <c r="F956" s="22"/>
      <c r="G956" s="22"/>
    </row>
    <row r="957" spans="3:7" ht="33.75" customHeight="1" x14ac:dyDescent="0.25">
      <c r="C957" s="21"/>
      <c r="F957" s="22"/>
      <c r="G957" s="22"/>
    </row>
    <row r="958" spans="3:7" ht="33.75" customHeight="1" x14ac:dyDescent="0.25">
      <c r="C958" s="21"/>
      <c r="F958" s="22"/>
      <c r="G958" s="22"/>
    </row>
    <row r="959" spans="3:7" ht="33.75" customHeight="1" x14ac:dyDescent="0.25">
      <c r="C959" s="21"/>
      <c r="F959" s="22"/>
      <c r="G959" s="22"/>
    </row>
    <row r="960" spans="3:7" ht="33.75" customHeight="1" x14ac:dyDescent="0.25">
      <c r="C960" s="21"/>
      <c r="F960" s="22"/>
      <c r="G960" s="22"/>
    </row>
    <row r="961" spans="3:7" ht="33.75" customHeight="1" x14ac:dyDescent="0.25">
      <c r="C961" s="21"/>
      <c r="F961" s="22"/>
      <c r="G961" s="22"/>
    </row>
    <row r="962" spans="3:7" ht="33.75" customHeight="1" x14ac:dyDescent="0.25">
      <c r="C962" s="21"/>
      <c r="F962" s="22"/>
      <c r="G962" s="22"/>
    </row>
    <row r="963" spans="3:7" ht="33.75" customHeight="1" x14ac:dyDescent="0.25">
      <c r="C963" s="21"/>
      <c r="F963" s="22"/>
      <c r="G963" s="22"/>
    </row>
    <row r="964" spans="3:7" ht="33.75" customHeight="1" x14ac:dyDescent="0.25">
      <c r="C964" s="21"/>
      <c r="F964" s="22"/>
      <c r="G964" s="22"/>
    </row>
    <row r="965" spans="3:7" ht="33.75" customHeight="1" x14ac:dyDescent="0.25">
      <c r="C965" s="21"/>
      <c r="F965" s="22"/>
      <c r="G965" s="22"/>
    </row>
    <row r="966" spans="3:7" ht="33.75" customHeight="1" x14ac:dyDescent="0.25">
      <c r="C966" s="21"/>
      <c r="F966" s="22"/>
      <c r="G966" s="22"/>
    </row>
    <row r="967" spans="3:7" ht="33.75" customHeight="1" x14ac:dyDescent="0.25">
      <c r="C967" s="21"/>
      <c r="F967" s="22"/>
      <c r="G967" s="22"/>
    </row>
    <row r="968" spans="3:7" ht="33.75" customHeight="1" x14ac:dyDescent="0.25">
      <c r="C968" s="21"/>
      <c r="F968" s="22"/>
      <c r="G968" s="22"/>
    </row>
    <row r="969" spans="3:7" ht="33.75" customHeight="1" x14ac:dyDescent="0.25">
      <c r="C969" s="21"/>
      <c r="F969" s="22"/>
      <c r="G969" s="22"/>
    </row>
    <row r="970" spans="3:7" ht="33.75" customHeight="1" x14ac:dyDescent="0.25">
      <c r="C970" s="21"/>
      <c r="F970" s="22"/>
      <c r="G970" s="22"/>
    </row>
    <row r="971" spans="3:7" ht="33.75" customHeight="1" x14ac:dyDescent="0.25">
      <c r="C971" s="21"/>
      <c r="F971" s="22"/>
      <c r="G971" s="22"/>
    </row>
    <row r="972" spans="3:7" ht="33.75" customHeight="1" x14ac:dyDescent="0.25">
      <c r="C972" s="21"/>
      <c r="F972" s="22"/>
      <c r="G972" s="22"/>
    </row>
    <row r="973" spans="3:7" ht="33.75" customHeight="1" x14ac:dyDescent="0.25">
      <c r="C973" s="21"/>
      <c r="F973" s="22"/>
      <c r="G973" s="22"/>
    </row>
    <row r="974" spans="3:7" ht="33.75" customHeight="1" x14ac:dyDescent="0.25">
      <c r="C974" s="21"/>
      <c r="F974" s="22"/>
      <c r="G974" s="22"/>
    </row>
    <row r="975" spans="3:7" ht="33.75" customHeight="1" x14ac:dyDescent="0.25">
      <c r="C975" s="21"/>
      <c r="F975" s="22"/>
      <c r="G975" s="22"/>
    </row>
    <row r="976" spans="3:7" ht="33.75" customHeight="1" x14ac:dyDescent="0.25">
      <c r="C976" s="21"/>
      <c r="F976" s="22"/>
      <c r="G976" s="22"/>
    </row>
    <row r="977" spans="3:7" ht="33.75" customHeight="1" x14ac:dyDescent="0.25">
      <c r="C977" s="21"/>
      <c r="F977" s="22"/>
      <c r="G977" s="22"/>
    </row>
    <row r="978" spans="3:7" ht="33.75" customHeight="1" x14ac:dyDescent="0.25">
      <c r="C978" s="21"/>
      <c r="F978" s="22"/>
      <c r="G978" s="22"/>
    </row>
    <row r="979" spans="3:7" ht="33.75" customHeight="1" x14ac:dyDescent="0.25">
      <c r="C979" s="21"/>
      <c r="F979" s="22"/>
      <c r="G979" s="22"/>
    </row>
    <row r="980" spans="3:7" ht="33.75" customHeight="1" x14ac:dyDescent="0.25">
      <c r="C980" s="21"/>
      <c r="F980" s="22"/>
      <c r="G980" s="22"/>
    </row>
    <row r="981" spans="3:7" ht="33.75" customHeight="1" x14ac:dyDescent="0.25">
      <c r="C981" s="21"/>
      <c r="F981" s="22"/>
      <c r="G981" s="22"/>
    </row>
    <row r="982" spans="3:7" ht="33.75" customHeight="1" x14ac:dyDescent="0.25">
      <c r="C982" s="21"/>
      <c r="F982" s="22"/>
      <c r="G982" s="22"/>
    </row>
    <row r="983" spans="3:7" ht="33.75" customHeight="1" x14ac:dyDescent="0.25">
      <c r="C983" s="21"/>
      <c r="F983" s="22"/>
      <c r="G983" s="22"/>
    </row>
    <row r="984" spans="3:7" ht="33.75" customHeight="1" x14ac:dyDescent="0.25">
      <c r="C984" s="21"/>
      <c r="F984" s="22"/>
      <c r="G984" s="22"/>
    </row>
    <row r="985" spans="3:7" ht="33.75" customHeight="1" x14ac:dyDescent="0.25">
      <c r="C985" s="21"/>
      <c r="F985" s="22"/>
      <c r="G985" s="22"/>
    </row>
    <row r="986" spans="3:7" ht="33.75" customHeight="1" x14ac:dyDescent="0.25">
      <c r="C986" s="21"/>
      <c r="F986" s="22"/>
      <c r="G986" s="22"/>
    </row>
    <row r="987" spans="3:7" ht="33.75" customHeight="1" x14ac:dyDescent="0.25">
      <c r="C987" s="21"/>
      <c r="F987" s="22"/>
      <c r="G987" s="22"/>
    </row>
    <row r="988" spans="3:7" ht="33.75" customHeight="1" x14ac:dyDescent="0.25">
      <c r="C988" s="21"/>
      <c r="F988" s="22"/>
      <c r="G988" s="22"/>
    </row>
    <row r="989" spans="3:7" ht="33.75" customHeight="1" x14ac:dyDescent="0.25">
      <c r="C989" s="21"/>
      <c r="F989" s="22"/>
      <c r="G989" s="22"/>
    </row>
    <row r="990" spans="3:7" ht="33.75" customHeight="1" x14ac:dyDescent="0.25">
      <c r="C990" s="21"/>
      <c r="F990" s="22"/>
      <c r="G990" s="22"/>
    </row>
    <row r="991" spans="3:7" ht="33.75" customHeight="1" x14ac:dyDescent="0.25">
      <c r="C991" s="21"/>
      <c r="F991" s="22"/>
      <c r="G991" s="22"/>
    </row>
    <row r="992" spans="3:7" ht="33.75" customHeight="1" x14ac:dyDescent="0.25">
      <c r="C992" s="21"/>
      <c r="F992" s="22"/>
      <c r="G992" s="22"/>
    </row>
    <row r="993" spans="3:7" ht="33.75" customHeight="1" x14ac:dyDescent="0.25">
      <c r="C993" s="21"/>
      <c r="F993" s="22"/>
      <c r="G993" s="22"/>
    </row>
    <row r="994" spans="3:7" ht="33.75" customHeight="1" x14ac:dyDescent="0.25">
      <c r="C994" s="21"/>
      <c r="F994" s="22"/>
      <c r="G994" s="22"/>
    </row>
    <row r="995" spans="3:7" ht="33.75" customHeight="1" x14ac:dyDescent="0.25">
      <c r="C995" s="21"/>
      <c r="F995" s="22"/>
      <c r="G995" s="22"/>
    </row>
    <row r="996" spans="3:7" ht="33.75" customHeight="1" x14ac:dyDescent="0.25">
      <c r="C996" s="21"/>
      <c r="F996" s="22"/>
      <c r="G996" s="22"/>
    </row>
  </sheetData>
  <mergeCells count="9">
    <mergeCell ref="B3:D3"/>
    <mergeCell ref="B19:H19"/>
    <mergeCell ref="B1:J1"/>
    <mergeCell ref="B2:D2"/>
    <mergeCell ref="G2:H2"/>
    <mergeCell ref="I2:J2"/>
    <mergeCell ref="G3:H3"/>
    <mergeCell ref="I3:J3"/>
    <mergeCell ref="B4:J4"/>
  </mergeCells>
  <conditionalFormatting sqref="J6:J18">
    <cfRule type="expression" dxfId="7" priority="2">
      <formula>MOD(ROW(),2)=1</formula>
    </cfRule>
  </conditionalFormatting>
  <conditionalFormatting sqref="J6:J18">
    <cfRule type="expression" dxfId="6" priority="3">
      <formula>MOD(ROW(),2)=0</formula>
    </cfRule>
  </conditionalFormatting>
  <printOptions horizontalCentered="1"/>
  <pageMargins left="0.7" right="0.7" top="1" bottom="1" header="0" footer="0"/>
  <pageSetup fitToHeight="0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8"/>
  <sheetViews>
    <sheetView topLeftCell="A19" workbookViewId="0">
      <selection activeCell="F22" sqref="F22"/>
    </sheetView>
  </sheetViews>
  <sheetFormatPr defaultRowHeight="13.8" x14ac:dyDescent="0.25"/>
  <cols>
    <col min="3" max="3" width="6.5" style="53" bestFit="1" customWidth="1"/>
    <col min="4" max="4" width="27.69921875" customWidth="1"/>
    <col min="5" max="5" width="10.09765625" style="53" customWidth="1"/>
    <col min="6" max="6" width="11.3984375" style="54" bestFit="1" customWidth="1"/>
    <col min="7" max="7" width="15.5" style="54" customWidth="1"/>
    <col min="8" max="8" width="13.59765625" style="54" customWidth="1"/>
    <col min="9" max="9" width="27" customWidth="1"/>
  </cols>
  <sheetData>
    <row r="2" spans="3:9" ht="21" x14ac:dyDescent="0.25">
      <c r="C2" s="132" t="s">
        <v>184</v>
      </c>
      <c r="D2" s="132"/>
      <c r="E2" s="132"/>
      <c r="F2" s="132"/>
      <c r="G2" s="132"/>
      <c r="H2" s="132"/>
      <c r="I2" s="132"/>
    </row>
    <row r="3" spans="3:9" ht="21" x14ac:dyDescent="0.25">
      <c r="C3" s="57" t="s">
        <v>8</v>
      </c>
      <c r="D3" s="57" t="s">
        <v>60</v>
      </c>
      <c r="E3" s="57" t="s">
        <v>61</v>
      </c>
      <c r="F3" s="57" t="s">
        <v>15</v>
      </c>
      <c r="G3" s="57" t="s">
        <v>62</v>
      </c>
      <c r="H3" s="57" t="s">
        <v>73</v>
      </c>
      <c r="I3" s="57" t="s">
        <v>65</v>
      </c>
    </row>
    <row r="4" spans="3:9" x14ac:dyDescent="0.25">
      <c r="C4" s="52">
        <v>1</v>
      </c>
      <c r="D4" s="92" t="s">
        <v>180</v>
      </c>
      <c r="E4" s="52">
        <v>1</v>
      </c>
      <c r="F4" s="55">
        <v>250000</v>
      </c>
      <c r="G4" s="109">
        <f>E4*F4</f>
        <v>250000</v>
      </c>
      <c r="H4" s="55"/>
      <c r="I4" s="51"/>
    </row>
    <row r="5" spans="3:9" x14ac:dyDescent="0.25">
      <c r="C5" s="52">
        <v>2</v>
      </c>
      <c r="D5" s="92" t="s">
        <v>183</v>
      </c>
      <c r="E5" s="52">
        <v>3</v>
      </c>
      <c r="F5" s="55">
        <v>110000</v>
      </c>
      <c r="G5" s="109">
        <f>E5*F5</f>
        <v>330000</v>
      </c>
      <c r="H5" s="55"/>
      <c r="I5" s="56"/>
    </row>
    <row r="6" spans="3:9" x14ac:dyDescent="0.25">
      <c r="C6" s="52">
        <v>3</v>
      </c>
      <c r="D6" s="92" t="s">
        <v>181</v>
      </c>
      <c r="E6" s="52">
        <v>1</v>
      </c>
      <c r="F6" s="55">
        <v>500000</v>
      </c>
      <c r="G6" s="109">
        <f t="shared" ref="G6:G26" si="0">E6*F6</f>
        <v>500000</v>
      </c>
      <c r="H6" s="55"/>
      <c r="I6" s="56"/>
    </row>
    <row r="7" spans="3:9" x14ac:dyDescent="0.25">
      <c r="C7" s="52">
        <v>4</v>
      </c>
      <c r="D7" s="92" t="s">
        <v>182</v>
      </c>
      <c r="E7" s="52">
        <v>1</v>
      </c>
      <c r="F7" s="55">
        <v>1000000</v>
      </c>
      <c r="G7" s="109">
        <f t="shared" si="0"/>
        <v>1000000</v>
      </c>
      <c r="H7" s="55"/>
      <c r="I7" s="56"/>
    </row>
    <row r="8" spans="3:9" x14ac:dyDescent="0.25">
      <c r="C8" s="52">
        <v>5</v>
      </c>
      <c r="D8" s="51" t="s">
        <v>185</v>
      </c>
      <c r="E8" s="52">
        <v>1</v>
      </c>
      <c r="F8" s="55">
        <v>1800000</v>
      </c>
      <c r="G8" s="109">
        <f t="shared" si="0"/>
        <v>1800000</v>
      </c>
      <c r="H8" s="55"/>
      <c r="I8" s="51"/>
    </row>
    <row r="9" spans="3:9" x14ac:dyDescent="0.25">
      <c r="C9" s="52">
        <v>6</v>
      </c>
      <c r="D9" s="51" t="s">
        <v>186</v>
      </c>
      <c r="E9" s="52">
        <v>1</v>
      </c>
      <c r="F9" s="55">
        <v>1000000</v>
      </c>
      <c r="G9" s="114">
        <f t="shared" si="0"/>
        <v>1000000</v>
      </c>
      <c r="H9" s="60"/>
      <c r="I9" s="61"/>
    </row>
    <row r="10" spans="3:9" x14ac:dyDescent="0.25">
      <c r="C10" s="52">
        <v>7</v>
      </c>
      <c r="D10" s="92" t="s">
        <v>187</v>
      </c>
      <c r="E10" s="52">
        <v>1</v>
      </c>
      <c r="F10" s="55">
        <v>2125000</v>
      </c>
      <c r="G10" s="109">
        <f t="shared" si="0"/>
        <v>2125000</v>
      </c>
      <c r="H10" s="63"/>
      <c r="I10" s="62"/>
    </row>
    <row r="11" spans="3:9" x14ac:dyDescent="0.25">
      <c r="C11" s="52">
        <v>8</v>
      </c>
      <c r="D11" s="92" t="s">
        <v>188</v>
      </c>
      <c r="E11" s="52">
        <v>1</v>
      </c>
      <c r="F11" s="55">
        <v>577000</v>
      </c>
      <c r="G11" s="109">
        <f t="shared" si="0"/>
        <v>577000</v>
      </c>
      <c r="H11" s="63"/>
      <c r="I11" s="62"/>
    </row>
    <row r="12" spans="3:9" x14ac:dyDescent="0.25">
      <c r="C12" s="52">
        <v>9</v>
      </c>
      <c r="D12" s="92" t="s">
        <v>189</v>
      </c>
      <c r="E12" s="52">
        <v>1</v>
      </c>
      <c r="F12" s="55">
        <v>155000</v>
      </c>
      <c r="G12" s="109">
        <f t="shared" si="0"/>
        <v>155000</v>
      </c>
      <c r="H12" s="63"/>
      <c r="I12" s="62"/>
    </row>
    <row r="13" spans="3:9" x14ac:dyDescent="0.25">
      <c r="C13" s="52">
        <v>10</v>
      </c>
      <c r="D13" s="92" t="s">
        <v>190</v>
      </c>
      <c r="E13" s="52">
        <v>10</v>
      </c>
      <c r="F13" s="55">
        <v>11500</v>
      </c>
      <c r="G13" s="109">
        <f t="shared" si="0"/>
        <v>115000</v>
      </c>
      <c r="H13" s="63"/>
      <c r="I13" s="62"/>
    </row>
    <row r="14" spans="3:9" x14ac:dyDescent="0.25">
      <c r="C14" s="52">
        <v>11</v>
      </c>
      <c r="D14" s="92" t="s">
        <v>200</v>
      </c>
      <c r="E14" s="52">
        <v>1</v>
      </c>
      <c r="F14" s="55">
        <v>180000</v>
      </c>
      <c r="G14" s="109">
        <f t="shared" si="0"/>
        <v>180000</v>
      </c>
      <c r="H14" s="63"/>
      <c r="I14" s="62"/>
    </row>
    <row r="15" spans="3:9" x14ac:dyDescent="0.25">
      <c r="C15" s="52">
        <v>12</v>
      </c>
      <c r="D15" s="51" t="s">
        <v>191</v>
      </c>
      <c r="E15" s="52">
        <v>1</v>
      </c>
      <c r="F15" s="55">
        <v>1880000</v>
      </c>
      <c r="G15" s="109">
        <f t="shared" si="0"/>
        <v>1880000</v>
      </c>
      <c r="H15" s="55"/>
      <c r="I15" s="62"/>
    </row>
    <row r="16" spans="3:9" x14ac:dyDescent="0.25">
      <c r="C16" s="52">
        <v>13</v>
      </c>
      <c r="D16" s="51" t="s">
        <v>192</v>
      </c>
      <c r="E16" s="52">
        <v>2</v>
      </c>
      <c r="F16" s="55">
        <v>180000</v>
      </c>
      <c r="G16" s="109">
        <f t="shared" si="0"/>
        <v>360000</v>
      </c>
      <c r="H16" s="55"/>
      <c r="I16" s="62"/>
    </row>
    <row r="17" spans="3:9" x14ac:dyDescent="0.25">
      <c r="C17" s="52">
        <v>14</v>
      </c>
      <c r="D17" s="51" t="s">
        <v>193</v>
      </c>
      <c r="E17" s="52">
        <v>1</v>
      </c>
      <c r="F17" s="55">
        <v>5150000</v>
      </c>
      <c r="G17" s="109">
        <f t="shared" si="0"/>
        <v>5150000</v>
      </c>
      <c r="H17" s="55"/>
      <c r="I17" s="62"/>
    </row>
    <row r="18" spans="3:9" x14ac:dyDescent="0.25">
      <c r="C18" s="52">
        <v>15</v>
      </c>
      <c r="D18" s="51" t="s">
        <v>201</v>
      </c>
      <c r="E18" s="52">
        <v>1</v>
      </c>
      <c r="F18" s="55">
        <v>260000</v>
      </c>
      <c r="G18" s="109">
        <f t="shared" si="0"/>
        <v>260000</v>
      </c>
      <c r="H18" s="55"/>
      <c r="I18" s="62"/>
    </row>
    <row r="19" spans="3:9" x14ac:dyDescent="0.25">
      <c r="C19" s="52">
        <v>16</v>
      </c>
      <c r="D19" s="51" t="s">
        <v>199</v>
      </c>
      <c r="E19" s="52">
        <v>1</v>
      </c>
      <c r="F19" s="55">
        <v>1200000</v>
      </c>
      <c r="G19" s="109">
        <f t="shared" si="0"/>
        <v>1200000</v>
      </c>
      <c r="H19" s="55"/>
      <c r="I19" s="62"/>
    </row>
    <row r="20" spans="3:9" x14ac:dyDescent="0.25">
      <c r="C20" s="52">
        <v>17</v>
      </c>
      <c r="D20" s="51" t="s">
        <v>194</v>
      </c>
      <c r="E20" s="52">
        <v>1</v>
      </c>
      <c r="F20" s="55">
        <v>170000</v>
      </c>
      <c r="G20" s="109">
        <f t="shared" si="0"/>
        <v>170000</v>
      </c>
      <c r="H20" s="55"/>
      <c r="I20" s="62"/>
    </row>
    <row r="21" spans="3:9" x14ac:dyDescent="0.25">
      <c r="C21" s="52">
        <v>18</v>
      </c>
      <c r="D21" s="51" t="s">
        <v>195</v>
      </c>
      <c r="E21" s="52">
        <v>1</v>
      </c>
      <c r="F21" s="55">
        <v>122000</v>
      </c>
      <c r="G21" s="109">
        <f t="shared" si="0"/>
        <v>122000</v>
      </c>
      <c r="H21" s="55"/>
      <c r="I21" s="62"/>
    </row>
    <row r="22" spans="3:9" x14ac:dyDescent="0.25">
      <c r="C22" s="52">
        <v>19</v>
      </c>
      <c r="D22" s="51" t="s">
        <v>196</v>
      </c>
      <c r="E22" s="52">
        <v>1</v>
      </c>
      <c r="F22" s="55"/>
      <c r="G22" s="109">
        <f t="shared" si="0"/>
        <v>0</v>
      </c>
      <c r="H22" s="55"/>
      <c r="I22" s="62"/>
    </row>
    <row r="23" spans="3:9" x14ac:dyDescent="0.25">
      <c r="C23" s="52">
        <v>20</v>
      </c>
      <c r="D23" s="51" t="s">
        <v>197</v>
      </c>
      <c r="E23" s="52">
        <v>1</v>
      </c>
      <c r="F23" s="55">
        <v>928000</v>
      </c>
      <c r="G23" s="109">
        <f t="shared" si="0"/>
        <v>928000</v>
      </c>
      <c r="H23" s="55"/>
      <c r="I23" s="62"/>
    </row>
    <row r="24" spans="3:9" x14ac:dyDescent="0.25">
      <c r="C24" s="52">
        <v>21</v>
      </c>
      <c r="D24" s="51" t="s">
        <v>198</v>
      </c>
      <c r="E24" s="52">
        <v>1</v>
      </c>
      <c r="F24" s="55">
        <v>222000</v>
      </c>
      <c r="G24" s="109">
        <f t="shared" si="0"/>
        <v>222000</v>
      </c>
      <c r="H24" s="55"/>
      <c r="I24" s="62"/>
    </row>
    <row r="25" spans="3:9" x14ac:dyDescent="0.25">
      <c r="C25" s="52">
        <v>22</v>
      </c>
      <c r="D25" s="51" t="s">
        <v>202</v>
      </c>
      <c r="E25" s="52">
        <v>1</v>
      </c>
      <c r="F25" s="55">
        <v>200000</v>
      </c>
      <c r="G25" s="109">
        <f t="shared" si="0"/>
        <v>200000</v>
      </c>
      <c r="H25" s="55"/>
      <c r="I25" s="62"/>
    </row>
    <row r="26" spans="3:9" x14ac:dyDescent="0.25">
      <c r="C26" s="52">
        <v>23</v>
      </c>
      <c r="D26" s="51" t="s">
        <v>203</v>
      </c>
      <c r="E26" s="52">
        <v>1</v>
      </c>
      <c r="F26" s="55">
        <v>1750000</v>
      </c>
      <c r="G26" s="109">
        <f t="shared" si="0"/>
        <v>1750000</v>
      </c>
      <c r="H26" s="55"/>
      <c r="I26" s="62"/>
    </row>
    <row r="27" spans="3:9" x14ac:dyDescent="0.25">
      <c r="C27" s="52"/>
      <c r="D27" s="51"/>
      <c r="E27" s="52"/>
      <c r="F27" s="55"/>
      <c r="G27" s="109"/>
      <c r="H27" s="55"/>
      <c r="I27" s="51"/>
    </row>
    <row r="28" spans="3:9" x14ac:dyDescent="0.25">
      <c r="C28" s="52"/>
      <c r="D28" s="51"/>
      <c r="E28" s="52"/>
      <c r="F28" s="55"/>
      <c r="G28" s="109">
        <f>SUM(G4:G27)</f>
        <v>20274000</v>
      </c>
      <c r="H28" s="55"/>
      <c r="I28" s="51"/>
    </row>
  </sheetData>
  <mergeCells count="1">
    <mergeCell ref="C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5"/>
  <sheetViews>
    <sheetView workbookViewId="0">
      <selection activeCell="E9" sqref="E9"/>
    </sheetView>
  </sheetViews>
  <sheetFormatPr defaultColWidth="12.59765625" defaultRowHeight="15" customHeight="1" x14ac:dyDescent="0.25"/>
  <cols>
    <col min="1" max="2" width="7.59765625" customWidth="1"/>
    <col min="3" max="3" width="28.8984375" customWidth="1"/>
    <col min="4" max="4" width="13.09765625" customWidth="1"/>
    <col min="5" max="5" width="11.09765625" customWidth="1"/>
    <col min="6" max="6" width="12.69921875" customWidth="1"/>
    <col min="7" max="7" width="17.3984375" customWidth="1"/>
    <col min="8" max="26" width="7.59765625" customWidth="1"/>
  </cols>
  <sheetData>
    <row r="1" spans="2:7" ht="14.4" x14ac:dyDescent="0.25">
      <c r="F1" s="26"/>
    </row>
    <row r="2" spans="2:7" ht="31.8" x14ac:dyDescent="0.25">
      <c r="B2" s="121" t="s">
        <v>0</v>
      </c>
      <c r="C2" s="122"/>
      <c r="D2" s="122"/>
      <c r="E2" s="122"/>
      <c r="F2" s="122"/>
      <c r="G2" s="123"/>
    </row>
    <row r="3" spans="2:7" ht="15.75" customHeight="1" x14ac:dyDescent="0.25">
      <c r="B3" s="124" t="s">
        <v>1</v>
      </c>
      <c r="C3" s="126"/>
      <c r="D3" s="3"/>
      <c r="E3" s="4"/>
      <c r="F3" s="130" t="s">
        <v>3</v>
      </c>
      <c r="G3" s="126"/>
    </row>
    <row r="4" spans="2:7" ht="14.4" x14ac:dyDescent="0.25">
      <c r="B4" s="116" t="s">
        <v>4</v>
      </c>
      <c r="C4" s="118"/>
      <c r="D4" s="6"/>
      <c r="E4" s="7"/>
      <c r="F4" s="131" t="s">
        <v>6</v>
      </c>
      <c r="G4" s="118"/>
    </row>
    <row r="5" spans="2:7" ht="13.8" x14ac:dyDescent="0.25">
      <c r="B5" s="129" t="s">
        <v>37</v>
      </c>
      <c r="C5" s="117"/>
      <c r="D5" s="117"/>
      <c r="E5" s="117"/>
      <c r="F5" s="117"/>
      <c r="G5" s="118"/>
    </row>
    <row r="6" spans="2:7" ht="36" x14ac:dyDescent="0.25">
      <c r="B6" s="27" t="s">
        <v>8</v>
      </c>
      <c r="C6" s="28" t="s">
        <v>38</v>
      </c>
      <c r="D6" s="40" t="s">
        <v>11</v>
      </c>
      <c r="E6" s="28" t="s">
        <v>39</v>
      </c>
      <c r="F6" s="39" t="s">
        <v>40</v>
      </c>
      <c r="G6" s="29" t="s">
        <v>41</v>
      </c>
    </row>
    <row r="7" spans="2:7" ht="16.5" customHeight="1" x14ac:dyDescent="0.25">
      <c r="B7" s="30">
        <v>1</v>
      </c>
      <c r="C7" s="31" t="s">
        <v>42</v>
      </c>
      <c r="D7" s="31" t="s">
        <v>24</v>
      </c>
      <c r="E7" s="32">
        <v>3</v>
      </c>
      <c r="F7" s="33">
        <v>100000</v>
      </c>
      <c r="G7" s="34">
        <f t="shared" ref="G7:G18" si="0">E7*F7</f>
        <v>300000</v>
      </c>
    </row>
    <row r="8" spans="2:7" ht="14.4" x14ac:dyDescent="0.25">
      <c r="B8" s="30">
        <v>2</v>
      </c>
      <c r="C8" s="31" t="s">
        <v>43</v>
      </c>
      <c r="D8" s="31" t="s">
        <v>24</v>
      </c>
      <c r="E8" s="32">
        <v>5</v>
      </c>
      <c r="F8" s="33">
        <v>10000</v>
      </c>
      <c r="G8" s="34">
        <f t="shared" si="0"/>
        <v>50000</v>
      </c>
    </row>
    <row r="9" spans="2:7" ht="14.4" x14ac:dyDescent="0.25">
      <c r="B9" s="30">
        <v>3</v>
      </c>
      <c r="C9" s="31" t="s">
        <v>44</v>
      </c>
      <c r="D9" s="31" t="s">
        <v>24</v>
      </c>
      <c r="E9" s="32">
        <v>2</v>
      </c>
      <c r="F9" s="33">
        <v>85000</v>
      </c>
      <c r="G9" s="34">
        <f t="shared" si="0"/>
        <v>170000</v>
      </c>
    </row>
    <row r="10" spans="2:7" ht="14.4" x14ac:dyDescent="0.25">
      <c r="B10" s="30">
        <v>4</v>
      </c>
      <c r="C10" s="31" t="s">
        <v>52</v>
      </c>
      <c r="D10" s="31" t="s">
        <v>24</v>
      </c>
      <c r="E10" s="32">
        <v>1</v>
      </c>
      <c r="F10" s="33">
        <v>35000</v>
      </c>
      <c r="G10" s="34">
        <f t="shared" si="0"/>
        <v>35000</v>
      </c>
    </row>
    <row r="11" spans="2:7" ht="14.4" x14ac:dyDescent="0.25">
      <c r="B11" s="30">
        <v>5</v>
      </c>
      <c r="C11" s="31" t="s">
        <v>45</v>
      </c>
      <c r="D11" s="31" t="s">
        <v>24</v>
      </c>
      <c r="E11" s="32">
        <v>1</v>
      </c>
      <c r="F11" s="33">
        <v>32000</v>
      </c>
      <c r="G11" s="34">
        <f t="shared" si="0"/>
        <v>32000</v>
      </c>
    </row>
    <row r="12" spans="2:7" ht="14.4" x14ac:dyDescent="0.25">
      <c r="B12" s="30">
        <v>6</v>
      </c>
      <c r="C12" s="31" t="s">
        <v>46</v>
      </c>
      <c r="D12" s="31" t="s">
        <v>24</v>
      </c>
      <c r="E12" s="32">
        <v>60</v>
      </c>
      <c r="F12" s="33">
        <v>800</v>
      </c>
      <c r="G12" s="34">
        <f t="shared" si="0"/>
        <v>48000</v>
      </c>
    </row>
    <row r="13" spans="2:7" ht="14.4" x14ac:dyDescent="0.25">
      <c r="B13" s="30">
        <v>7</v>
      </c>
      <c r="C13" s="31" t="s">
        <v>47</v>
      </c>
      <c r="D13" s="31" t="s">
        <v>24</v>
      </c>
      <c r="E13" s="32">
        <v>2</v>
      </c>
      <c r="F13" s="33">
        <v>45000</v>
      </c>
      <c r="G13" s="34">
        <f t="shared" si="0"/>
        <v>90000</v>
      </c>
    </row>
    <row r="14" spans="2:7" ht="28.8" x14ac:dyDescent="0.25">
      <c r="B14" s="30">
        <v>8</v>
      </c>
      <c r="C14" s="31" t="s">
        <v>48</v>
      </c>
      <c r="D14" s="31" t="s">
        <v>24</v>
      </c>
      <c r="E14" s="32">
        <v>1</v>
      </c>
      <c r="F14" s="33">
        <v>70000</v>
      </c>
      <c r="G14" s="34">
        <f t="shared" si="0"/>
        <v>70000</v>
      </c>
    </row>
    <row r="15" spans="2:7" ht="14.4" x14ac:dyDescent="0.25">
      <c r="B15" s="35">
        <v>9</v>
      </c>
      <c r="C15" s="31" t="s">
        <v>49</v>
      </c>
      <c r="D15" s="30" t="s">
        <v>26</v>
      </c>
      <c r="E15" s="32">
        <v>1</v>
      </c>
      <c r="F15" s="33">
        <v>200000</v>
      </c>
      <c r="G15" s="34">
        <f t="shared" si="0"/>
        <v>200000</v>
      </c>
    </row>
    <row r="16" spans="2:7" ht="14.4" x14ac:dyDescent="0.25">
      <c r="B16" s="35">
        <v>10</v>
      </c>
      <c r="C16" s="31" t="s">
        <v>50</v>
      </c>
      <c r="D16" s="31" t="s">
        <v>24</v>
      </c>
      <c r="E16" s="32">
        <v>2</v>
      </c>
      <c r="F16" s="33">
        <v>150000</v>
      </c>
      <c r="G16" s="34">
        <f t="shared" si="0"/>
        <v>300000</v>
      </c>
    </row>
    <row r="17" spans="2:7" ht="14.4" x14ac:dyDescent="0.25">
      <c r="B17" s="35">
        <v>11</v>
      </c>
      <c r="C17" s="31" t="s">
        <v>51</v>
      </c>
      <c r="D17" s="31" t="s">
        <v>24</v>
      </c>
      <c r="E17" s="32">
        <v>3</v>
      </c>
      <c r="F17" s="33">
        <v>80000</v>
      </c>
      <c r="G17" s="34">
        <f t="shared" si="0"/>
        <v>240000</v>
      </c>
    </row>
    <row r="18" spans="2:7" ht="14.4" x14ac:dyDescent="0.25">
      <c r="B18" s="30">
        <v>12</v>
      </c>
      <c r="C18" s="31" t="s">
        <v>53</v>
      </c>
      <c r="D18" s="31" t="s">
        <v>26</v>
      </c>
      <c r="E18" s="32">
        <v>3</v>
      </c>
      <c r="F18" s="33">
        <v>50000</v>
      </c>
      <c r="G18" s="34">
        <f t="shared" si="0"/>
        <v>150000</v>
      </c>
    </row>
    <row r="19" spans="2:7" ht="14.4" x14ac:dyDescent="0.25">
      <c r="B19" s="21"/>
      <c r="C19" s="36"/>
      <c r="D19" s="36"/>
      <c r="E19" s="37"/>
      <c r="F19" s="38" t="s">
        <v>54</v>
      </c>
      <c r="G19" s="34">
        <f>SUM(G7:G18)</f>
        <v>1685000</v>
      </c>
    </row>
    <row r="20" spans="2:7" ht="14.4" x14ac:dyDescent="0.25">
      <c r="F20" s="26"/>
    </row>
    <row r="21" spans="2:7" ht="14.4" x14ac:dyDescent="0.25">
      <c r="F21" s="26"/>
    </row>
    <row r="22" spans="2:7" ht="14.4" x14ac:dyDescent="0.25">
      <c r="F22" s="26"/>
    </row>
    <row r="23" spans="2:7" ht="14.4" x14ac:dyDescent="0.25">
      <c r="F23" s="26"/>
    </row>
    <row r="24" spans="2:7" ht="14.4" x14ac:dyDescent="0.25">
      <c r="F24" s="26"/>
    </row>
    <row r="25" spans="2:7" ht="14.4" x14ac:dyDescent="0.25">
      <c r="F25" s="26"/>
    </row>
    <row r="26" spans="2:7" ht="15.75" customHeight="1" x14ac:dyDescent="0.25">
      <c r="F26" s="26"/>
    </row>
    <row r="27" spans="2:7" ht="15.75" customHeight="1" x14ac:dyDescent="0.25">
      <c r="F27" s="26"/>
    </row>
    <row r="28" spans="2:7" ht="15.75" customHeight="1" x14ac:dyDescent="0.25">
      <c r="F28" s="26"/>
    </row>
    <row r="29" spans="2:7" ht="15.75" customHeight="1" x14ac:dyDescent="0.25">
      <c r="F29" s="26"/>
    </row>
    <row r="30" spans="2:7" ht="15.75" customHeight="1" x14ac:dyDescent="0.25">
      <c r="F30" s="26"/>
    </row>
    <row r="31" spans="2:7" ht="15.75" customHeight="1" x14ac:dyDescent="0.25">
      <c r="F31" s="26"/>
    </row>
    <row r="32" spans="2:7" ht="15.75" customHeight="1" x14ac:dyDescent="0.25">
      <c r="F32" s="26"/>
    </row>
    <row r="33" spans="6:6" ht="15.75" customHeight="1" x14ac:dyDescent="0.25">
      <c r="F33" s="26"/>
    </row>
    <row r="34" spans="6:6" ht="15.75" customHeight="1" x14ac:dyDescent="0.25">
      <c r="F34" s="26"/>
    </row>
    <row r="35" spans="6:6" ht="15.75" customHeight="1" x14ac:dyDescent="0.25">
      <c r="F35" s="26"/>
    </row>
    <row r="36" spans="6:6" ht="15.75" customHeight="1" x14ac:dyDescent="0.25">
      <c r="F36" s="26"/>
    </row>
    <row r="37" spans="6:6" ht="15.75" customHeight="1" x14ac:dyDescent="0.25">
      <c r="F37" s="26"/>
    </row>
    <row r="38" spans="6:6" ht="15.75" customHeight="1" x14ac:dyDescent="0.25">
      <c r="F38" s="26"/>
    </row>
    <row r="39" spans="6:6" ht="15.75" customHeight="1" x14ac:dyDescent="0.25">
      <c r="F39" s="26"/>
    </row>
    <row r="40" spans="6:6" ht="15.75" customHeight="1" x14ac:dyDescent="0.25">
      <c r="F40" s="26"/>
    </row>
    <row r="41" spans="6:6" ht="15.75" customHeight="1" x14ac:dyDescent="0.25">
      <c r="F41" s="26"/>
    </row>
    <row r="42" spans="6:6" ht="15.75" customHeight="1" x14ac:dyDescent="0.25">
      <c r="F42" s="26"/>
    </row>
    <row r="43" spans="6:6" ht="15.75" customHeight="1" x14ac:dyDescent="0.25">
      <c r="F43" s="26"/>
    </row>
    <row r="44" spans="6:6" ht="15.75" customHeight="1" x14ac:dyDescent="0.25">
      <c r="F44" s="26"/>
    </row>
    <row r="45" spans="6:6" ht="15.75" customHeight="1" x14ac:dyDescent="0.25">
      <c r="F45" s="26"/>
    </row>
    <row r="46" spans="6:6" ht="15.75" customHeight="1" x14ac:dyDescent="0.25">
      <c r="F46" s="26"/>
    </row>
    <row r="47" spans="6:6" ht="15.75" customHeight="1" x14ac:dyDescent="0.25">
      <c r="F47" s="26"/>
    </row>
    <row r="48" spans="6:6" ht="15.75" customHeight="1" x14ac:dyDescent="0.25">
      <c r="F48" s="26"/>
    </row>
    <row r="49" spans="6:6" ht="15.75" customHeight="1" x14ac:dyDescent="0.25">
      <c r="F49" s="26"/>
    </row>
    <row r="50" spans="6:6" ht="15.75" customHeight="1" x14ac:dyDescent="0.25">
      <c r="F50" s="26"/>
    </row>
    <row r="51" spans="6:6" ht="15.75" customHeight="1" x14ac:dyDescent="0.25">
      <c r="F51" s="26"/>
    </row>
    <row r="52" spans="6:6" ht="15.75" customHeight="1" x14ac:dyDescent="0.25">
      <c r="F52" s="26"/>
    </row>
    <row r="53" spans="6:6" ht="15.75" customHeight="1" x14ac:dyDescent="0.25">
      <c r="F53" s="26"/>
    </row>
    <row r="54" spans="6:6" ht="15.75" customHeight="1" x14ac:dyDescent="0.25">
      <c r="F54" s="26"/>
    </row>
    <row r="55" spans="6:6" ht="15.75" customHeight="1" x14ac:dyDescent="0.25">
      <c r="F55" s="26"/>
    </row>
    <row r="56" spans="6:6" ht="15.75" customHeight="1" x14ac:dyDescent="0.25">
      <c r="F56" s="26"/>
    </row>
    <row r="57" spans="6:6" ht="15.75" customHeight="1" x14ac:dyDescent="0.25">
      <c r="F57" s="26"/>
    </row>
    <row r="58" spans="6:6" ht="15.75" customHeight="1" x14ac:dyDescent="0.25">
      <c r="F58" s="26"/>
    </row>
    <row r="59" spans="6:6" ht="15.75" customHeight="1" x14ac:dyDescent="0.25">
      <c r="F59" s="26"/>
    </row>
    <row r="60" spans="6:6" ht="15.75" customHeight="1" x14ac:dyDescent="0.25">
      <c r="F60" s="26"/>
    </row>
    <row r="61" spans="6:6" ht="15.75" customHeight="1" x14ac:dyDescent="0.25">
      <c r="F61" s="26"/>
    </row>
    <row r="62" spans="6:6" ht="15.75" customHeight="1" x14ac:dyDescent="0.25">
      <c r="F62" s="26"/>
    </row>
    <row r="63" spans="6:6" ht="15.75" customHeight="1" x14ac:dyDescent="0.25">
      <c r="F63" s="26"/>
    </row>
    <row r="64" spans="6:6" ht="15.75" customHeight="1" x14ac:dyDescent="0.25">
      <c r="F64" s="26"/>
    </row>
    <row r="65" spans="6:6" ht="15.75" customHeight="1" x14ac:dyDescent="0.25">
      <c r="F65" s="26"/>
    </row>
    <row r="66" spans="6:6" ht="15.75" customHeight="1" x14ac:dyDescent="0.25">
      <c r="F66" s="26"/>
    </row>
    <row r="67" spans="6:6" ht="15.75" customHeight="1" x14ac:dyDescent="0.25">
      <c r="F67" s="26"/>
    </row>
    <row r="68" spans="6:6" ht="15.75" customHeight="1" x14ac:dyDescent="0.25">
      <c r="F68" s="26"/>
    </row>
    <row r="69" spans="6:6" ht="15.75" customHeight="1" x14ac:dyDescent="0.25">
      <c r="F69" s="26"/>
    </row>
    <row r="70" spans="6:6" ht="15.75" customHeight="1" x14ac:dyDescent="0.25">
      <c r="F70" s="26"/>
    </row>
    <row r="71" spans="6:6" ht="15.75" customHeight="1" x14ac:dyDescent="0.25">
      <c r="F71" s="26"/>
    </row>
    <row r="72" spans="6:6" ht="15.75" customHeight="1" x14ac:dyDescent="0.25">
      <c r="F72" s="26"/>
    </row>
    <row r="73" spans="6:6" ht="15.75" customHeight="1" x14ac:dyDescent="0.25">
      <c r="F73" s="26"/>
    </row>
    <row r="74" spans="6:6" ht="15.75" customHeight="1" x14ac:dyDescent="0.25">
      <c r="F74" s="26"/>
    </row>
    <row r="75" spans="6:6" ht="15.75" customHeight="1" x14ac:dyDescent="0.25">
      <c r="F75" s="26"/>
    </row>
    <row r="76" spans="6:6" ht="15.75" customHeight="1" x14ac:dyDescent="0.25">
      <c r="F76" s="26"/>
    </row>
    <row r="77" spans="6:6" ht="15.75" customHeight="1" x14ac:dyDescent="0.25">
      <c r="F77" s="26"/>
    </row>
    <row r="78" spans="6:6" ht="15.75" customHeight="1" x14ac:dyDescent="0.25">
      <c r="F78" s="26"/>
    </row>
    <row r="79" spans="6:6" ht="15.75" customHeight="1" x14ac:dyDescent="0.25">
      <c r="F79" s="26"/>
    </row>
    <row r="80" spans="6:6" ht="15.75" customHeight="1" x14ac:dyDescent="0.25">
      <c r="F80" s="26"/>
    </row>
    <row r="81" spans="6:6" ht="15.75" customHeight="1" x14ac:dyDescent="0.25">
      <c r="F81" s="26"/>
    </row>
    <row r="82" spans="6:6" ht="15.75" customHeight="1" x14ac:dyDescent="0.25">
      <c r="F82" s="26"/>
    </row>
    <row r="83" spans="6:6" ht="15.75" customHeight="1" x14ac:dyDescent="0.25">
      <c r="F83" s="26"/>
    </row>
    <row r="84" spans="6:6" ht="15.75" customHeight="1" x14ac:dyDescent="0.25">
      <c r="F84" s="26"/>
    </row>
    <row r="85" spans="6:6" ht="15.75" customHeight="1" x14ac:dyDescent="0.25">
      <c r="F85" s="26"/>
    </row>
    <row r="86" spans="6:6" ht="15.75" customHeight="1" x14ac:dyDescent="0.25">
      <c r="F86" s="26"/>
    </row>
    <row r="87" spans="6:6" ht="15.75" customHeight="1" x14ac:dyDescent="0.25">
      <c r="F87" s="26"/>
    </row>
    <row r="88" spans="6:6" ht="15.75" customHeight="1" x14ac:dyDescent="0.25">
      <c r="F88" s="26"/>
    </row>
    <row r="89" spans="6:6" ht="15.75" customHeight="1" x14ac:dyDescent="0.25">
      <c r="F89" s="26"/>
    </row>
    <row r="90" spans="6:6" ht="15.75" customHeight="1" x14ac:dyDescent="0.25">
      <c r="F90" s="26"/>
    </row>
    <row r="91" spans="6:6" ht="15.75" customHeight="1" x14ac:dyDescent="0.25">
      <c r="F91" s="26"/>
    </row>
    <row r="92" spans="6:6" ht="15.75" customHeight="1" x14ac:dyDescent="0.25">
      <c r="F92" s="26"/>
    </row>
    <row r="93" spans="6:6" ht="15.75" customHeight="1" x14ac:dyDescent="0.25">
      <c r="F93" s="26"/>
    </row>
    <row r="94" spans="6:6" ht="15.75" customHeight="1" x14ac:dyDescent="0.25">
      <c r="F94" s="26"/>
    </row>
    <row r="95" spans="6:6" ht="15.75" customHeight="1" x14ac:dyDescent="0.25">
      <c r="F95" s="26"/>
    </row>
    <row r="96" spans="6:6" ht="15.75" customHeight="1" x14ac:dyDescent="0.25">
      <c r="F96" s="26"/>
    </row>
    <row r="97" spans="6:6" ht="15.75" customHeight="1" x14ac:dyDescent="0.25">
      <c r="F97" s="26"/>
    </row>
    <row r="98" spans="6:6" ht="15.75" customHeight="1" x14ac:dyDescent="0.25">
      <c r="F98" s="26"/>
    </row>
    <row r="99" spans="6:6" ht="15.75" customHeight="1" x14ac:dyDescent="0.25">
      <c r="F99" s="26"/>
    </row>
    <row r="100" spans="6:6" ht="15.75" customHeight="1" x14ac:dyDescent="0.25">
      <c r="F100" s="26"/>
    </row>
    <row r="101" spans="6:6" ht="15.75" customHeight="1" x14ac:dyDescent="0.25">
      <c r="F101" s="26"/>
    </row>
    <row r="102" spans="6:6" ht="15.75" customHeight="1" x14ac:dyDescent="0.25">
      <c r="F102" s="26"/>
    </row>
    <row r="103" spans="6:6" ht="15.75" customHeight="1" x14ac:dyDescent="0.25">
      <c r="F103" s="26"/>
    </row>
    <row r="104" spans="6:6" ht="15.75" customHeight="1" x14ac:dyDescent="0.25">
      <c r="F104" s="26"/>
    </row>
    <row r="105" spans="6:6" ht="15.75" customHeight="1" x14ac:dyDescent="0.25">
      <c r="F105" s="26"/>
    </row>
    <row r="106" spans="6:6" ht="15.75" customHeight="1" x14ac:dyDescent="0.25">
      <c r="F106" s="26"/>
    </row>
    <row r="107" spans="6:6" ht="15.75" customHeight="1" x14ac:dyDescent="0.25">
      <c r="F107" s="26"/>
    </row>
    <row r="108" spans="6:6" ht="15.75" customHeight="1" x14ac:dyDescent="0.25">
      <c r="F108" s="26"/>
    </row>
    <row r="109" spans="6:6" ht="15.75" customHeight="1" x14ac:dyDescent="0.25">
      <c r="F109" s="26"/>
    </row>
    <row r="110" spans="6:6" ht="15.75" customHeight="1" x14ac:dyDescent="0.25">
      <c r="F110" s="26"/>
    </row>
    <row r="111" spans="6:6" ht="15.75" customHeight="1" x14ac:dyDescent="0.25">
      <c r="F111" s="26"/>
    </row>
    <row r="112" spans="6:6" ht="15.75" customHeight="1" x14ac:dyDescent="0.25">
      <c r="F112" s="26"/>
    </row>
    <row r="113" spans="6:6" ht="15.75" customHeight="1" x14ac:dyDescent="0.25">
      <c r="F113" s="26"/>
    </row>
    <row r="114" spans="6:6" ht="15.75" customHeight="1" x14ac:dyDescent="0.25">
      <c r="F114" s="26"/>
    </row>
    <row r="115" spans="6:6" ht="15.75" customHeight="1" x14ac:dyDescent="0.25">
      <c r="F115" s="26"/>
    </row>
    <row r="116" spans="6:6" ht="15.75" customHeight="1" x14ac:dyDescent="0.25">
      <c r="F116" s="26"/>
    </row>
    <row r="117" spans="6:6" ht="15.75" customHeight="1" x14ac:dyDescent="0.25">
      <c r="F117" s="26"/>
    </row>
    <row r="118" spans="6:6" ht="15.75" customHeight="1" x14ac:dyDescent="0.25">
      <c r="F118" s="26"/>
    </row>
    <row r="119" spans="6:6" ht="15.75" customHeight="1" x14ac:dyDescent="0.25">
      <c r="F119" s="26"/>
    </row>
    <row r="120" spans="6:6" ht="15.75" customHeight="1" x14ac:dyDescent="0.25">
      <c r="F120" s="26"/>
    </row>
    <row r="121" spans="6:6" ht="15.75" customHeight="1" x14ac:dyDescent="0.25">
      <c r="F121" s="26"/>
    </row>
    <row r="122" spans="6:6" ht="15.75" customHeight="1" x14ac:dyDescent="0.25">
      <c r="F122" s="26"/>
    </row>
    <row r="123" spans="6:6" ht="15.75" customHeight="1" x14ac:dyDescent="0.25">
      <c r="F123" s="26"/>
    </row>
    <row r="124" spans="6:6" ht="15.75" customHeight="1" x14ac:dyDescent="0.25">
      <c r="F124" s="26"/>
    </row>
    <row r="125" spans="6:6" ht="15.75" customHeight="1" x14ac:dyDescent="0.25">
      <c r="F125" s="26"/>
    </row>
    <row r="126" spans="6:6" ht="15.75" customHeight="1" x14ac:dyDescent="0.25">
      <c r="F126" s="26"/>
    </row>
    <row r="127" spans="6:6" ht="15.75" customHeight="1" x14ac:dyDescent="0.25">
      <c r="F127" s="26"/>
    </row>
    <row r="128" spans="6:6" ht="15.75" customHeight="1" x14ac:dyDescent="0.25">
      <c r="F128" s="26"/>
    </row>
    <row r="129" spans="6:6" ht="15.75" customHeight="1" x14ac:dyDescent="0.25">
      <c r="F129" s="26"/>
    </row>
    <row r="130" spans="6:6" ht="15.75" customHeight="1" x14ac:dyDescent="0.25">
      <c r="F130" s="26"/>
    </row>
    <row r="131" spans="6:6" ht="15.75" customHeight="1" x14ac:dyDescent="0.25">
      <c r="F131" s="26"/>
    </row>
    <row r="132" spans="6:6" ht="15.75" customHeight="1" x14ac:dyDescent="0.25">
      <c r="F132" s="26"/>
    </row>
    <row r="133" spans="6:6" ht="15.75" customHeight="1" x14ac:dyDescent="0.25">
      <c r="F133" s="26"/>
    </row>
    <row r="134" spans="6:6" ht="15.75" customHeight="1" x14ac:dyDescent="0.25">
      <c r="F134" s="26"/>
    </row>
    <row r="135" spans="6:6" ht="15.75" customHeight="1" x14ac:dyDescent="0.25">
      <c r="F135" s="26"/>
    </row>
    <row r="136" spans="6:6" ht="15.75" customHeight="1" x14ac:dyDescent="0.25">
      <c r="F136" s="26"/>
    </row>
    <row r="137" spans="6:6" ht="15.75" customHeight="1" x14ac:dyDescent="0.25">
      <c r="F137" s="26"/>
    </row>
    <row r="138" spans="6:6" ht="15.75" customHeight="1" x14ac:dyDescent="0.25">
      <c r="F138" s="26"/>
    </row>
    <row r="139" spans="6:6" ht="15.75" customHeight="1" x14ac:dyDescent="0.25">
      <c r="F139" s="26"/>
    </row>
    <row r="140" spans="6:6" ht="15.75" customHeight="1" x14ac:dyDescent="0.25">
      <c r="F140" s="26"/>
    </row>
    <row r="141" spans="6:6" ht="15.75" customHeight="1" x14ac:dyDescent="0.25">
      <c r="F141" s="26"/>
    </row>
    <row r="142" spans="6:6" ht="15.75" customHeight="1" x14ac:dyDescent="0.25">
      <c r="F142" s="26"/>
    </row>
    <row r="143" spans="6:6" ht="15.75" customHeight="1" x14ac:dyDescent="0.25">
      <c r="F143" s="26"/>
    </row>
    <row r="144" spans="6:6" ht="15.75" customHeight="1" x14ac:dyDescent="0.25">
      <c r="F144" s="26"/>
    </row>
    <row r="145" spans="6:6" ht="15.75" customHeight="1" x14ac:dyDescent="0.25">
      <c r="F145" s="26"/>
    </row>
    <row r="146" spans="6:6" ht="15.75" customHeight="1" x14ac:dyDescent="0.25">
      <c r="F146" s="26"/>
    </row>
    <row r="147" spans="6:6" ht="15.75" customHeight="1" x14ac:dyDescent="0.25">
      <c r="F147" s="26"/>
    </row>
    <row r="148" spans="6:6" ht="15.75" customHeight="1" x14ac:dyDescent="0.25">
      <c r="F148" s="26"/>
    </row>
    <row r="149" spans="6:6" ht="15.75" customHeight="1" x14ac:dyDescent="0.25">
      <c r="F149" s="26"/>
    </row>
    <row r="150" spans="6:6" ht="15.75" customHeight="1" x14ac:dyDescent="0.25">
      <c r="F150" s="26"/>
    </row>
    <row r="151" spans="6:6" ht="15.75" customHeight="1" x14ac:dyDescent="0.25">
      <c r="F151" s="26"/>
    </row>
    <row r="152" spans="6:6" ht="15.75" customHeight="1" x14ac:dyDescent="0.25">
      <c r="F152" s="26"/>
    </row>
    <row r="153" spans="6:6" ht="15.75" customHeight="1" x14ac:dyDescent="0.25">
      <c r="F153" s="26"/>
    </row>
    <row r="154" spans="6:6" ht="15.75" customHeight="1" x14ac:dyDescent="0.25">
      <c r="F154" s="26"/>
    </row>
    <row r="155" spans="6:6" ht="15.75" customHeight="1" x14ac:dyDescent="0.25">
      <c r="F155" s="26"/>
    </row>
    <row r="156" spans="6:6" ht="15.75" customHeight="1" x14ac:dyDescent="0.25">
      <c r="F156" s="26"/>
    </row>
    <row r="157" spans="6:6" ht="15.75" customHeight="1" x14ac:dyDescent="0.25">
      <c r="F157" s="26"/>
    </row>
    <row r="158" spans="6:6" ht="15.75" customHeight="1" x14ac:dyDescent="0.25">
      <c r="F158" s="26"/>
    </row>
    <row r="159" spans="6:6" ht="15.75" customHeight="1" x14ac:dyDescent="0.25">
      <c r="F159" s="26"/>
    </row>
    <row r="160" spans="6:6" ht="15.75" customHeight="1" x14ac:dyDescent="0.25">
      <c r="F160" s="26"/>
    </row>
    <row r="161" spans="6:6" ht="15.75" customHeight="1" x14ac:dyDescent="0.25">
      <c r="F161" s="26"/>
    </row>
    <row r="162" spans="6:6" ht="15.75" customHeight="1" x14ac:dyDescent="0.25">
      <c r="F162" s="26"/>
    </row>
    <row r="163" spans="6:6" ht="15.75" customHeight="1" x14ac:dyDescent="0.25">
      <c r="F163" s="26"/>
    </row>
    <row r="164" spans="6:6" ht="15.75" customHeight="1" x14ac:dyDescent="0.25">
      <c r="F164" s="26"/>
    </row>
    <row r="165" spans="6:6" ht="15.75" customHeight="1" x14ac:dyDescent="0.25">
      <c r="F165" s="26"/>
    </row>
    <row r="166" spans="6:6" ht="15.75" customHeight="1" x14ac:dyDescent="0.25">
      <c r="F166" s="26"/>
    </row>
    <row r="167" spans="6:6" ht="15.75" customHeight="1" x14ac:dyDescent="0.25">
      <c r="F167" s="26"/>
    </row>
    <row r="168" spans="6:6" ht="15.75" customHeight="1" x14ac:dyDescent="0.25">
      <c r="F168" s="26"/>
    </row>
    <row r="169" spans="6:6" ht="15.75" customHeight="1" x14ac:dyDescent="0.25">
      <c r="F169" s="26"/>
    </row>
    <row r="170" spans="6:6" ht="15.75" customHeight="1" x14ac:dyDescent="0.25">
      <c r="F170" s="26"/>
    </row>
    <row r="171" spans="6:6" ht="15.75" customHeight="1" x14ac:dyDescent="0.25">
      <c r="F171" s="26"/>
    </row>
    <row r="172" spans="6:6" ht="15.75" customHeight="1" x14ac:dyDescent="0.25">
      <c r="F172" s="26"/>
    </row>
    <row r="173" spans="6:6" ht="15.75" customHeight="1" x14ac:dyDescent="0.25">
      <c r="F173" s="26"/>
    </row>
    <row r="174" spans="6:6" ht="15.75" customHeight="1" x14ac:dyDescent="0.25">
      <c r="F174" s="26"/>
    </row>
    <row r="175" spans="6:6" ht="15.75" customHeight="1" x14ac:dyDescent="0.25">
      <c r="F175" s="26"/>
    </row>
    <row r="176" spans="6:6" ht="15.75" customHeight="1" x14ac:dyDescent="0.25">
      <c r="F176" s="26"/>
    </row>
    <row r="177" spans="6:6" ht="15.75" customHeight="1" x14ac:dyDescent="0.25">
      <c r="F177" s="26"/>
    </row>
    <row r="178" spans="6:6" ht="15.75" customHeight="1" x14ac:dyDescent="0.25">
      <c r="F178" s="26"/>
    </row>
    <row r="179" spans="6:6" ht="15.75" customHeight="1" x14ac:dyDescent="0.25">
      <c r="F179" s="26"/>
    </row>
    <row r="180" spans="6:6" ht="15.75" customHeight="1" x14ac:dyDescent="0.25">
      <c r="F180" s="26"/>
    </row>
    <row r="181" spans="6:6" ht="15.75" customHeight="1" x14ac:dyDescent="0.25">
      <c r="F181" s="26"/>
    </row>
    <row r="182" spans="6:6" ht="15.75" customHeight="1" x14ac:dyDescent="0.25">
      <c r="F182" s="26"/>
    </row>
    <row r="183" spans="6:6" ht="15.75" customHeight="1" x14ac:dyDescent="0.25">
      <c r="F183" s="26"/>
    </row>
    <row r="184" spans="6:6" ht="15.75" customHeight="1" x14ac:dyDescent="0.25">
      <c r="F184" s="26"/>
    </row>
    <row r="185" spans="6:6" ht="15.75" customHeight="1" x14ac:dyDescent="0.25">
      <c r="F185" s="26"/>
    </row>
    <row r="186" spans="6:6" ht="15.75" customHeight="1" x14ac:dyDescent="0.25">
      <c r="F186" s="26"/>
    </row>
    <row r="187" spans="6:6" ht="15.75" customHeight="1" x14ac:dyDescent="0.25">
      <c r="F187" s="26"/>
    </row>
    <row r="188" spans="6:6" ht="15.75" customHeight="1" x14ac:dyDescent="0.25">
      <c r="F188" s="26"/>
    </row>
    <row r="189" spans="6:6" ht="15.75" customHeight="1" x14ac:dyDescent="0.25">
      <c r="F189" s="26"/>
    </row>
    <row r="190" spans="6:6" ht="15.75" customHeight="1" x14ac:dyDescent="0.25">
      <c r="F190" s="26"/>
    </row>
    <row r="191" spans="6:6" ht="15.75" customHeight="1" x14ac:dyDescent="0.25">
      <c r="F191" s="26"/>
    </row>
    <row r="192" spans="6:6" ht="15.75" customHeight="1" x14ac:dyDescent="0.25">
      <c r="F192" s="26"/>
    </row>
    <row r="193" spans="6:6" ht="15.75" customHeight="1" x14ac:dyDescent="0.25">
      <c r="F193" s="26"/>
    </row>
    <row r="194" spans="6:6" ht="15.75" customHeight="1" x14ac:dyDescent="0.25">
      <c r="F194" s="26"/>
    </row>
    <row r="195" spans="6:6" ht="15.75" customHeight="1" x14ac:dyDescent="0.25">
      <c r="F195" s="26"/>
    </row>
    <row r="196" spans="6:6" ht="15.75" customHeight="1" x14ac:dyDescent="0.25">
      <c r="F196" s="26"/>
    </row>
    <row r="197" spans="6:6" ht="15.75" customHeight="1" x14ac:dyDescent="0.25">
      <c r="F197" s="26"/>
    </row>
    <row r="198" spans="6:6" ht="15.75" customHeight="1" x14ac:dyDescent="0.25">
      <c r="F198" s="26"/>
    </row>
    <row r="199" spans="6:6" ht="15.75" customHeight="1" x14ac:dyDescent="0.25">
      <c r="F199" s="26"/>
    </row>
    <row r="200" spans="6:6" ht="15.75" customHeight="1" x14ac:dyDescent="0.25">
      <c r="F200" s="26"/>
    </row>
    <row r="201" spans="6:6" ht="15.75" customHeight="1" x14ac:dyDescent="0.25">
      <c r="F201" s="26"/>
    </row>
    <row r="202" spans="6:6" ht="15.75" customHeight="1" x14ac:dyDescent="0.25">
      <c r="F202" s="26"/>
    </row>
    <row r="203" spans="6:6" ht="15.75" customHeight="1" x14ac:dyDescent="0.25">
      <c r="F203" s="26"/>
    </row>
    <row r="204" spans="6:6" ht="15.75" customHeight="1" x14ac:dyDescent="0.25">
      <c r="F204" s="26"/>
    </row>
    <row r="205" spans="6:6" ht="15.75" customHeight="1" x14ac:dyDescent="0.25">
      <c r="F205" s="26"/>
    </row>
    <row r="206" spans="6:6" ht="15.75" customHeight="1" x14ac:dyDescent="0.25">
      <c r="F206" s="26"/>
    </row>
    <row r="207" spans="6:6" ht="15.75" customHeight="1" x14ac:dyDescent="0.25">
      <c r="F207" s="26"/>
    </row>
    <row r="208" spans="6:6" ht="15.75" customHeight="1" x14ac:dyDescent="0.25">
      <c r="F208" s="26"/>
    </row>
    <row r="209" spans="6:6" ht="15.75" customHeight="1" x14ac:dyDescent="0.25">
      <c r="F209" s="26"/>
    </row>
    <row r="210" spans="6:6" ht="15.75" customHeight="1" x14ac:dyDescent="0.25">
      <c r="F210" s="26"/>
    </row>
    <row r="211" spans="6:6" ht="15.75" customHeight="1" x14ac:dyDescent="0.25">
      <c r="F211" s="26"/>
    </row>
    <row r="212" spans="6:6" ht="15.75" customHeight="1" x14ac:dyDescent="0.25">
      <c r="F212" s="26"/>
    </row>
    <row r="213" spans="6:6" ht="15.75" customHeight="1" x14ac:dyDescent="0.25">
      <c r="F213" s="26"/>
    </row>
    <row r="214" spans="6:6" ht="15.75" customHeight="1" x14ac:dyDescent="0.25">
      <c r="F214" s="26"/>
    </row>
    <row r="215" spans="6:6" ht="15.75" customHeight="1" x14ac:dyDescent="0.25">
      <c r="F215" s="26"/>
    </row>
    <row r="216" spans="6:6" ht="15.75" customHeight="1" x14ac:dyDescent="0.25">
      <c r="F216" s="26"/>
    </row>
    <row r="217" spans="6:6" ht="15.75" customHeight="1" x14ac:dyDescent="0.25">
      <c r="F217" s="26"/>
    </row>
    <row r="218" spans="6:6" ht="15.75" customHeight="1" x14ac:dyDescent="0.25">
      <c r="F218" s="26"/>
    </row>
    <row r="219" spans="6:6" ht="15.75" customHeight="1" x14ac:dyDescent="0.25">
      <c r="F219" s="26"/>
    </row>
    <row r="220" spans="6:6" ht="15.75" customHeight="1" x14ac:dyDescent="0.25">
      <c r="F220" s="26"/>
    </row>
    <row r="221" spans="6:6" ht="15.75" customHeight="1" x14ac:dyDescent="0.25">
      <c r="F221" s="26"/>
    </row>
    <row r="222" spans="6:6" ht="15.75" customHeight="1" x14ac:dyDescent="0.25">
      <c r="F222" s="26"/>
    </row>
    <row r="223" spans="6:6" ht="15.75" customHeight="1" x14ac:dyDescent="0.25">
      <c r="F223" s="26"/>
    </row>
    <row r="224" spans="6:6" ht="15.75" customHeight="1" x14ac:dyDescent="0.25">
      <c r="F224" s="26"/>
    </row>
    <row r="225" spans="6:6" ht="15.75" customHeight="1" x14ac:dyDescent="0.25">
      <c r="F225" s="26"/>
    </row>
    <row r="226" spans="6:6" ht="15.75" customHeight="1" x14ac:dyDescent="0.25">
      <c r="F226" s="26"/>
    </row>
    <row r="227" spans="6:6" ht="15.75" customHeight="1" x14ac:dyDescent="0.25">
      <c r="F227" s="26"/>
    </row>
    <row r="228" spans="6:6" ht="15.75" customHeight="1" x14ac:dyDescent="0.25">
      <c r="F228" s="26"/>
    </row>
    <row r="229" spans="6:6" ht="15.75" customHeight="1" x14ac:dyDescent="0.25">
      <c r="F229" s="26"/>
    </row>
    <row r="230" spans="6:6" ht="15.75" customHeight="1" x14ac:dyDescent="0.25">
      <c r="F230" s="26"/>
    </row>
    <row r="231" spans="6:6" ht="15.75" customHeight="1" x14ac:dyDescent="0.25">
      <c r="F231" s="26"/>
    </row>
    <row r="232" spans="6:6" ht="15.75" customHeight="1" x14ac:dyDescent="0.25">
      <c r="F232" s="26"/>
    </row>
    <row r="233" spans="6:6" ht="15.75" customHeight="1" x14ac:dyDescent="0.25">
      <c r="F233" s="26"/>
    </row>
    <row r="234" spans="6:6" ht="15.75" customHeight="1" x14ac:dyDescent="0.25">
      <c r="F234" s="26"/>
    </row>
    <row r="235" spans="6:6" ht="15.75" customHeight="1" x14ac:dyDescent="0.25">
      <c r="F235" s="26"/>
    </row>
    <row r="236" spans="6:6" ht="15.75" customHeight="1" x14ac:dyDescent="0.25">
      <c r="F236" s="26"/>
    </row>
    <row r="237" spans="6:6" ht="15.75" customHeight="1" x14ac:dyDescent="0.25">
      <c r="F237" s="26"/>
    </row>
    <row r="238" spans="6:6" ht="15.75" customHeight="1" x14ac:dyDescent="0.25">
      <c r="F238" s="26"/>
    </row>
    <row r="239" spans="6:6" ht="15.75" customHeight="1" x14ac:dyDescent="0.25">
      <c r="F239" s="26"/>
    </row>
    <row r="240" spans="6:6" ht="15.75" customHeight="1" x14ac:dyDescent="0.25">
      <c r="F240" s="26"/>
    </row>
    <row r="241" spans="6:6" ht="15.75" customHeight="1" x14ac:dyDescent="0.25">
      <c r="F241" s="26"/>
    </row>
    <row r="242" spans="6:6" ht="15.75" customHeight="1" x14ac:dyDescent="0.25">
      <c r="F242" s="26"/>
    </row>
    <row r="243" spans="6:6" ht="15.75" customHeight="1" x14ac:dyDescent="0.25">
      <c r="F243" s="26"/>
    </row>
    <row r="244" spans="6:6" ht="15.75" customHeight="1" x14ac:dyDescent="0.25">
      <c r="F244" s="26"/>
    </row>
    <row r="245" spans="6:6" ht="15.75" customHeight="1" x14ac:dyDescent="0.25">
      <c r="F245" s="26"/>
    </row>
    <row r="246" spans="6:6" ht="15.75" customHeight="1" x14ac:dyDescent="0.25">
      <c r="F246" s="26"/>
    </row>
    <row r="247" spans="6:6" ht="15.75" customHeight="1" x14ac:dyDescent="0.25">
      <c r="F247" s="26"/>
    </row>
    <row r="248" spans="6:6" ht="15.75" customHeight="1" x14ac:dyDescent="0.25">
      <c r="F248" s="26"/>
    </row>
    <row r="249" spans="6:6" ht="15.75" customHeight="1" x14ac:dyDescent="0.25">
      <c r="F249" s="26"/>
    </row>
    <row r="250" spans="6:6" ht="15.75" customHeight="1" x14ac:dyDescent="0.25">
      <c r="F250" s="26"/>
    </row>
    <row r="251" spans="6:6" ht="15.75" customHeight="1" x14ac:dyDescent="0.25">
      <c r="F251" s="26"/>
    </row>
    <row r="252" spans="6:6" ht="15.75" customHeight="1" x14ac:dyDescent="0.25">
      <c r="F252" s="26"/>
    </row>
    <row r="253" spans="6:6" ht="15.75" customHeight="1" x14ac:dyDescent="0.25">
      <c r="F253" s="26"/>
    </row>
    <row r="254" spans="6:6" ht="15.75" customHeight="1" x14ac:dyDescent="0.25">
      <c r="F254" s="26"/>
    </row>
    <row r="255" spans="6:6" ht="15.75" customHeight="1" x14ac:dyDescent="0.25">
      <c r="F255" s="26"/>
    </row>
    <row r="256" spans="6:6" ht="15.75" customHeight="1" x14ac:dyDescent="0.25">
      <c r="F256" s="26"/>
    </row>
    <row r="257" spans="6:6" ht="15.75" customHeight="1" x14ac:dyDescent="0.25">
      <c r="F257" s="26"/>
    </row>
    <row r="258" spans="6:6" ht="15.75" customHeight="1" x14ac:dyDescent="0.25">
      <c r="F258" s="26"/>
    </row>
    <row r="259" spans="6:6" ht="15.75" customHeight="1" x14ac:dyDescent="0.25">
      <c r="F259" s="26"/>
    </row>
    <row r="260" spans="6:6" ht="15.75" customHeight="1" x14ac:dyDescent="0.25">
      <c r="F260" s="26"/>
    </row>
    <row r="261" spans="6:6" ht="15.75" customHeight="1" x14ac:dyDescent="0.25">
      <c r="F261" s="26"/>
    </row>
    <row r="262" spans="6:6" ht="15.75" customHeight="1" x14ac:dyDescent="0.25">
      <c r="F262" s="26"/>
    </row>
    <row r="263" spans="6:6" ht="15.75" customHeight="1" x14ac:dyDescent="0.25">
      <c r="F263" s="26"/>
    </row>
    <row r="264" spans="6:6" ht="15.75" customHeight="1" x14ac:dyDescent="0.25">
      <c r="F264" s="26"/>
    </row>
    <row r="265" spans="6:6" ht="15.75" customHeight="1" x14ac:dyDescent="0.25">
      <c r="F265" s="26"/>
    </row>
    <row r="266" spans="6:6" ht="15.75" customHeight="1" x14ac:dyDescent="0.25">
      <c r="F266" s="26"/>
    </row>
    <row r="267" spans="6:6" ht="15.75" customHeight="1" x14ac:dyDescent="0.25">
      <c r="F267" s="26"/>
    </row>
    <row r="268" spans="6:6" ht="15.75" customHeight="1" x14ac:dyDescent="0.25">
      <c r="F268" s="26"/>
    </row>
    <row r="269" spans="6:6" ht="15.75" customHeight="1" x14ac:dyDescent="0.25">
      <c r="F269" s="26"/>
    </row>
    <row r="270" spans="6:6" ht="15.75" customHeight="1" x14ac:dyDescent="0.25">
      <c r="F270" s="26"/>
    </row>
    <row r="271" spans="6:6" ht="15.75" customHeight="1" x14ac:dyDescent="0.25">
      <c r="F271" s="26"/>
    </row>
    <row r="272" spans="6:6" ht="15.75" customHeight="1" x14ac:dyDescent="0.25">
      <c r="F272" s="26"/>
    </row>
    <row r="273" spans="6:6" ht="15.75" customHeight="1" x14ac:dyDescent="0.25">
      <c r="F273" s="26"/>
    </row>
    <row r="274" spans="6:6" ht="15.75" customHeight="1" x14ac:dyDescent="0.25">
      <c r="F274" s="26"/>
    </row>
    <row r="275" spans="6:6" ht="15.75" customHeight="1" x14ac:dyDescent="0.25">
      <c r="F275" s="26"/>
    </row>
    <row r="276" spans="6:6" ht="15.75" customHeight="1" x14ac:dyDescent="0.25">
      <c r="F276" s="26"/>
    </row>
    <row r="277" spans="6:6" ht="15.75" customHeight="1" x14ac:dyDescent="0.25">
      <c r="F277" s="26"/>
    </row>
    <row r="278" spans="6:6" ht="15.75" customHeight="1" x14ac:dyDescent="0.25">
      <c r="F278" s="26"/>
    </row>
    <row r="279" spans="6:6" ht="15.75" customHeight="1" x14ac:dyDescent="0.25">
      <c r="F279" s="26"/>
    </row>
    <row r="280" spans="6:6" ht="15.75" customHeight="1" x14ac:dyDescent="0.25">
      <c r="F280" s="26"/>
    </row>
    <row r="281" spans="6:6" ht="15.75" customHeight="1" x14ac:dyDescent="0.25">
      <c r="F281" s="26"/>
    </row>
    <row r="282" spans="6:6" ht="15.75" customHeight="1" x14ac:dyDescent="0.25">
      <c r="F282" s="26"/>
    </row>
    <row r="283" spans="6:6" ht="15.75" customHeight="1" x14ac:dyDescent="0.25">
      <c r="F283" s="26"/>
    </row>
    <row r="284" spans="6:6" ht="15.75" customHeight="1" x14ac:dyDescent="0.25">
      <c r="F284" s="26"/>
    </row>
    <row r="285" spans="6:6" ht="15.75" customHeight="1" x14ac:dyDescent="0.25">
      <c r="F285" s="26"/>
    </row>
    <row r="286" spans="6:6" ht="15.75" customHeight="1" x14ac:dyDescent="0.25">
      <c r="F286" s="26"/>
    </row>
    <row r="287" spans="6:6" ht="15.75" customHeight="1" x14ac:dyDescent="0.25">
      <c r="F287" s="26"/>
    </row>
    <row r="288" spans="6:6" ht="15.75" customHeight="1" x14ac:dyDescent="0.25">
      <c r="F288" s="26"/>
    </row>
    <row r="289" spans="6:6" ht="15.75" customHeight="1" x14ac:dyDescent="0.25">
      <c r="F289" s="26"/>
    </row>
    <row r="290" spans="6:6" ht="15.75" customHeight="1" x14ac:dyDescent="0.25">
      <c r="F290" s="26"/>
    </row>
    <row r="291" spans="6:6" ht="15.75" customHeight="1" x14ac:dyDescent="0.25">
      <c r="F291" s="26"/>
    </row>
    <row r="292" spans="6:6" ht="15.75" customHeight="1" x14ac:dyDescent="0.25">
      <c r="F292" s="26"/>
    </row>
    <row r="293" spans="6:6" ht="15.75" customHeight="1" x14ac:dyDescent="0.25">
      <c r="F293" s="26"/>
    </row>
    <row r="294" spans="6:6" ht="15.75" customHeight="1" x14ac:dyDescent="0.25">
      <c r="F294" s="26"/>
    </row>
    <row r="295" spans="6:6" ht="15.75" customHeight="1" x14ac:dyDescent="0.25">
      <c r="F295" s="26"/>
    </row>
    <row r="296" spans="6:6" ht="15.75" customHeight="1" x14ac:dyDescent="0.25">
      <c r="F296" s="26"/>
    </row>
    <row r="297" spans="6:6" ht="15.75" customHeight="1" x14ac:dyDescent="0.25">
      <c r="F297" s="26"/>
    </row>
    <row r="298" spans="6:6" ht="15.75" customHeight="1" x14ac:dyDescent="0.25">
      <c r="F298" s="26"/>
    </row>
    <row r="299" spans="6:6" ht="15.75" customHeight="1" x14ac:dyDescent="0.25">
      <c r="F299" s="26"/>
    </row>
    <row r="300" spans="6:6" ht="15.75" customHeight="1" x14ac:dyDescent="0.25">
      <c r="F300" s="26"/>
    </row>
    <row r="301" spans="6:6" ht="15.75" customHeight="1" x14ac:dyDescent="0.25">
      <c r="F301" s="26"/>
    </row>
    <row r="302" spans="6:6" ht="15.75" customHeight="1" x14ac:dyDescent="0.25">
      <c r="F302" s="26"/>
    </row>
    <row r="303" spans="6:6" ht="15.75" customHeight="1" x14ac:dyDescent="0.25">
      <c r="F303" s="26"/>
    </row>
    <row r="304" spans="6:6" ht="15.75" customHeight="1" x14ac:dyDescent="0.25">
      <c r="F304" s="26"/>
    </row>
    <row r="305" spans="6:6" ht="15.75" customHeight="1" x14ac:dyDescent="0.25">
      <c r="F305" s="26"/>
    </row>
    <row r="306" spans="6:6" ht="15.75" customHeight="1" x14ac:dyDescent="0.25">
      <c r="F306" s="26"/>
    </row>
    <row r="307" spans="6:6" ht="15.75" customHeight="1" x14ac:dyDescent="0.25">
      <c r="F307" s="26"/>
    </row>
    <row r="308" spans="6:6" ht="15.75" customHeight="1" x14ac:dyDescent="0.25">
      <c r="F308" s="26"/>
    </row>
    <row r="309" spans="6:6" ht="15.75" customHeight="1" x14ac:dyDescent="0.25">
      <c r="F309" s="26"/>
    </row>
    <row r="310" spans="6:6" ht="15.75" customHeight="1" x14ac:dyDescent="0.25">
      <c r="F310" s="26"/>
    </row>
    <row r="311" spans="6:6" ht="15.75" customHeight="1" x14ac:dyDescent="0.25">
      <c r="F311" s="26"/>
    </row>
    <row r="312" spans="6:6" ht="15.75" customHeight="1" x14ac:dyDescent="0.25">
      <c r="F312" s="26"/>
    </row>
    <row r="313" spans="6:6" ht="15.75" customHeight="1" x14ac:dyDescent="0.25">
      <c r="F313" s="26"/>
    </row>
    <row r="314" spans="6:6" ht="15.75" customHeight="1" x14ac:dyDescent="0.25">
      <c r="F314" s="26"/>
    </row>
    <row r="315" spans="6:6" ht="15.75" customHeight="1" x14ac:dyDescent="0.25">
      <c r="F315" s="26"/>
    </row>
    <row r="316" spans="6:6" ht="15.75" customHeight="1" x14ac:dyDescent="0.25">
      <c r="F316" s="26"/>
    </row>
    <row r="317" spans="6:6" ht="15.75" customHeight="1" x14ac:dyDescent="0.25">
      <c r="F317" s="26"/>
    </row>
    <row r="318" spans="6:6" ht="15.75" customHeight="1" x14ac:dyDescent="0.25">
      <c r="F318" s="26"/>
    </row>
    <row r="319" spans="6:6" ht="15.75" customHeight="1" x14ac:dyDescent="0.25">
      <c r="F319" s="26"/>
    </row>
    <row r="320" spans="6:6" ht="15.75" customHeight="1" x14ac:dyDescent="0.25">
      <c r="F320" s="26"/>
    </row>
    <row r="321" spans="6:6" ht="15.75" customHeight="1" x14ac:dyDescent="0.25">
      <c r="F321" s="26"/>
    </row>
    <row r="322" spans="6:6" ht="15.75" customHeight="1" x14ac:dyDescent="0.25">
      <c r="F322" s="26"/>
    </row>
    <row r="323" spans="6:6" ht="15.75" customHeight="1" x14ac:dyDescent="0.25">
      <c r="F323" s="26"/>
    </row>
    <row r="324" spans="6:6" ht="15.75" customHeight="1" x14ac:dyDescent="0.25">
      <c r="F324" s="26"/>
    </row>
    <row r="325" spans="6:6" ht="15.75" customHeight="1" x14ac:dyDescent="0.25">
      <c r="F325" s="26"/>
    </row>
    <row r="326" spans="6:6" ht="15.75" customHeight="1" x14ac:dyDescent="0.25">
      <c r="F326" s="26"/>
    </row>
    <row r="327" spans="6:6" ht="15.75" customHeight="1" x14ac:dyDescent="0.25">
      <c r="F327" s="26"/>
    </row>
    <row r="328" spans="6:6" ht="15.75" customHeight="1" x14ac:dyDescent="0.25">
      <c r="F328" s="26"/>
    </row>
    <row r="329" spans="6:6" ht="15.75" customHeight="1" x14ac:dyDescent="0.25">
      <c r="F329" s="26"/>
    </row>
    <row r="330" spans="6:6" ht="15.75" customHeight="1" x14ac:dyDescent="0.25">
      <c r="F330" s="26"/>
    </row>
    <row r="331" spans="6:6" ht="15.75" customHeight="1" x14ac:dyDescent="0.25">
      <c r="F331" s="26"/>
    </row>
    <row r="332" spans="6:6" ht="15.75" customHeight="1" x14ac:dyDescent="0.25">
      <c r="F332" s="26"/>
    </row>
    <row r="333" spans="6:6" ht="15.75" customHeight="1" x14ac:dyDescent="0.25">
      <c r="F333" s="26"/>
    </row>
    <row r="334" spans="6:6" ht="15.75" customHeight="1" x14ac:dyDescent="0.25">
      <c r="F334" s="26"/>
    </row>
    <row r="335" spans="6:6" ht="15.75" customHeight="1" x14ac:dyDescent="0.25">
      <c r="F335" s="26"/>
    </row>
    <row r="336" spans="6:6" ht="15.75" customHeight="1" x14ac:dyDescent="0.25">
      <c r="F336" s="26"/>
    </row>
    <row r="337" spans="6:6" ht="15.75" customHeight="1" x14ac:dyDescent="0.25">
      <c r="F337" s="26"/>
    </row>
    <row r="338" spans="6:6" ht="15.75" customHeight="1" x14ac:dyDescent="0.25">
      <c r="F338" s="26"/>
    </row>
    <row r="339" spans="6:6" ht="15.75" customHeight="1" x14ac:dyDescent="0.25">
      <c r="F339" s="26"/>
    </row>
    <row r="340" spans="6:6" ht="15.75" customHeight="1" x14ac:dyDescent="0.25">
      <c r="F340" s="26"/>
    </row>
    <row r="341" spans="6:6" ht="15.75" customHeight="1" x14ac:dyDescent="0.25">
      <c r="F341" s="26"/>
    </row>
    <row r="342" spans="6:6" ht="15.75" customHeight="1" x14ac:dyDescent="0.25">
      <c r="F342" s="26"/>
    </row>
    <row r="343" spans="6:6" ht="15.75" customHeight="1" x14ac:dyDescent="0.25">
      <c r="F343" s="26"/>
    </row>
    <row r="344" spans="6:6" ht="15.75" customHeight="1" x14ac:dyDescent="0.25">
      <c r="F344" s="26"/>
    </row>
    <row r="345" spans="6:6" ht="15.75" customHeight="1" x14ac:dyDescent="0.25">
      <c r="F345" s="26"/>
    </row>
    <row r="346" spans="6:6" ht="15.75" customHeight="1" x14ac:dyDescent="0.25">
      <c r="F346" s="26"/>
    </row>
    <row r="347" spans="6:6" ht="15.75" customHeight="1" x14ac:dyDescent="0.25">
      <c r="F347" s="26"/>
    </row>
    <row r="348" spans="6:6" ht="15.75" customHeight="1" x14ac:dyDescent="0.25">
      <c r="F348" s="26"/>
    </row>
    <row r="349" spans="6:6" ht="15.75" customHeight="1" x14ac:dyDescent="0.25">
      <c r="F349" s="26"/>
    </row>
    <row r="350" spans="6:6" ht="15.75" customHeight="1" x14ac:dyDescent="0.25">
      <c r="F350" s="26"/>
    </row>
    <row r="351" spans="6:6" ht="15.75" customHeight="1" x14ac:dyDescent="0.25">
      <c r="F351" s="26"/>
    </row>
    <row r="352" spans="6:6" ht="15.75" customHeight="1" x14ac:dyDescent="0.25">
      <c r="F352" s="26"/>
    </row>
    <row r="353" spans="6:6" ht="15.75" customHeight="1" x14ac:dyDescent="0.25">
      <c r="F353" s="26"/>
    </row>
    <row r="354" spans="6:6" ht="15.75" customHeight="1" x14ac:dyDescent="0.25">
      <c r="F354" s="26"/>
    </row>
    <row r="355" spans="6:6" ht="15.75" customHeight="1" x14ac:dyDescent="0.25">
      <c r="F355" s="26"/>
    </row>
    <row r="356" spans="6:6" ht="15.75" customHeight="1" x14ac:dyDescent="0.25">
      <c r="F356" s="26"/>
    </row>
    <row r="357" spans="6:6" ht="15.75" customHeight="1" x14ac:dyDescent="0.25">
      <c r="F357" s="26"/>
    </row>
    <row r="358" spans="6:6" ht="15.75" customHeight="1" x14ac:dyDescent="0.25">
      <c r="F358" s="26"/>
    </row>
    <row r="359" spans="6:6" ht="15.75" customHeight="1" x14ac:dyDescent="0.25">
      <c r="F359" s="26"/>
    </row>
    <row r="360" spans="6:6" ht="15.75" customHeight="1" x14ac:dyDescent="0.25">
      <c r="F360" s="26"/>
    </row>
    <row r="361" spans="6:6" ht="15.75" customHeight="1" x14ac:dyDescent="0.25">
      <c r="F361" s="26"/>
    </row>
    <row r="362" spans="6:6" ht="15.75" customHeight="1" x14ac:dyDescent="0.25">
      <c r="F362" s="26"/>
    </row>
    <row r="363" spans="6:6" ht="15.75" customHeight="1" x14ac:dyDescent="0.25">
      <c r="F363" s="26"/>
    </row>
    <row r="364" spans="6:6" ht="15.75" customHeight="1" x14ac:dyDescent="0.25">
      <c r="F364" s="26"/>
    </row>
    <row r="365" spans="6:6" ht="15.75" customHeight="1" x14ac:dyDescent="0.25">
      <c r="F365" s="26"/>
    </row>
    <row r="366" spans="6:6" ht="15.75" customHeight="1" x14ac:dyDescent="0.25">
      <c r="F366" s="26"/>
    </row>
    <row r="367" spans="6:6" ht="15.75" customHeight="1" x14ac:dyDescent="0.25">
      <c r="F367" s="26"/>
    </row>
    <row r="368" spans="6:6" ht="15.75" customHeight="1" x14ac:dyDescent="0.25">
      <c r="F368" s="26"/>
    </row>
    <row r="369" spans="6:6" ht="15.75" customHeight="1" x14ac:dyDescent="0.25">
      <c r="F369" s="26"/>
    </row>
    <row r="370" spans="6:6" ht="15.75" customHeight="1" x14ac:dyDescent="0.25">
      <c r="F370" s="26"/>
    </row>
    <row r="371" spans="6:6" ht="15.75" customHeight="1" x14ac:dyDescent="0.25">
      <c r="F371" s="26"/>
    </row>
    <row r="372" spans="6:6" ht="15.75" customHeight="1" x14ac:dyDescent="0.25">
      <c r="F372" s="26"/>
    </row>
    <row r="373" spans="6:6" ht="15.75" customHeight="1" x14ac:dyDescent="0.25">
      <c r="F373" s="26"/>
    </row>
    <row r="374" spans="6:6" ht="15.75" customHeight="1" x14ac:dyDescent="0.25">
      <c r="F374" s="26"/>
    </row>
    <row r="375" spans="6:6" ht="15.75" customHeight="1" x14ac:dyDescent="0.25">
      <c r="F375" s="26"/>
    </row>
    <row r="376" spans="6:6" ht="15.75" customHeight="1" x14ac:dyDescent="0.25">
      <c r="F376" s="26"/>
    </row>
    <row r="377" spans="6:6" ht="15.75" customHeight="1" x14ac:dyDescent="0.25">
      <c r="F377" s="26"/>
    </row>
    <row r="378" spans="6:6" ht="15.75" customHeight="1" x14ac:dyDescent="0.25">
      <c r="F378" s="26"/>
    </row>
    <row r="379" spans="6:6" ht="15.75" customHeight="1" x14ac:dyDescent="0.25">
      <c r="F379" s="26"/>
    </row>
    <row r="380" spans="6:6" ht="15.75" customHeight="1" x14ac:dyDescent="0.25">
      <c r="F380" s="26"/>
    </row>
    <row r="381" spans="6:6" ht="15.75" customHeight="1" x14ac:dyDescent="0.25">
      <c r="F381" s="26"/>
    </row>
    <row r="382" spans="6:6" ht="15.75" customHeight="1" x14ac:dyDescent="0.25">
      <c r="F382" s="26"/>
    </row>
    <row r="383" spans="6:6" ht="15.75" customHeight="1" x14ac:dyDescent="0.25">
      <c r="F383" s="26"/>
    </row>
    <row r="384" spans="6:6" ht="15.75" customHeight="1" x14ac:dyDescent="0.25">
      <c r="F384" s="26"/>
    </row>
    <row r="385" spans="6:6" ht="15.75" customHeight="1" x14ac:dyDescent="0.25">
      <c r="F385" s="26"/>
    </row>
    <row r="386" spans="6:6" ht="15.75" customHeight="1" x14ac:dyDescent="0.25">
      <c r="F386" s="26"/>
    </row>
    <row r="387" spans="6:6" ht="15.75" customHeight="1" x14ac:dyDescent="0.25">
      <c r="F387" s="26"/>
    </row>
    <row r="388" spans="6:6" ht="15.75" customHeight="1" x14ac:dyDescent="0.25">
      <c r="F388" s="26"/>
    </row>
    <row r="389" spans="6:6" ht="15.75" customHeight="1" x14ac:dyDescent="0.25">
      <c r="F389" s="26"/>
    </row>
    <row r="390" spans="6:6" ht="15.75" customHeight="1" x14ac:dyDescent="0.25">
      <c r="F390" s="26"/>
    </row>
    <row r="391" spans="6:6" ht="15.75" customHeight="1" x14ac:dyDescent="0.25">
      <c r="F391" s="26"/>
    </row>
    <row r="392" spans="6:6" ht="15.75" customHeight="1" x14ac:dyDescent="0.25">
      <c r="F392" s="26"/>
    </row>
    <row r="393" spans="6:6" ht="15.75" customHeight="1" x14ac:dyDescent="0.25">
      <c r="F393" s="26"/>
    </row>
    <row r="394" spans="6:6" ht="15.75" customHeight="1" x14ac:dyDescent="0.25">
      <c r="F394" s="26"/>
    </row>
    <row r="395" spans="6:6" ht="15.75" customHeight="1" x14ac:dyDescent="0.25">
      <c r="F395" s="26"/>
    </row>
    <row r="396" spans="6:6" ht="15.75" customHeight="1" x14ac:dyDescent="0.25">
      <c r="F396" s="26"/>
    </row>
    <row r="397" spans="6:6" ht="15.75" customHeight="1" x14ac:dyDescent="0.25">
      <c r="F397" s="26"/>
    </row>
    <row r="398" spans="6:6" ht="15.75" customHeight="1" x14ac:dyDescent="0.25">
      <c r="F398" s="26"/>
    </row>
    <row r="399" spans="6:6" ht="15.75" customHeight="1" x14ac:dyDescent="0.25">
      <c r="F399" s="26"/>
    </row>
    <row r="400" spans="6:6" ht="15.75" customHeight="1" x14ac:dyDescent="0.25">
      <c r="F400" s="26"/>
    </row>
    <row r="401" spans="6:6" ht="15.75" customHeight="1" x14ac:dyDescent="0.25">
      <c r="F401" s="26"/>
    </row>
    <row r="402" spans="6:6" ht="15.75" customHeight="1" x14ac:dyDescent="0.25">
      <c r="F402" s="26"/>
    </row>
    <row r="403" spans="6:6" ht="15.75" customHeight="1" x14ac:dyDescent="0.25">
      <c r="F403" s="26"/>
    </row>
    <row r="404" spans="6:6" ht="15.75" customHeight="1" x14ac:dyDescent="0.25">
      <c r="F404" s="26"/>
    </row>
    <row r="405" spans="6:6" ht="15.75" customHeight="1" x14ac:dyDescent="0.25">
      <c r="F405" s="26"/>
    </row>
    <row r="406" spans="6:6" ht="15.75" customHeight="1" x14ac:dyDescent="0.25">
      <c r="F406" s="26"/>
    </row>
    <row r="407" spans="6:6" ht="15.75" customHeight="1" x14ac:dyDescent="0.25">
      <c r="F407" s="26"/>
    </row>
    <row r="408" spans="6:6" ht="15.75" customHeight="1" x14ac:dyDescent="0.25">
      <c r="F408" s="26"/>
    </row>
    <row r="409" spans="6:6" ht="15.75" customHeight="1" x14ac:dyDescent="0.25">
      <c r="F409" s="26"/>
    </row>
    <row r="410" spans="6:6" ht="15.75" customHeight="1" x14ac:dyDescent="0.25">
      <c r="F410" s="26"/>
    </row>
    <row r="411" spans="6:6" ht="15.75" customHeight="1" x14ac:dyDescent="0.25">
      <c r="F411" s="26"/>
    </row>
    <row r="412" spans="6:6" ht="15.75" customHeight="1" x14ac:dyDescent="0.25">
      <c r="F412" s="26"/>
    </row>
    <row r="413" spans="6:6" ht="15.75" customHeight="1" x14ac:dyDescent="0.25">
      <c r="F413" s="26"/>
    </row>
    <row r="414" spans="6:6" ht="15.75" customHeight="1" x14ac:dyDescent="0.25">
      <c r="F414" s="26"/>
    </row>
    <row r="415" spans="6:6" ht="15.75" customHeight="1" x14ac:dyDescent="0.25">
      <c r="F415" s="26"/>
    </row>
    <row r="416" spans="6:6" ht="15.75" customHeight="1" x14ac:dyDescent="0.25">
      <c r="F416" s="26"/>
    </row>
    <row r="417" spans="6:6" ht="15.75" customHeight="1" x14ac:dyDescent="0.25">
      <c r="F417" s="26"/>
    </row>
    <row r="418" spans="6:6" ht="15.75" customHeight="1" x14ac:dyDescent="0.25">
      <c r="F418" s="26"/>
    </row>
    <row r="419" spans="6:6" ht="15.75" customHeight="1" x14ac:dyDescent="0.25">
      <c r="F419" s="26"/>
    </row>
    <row r="420" spans="6:6" ht="15.75" customHeight="1" x14ac:dyDescent="0.25">
      <c r="F420" s="26"/>
    </row>
    <row r="421" spans="6:6" ht="15.75" customHeight="1" x14ac:dyDescent="0.25">
      <c r="F421" s="26"/>
    </row>
    <row r="422" spans="6:6" ht="15.75" customHeight="1" x14ac:dyDescent="0.25">
      <c r="F422" s="26"/>
    </row>
    <row r="423" spans="6:6" ht="15.75" customHeight="1" x14ac:dyDescent="0.25">
      <c r="F423" s="26"/>
    </row>
    <row r="424" spans="6:6" ht="15.75" customHeight="1" x14ac:dyDescent="0.25">
      <c r="F424" s="26"/>
    </row>
    <row r="425" spans="6:6" ht="15.75" customHeight="1" x14ac:dyDescent="0.25">
      <c r="F425" s="26"/>
    </row>
    <row r="426" spans="6:6" ht="15.75" customHeight="1" x14ac:dyDescent="0.25">
      <c r="F426" s="26"/>
    </row>
    <row r="427" spans="6:6" ht="15.75" customHeight="1" x14ac:dyDescent="0.25">
      <c r="F427" s="26"/>
    </row>
    <row r="428" spans="6:6" ht="15.75" customHeight="1" x14ac:dyDescent="0.25">
      <c r="F428" s="26"/>
    </row>
    <row r="429" spans="6:6" ht="15.75" customHeight="1" x14ac:dyDescent="0.25">
      <c r="F429" s="26"/>
    </row>
    <row r="430" spans="6:6" ht="15.75" customHeight="1" x14ac:dyDescent="0.25">
      <c r="F430" s="26"/>
    </row>
    <row r="431" spans="6:6" ht="15.75" customHeight="1" x14ac:dyDescent="0.25">
      <c r="F431" s="26"/>
    </row>
    <row r="432" spans="6:6" ht="15.75" customHeight="1" x14ac:dyDescent="0.25">
      <c r="F432" s="26"/>
    </row>
    <row r="433" spans="6:6" ht="15.75" customHeight="1" x14ac:dyDescent="0.25">
      <c r="F433" s="26"/>
    </row>
    <row r="434" spans="6:6" ht="15.75" customHeight="1" x14ac:dyDescent="0.25">
      <c r="F434" s="26"/>
    </row>
    <row r="435" spans="6:6" ht="15.75" customHeight="1" x14ac:dyDescent="0.25">
      <c r="F435" s="26"/>
    </row>
    <row r="436" spans="6:6" ht="15.75" customHeight="1" x14ac:dyDescent="0.25">
      <c r="F436" s="26"/>
    </row>
    <row r="437" spans="6:6" ht="15.75" customHeight="1" x14ac:dyDescent="0.25">
      <c r="F437" s="26"/>
    </row>
    <row r="438" spans="6:6" ht="15.75" customHeight="1" x14ac:dyDescent="0.25">
      <c r="F438" s="26"/>
    </row>
    <row r="439" spans="6:6" ht="15.75" customHeight="1" x14ac:dyDescent="0.25">
      <c r="F439" s="26"/>
    </row>
    <row r="440" spans="6:6" ht="15.75" customHeight="1" x14ac:dyDescent="0.25">
      <c r="F440" s="26"/>
    </row>
    <row r="441" spans="6:6" ht="15.75" customHeight="1" x14ac:dyDescent="0.25">
      <c r="F441" s="26"/>
    </row>
    <row r="442" spans="6:6" ht="15.75" customHeight="1" x14ac:dyDescent="0.25">
      <c r="F442" s="26"/>
    </row>
    <row r="443" spans="6:6" ht="15.75" customHeight="1" x14ac:dyDescent="0.25">
      <c r="F443" s="26"/>
    </row>
    <row r="444" spans="6:6" ht="15.75" customHeight="1" x14ac:dyDescent="0.25">
      <c r="F444" s="26"/>
    </row>
    <row r="445" spans="6:6" ht="15.75" customHeight="1" x14ac:dyDescent="0.25">
      <c r="F445" s="26"/>
    </row>
    <row r="446" spans="6:6" ht="15.75" customHeight="1" x14ac:dyDescent="0.25">
      <c r="F446" s="26"/>
    </row>
    <row r="447" spans="6:6" ht="15.75" customHeight="1" x14ac:dyDescent="0.25">
      <c r="F447" s="26"/>
    </row>
    <row r="448" spans="6:6" ht="15.75" customHeight="1" x14ac:dyDescent="0.25">
      <c r="F448" s="26"/>
    </row>
    <row r="449" spans="6:6" ht="15.75" customHeight="1" x14ac:dyDescent="0.25">
      <c r="F449" s="26"/>
    </row>
    <row r="450" spans="6:6" ht="15.75" customHeight="1" x14ac:dyDescent="0.25">
      <c r="F450" s="26"/>
    </row>
    <row r="451" spans="6:6" ht="15.75" customHeight="1" x14ac:dyDescent="0.25">
      <c r="F451" s="26"/>
    </row>
    <row r="452" spans="6:6" ht="15.75" customHeight="1" x14ac:dyDescent="0.25">
      <c r="F452" s="26"/>
    </row>
    <row r="453" spans="6:6" ht="15.75" customHeight="1" x14ac:dyDescent="0.25">
      <c r="F453" s="26"/>
    </row>
    <row r="454" spans="6:6" ht="15.75" customHeight="1" x14ac:dyDescent="0.25">
      <c r="F454" s="26"/>
    </row>
    <row r="455" spans="6:6" ht="15.75" customHeight="1" x14ac:dyDescent="0.25">
      <c r="F455" s="26"/>
    </row>
    <row r="456" spans="6:6" ht="15.75" customHeight="1" x14ac:dyDescent="0.25">
      <c r="F456" s="26"/>
    </row>
    <row r="457" spans="6:6" ht="15.75" customHeight="1" x14ac:dyDescent="0.25">
      <c r="F457" s="26"/>
    </row>
    <row r="458" spans="6:6" ht="15.75" customHeight="1" x14ac:dyDescent="0.25">
      <c r="F458" s="26"/>
    </row>
    <row r="459" spans="6:6" ht="15.75" customHeight="1" x14ac:dyDescent="0.25">
      <c r="F459" s="26"/>
    </row>
    <row r="460" spans="6:6" ht="15.75" customHeight="1" x14ac:dyDescent="0.25">
      <c r="F460" s="26"/>
    </row>
    <row r="461" spans="6:6" ht="15.75" customHeight="1" x14ac:dyDescent="0.25">
      <c r="F461" s="26"/>
    </row>
    <row r="462" spans="6:6" ht="15.75" customHeight="1" x14ac:dyDescent="0.25">
      <c r="F462" s="26"/>
    </row>
    <row r="463" spans="6:6" ht="15.75" customHeight="1" x14ac:dyDescent="0.25">
      <c r="F463" s="26"/>
    </row>
    <row r="464" spans="6:6" ht="15.75" customHeight="1" x14ac:dyDescent="0.25">
      <c r="F464" s="26"/>
    </row>
    <row r="465" spans="6:6" ht="15.75" customHeight="1" x14ac:dyDescent="0.25">
      <c r="F465" s="26"/>
    </row>
    <row r="466" spans="6:6" ht="15.75" customHeight="1" x14ac:dyDescent="0.25">
      <c r="F466" s="26"/>
    </row>
    <row r="467" spans="6:6" ht="15.75" customHeight="1" x14ac:dyDescent="0.25">
      <c r="F467" s="26"/>
    </row>
    <row r="468" spans="6:6" ht="15.75" customHeight="1" x14ac:dyDescent="0.25">
      <c r="F468" s="26"/>
    </row>
    <row r="469" spans="6:6" ht="15.75" customHeight="1" x14ac:dyDescent="0.25">
      <c r="F469" s="26"/>
    </row>
    <row r="470" spans="6:6" ht="15.75" customHeight="1" x14ac:dyDescent="0.25">
      <c r="F470" s="26"/>
    </row>
    <row r="471" spans="6:6" ht="15.75" customHeight="1" x14ac:dyDescent="0.25">
      <c r="F471" s="26"/>
    </row>
    <row r="472" spans="6:6" ht="15.75" customHeight="1" x14ac:dyDescent="0.25">
      <c r="F472" s="26"/>
    </row>
    <row r="473" spans="6:6" ht="15.75" customHeight="1" x14ac:dyDescent="0.25">
      <c r="F473" s="26"/>
    </row>
    <row r="474" spans="6:6" ht="15.75" customHeight="1" x14ac:dyDescent="0.25">
      <c r="F474" s="26"/>
    </row>
    <row r="475" spans="6:6" ht="15.75" customHeight="1" x14ac:dyDescent="0.25">
      <c r="F475" s="26"/>
    </row>
    <row r="476" spans="6:6" ht="15.75" customHeight="1" x14ac:dyDescent="0.25">
      <c r="F476" s="26"/>
    </row>
    <row r="477" spans="6:6" ht="15.75" customHeight="1" x14ac:dyDescent="0.25">
      <c r="F477" s="26"/>
    </row>
    <row r="478" spans="6:6" ht="15.75" customHeight="1" x14ac:dyDescent="0.25">
      <c r="F478" s="26"/>
    </row>
    <row r="479" spans="6:6" ht="15.75" customHeight="1" x14ac:dyDescent="0.25">
      <c r="F479" s="26"/>
    </row>
    <row r="480" spans="6:6" ht="15.75" customHeight="1" x14ac:dyDescent="0.25">
      <c r="F480" s="26"/>
    </row>
    <row r="481" spans="6:6" ht="15.75" customHeight="1" x14ac:dyDescent="0.25">
      <c r="F481" s="26"/>
    </row>
    <row r="482" spans="6:6" ht="15.75" customHeight="1" x14ac:dyDescent="0.25">
      <c r="F482" s="26"/>
    </row>
    <row r="483" spans="6:6" ht="15.75" customHeight="1" x14ac:dyDescent="0.25">
      <c r="F483" s="26"/>
    </row>
    <row r="484" spans="6:6" ht="15.75" customHeight="1" x14ac:dyDescent="0.25">
      <c r="F484" s="26"/>
    </row>
    <row r="485" spans="6:6" ht="15.75" customHeight="1" x14ac:dyDescent="0.25">
      <c r="F485" s="26"/>
    </row>
    <row r="486" spans="6:6" ht="15.75" customHeight="1" x14ac:dyDescent="0.25">
      <c r="F486" s="26"/>
    </row>
    <row r="487" spans="6:6" ht="15.75" customHeight="1" x14ac:dyDescent="0.25">
      <c r="F487" s="26"/>
    </row>
    <row r="488" spans="6:6" ht="15.75" customHeight="1" x14ac:dyDescent="0.25">
      <c r="F488" s="26"/>
    </row>
    <row r="489" spans="6:6" ht="15.75" customHeight="1" x14ac:dyDescent="0.25">
      <c r="F489" s="26"/>
    </row>
    <row r="490" spans="6:6" ht="15.75" customHeight="1" x14ac:dyDescent="0.25">
      <c r="F490" s="26"/>
    </row>
    <row r="491" spans="6:6" ht="15.75" customHeight="1" x14ac:dyDescent="0.25">
      <c r="F491" s="26"/>
    </row>
    <row r="492" spans="6:6" ht="15.75" customHeight="1" x14ac:dyDescent="0.25">
      <c r="F492" s="26"/>
    </row>
    <row r="493" spans="6:6" ht="15.75" customHeight="1" x14ac:dyDescent="0.25">
      <c r="F493" s="26"/>
    </row>
    <row r="494" spans="6:6" ht="15.75" customHeight="1" x14ac:dyDescent="0.25">
      <c r="F494" s="26"/>
    </row>
    <row r="495" spans="6:6" ht="15.75" customHeight="1" x14ac:dyDescent="0.25">
      <c r="F495" s="26"/>
    </row>
    <row r="496" spans="6:6" ht="15.75" customHeight="1" x14ac:dyDescent="0.25">
      <c r="F496" s="26"/>
    </row>
    <row r="497" spans="6:6" ht="15.75" customHeight="1" x14ac:dyDescent="0.25">
      <c r="F497" s="26"/>
    </row>
    <row r="498" spans="6:6" ht="15.75" customHeight="1" x14ac:dyDescent="0.25">
      <c r="F498" s="26"/>
    </row>
    <row r="499" spans="6:6" ht="15.75" customHeight="1" x14ac:dyDescent="0.25">
      <c r="F499" s="26"/>
    </row>
    <row r="500" spans="6:6" ht="15.75" customHeight="1" x14ac:dyDescent="0.25">
      <c r="F500" s="26"/>
    </row>
    <row r="501" spans="6:6" ht="15.75" customHeight="1" x14ac:dyDescent="0.25">
      <c r="F501" s="26"/>
    </row>
    <row r="502" spans="6:6" ht="15.75" customHeight="1" x14ac:dyDescent="0.25">
      <c r="F502" s="26"/>
    </row>
    <row r="503" spans="6:6" ht="15.75" customHeight="1" x14ac:dyDescent="0.25">
      <c r="F503" s="26"/>
    </row>
    <row r="504" spans="6:6" ht="15.75" customHeight="1" x14ac:dyDescent="0.25">
      <c r="F504" s="26"/>
    </row>
    <row r="505" spans="6:6" ht="15.75" customHeight="1" x14ac:dyDescent="0.25">
      <c r="F505" s="26"/>
    </row>
    <row r="506" spans="6:6" ht="15.75" customHeight="1" x14ac:dyDescent="0.25">
      <c r="F506" s="26"/>
    </row>
    <row r="507" spans="6:6" ht="15.75" customHeight="1" x14ac:dyDescent="0.25">
      <c r="F507" s="26"/>
    </row>
    <row r="508" spans="6:6" ht="15.75" customHeight="1" x14ac:dyDescent="0.25">
      <c r="F508" s="26"/>
    </row>
    <row r="509" spans="6:6" ht="15.75" customHeight="1" x14ac:dyDescent="0.25">
      <c r="F509" s="26"/>
    </row>
    <row r="510" spans="6:6" ht="15.75" customHeight="1" x14ac:dyDescent="0.25">
      <c r="F510" s="26"/>
    </row>
    <row r="511" spans="6:6" ht="15.75" customHeight="1" x14ac:dyDescent="0.25">
      <c r="F511" s="26"/>
    </row>
    <row r="512" spans="6:6" ht="15.75" customHeight="1" x14ac:dyDescent="0.25">
      <c r="F512" s="26"/>
    </row>
    <row r="513" spans="6:6" ht="15.75" customHeight="1" x14ac:dyDescent="0.25">
      <c r="F513" s="26"/>
    </row>
    <row r="514" spans="6:6" ht="15.75" customHeight="1" x14ac:dyDescent="0.25">
      <c r="F514" s="26"/>
    </row>
    <row r="515" spans="6:6" ht="15.75" customHeight="1" x14ac:dyDescent="0.25">
      <c r="F515" s="26"/>
    </row>
    <row r="516" spans="6:6" ht="15.75" customHeight="1" x14ac:dyDescent="0.25">
      <c r="F516" s="26"/>
    </row>
    <row r="517" spans="6:6" ht="15.75" customHeight="1" x14ac:dyDescent="0.25">
      <c r="F517" s="26"/>
    </row>
    <row r="518" spans="6:6" ht="15.75" customHeight="1" x14ac:dyDescent="0.25">
      <c r="F518" s="26"/>
    </row>
    <row r="519" spans="6:6" ht="15.75" customHeight="1" x14ac:dyDescent="0.25">
      <c r="F519" s="26"/>
    </row>
    <row r="520" spans="6:6" ht="15.75" customHeight="1" x14ac:dyDescent="0.25">
      <c r="F520" s="26"/>
    </row>
    <row r="521" spans="6:6" ht="15.75" customHeight="1" x14ac:dyDescent="0.25">
      <c r="F521" s="26"/>
    </row>
    <row r="522" spans="6:6" ht="15.75" customHeight="1" x14ac:dyDescent="0.25">
      <c r="F522" s="26"/>
    </row>
    <row r="523" spans="6:6" ht="15.75" customHeight="1" x14ac:dyDescent="0.25">
      <c r="F523" s="26"/>
    </row>
    <row r="524" spans="6:6" ht="15.75" customHeight="1" x14ac:dyDescent="0.25">
      <c r="F524" s="26"/>
    </row>
    <row r="525" spans="6:6" ht="15.75" customHeight="1" x14ac:dyDescent="0.25">
      <c r="F525" s="26"/>
    </row>
    <row r="526" spans="6:6" ht="15.75" customHeight="1" x14ac:dyDescent="0.25">
      <c r="F526" s="26"/>
    </row>
    <row r="527" spans="6:6" ht="15.75" customHeight="1" x14ac:dyDescent="0.25">
      <c r="F527" s="26"/>
    </row>
    <row r="528" spans="6:6" ht="15.75" customHeight="1" x14ac:dyDescent="0.25">
      <c r="F528" s="26"/>
    </row>
    <row r="529" spans="6:6" ht="15.75" customHeight="1" x14ac:dyDescent="0.25">
      <c r="F529" s="26"/>
    </row>
    <row r="530" spans="6:6" ht="15.75" customHeight="1" x14ac:dyDescent="0.25">
      <c r="F530" s="26"/>
    </row>
    <row r="531" spans="6:6" ht="15.75" customHeight="1" x14ac:dyDescent="0.25">
      <c r="F531" s="26"/>
    </row>
    <row r="532" spans="6:6" ht="15.75" customHeight="1" x14ac:dyDescent="0.25">
      <c r="F532" s="26"/>
    </row>
    <row r="533" spans="6:6" ht="15.75" customHeight="1" x14ac:dyDescent="0.25">
      <c r="F533" s="26"/>
    </row>
    <row r="534" spans="6:6" ht="15.75" customHeight="1" x14ac:dyDescent="0.25">
      <c r="F534" s="26"/>
    </row>
    <row r="535" spans="6:6" ht="15.75" customHeight="1" x14ac:dyDescent="0.25">
      <c r="F535" s="26"/>
    </row>
    <row r="536" spans="6:6" ht="15.75" customHeight="1" x14ac:dyDescent="0.25">
      <c r="F536" s="26"/>
    </row>
    <row r="537" spans="6:6" ht="15.75" customHeight="1" x14ac:dyDescent="0.25">
      <c r="F537" s="26"/>
    </row>
    <row r="538" spans="6:6" ht="15.75" customHeight="1" x14ac:dyDescent="0.25">
      <c r="F538" s="26"/>
    </row>
    <row r="539" spans="6:6" ht="15.75" customHeight="1" x14ac:dyDescent="0.25">
      <c r="F539" s="26"/>
    </row>
    <row r="540" spans="6:6" ht="15.75" customHeight="1" x14ac:dyDescent="0.25">
      <c r="F540" s="26"/>
    </row>
    <row r="541" spans="6:6" ht="15.75" customHeight="1" x14ac:dyDescent="0.25">
      <c r="F541" s="26"/>
    </row>
    <row r="542" spans="6:6" ht="15.75" customHeight="1" x14ac:dyDescent="0.25">
      <c r="F542" s="26"/>
    </row>
    <row r="543" spans="6:6" ht="15.75" customHeight="1" x14ac:dyDescent="0.25">
      <c r="F543" s="26"/>
    </row>
    <row r="544" spans="6:6" ht="15.75" customHeight="1" x14ac:dyDescent="0.25">
      <c r="F544" s="26"/>
    </row>
    <row r="545" spans="6:6" ht="15.75" customHeight="1" x14ac:dyDescent="0.25">
      <c r="F545" s="26"/>
    </row>
    <row r="546" spans="6:6" ht="15.75" customHeight="1" x14ac:dyDescent="0.25">
      <c r="F546" s="26"/>
    </row>
    <row r="547" spans="6:6" ht="15.75" customHeight="1" x14ac:dyDescent="0.25">
      <c r="F547" s="26"/>
    </row>
    <row r="548" spans="6:6" ht="15.75" customHeight="1" x14ac:dyDescent="0.25">
      <c r="F548" s="26"/>
    </row>
    <row r="549" spans="6:6" ht="15.75" customHeight="1" x14ac:dyDescent="0.25">
      <c r="F549" s="26"/>
    </row>
    <row r="550" spans="6:6" ht="15.75" customHeight="1" x14ac:dyDescent="0.25">
      <c r="F550" s="26"/>
    </row>
    <row r="551" spans="6:6" ht="15.75" customHeight="1" x14ac:dyDescent="0.25">
      <c r="F551" s="26"/>
    </row>
    <row r="552" spans="6:6" ht="15.75" customHeight="1" x14ac:dyDescent="0.25">
      <c r="F552" s="26"/>
    </row>
    <row r="553" spans="6:6" ht="15.75" customHeight="1" x14ac:dyDescent="0.25">
      <c r="F553" s="26"/>
    </row>
    <row r="554" spans="6:6" ht="15.75" customHeight="1" x14ac:dyDescent="0.25">
      <c r="F554" s="26"/>
    </row>
    <row r="555" spans="6:6" ht="15.75" customHeight="1" x14ac:dyDescent="0.25">
      <c r="F555" s="26"/>
    </row>
    <row r="556" spans="6:6" ht="15.75" customHeight="1" x14ac:dyDescent="0.25">
      <c r="F556" s="26"/>
    </row>
    <row r="557" spans="6:6" ht="15.75" customHeight="1" x14ac:dyDescent="0.25">
      <c r="F557" s="26"/>
    </row>
    <row r="558" spans="6:6" ht="15.75" customHeight="1" x14ac:dyDescent="0.25">
      <c r="F558" s="26"/>
    </row>
    <row r="559" spans="6:6" ht="15.75" customHeight="1" x14ac:dyDescent="0.25">
      <c r="F559" s="26"/>
    </row>
    <row r="560" spans="6:6" ht="15.75" customHeight="1" x14ac:dyDescent="0.25">
      <c r="F560" s="26"/>
    </row>
    <row r="561" spans="6:6" ht="15.75" customHeight="1" x14ac:dyDescent="0.25">
      <c r="F561" s="26"/>
    </row>
    <row r="562" spans="6:6" ht="15.75" customHeight="1" x14ac:dyDescent="0.25">
      <c r="F562" s="26"/>
    </row>
    <row r="563" spans="6:6" ht="15.75" customHeight="1" x14ac:dyDescent="0.25">
      <c r="F563" s="26"/>
    </row>
    <row r="564" spans="6:6" ht="15.75" customHeight="1" x14ac:dyDescent="0.25">
      <c r="F564" s="26"/>
    </row>
    <row r="565" spans="6:6" ht="15.75" customHeight="1" x14ac:dyDescent="0.25">
      <c r="F565" s="26"/>
    </row>
    <row r="566" spans="6:6" ht="15.75" customHeight="1" x14ac:dyDescent="0.25">
      <c r="F566" s="26"/>
    </row>
    <row r="567" spans="6:6" ht="15.75" customHeight="1" x14ac:dyDescent="0.25">
      <c r="F567" s="26"/>
    </row>
    <row r="568" spans="6:6" ht="15.75" customHeight="1" x14ac:dyDescent="0.25">
      <c r="F568" s="26"/>
    </row>
    <row r="569" spans="6:6" ht="15.75" customHeight="1" x14ac:dyDescent="0.25">
      <c r="F569" s="26"/>
    </row>
    <row r="570" spans="6:6" ht="15.75" customHeight="1" x14ac:dyDescent="0.25">
      <c r="F570" s="26"/>
    </row>
    <row r="571" spans="6:6" ht="15.75" customHeight="1" x14ac:dyDescent="0.25">
      <c r="F571" s="26"/>
    </row>
    <row r="572" spans="6:6" ht="15.75" customHeight="1" x14ac:dyDescent="0.25">
      <c r="F572" s="26"/>
    </row>
    <row r="573" spans="6:6" ht="15.75" customHeight="1" x14ac:dyDescent="0.25">
      <c r="F573" s="26"/>
    </row>
    <row r="574" spans="6:6" ht="15.75" customHeight="1" x14ac:dyDescent="0.25">
      <c r="F574" s="26"/>
    </row>
    <row r="575" spans="6:6" ht="15.75" customHeight="1" x14ac:dyDescent="0.25">
      <c r="F575" s="26"/>
    </row>
    <row r="576" spans="6:6" ht="15.75" customHeight="1" x14ac:dyDescent="0.25">
      <c r="F576" s="26"/>
    </row>
    <row r="577" spans="6:6" ht="15.75" customHeight="1" x14ac:dyDescent="0.25">
      <c r="F577" s="26"/>
    </row>
    <row r="578" spans="6:6" ht="15.75" customHeight="1" x14ac:dyDescent="0.25">
      <c r="F578" s="26"/>
    </row>
    <row r="579" spans="6:6" ht="15.75" customHeight="1" x14ac:dyDescent="0.25">
      <c r="F579" s="26"/>
    </row>
    <row r="580" spans="6:6" ht="15.75" customHeight="1" x14ac:dyDescent="0.25">
      <c r="F580" s="26"/>
    </row>
    <row r="581" spans="6:6" ht="15.75" customHeight="1" x14ac:dyDescent="0.25">
      <c r="F581" s="26"/>
    </row>
    <row r="582" spans="6:6" ht="15.75" customHeight="1" x14ac:dyDescent="0.25">
      <c r="F582" s="26"/>
    </row>
    <row r="583" spans="6:6" ht="15.75" customHeight="1" x14ac:dyDescent="0.25">
      <c r="F583" s="26"/>
    </row>
    <row r="584" spans="6:6" ht="15.75" customHeight="1" x14ac:dyDescent="0.25">
      <c r="F584" s="26"/>
    </row>
    <row r="585" spans="6:6" ht="15.75" customHeight="1" x14ac:dyDescent="0.25">
      <c r="F585" s="26"/>
    </row>
    <row r="586" spans="6:6" ht="15.75" customHeight="1" x14ac:dyDescent="0.25">
      <c r="F586" s="26"/>
    </row>
    <row r="587" spans="6:6" ht="15.75" customHeight="1" x14ac:dyDescent="0.25">
      <c r="F587" s="26"/>
    </row>
    <row r="588" spans="6:6" ht="15.75" customHeight="1" x14ac:dyDescent="0.25">
      <c r="F588" s="26"/>
    </row>
    <row r="589" spans="6:6" ht="15.75" customHeight="1" x14ac:dyDescent="0.25">
      <c r="F589" s="26"/>
    </row>
    <row r="590" spans="6:6" ht="15.75" customHeight="1" x14ac:dyDescent="0.25">
      <c r="F590" s="26"/>
    </row>
    <row r="591" spans="6:6" ht="15.75" customHeight="1" x14ac:dyDescent="0.25">
      <c r="F591" s="26"/>
    </row>
    <row r="592" spans="6:6" ht="15.75" customHeight="1" x14ac:dyDescent="0.25">
      <c r="F592" s="26"/>
    </row>
    <row r="593" spans="6:6" ht="15.75" customHeight="1" x14ac:dyDescent="0.25">
      <c r="F593" s="26"/>
    </row>
    <row r="594" spans="6:6" ht="15.75" customHeight="1" x14ac:dyDescent="0.25">
      <c r="F594" s="26"/>
    </row>
    <row r="595" spans="6:6" ht="15.75" customHeight="1" x14ac:dyDescent="0.25">
      <c r="F595" s="26"/>
    </row>
    <row r="596" spans="6:6" ht="15.75" customHeight="1" x14ac:dyDescent="0.25">
      <c r="F596" s="26"/>
    </row>
    <row r="597" spans="6:6" ht="15.75" customHeight="1" x14ac:dyDescent="0.25">
      <c r="F597" s="26"/>
    </row>
    <row r="598" spans="6:6" ht="15.75" customHeight="1" x14ac:dyDescent="0.25">
      <c r="F598" s="26"/>
    </row>
    <row r="599" spans="6:6" ht="15.75" customHeight="1" x14ac:dyDescent="0.25">
      <c r="F599" s="26"/>
    </row>
    <row r="600" spans="6:6" ht="15.75" customHeight="1" x14ac:dyDescent="0.25">
      <c r="F600" s="26"/>
    </row>
    <row r="601" spans="6:6" ht="15.75" customHeight="1" x14ac:dyDescent="0.25">
      <c r="F601" s="26"/>
    </row>
    <row r="602" spans="6:6" ht="15.75" customHeight="1" x14ac:dyDescent="0.25">
      <c r="F602" s="26"/>
    </row>
    <row r="603" spans="6:6" ht="15.75" customHeight="1" x14ac:dyDescent="0.25">
      <c r="F603" s="26"/>
    </row>
    <row r="604" spans="6:6" ht="15.75" customHeight="1" x14ac:dyDescent="0.25">
      <c r="F604" s="26"/>
    </row>
    <row r="605" spans="6:6" ht="15.75" customHeight="1" x14ac:dyDescent="0.25">
      <c r="F605" s="26"/>
    </row>
    <row r="606" spans="6:6" ht="15.75" customHeight="1" x14ac:dyDescent="0.25">
      <c r="F606" s="26"/>
    </row>
    <row r="607" spans="6:6" ht="15.75" customHeight="1" x14ac:dyDescent="0.25">
      <c r="F607" s="26"/>
    </row>
    <row r="608" spans="6:6" ht="15.75" customHeight="1" x14ac:dyDescent="0.25">
      <c r="F608" s="26"/>
    </row>
    <row r="609" spans="6:6" ht="15.75" customHeight="1" x14ac:dyDescent="0.25">
      <c r="F609" s="26"/>
    </row>
    <row r="610" spans="6:6" ht="15.75" customHeight="1" x14ac:dyDescent="0.25">
      <c r="F610" s="26"/>
    </row>
    <row r="611" spans="6:6" ht="15.75" customHeight="1" x14ac:dyDescent="0.25">
      <c r="F611" s="26"/>
    </row>
    <row r="612" spans="6:6" ht="15.75" customHeight="1" x14ac:dyDescent="0.25">
      <c r="F612" s="26"/>
    </row>
    <row r="613" spans="6:6" ht="15.75" customHeight="1" x14ac:dyDescent="0.25">
      <c r="F613" s="26"/>
    </row>
    <row r="614" spans="6:6" ht="15.75" customHeight="1" x14ac:dyDescent="0.25">
      <c r="F614" s="26"/>
    </row>
    <row r="615" spans="6:6" ht="15.75" customHeight="1" x14ac:dyDescent="0.25">
      <c r="F615" s="26"/>
    </row>
    <row r="616" spans="6:6" ht="15.75" customHeight="1" x14ac:dyDescent="0.25">
      <c r="F616" s="26"/>
    </row>
    <row r="617" spans="6:6" ht="15.75" customHeight="1" x14ac:dyDescent="0.25">
      <c r="F617" s="26"/>
    </row>
    <row r="618" spans="6:6" ht="15.75" customHeight="1" x14ac:dyDescent="0.25">
      <c r="F618" s="26"/>
    </row>
    <row r="619" spans="6:6" ht="15.75" customHeight="1" x14ac:dyDescent="0.25">
      <c r="F619" s="26"/>
    </row>
    <row r="620" spans="6:6" ht="15.75" customHeight="1" x14ac:dyDescent="0.25">
      <c r="F620" s="26"/>
    </row>
    <row r="621" spans="6:6" ht="15.75" customHeight="1" x14ac:dyDescent="0.25">
      <c r="F621" s="26"/>
    </row>
    <row r="622" spans="6:6" ht="15.75" customHeight="1" x14ac:dyDescent="0.25">
      <c r="F622" s="26"/>
    </row>
    <row r="623" spans="6:6" ht="15.75" customHeight="1" x14ac:dyDescent="0.25">
      <c r="F623" s="26"/>
    </row>
    <row r="624" spans="6:6" ht="15.75" customHeight="1" x14ac:dyDescent="0.25">
      <c r="F624" s="26"/>
    </row>
    <row r="625" spans="6:6" ht="15.75" customHeight="1" x14ac:dyDescent="0.25">
      <c r="F625" s="26"/>
    </row>
    <row r="626" spans="6:6" ht="15.75" customHeight="1" x14ac:dyDescent="0.25">
      <c r="F626" s="26"/>
    </row>
    <row r="627" spans="6:6" ht="15.75" customHeight="1" x14ac:dyDescent="0.25">
      <c r="F627" s="26"/>
    </row>
    <row r="628" spans="6:6" ht="15.75" customHeight="1" x14ac:dyDescent="0.25">
      <c r="F628" s="26"/>
    </row>
    <row r="629" spans="6:6" ht="15.75" customHeight="1" x14ac:dyDescent="0.25">
      <c r="F629" s="26"/>
    </row>
    <row r="630" spans="6:6" ht="15.75" customHeight="1" x14ac:dyDescent="0.25">
      <c r="F630" s="26"/>
    </row>
    <row r="631" spans="6:6" ht="15.75" customHeight="1" x14ac:dyDescent="0.25">
      <c r="F631" s="26"/>
    </row>
    <row r="632" spans="6:6" ht="15.75" customHeight="1" x14ac:dyDescent="0.25">
      <c r="F632" s="26"/>
    </row>
    <row r="633" spans="6:6" ht="15.75" customHeight="1" x14ac:dyDescent="0.25">
      <c r="F633" s="26"/>
    </row>
    <row r="634" spans="6:6" ht="15.75" customHeight="1" x14ac:dyDescent="0.25">
      <c r="F634" s="26"/>
    </row>
    <row r="635" spans="6:6" ht="15.75" customHeight="1" x14ac:dyDescent="0.25">
      <c r="F635" s="26"/>
    </row>
    <row r="636" spans="6:6" ht="15.75" customHeight="1" x14ac:dyDescent="0.25">
      <c r="F636" s="26"/>
    </row>
    <row r="637" spans="6:6" ht="15.75" customHeight="1" x14ac:dyDescent="0.25">
      <c r="F637" s="26"/>
    </row>
    <row r="638" spans="6:6" ht="15.75" customHeight="1" x14ac:dyDescent="0.25">
      <c r="F638" s="26"/>
    </row>
    <row r="639" spans="6:6" ht="15.75" customHeight="1" x14ac:dyDescent="0.25">
      <c r="F639" s="26"/>
    </row>
    <row r="640" spans="6:6" ht="15.75" customHeight="1" x14ac:dyDescent="0.25">
      <c r="F640" s="26"/>
    </row>
    <row r="641" spans="6:6" ht="15.75" customHeight="1" x14ac:dyDescent="0.25">
      <c r="F641" s="26"/>
    </row>
    <row r="642" spans="6:6" ht="15.75" customHeight="1" x14ac:dyDescent="0.25">
      <c r="F642" s="26"/>
    </row>
    <row r="643" spans="6:6" ht="15.75" customHeight="1" x14ac:dyDescent="0.25">
      <c r="F643" s="26"/>
    </row>
    <row r="644" spans="6:6" ht="15.75" customHeight="1" x14ac:dyDescent="0.25">
      <c r="F644" s="26"/>
    </row>
    <row r="645" spans="6:6" ht="15.75" customHeight="1" x14ac:dyDescent="0.25">
      <c r="F645" s="26"/>
    </row>
    <row r="646" spans="6:6" ht="15.75" customHeight="1" x14ac:dyDescent="0.25">
      <c r="F646" s="26"/>
    </row>
    <row r="647" spans="6:6" ht="15.75" customHeight="1" x14ac:dyDescent="0.25">
      <c r="F647" s="26"/>
    </row>
    <row r="648" spans="6:6" ht="15.75" customHeight="1" x14ac:dyDescent="0.25">
      <c r="F648" s="26"/>
    </row>
    <row r="649" spans="6:6" ht="15.75" customHeight="1" x14ac:dyDescent="0.25">
      <c r="F649" s="26"/>
    </row>
    <row r="650" spans="6:6" ht="15.75" customHeight="1" x14ac:dyDescent="0.25">
      <c r="F650" s="26"/>
    </row>
    <row r="651" spans="6:6" ht="15.75" customHeight="1" x14ac:dyDescent="0.25">
      <c r="F651" s="26"/>
    </row>
    <row r="652" spans="6:6" ht="15.75" customHeight="1" x14ac:dyDescent="0.25">
      <c r="F652" s="26"/>
    </row>
    <row r="653" spans="6:6" ht="15.75" customHeight="1" x14ac:dyDescent="0.25">
      <c r="F653" s="26"/>
    </row>
    <row r="654" spans="6:6" ht="15.75" customHeight="1" x14ac:dyDescent="0.25">
      <c r="F654" s="26"/>
    </row>
    <row r="655" spans="6:6" ht="15.75" customHeight="1" x14ac:dyDescent="0.25">
      <c r="F655" s="26"/>
    </row>
    <row r="656" spans="6:6" ht="15.75" customHeight="1" x14ac:dyDescent="0.25">
      <c r="F656" s="26"/>
    </row>
    <row r="657" spans="6:6" ht="15.75" customHeight="1" x14ac:dyDescent="0.25">
      <c r="F657" s="26"/>
    </row>
    <row r="658" spans="6:6" ht="15.75" customHeight="1" x14ac:dyDescent="0.25">
      <c r="F658" s="26"/>
    </row>
    <row r="659" spans="6:6" ht="15.75" customHeight="1" x14ac:dyDescent="0.25">
      <c r="F659" s="26"/>
    </row>
    <row r="660" spans="6:6" ht="15.75" customHeight="1" x14ac:dyDescent="0.25">
      <c r="F660" s="26"/>
    </row>
    <row r="661" spans="6:6" ht="15.75" customHeight="1" x14ac:dyDescent="0.25">
      <c r="F661" s="26"/>
    </row>
    <row r="662" spans="6:6" ht="15.75" customHeight="1" x14ac:dyDescent="0.25">
      <c r="F662" s="26"/>
    </row>
    <row r="663" spans="6:6" ht="15.75" customHeight="1" x14ac:dyDescent="0.25">
      <c r="F663" s="26"/>
    </row>
    <row r="664" spans="6:6" ht="15.75" customHeight="1" x14ac:dyDescent="0.25">
      <c r="F664" s="26"/>
    </row>
    <row r="665" spans="6:6" ht="15.75" customHeight="1" x14ac:dyDescent="0.25">
      <c r="F665" s="26"/>
    </row>
    <row r="666" spans="6:6" ht="15.75" customHeight="1" x14ac:dyDescent="0.25">
      <c r="F666" s="26"/>
    </row>
    <row r="667" spans="6:6" ht="15.75" customHeight="1" x14ac:dyDescent="0.25">
      <c r="F667" s="26"/>
    </row>
    <row r="668" spans="6:6" ht="15.75" customHeight="1" x14ac:dyDescent="0.25">
      <c r="F668" s="26"/>
    </row>
    <row r="669" spans="6:6" ht="15.75" customHeight="1" x14ac:dyDescent="0.25">
      <c r="F669" s="26"/>
    </row>
    <row r="670" spans="6:6" ht="15.75" customHeight="1" x14ac:dyDescent="0.25">
      <c r="F670" s="26"/>
    </row>
    <row r="671" spans="6:6" ht="15.75" customHeight="1" x14ac:dyDescent="0.25">
      <c r="F671" s="26"/>
    </row>
    <row r="672" spans="6:6" ht="15.75" customHeight="1" x14ac:dyDescent="0.25">
      <c r="F672" s="26"/>
    </row>
    <row r="673" spans="6:6" ht="15.75" customHeight="1" x14ac:dyDescent="0.25">
      <c r="F673" s="26"/>
    </row>
    <row r="674" spans="6:6" ht="15.75" customHeight="1" x14ac:dyDescent="0.25">
      <c r="F674" s="26"/>
    </row>
    <row r="675" spans="6:6" ht="15.75" customHeight="1" x14ac:dyDescent="0.25">
      <c r="F675" s="26"/>
    </row>
    <row r="676" spans="6:6" ht="15.75" customHeight="1" x14ac:dyDescent="0.25">
      <c r="F676" s="26"/>
    </row>
    <row r="677" spans="6:6" ht="15.75" customHeight="1" x14ac:dyDescent="0.25">
      <c r="F677" s="26"/>
    </row>
    <row r="678" spans="6:6" ht="15.75" customHeight="1" x14ac:dyDescent="0.25">
      <c r="F678" s="26"/>
    </row>
    <row r="679" spans="6:6" ht="15.75" customHeight="1" x14ac:dyDescent="0.25">
      <c r="F679" s="26"/>
    </row>
    <row r="680" spans="6:6" ht="15.75" customHeight="1" x14ac:dyDescent="0.25">
      <c r="F680" s="26"/>
    </row>
    <row r="681" spans="6:6" ht="15.75" customHeight="1" x14ac:dyDescent="0.25">
      <c r="F681" s="26"/>
    </row>
    <row r="682" spans="6:6" ht="15.75" customHeight="1" x14ac:dyDescent="0.25">
      <c r="F682" s="26"/>
    </row>
    <row r="683" spans="6:6" ht="15.75" customHeight="1" x14ac:dyDescent="0.25">
      <c r="F683" s="26"/>
    </row>
    <row r="684" spans="6:6" ht="15.75" customHeight="1" x14ac:dyDescent="0.25">
      <c r="F684" s="26"/>
    </row>
    <row r="685" spans="6:6" ht="15.75" customHeight="1" x14ac:dyDescent="0.25">
      <c r="F685" s="26"/>
    </row>
    <row r="686" spans="6:6" ht="15.75" customHeight="1" x14ac:dyDescent="0.25">
      <c r="F686" s="26"/>
    </row>
    <row r="687" spans="6:6" ht="15.75" customHeight="1" x14ac:dyDescent="0.25">
      <c r="F687" s="26"/>
    </row>
    <row r="688" spans="6:6" ht="15.75" customHeight="1" x14ac:dyDescent="0.25">
      <c r="F688" s="26"/>
    </row>
    <row r="689" spans="6:6" ht="15.75" customHeight="1" x14ac:dyDescent="0.25">
      <c r="F689" s="26"/>
    </row>
    <row r="690" spans="6:6" ht="15.75" customHeight="1" x14ac:dyDescent="0.25">
      <c r="F690" s="26"/>
    </row>
    <row r="691" spans="6:6" ht="15.75" customHeight="1" x14ac:dyDescent="0.25">
      <c r="F691" s="26"/>
    </row>
    <row r="692" spans="6:6" ht="15.75" customHeight="1" x14ac:dyDescent="0.25">
      <c r="F692" s="26"/>
    </row>
    <row r="693" spans="6:6" ht="15.75" customHeight="1" x14ac:dyDescent="0.25">
      <c r="F693" s="26"/>
    </row>
    <row r="694" spans="6:6" ht="15.75" customHeight="1" x14ac:dyDescent="0.25">
      <c r="F694" s="26"/>
    </row>
    <row r="695" spans="6:6" ht="15.75" customHeight="1" x14ac:dyDescent="0.25">
      <c r="F695" s="26"/>
    </row>
    <row r="696" spans="6:6" ht="15.75" customHeight="1" x14ac:dyDescent="0.25">
      <c r="F696" s="26"/>
    </row>
    <row r="697" spans="6:6" ht="15.75" customHeight="1" x14ac:dyDescent="0.25">
      <c r="F697" s="26"/>
    </row>
    <row r="698" spans="6:6" ht="15.75" customHeight="1" x14ac:dyDescent="0.25">
      <c r="F698" s="26"/>
    </row>
    <row r="699" spans="6:6" ht="15.75" customHeight="1" x14ac:dyDescent="0.25">
      <c r="F699" s="26"/>
    </row>
    <row r="700" spans="6:6" ht="15.75" customHeight="1" x14ac:dyDescent="0.25">
      <c r="F700" s="26"/>
    </row>
    <row r="701" spans="6:6" ht="15.75" customHeight="1" x14ac:dyDescent="0.25">
      <c r="F701" s="26"/>
    </row>
    <row r="702" spans="6:6" ht="15.75" customHeight="1" x14ac:dyDescent="0.25">
      <c r="F702" s="26"/>
    </row>
    <row r="703" spans="6:6" ht="15.75" customHeight="1" x14ac:dyDescent="0.25">
      <c r="F703" s="26"/>
    </row>
    <row r="704" spans="6:6" ht="15.75" customHeight="1" x14ac:dyDescent="0.25">
      <c r="F704" s="26"/>
    </row>
    <row r="705" spans="6:6" ht="15.75" customHeight="1" x14ac:dyDescent="0.25">
      <c r="F705" s="26"/>
    </row>
    <row r="706" spans="6:6" ht="15.75" customHeight="1" x14ac:dyDescent="0.25">
      <c r="F706" s="26"/>
    </row>
    <row r="707" spans="6:6" ht="15.75" customHeight="1" x14ac:dyDescent="0.25">
      <c r="F707" s="26"/>
    </row>
    <row r="708" spans="6:6" ht="15.75" customHeight="1" x14ac:dyDescent="0.25">
      <c r="F708" s="26"/>
    </row>
    <row r="709" spans="6:6" ht="15.75" customHeight="1" x14ac:dyDescent="0.25">
      <c r="F709" s="26"/>
    </row>
    <row r="710" spans="6:6" ht="15.75" customHeight="1" x14ac:dyDescent="0.25">
      <c r="F710" s="26"/>
    </row>
    <row r="711" spans="6:6" ht="15.75" customHeight="1" x14ac:dyDescent="0.25">
      <c r="F711" s="26"/>
    </row>
    <row r="712" spans="6:6" ht="15.75" customHeight="1" x14ac:dyDescent="0.25">
      <c r="F712" s="26"/>
    </row>
    <row r="713" spans="6:6" ht="15.75" customHeight="1" x14ac:dyDescent="0.25">
      <c r="F713" s="26"/>
    </row>
    <row r="714" spans="6:6" ht="15.75" customHeight="1" x14ac:dyDescent="0.25">
      <c r="F714" s="26"/>
    </row>
    <row r="715" spans="6:6" ht="15.75" customHeight="1" x14ac:dyDescent="0.25">
      <c r="F715" s="26"/>
    </row>
    <row r="716" spans="6:6" ht="15.75" customHeight="1" x14ac:dyDescent="0.25">
      <c r="F716" s="26"/>
    </row>
    <row r="717" spans="6:6" ht="15.75" customHeight="1" x14ac:dyDescent="0.25">
      <c r="F717" s="26"/>
    </row>
    <row r="718" spans="6:6" ht="15.75" customHeight="1" x14ac:dyDescent="0.25">
      <c r="F718" s="26"/>
    </row>
    <row r="719" spans="6:6" ht="15.75" customHeight="1" x14ac:dyDescent="0.25">
      <c r="F719" s="26"/>
    </row>
    <row r="720" spans="6:6" ht="15.75" customHeight="1" x14ac:dyDescent="0.25">
      <c r="F720" s="26"/>
    </row>
    <row r="721" spans="6:6" ht="15.75" customHeight="1" x14ac:dyDescent="0.25">
      <c r="F721" s="26"/>
    </row>
    <row r="722" spans="6:6" ht="15.75" customHeight="1" x14ac:dyDescent="0.25">
      <c r="F722" s="26"/>
    </row>
    <row r="723" spans="6:6" ht="15.75" customHeight="1" x14ac:dyDescent="0.25">
      <c r="F723" s="26"/>
    </row>
    <row r="724" spans="6:6" ht="15.75" customHeight="1" x14ac:dyDescent="0.25">
      <c r="F724" s="26"/>
    </row>
    <row r="725" spans="6:6" ht="15.75" customHeight="1" x14ac:dyDescent="0.25">
      <c r="F725" s="26"/>
    </row>
    <row r="726" spans="6:6" ht="15.75" customHeight="1" x14ac:dyDescent="0.25">
      <c r="F726" s="26"/>
    </row>
    <row r="727" spans="6:6" ht="15.75" customHeight="1" x14ac:dyDescent="0.25">
      <c r="F727" s="26"/>
    </row>
    <row r="728" spans="6:6" ht="15.75" customHeight="1" x14ac:dyDescent="0.25">
      <c r="F728" s="26"/>
    </row>
    <row r="729" spans="6:6" ht="15.75" customHeight="1" x14ac:dyDescent="0.25">
      <c r="F729" s="26"/>
    </row>
    <row r="730" spans="6:6" ht="15.75" customHeight="1" x14ac:dyDescent="0.25">
      <c r="F730" s="26"/>
    </row>
    <row r="731" spans="6:6" ht="15.75" customHeight="1" x14ac:dyDescent="0.25">
      <c r="F731" s="26"/>
    </row>
    <row r="732" spans="6:6" ht="15.75" customHeight="1" x14ac:dyDescent="0.25">
      <c r="F732" s="26"/>
    </row>
    <row r="733" spans="6:6" ht="15.75" customHeight="1" x14ac:dyDescent="0.25">
      <c r="F733" s="26"/>
    </row>
    <row r="734" spans="6:6" ht="15.75" customHeight="1" x14ac:dyDescent="0.25">
      <c r="F734" s="26"/>
    </row>
    <row r="735" spans="6:6" ht="15.75" customHeight="1" x14ac:dyDescent="0.25">
      <c r="F735" s="26"/>
    </row>
    <row r="736" spans="6:6" ht="15.75" customHeight="1" x14ac:dyDescent="0.25">
      <c r="F736" s="26"/>
    </row>
    <row r="737" spans="6:6" ht="15.75" customHeight="1" x14ac:dyDescent="0.25">
      <c r="F737" s="26"/>
    </row>
    <row r="738" spans="6:6" ht="15.75" customHeight="1" x14ac:dyDescent="0.25">
      <c r="F738" s="26"/>
    </row>
    <row r="739" spans="6:6" ht="15.75" customHeight="1" x14ac:dyDescent="0.25">
      <c r="F739" s="26"/>
    </row>
    <row r="740" spans="6:6" ht="15.75" customHeight="1" x14ac:dyDescent="0.25">
      <c r="F740" s="26"/>
    </row>
    <row r="741" spans="6:6" ht="15.75" customHeight="1" x14ac:dyDescent="0.25">
      <c r="F741" s="26"/>
    </row>
    <row r="742" spans="6:6" ht="15.75" customHeight="1" x14ac:dyDescent="0.25">
      <c r="F742" s="26"/>
    </row>
    <row r="743" spans="6:6" ht="15.75" customHeight="1" x14ac:dyDescent="0.25">
      <c r="F743" s="26"/>
    </row>
    <row r="744" spans="6:6" ht="15.75" customHeight="1" x14ac:dyDescent="0.25">
      <c r="F744" s="26"/>
    </row>
    <row r="745" spans="6:6" ht="15.75" customHeight="1" x14ac:dyDescent="0.25">
      <c r="F745" s="26"/>
    </row>
    <row r="746" spans="6:6" ht="15.75" customHeight="1" x14ac:dyDescent="0.25">
      <c r="F746" s="26"/>
    </row>
    <row r="747" spans="6:6" ht="15.75" customHeight="1" x14ac:dyDescent="0.25">
      <c r="F747" s="26"/>
    </row>
    <row r="748" spans="6:6" ht="15.75" customHeight="1" x14ac:dyDescent="0.25">
      <c r="F748" s="26"/>
    </row>
    <row r="749" spans="6:6" ht="15.75" customHeight="1" x14ac:dyDescent="0.25">
      <c r="F749" s="26"/>
    </row>
    <row r="750" spans="6:6" ht="15.75" customHeight="1" x14ac:dyDescent="0.25">
      <c r="F750" s="26"/>
    </row>
    <row r="751" spans="6:6" ht="15.75" customHeight="1" x14ac:dyDescent="0.25">
      <c r="F751" s="26"/>
    </row>
    <row r="752" spans="6:6" ht="15.75" customHeight="1" x14ac:dyDescent="0.25">
      <c r="F752" s="26"/>
    </row>
    <row r="753" spans="6:6" ht="15.75" customHeight="1" x14ac:dyDescent="0.25">
      <c r="F753" s="26"/>
    </row>
    <row r="754" spans="6:6" ht="15.75" customHeight="1" x14ac:dyDescent="0.25">
      <c r="F754" s="26"/>
    </row>
    <row r="755" spans="6:6" ht="15.75" customHeight="1" x14ac:dyDescent="0.25">
      <c r="F755" s="26"/>
    </row>
    <row r="756" spans="6:6" ht="15.75" customHeight="1" x14ac:dyDescent="0.25">
      <c r="F756" s="26"/>
    </row>
    <row r="757" spans="6:6" ht="15.75" customHeight="1" x14ac:dyDescent="0.25">
      <c r="F757" s="26"/>
    </row>
    <row r="758" spans="6:6" ht="15.75" customHeight="1" x14ac:dyDescent="0.25">
      <c r="F758" s="26"/>
    </row>
    <row r="759" spans="6:6" ht="15.75" customHeight="1" x14ac:dyDescent="0.25">
      <c r="F759" s="26"/>
    </row>
    <row r="760" spans="6:6" ht="15.75" customHeight="1" x14ac:dyDescent="0.25">
      <c r="F760" s="26"/>
    </row>
    <row r="761" spans="6:6" ht="15.75" customHeight="1" x14ac:dyDescent="0.25">
      <c r="F761" s="26"/>
    </row>
    <row r="762" spans="6:6" ht="15.75" customHeight="1" x14ac:dyDescent="0.25">
      <c r="F762" s="26"/>
    </row>
    <row r="763" spans="6:6" ht="15.75" customHeight="1" x14ac:dyDescent="0.25">
      <c r="F763" s="26"/>
    </row>
    <row r="764" spans="6:6" ht="15.75" customHeight="1" x14ac:dyDescent="0.25">
      <c r="F764" s="26"/>
    </row>
    <row r="765" spans="6:6" ht="15.75" customHeight="1" x14ac:dyDescent="0.25">
      <c r="F765" s="26"/>
    </row>
    <row r="766" spans="6:6" ht="15.75" customHeight="1" x14ac:dyDescent="0.25">
      <c r="F766" s="26"/>
    </row>
    <row r="767" spans="6:6" ht="15.75" customHeight="1" x14ac:dyDescent="0.25">
      <c r="F767" s="26"/>
    </row>
    <row r="768" spans="6:6" ht="15.75" customHeight="1" x14ac:dyDescent="0.25">
      <c r="F768" s="26"/>
    </row>
    <row r="769" spans="6:6" ht="15.75" customHeight="1" x14ac:dyDescent="0.25">
      <c r="F769" s="26"/>
    </row>
    <row r="770" spans="6:6" ht="15.75" customHeight="1" x14ac:dyDescent="0.25">
      <c r="F770" s="26"/>
    </row>
    <row r="771" spans="6:6" ht="15.75" customHeight="1" x14ac:dyDescent="0.25">
      <c r="F771" s="26"/>
    </row>
    <row r="772" spans="6:6" ht="15.75" customHeight="1" x14ac:dyDescent="0.25">
      <c r="F772" s="26"/>
    </row>
    <row r="773" spans="6:6" ht="15.75" customHeight="1" x14ac:dyDescent="0.25">
      <c r="F773" s="26"/>
    </row>
    <row r="774" spans="6:6" ht="15.75" customHeight="1" x14ac:dyDescent="0.25">
      <c r="F774" s="26"/>
    </row>
    <row r="775" spans="6:6" ht="15.75" customHeight="1" x14ac:dyDescent="0.25">
      <c r="F775" s="26"/>
    </row>
    <row r="776" spans="6:6" ht="15.75" customHeight="1" x14ac:dyDescent="0.25">
      <c r="F776" s="26"/>
    </row>
    <row r="777" spans="6:6" ht="15.75" customHeight="1" x14ac:dyDescent="0.25">
      <c r="F777" s="26"/>
    </row>
    <row r="778" spans="6:6" ht="15.75" customHeight="1" x14ac:dyDescent="0.25">
      <c r="F778" s="26"/>
    </row>
    <row r="779" spans="6:6" ht="15.75" customHeight="1" x14ac:dyDescent="0.25">
      <c r="F779" s="26"/>
    </row>
    <row r="780" spans="6:6" ht="15.75" customHeight="1" x14ac:dyDescent="0.25">
      <c r="F780" s="26"/>
    </row>
    <row r="781" spans="6:6" ht="15.75" customHeight="1" x14ac:dyDescent="0.25">
      <c r="F781" s="26"/>
    </row>
    <row r="782" spans="6:6" ht="15.75" customHeight="1" x14ac:dyDescent="0.25">
      <c r="F782" s="26"/>
    </row>
    <row r="783" spans="6:6" ht="15.75" customHeight="1" x14ac:dyDescent="0.25">
      <c r="F783" s="26"/>
    </row>
    <row r="784" spans="6:6" ht="15.75" customHeight="1" x14ac:dyDescent="0.25">
      <c r="F784" s="26"/>
    </row>
    <row r="785" spans="6:6" ht="15.75" customHeight="1" x14ac:dyDescent="0.25">
      <c r="F785" s="26"/>
    </row>
    <row r="786" spans="6:6" ht="15.75" customHeight="1" x14ac:dyDescent="0.25">
      <c r="F786" s="26"/>
    </row>
    <row r="787" spans="6:6" ht="15.75" customHeight="1" x14ac:dyDescent="0.25">
      <c r="F787" s="26"/>
    </row>
    <row r="788" spans="6:6" ht="15.75" customHeight="1" x14ac:dyDescent="0.25">
      <c r="F788" s="26"/>
    </row>
    <row r="789" spans="6:6" ht="15.75" customHeight="1" x14ac:dyDescent="0.25">
      <c r="F789" s="26"/>
    </row>
    <row r="790" spans="6:6" ht="15.75" customHeight="1" x14ac:dyDescent="0.25">
      <c r="F790" s="26"/>
    </row>
    <row r="791" spans="6:6" ht="15.75" customHeight="1" x14ac:dyDescent="0.25">
      <c r="F791" s="26"/>
    </row>
    <row r="792" spans="6:6" ht="15.75" customHeight="1" x14ac:dyDescent="0.25">
      <c r="F792" s="26"/>
    </row>
    <row r="793" spans="6:6" ht="15.75" customHeight="1" x14ac:dyDescent="0.25">
      <c r="F793" s="26"/>
    </row>
    <row r="794" spans="6:6" ht="15.75" customHeight="1" x14ac:dyDescent="0.25">
      <c r="F794" s="26"/>
    </row>
    <row r="795" spans="6:6" ht="15.75" customHeight="1" x14ac:dyDescent="0.25">
      <c r="F795" s="26"/>
    </row>
    <row r="796" spans="6:6" ht="15.75" customHeight="1" x14ac:dyDescent="0.25">
      <c r="F796" s="26"/>
    </row>
    <row r="797" spans="6:6" ht="15.75" customHeight="1" x14ac:dyDescent="0.25">
      <c r="F797" s="26"/>
    </row>
    <row r="798" spans="6:6" ht="15.75" customHeight="1" x14ac:dyDescent="0.25">
      <c r="F798" s="26"/>
    </row>
    <row r="799" spans="6:6" ht="15.75" customHeight="1" x14ac:dyDescent="0.25">
      <c r="F799" s="26"/>
    </row>
    <row r="800" spans="6:6" ht="15.75" customHeight="1" x14ac:dyDescent="0.25">
      <c r="F800" s="26"/>
    </row>
    <row r="801" spans="6:6" ht="15.75" customHeight="1" x14ac:dyDescent="0.25">
      <c r="F801" s="26"/>
    </row>
    <row r="802" spans="6:6" ht="15.75" customHeight="1" x14ac:dyDescent="0.25">
      <c r="F802" s="26"/>
    </row>
    <row r="803" spans="6:6" ht="15.75" customHeight="1" x14ac:dyDescent="0.25">
      <c r="F803" s="26"/>
    </row>
    <row r="804" spans="6:6" ht="15.75" customHeight="1" x14ac:dyDescent="0.25">
      <c r="F804" s="26"/>
    </row>
    <row r="805" spans="6:6" ht="15.75" customHeight="1" x14ac:dyDescent="0.25">
      <c r="F805" s="26"/>
    </row>
    <row r="806" spans="6:6" ht="15.75" customHeight="1" x14ac:dyDescent="0.25">
      <c r="F806" s="26"/>
    </row>
    <row r="807" spans="6:6" ht="15.75" customHeight="1" x14ac:dyDescent="0.25">
      <c r="F807" s="26"/>
    </row>
    <row r="808" spans="6:6" ht="15.75" customHeight="1" x14ac:dyDescent="0.25">
      <c r="F808" s="26"/>
    </row>
    <row r="809" spans="6:6" ht="15.75" customHeight="1" x14ac:dyDescent="0.25">
      <c r="F809" s="26"/>
    </row>
    <row r="810" spans="6:6" ht="15.75" customHeight="1" x14ac:dyDescent="0.25">
      <c r="F810" s="26"/>
    </row>
    <row r="811" spans="6:6" ht="15.75" customHeight="1" x14ac:dyDescent="0.25">
      <c r="F811" s="26"/>
    </row>
    <row r="812" spans="6:6" ht="15.75" customHeight="1" x14ac:dyDescent="0.25">
      <c r="F812" s="26"/>
    </row>
    <row r="813" spans="6:6" ht="15.75" customHeight="1" x14ac:dyDescent="0.25">
      <c r="F813" s="26"/>
    </row>
    <row r="814" spans="6:6" ht="15.75" customHeight="1" x14ac:dyDescent="0.25">
      <c r="F814" s="26"/>
    </row>
    <row r="815" spans="6:6" ht="15.75" customHeight="1" x14ac:dyDescent="0.25">
      <c r="F815" s="26"/>
    </row>
    <row r="816" spans="6:6" ht="15.75" customHeight="1" x14ac:dyDescent="0.25">
      <c r="F816" s="26"/>
    </row>
    <row r="817" spans="6:6" ht="15.75" customHeight="1" x14ac:dyDescent="0.25">
      <c r="F817" s="26"/>
    </row>
    <row r="818" spans="6:6" ht="15.75" customHeight="1" x14ac:dyDescent="0.25">
      <c r="F818" s="26"/>
    </row>
    <row r="819" spans="6:6" ht="15.75" customHeight="1" x14ac:dyDescent="0.25">
      <c r="F819" s="26"/>
    </row>
    <row r="820" spans="6:6" ht="15.75" customHeight="1" x14ac:dyDescent="0.25">
      <c r="F820" s="26"/>
    </row>
    <row r="821" spans="6:6" ht="15.75" customHeight="1" x14ac:dyDescent="0.25">
      <c r="F821" s="26"/>
    </row>
    <row r="822" spans="6:6" ht="15.75" customHeight="1" x14ac:dyDescent="0.25">
      <c r="F822" s="26"/>
    </row>
    <row r="823" spans="6:6" ht="15.75" customHeight="1" x14ac:dyDescent="0.25">
      <c r="F823" s="26"/>
    </row>
    <row r="824" spans="6:6" ht="15.75" customHeight="1" x14ac:dyDescent="0.25">
      <c r="F824" s="26"/>
    </row>
    <row r="825" spans="6:6" ht="15.75" customHeight="1" x14ac:dyDescent="0.25">
      <c r="F825" s="26"/>
    </row>
    <row r="826" spans="6:6" ht="15.75" customHeight="1" x14ac:dyDescent="0.25">
      <c r="F826" s="26"/>
    </row>
    <row r="827" spans="6:6" ht="15.75" customHeight="1" x14ac:dyDescent="0.25">
      <c r="F827" s="26"/>
    </row>
    <row r="828" spans="6:6" ht="15.75" customHeight="1" x14ac:dyDescent="0.25">
      <c r="F828" s="26"/>
    </row>
    <row r="829" spans="6:6" ht="15.75" customHeight="1" x14ac:dyDescent="0.25">
      <c r="F829" s="26"/>
    </row>
    <row r="830" spans="6:6" ht="15.75" customHeight="1" x14ac:dyDescent="0.25">
      <c r="F830" s="26"/>
    </row>
    <row r="831" spans="6:6" ht="15.75" customHeight="1" x14ac:dyDescent="0.25">
      <c r="F831" s="26"/>
    </row>
    <row r="832" spans="6:6" ht="15.75" customHeight="1" x14ac:dyDescent="0.25">
      <c r="F832" s="26"/>
    </row>
    <row r="833" spans="6:6" ht="15.75" customHeight="1" x14ac:dyDescent="0.25">
      <c r="F833" s="26"/>
    </row>
    <row r="834" spans="6:6" ht="15.75" customHeight="1" x14ac:dyDescent="0.25">
      <c r="F834" s="26"/>
    </row>
    <row r="835" spans="6:6" ht="15.75" customHeight="1" x14ac:dyDescent="0.25">
      <c r="F835" s="26"/>
    </row>
    <row r="836" spans="6:6" ht="15.75" customHeight="1" x14ac:dyDescent="0.25">
      <c r="F836" s="26"/>
    </row>
    <row r="837" spans="6:6" ht="15.75" customHeight="1" x14ac:dyDescent="0.25">
      <c r="F837" s="26"/>
    </row>
    <row r="838" spans="6:6" ht="15.75" customHeight="1" x14ac:dyDescent="0.25">
      <c r="F838" s="26"/>
    </row>
    <row r="839" spans="6:6" ht="15.75" customHeight="1" x14ac:dyDescent="0.25">
      <c r="F839" s="26"/>
    </row>
    <row r="840" spans="6:6" ht="15.75" customHeight="1" x14ac:dyDescent="0.25">
      <c r="F840" s="26"/>
    </row>
    <row r="841" spans="6:6" ht="15.75" customHeight="1" x14ac:dyDescent="0.25">
      <c r="F841" s="26"/>
    </row>
    <row r="842" spans="6:6" ht="15.75" customHeight="1" x14ac:dyDescent="0.25">
      <c r="F842" s="26"/>
    </row>
    <row r="843" spans="6:6" ht="15.75" customHeight="1" x14ac:dyDescent="0.25">
      <c r="F843" s="26"/>
    </row>
    <row r="844" spans="6:6" ht="15.75" customHeight="1" x14ac:dyDescent="0.25">
      <c r="F844" s="26"/>
    </row>
    <row r="845" spans="6:6" ht="15.75" customHeight="1" x14ac:dyDescent="0.25">
      <c r="F845" s="26"/>
    </row>
    <row r="846" spans="6:6" ht="15.75" customHeight="1" x14ac:dyDescent="0.25">
      <c r="F846" s="26"/>
    </row>
    <row r="847" spans="6:6" ht="15.75" customHeight="1" x14ac:dyDescent="0.25">
      <c r="F847" s="26"/>
    </row>
    <row r="848" spans="6:6" ht="15.75" customHeight="1" x14ac:dyDescent="0.25">
      <c r="F848" s="26"/>
    </row>
    <row r="849" spans="6:6" ht="15.75" customHeight="1" x14ac:dyDescent="0.25">
      <c r="F849" s="26"/>
    </row>
    <row r="850" spans="6:6" ht="15.75" customHeight="1" x14ac:dyDescent="0.25">
      <c r="F850" s="26"/>
    </row>
    <row r="851" spans="6:6" ht="15.75" customHeight="1" x14ac:dyDescent="0.25">
      <c r="F851" s="26"/>
    </row>
    <row r="852" spans="6:6" ht="15.75" customHeight="1" x14ac:dyDescent="0.25">
      <c r="F852" s="26"/>
    </row>
    <row r="853" spans="6:6" ht="15.75" customHeight="1" x14ac:dyDescent="0.25">
      <c r="F853" s="26"/>
    </row>
    <row r="854" spans="6:6" ht="15.75" customHeight="1" x14ac:dyDescent="0.25">
      <c r="F854" s="26"/>
    </row>
    <row r="855" spans="6:6" ht="15.75" customHeight="1" x14ac:dyDescent="0.25">
      <c r="F855" s="26"/>
    </row>
    <row r="856" spans="6:6" ht="15.75" customHeight="1" x14ac:dyDescent="0.25">
      <c r="F856" s="26"/>
    </row>
    <row r="857" spans="6:6" ht="15.75" customHeight="1" x14ac:dyDescent="0.25">
      <c r="F857" s="26"/>
    </row>
    <row r="858" spans="6:6" ht="15.75" customHeight="1" x14ac:dyDescent="0.25">
      <c r="F858" s="26"/>
    </row>
    <row r="859" spans="6:6" ht="15.75" customHeight="1" x14ac:dyDescent="0.25">
      <c r="F859" s="26"/>
    </row>
    <row r="860" spans="6:6" ht="15.75" customHeight="1" x14ac:dyDescent="0.25">
      <c r="F860" s="26"/>
    </row>
    <row r="861" spans="6:6" ht="15.75" customHeight="1" x14ac:dyDescent="0.25">
      <c r="F861" s="26"/>
    </row>
    <row r="862" spans="6:6" ht="15.75" customHeight="1" x14ac:dyDescent="0.25">
      <c r="F862" s="26"/>
    </row>
    <row r="863" spans="6:6" ht="15.75" customHeight="1" x14ac:dyDescent="0.25">
      <c r="F863" s="26"/>
    </row>
    <row r="864" spans="6:6" ht="15.75" customHeight="1" x14ac:dyDescent="0.25">
      <c r="F864" s="26"/>
    </row>
    <row r="865" spans="6:6" ht="15.75" customHeight="1" x14ac:dyDescent="0.25">
      <c r="F865" s="26"/>
    </row>
    <row r="866" spans="6:6" ht="15.75" customHeight="1" x14ac:dyDescent="0.25">
      <c r="F866" s="26"/>
    </row>
    <row r="867" spans="6:6" ht="15.75" customHeight="1" x14ac:dyDescent="0.25">
      <c r="F867" s="26"/>
    </row>
    <row r="868" spans="6:6" ht="15.75" customHeight="1" x14ac:dyDescent="0.25">
      <c r="F868" s="26"/>
    </row>
    <row r="869" spans="6:6" ht="15.75" customHeight="1" x14ac:dyDescent="0.25">
      <c r="F869" s="26"/>
    </row>
    <row r="870" spans="6:6" ht="15.75" customHeight="1" x14ac:dyDescent="0.25">
      <c r="F870" s="26"/>
    </row>
    <row r="871" spans="6:6" ht="15.75" customHeight="1" x14ac:dyDescent="0.25">
      <c r="F871" s="26"/>
    </row>
    <row r="872" spans="6:6" ht="15.75" customHeight="1" x14ac:dyDescent="0.25">
      <c r="F872" s="26"/>
    </row>
    <row r="873" spans="6:6" ht="15.75" customHeight="1" x14ac:dyDescent="0.25">
      <c r="F873" s="26"/>
    </row>
    <row r="874" spans="6:6" ht="15.75" customHeight="1" x14ac:dyDescent="0.25">
      <c r="F874" s="26"/>
    </row>
    <row r="875" spans="6:6" ht="15.75" customHeight="1" x14ac:dyDescent="0.25">
      <c r="F875" s="26"/>
    </row>
    <row r="876" spans="6:6" ht="15.75" customHeight="1" x14ac:dyDescent="0.25">
      <c r="F876" s="26"/>
    </row>
    <row r="877" spans="6:6" ht="15.75" customHeight="1" x14ac:dyDescent="0.25">
      <c r="F877" s="26"/>
    </row>
    <row r="878" spans="6:6" ht="15.75" customHeight="1" x14ac:dyDescent="0.25">
      <c r="F878" s="26"/>
    </row>
    <row r="879" spans="6:6" ht="15.75" customHeight="1" x14ac:dyDescent="0.25">
      <c r="F879" s="26"/>
    </row>
    <row r="880" spans="6:6" ht="15.75" customHeight="1" x14ac:dyDescent="0.25">
      <c r="F880" s="26"/>
    </row>
    <row r="881" spans="6:6" ht="15.75" customHeight="1" x14ac:dyDescent="0.25">
      <c r="F881" s="26"/>
    </row>
    <row r="882" spans="6:6" ht="15.75" customHeight="1" x14ac:dyDescent="0.25">
      <c r="F882" s="26"/>
    </row>
    <row r="883" spans="6:6" ht="15.75" customHeight="1" x14ac:dyDescent="0.25">
      <c r="F883" s="26"/>
    </row>
    <row r="884" spans="6:6" ht="15.75" customHeight="1" x14ac:dyDescent="0.25">
      <c r="F884" s="26"/>
    </row>
    <row r="885" spans="6:6" ht="15.75" customHeight="1" x14ac:dyDescent="0.25">
      <c r="F885" s="26"/>
    </row>
    <row r="886" spans="6:6" ht="15.75" customHeight="1" x14ac:dyDescent="0.25">
      <c r="F886" s="26"/>
    </row>
    <row r="887" spans="6:6" ht="15.75" customHeight="1" x14ac:dyDescent="0.25">
      <c r="F887" s="26"/>
    </row>
    <row r="888" spans="6:6" ht="15.75" customHeight="1" x14ac:dyDescent="0.25">
      <c r="F888" s="26"/>
    </row>
    <row r="889" spans="6:6" ht="15.75" customHeight="1" x14ac:dyDescent="0.25">
      <c r="F889" s="26"/>
    </row>
    <row r="890" spans="6:6" ht="15.75" customHeight="1" x14ac:dyDescent="0.25">
      <c r="F890" s="26"/>
    </row>
    <row r="891" spans="6:6" ht="15.75" customHeight="1" x14ac:dyDescent="0.25">
      <c r="F891" s="26"/>
    </row>
    <row r="892" spans="6:6" ht="15.75" customHeight="1" x14ac:dyDescent="0.25">
      <c r="F892" s="26"/>
    </row>
    <row r="893" spans="6:6" ht="15.75" customHeight="1" x14ac:dyDescent="0.25">
      <c r="F893" s="26"/>
    </row>
    <row r="894" spans="6:6" ht="15.75" customHeight="1" x14ac:dyDescent="0.25">
      <c r="F894" s="26"/>
    </row>
    <row r="895" spans="6:6" ht="15.75" customHeight="1" x14ac:dyDescent="0.25">
      <c r="F895" s="26"/>
    </row>
    <row r="896" spans="6:6" ht="15.75" customHeight="1" x14ac:dyDescent="0.25">
      <c r="F896" s="26"/>
    </row>
    <row r="897" spans="6:6" ht="15.75" customHeight="1" x14ac:dyDescent="0.25">
      <c r="F897" s="26"/>
    </row>
    <row r="898" spans="6:6" ht="15.75" customHeight="1" x14ac:dyDescent="0.25">
      <c r="F898" s="26"/>
    </row>
    <row r="899" spans="6:6" ht="15.75" customHeight="1" x14ac:dyDescent="0.25">
      <c r="F899" s="26"/>
    </row>
    <row r="900" spans="6:6" ht="15.75" customHeight="1" x14ac:dyDescent="0.25">
      <c r="F900" s="26"/>
    </row>
    <row r="901" spans="6:6" ht="15.75" customHeight="1" x14ac:dyDescent="0.25">
      <c r="F901" s="26"/>
    </row>
    <row r="902" spans="6:6" ht="15.75" customHeight="1" x14ac:dyDescent="0.25">
      <c r="F902" s="26"/>
    </row>
    <row r="903" spans="6:6" ht="15.75" customHeight="1" x14ac:dyDescent="0.25">
      <c r="F903" s="26"/>
    </row>
    <row r="904" spans="6:6" ht="15.75" customHeight="1" x14ac:dyDescent="0.25">
      <c r="F904" s="26"/>
    </row>
    <row r="905" spans="6:6" ht="15.75" customHeight="1" x14ac:dyDescent="0.25">
      <c r="F905" s="26"/>
    </row>
    <row r="906" spans="6:6" ht="15.75" customHeight="1" x14ac:dyDescent="0.25">
      <c r="F906" s="26"/>
    </row>
    <row r="907" spans="6:6" ht="15.75" customHeight="1" x14ac:dyDescent="0.25">
      <c r="F907" s="26"/>
    </row>
    <row r="908" spans="6:6" ht="15.75" customHeight="1" x14ac:dyDescent="0.25">
      <c r="F908" s="26"/>
    </row>
    <row r="909" spans="6:6" ht="15.75" customHeight="1" x14ac:dyDescent="0.25">
      <c r="F909" s="26"/>
    </row>
    <row r="910" spans="6:6" ht="15.75" customHeight="1" x14ac:dyDescent="0.25">
      <c r="F910" s="26"/>
    </row>
    <row r="911" spans="6:6" ht="15.75" customHeight="1" x14ac:dyDescent="0.25">
      <c r="F911" s="26"/>
    </row>
    <row r="912" spans="6:6" ht="15.75" customHeight="1" x14ac:dyDescent="0.25">
      <c r="F912" s="26"/>
    </row>
    <row r="913" spans="6:6" ht="15.75" customHeight="1" x14ac:dyDescent="0.25">
      <c r="F913" s="26"/>
    </row>
    <row r="914" spans="6:6" ht="15.75" customHeight="1" x14ac:dyDescent="0.25">
      <c r="F914" s="26"/>
    </row>
    <row r="915" spans="6:6" ht="15.75" customHeight="1" x14ac:dyDescent="0.25">
      <c r="F915" s="26"/>
    </row>
    <row r="916" spans="6:6" ht="15.75" customHeight="1" x14ac:dyDescent="0.25">
      <c r="F916" s="26"/>
    </row>
    <row r="917" spans="6:6" ht="15.75" customHeight="1" x14ac:dyDescent="0.25">
      <c r="F917" s="26"/>
    </row>
    <row r="918" spans="6:6" ht="15.75" customHeight="1" x14ac:dyDescent="0.25">
      <c r="F918" s="26"/>
    </row>
    <row r="919" spans="6:6" ht="15.75" customHeight="1" x14ac:dyDescent="0.25">
      <c r="F919" s="26"/>
    </row>
    <row r="920" spans="6:6" ht="15.75" customHeight="1" x14ac:dyDescent="0.25">
      <c r="F920" s="26"/>
    </row>
    <row r="921" spans="6:6" ht="15.75" customHeight="1" x14ac:dyDescent="0.25">
      <c r="F921" s="26"/>
    </row>
    <row r="922" spans="6:6" ht="15.75" customHeight="1" x14ac:dyDescent="0.25">
      <c r="F922" s="26"/>
    </row>
    <row r="923" spans="6:6" ht="15.75" customHeight="1" x14ac:dyDescent="0.25">
      <c r="F923" s="26"/>
    </row>
    <row r="924" spans="6:6" ht="15.75" customHeight="1" x14ac:dyDescent="0.25">
      <c r="F924" s="26"/>
    </row>
    <row r="925" spans="6:6" ht="15.75" customHeight="1" x14ac:dyDescent="0.25">
      <c r="F925" s="26"/>
    </row>
    <row r="926" spans="6:6" ht="15.75" customHeight="1" x14ac:dyDescent="0.25">
      <c r="F926" s="26"/>
    </row>
    <row r="927" spans="6:6" ht="15.75" customHeight="1" x14ac:dyDescent="0.25">
      <c r="F927" s="26"/>
    </row>
    <row r="928" spans="6:6" ht="15.75" customHeight="1" x14ac:dyDescent="0.25">
      <c r="F928" s="26"/>
    </row>
    <row r="929" spans="6:6" ht="15.75" customHeight="1" x14ac:dyDescent="0.25">
      <c r="F929" s="26"/>
    </row>
    <row r="930" spans="6:6" ht="15.75" customHeight="1" x14ac:dyDescent="0.25">
      <c r="F930" s="26"/>
    </row>
    <row r="931" spans="6:6" ht="15.75" customHeight="1" x14ac:dyDescent="0.25">
      <c r="F931" s="26"/>
    </row>
    <row r="932" spans="6:6" ht="15.75" customHeight="1" x14ac:dyDescent="0.25">
      <c r="F932" s="26"/>
    </row>
    <row r="933" spans="6:6" ht="15.75" customHeight="1" x14ac:dyDescent="0.25">
      <c r="F933" s="26"/>
    </row>
    <row r="934" spans="6:6" ht="15.75" customHeight="1" x14ac:dyDescent="0.25">
      <c r="F934" s="26"/>
    </row>
    <row r="935" spans="6:6" ht="15.75" customHeight="1" x14ac:dyDescent="0.25">
      <c r="F935" s="26"/>
    </row>
    <row r="936" spans="6:6" ht="15.75" customHeight="1" x14ac:dyDescent="0.25">
      <c r="F936" s="26"/>
    </row>
    <row r="937" spans="6:6" ht="15.75" customHeight="1" x14ac:dyDescent="0.25">
      <c r="F937" s="26"/>
    </row>
    <row r="938" spans="6:6" ht="15.75" customHeight="1" x14ac:dyDescent="0.25">
      <c r="F938" s="26"/>
    </row>
    <row r="939" spans="6:6" ht="15.75" customHeight="1" x14ac:dyDescent="0.25">
      <c r="F939" s="26"/>
    </row>
    <row r="940" spans="6:6" ht="15.75" customHeight="1" x14ac:dyDescent="0.25">
      <c r="F940" s="26"/>
    </row>
    <row r="941" spans="6:6" ht="15.75" customHeight="1" x14ac:dyDescent="0.25">
      <c r="F941" s="26"/>
    </row>
    <row r="942" spans="6:6" ht="15.75" customHeight="1" x14ac:dyDescent="0.25">
      <c r="F942" s="26"/>
    </row>
    <row r="943" spans="6:6" ht="15.75" customHeight="1" x14ac:dyDescent="0.25">
      <c r="F943" s="26"/>
    </row>
    <row r="944" spans="6:6" ht="15.75" customHeight="1" x14ac:dyDescent="0.25">
      <c r="F944" s="26"/>
    </row>
    <row r="945" spans="6:6" ht="15.75" customHeight="1" x14ac:dyDescent="0.25">
      <c r="F945" s="26"/>
    </row>
    <row r="946" spans="6:6" ht="15.75" customHeight="1" x14ac:dyDescent="0.25">
      <c r="F946" s="26"/>
    </row>
    <row r="947" spans="6:6" ht="15.75" customHeight="1" x14ac:dyDescent="0.25">
      <c r="F947" s="26"/>
    </row>
    <row r="948" spans="6:6" ht="15.75" customHeight="1" x14ac:dyDescent="0.25">
      <c r="F948" s="26"/>
    </row>
    <row r="949" spans="6:6" ht="15.75" customHeight="1" x14ac:dyDescent="0.25">
      <c r="F949" s="26"/>
    </row>
    <row r="950" spans="6:6" ht="15.75" customHeight="1" x14ac:dyDescent="0.25">
      <c r="F950" s="26"/>
    </row>
    <row r="951" spans="6:6" ht="15.75" customHeight="1" x14ac:dyDescent="0.25">
      <c r="F951" s="26"/>
    </row>
    <row r="952" spans="6:6" ht="15.75" customHeight="1" x14ac:dyDescent="0.25">
      <c r="F952" s="26"/>
    </row>
    <row r="953" spans="6:6" ht="15.75" customHeight="1" x14ac:dyDescent="0.25">
      <c r="F953" s="26"/>
    </row>
    <row r="954" spans="6:6" ht="15.75" customHeight="1" x14ac:dyDescent="0.25">
      <c r="F954" s="26"/>
    </row>
    <row r="955" spans="6:6" ht="15.75" customHeight="1" x14ac:dyDescent="0.25">
      <c r="F955" s="26"/>
    </row>
    <row r="956" spans="6:6" ht="15.75" customHeight="1" x14ac:dyDescent="0.25">
      <c r="F956" s="26"/>
    </row>
    <row r="957" spans="6:6" ht="15.75" customHeight="1" x14ac:dyDescent="0.25">
      <c r="F957" s="26"/>
    </row>
    <row r="958" spans="6:6" ht="15.75" customHeight="1" x14ac:dyDescent="0.25">
      <c r="F958" s="26"/>
    </row>
    <row r="959" spans="6:6" ht="15.75" customHeight="1" x14ac:dyDescent="0.25">
      <c r="F959" s="26"/>
    </row>
    <row r="960" spans="6:6" ht="15.75" customHeight="1" x14ac:dyDescent="0.25">
      <c r="F960" s="26"/>
    </row>
    <row r="961" spans="6:6" ht="15.75" customHeight="1" x14ac:dyDescent="0.25">
      <c r="F961" s="26"/>
    </row>
    <row r="962" spans="6:6" ht="15.75" customHeight="1" x14ac:dyDescent="0.25">
      <c r="F962" s="26"/>
    </row>
    <row r="963" spans="6:6" ht="15.75" customHeight="1" x14ac:dyDescent="0.25">
      <c r="F963" s="26"/>
    </row>
    <row r="964" spans="6:6" ht="15.75" customHeight="1" x14ac:dyDescent="0.25">
      <c r="F964" s="26"/>
    </row>
    <row r="965" spans="6:6" ht="15.75" customHeight="1" x14ac:dyDescent="0.25">
      <c r="F965" s="26"/>
    </row>
    <row r="966" spans="6:6" ht="15.75" customHeight="1" x14ac:dyDescent="0.25">
      <c r="F966" s="26"/>
    </row>
    <row r="967" spans="6:6" ht="15.75" customHeight="1" x14ac:dyDescent="0.25">
      <c r="F967" s="26"/>
    </row>
    <row r="968" spans="6:6" ht="15.75" customHeight="1" x14ac:dyDescent="0.25">
      <c r="F968" s="26"/>
    </row>
    <row r="969" spans="6:6" ht="15.75" customHeight="1" x14ac:dyDescent="0.25">
      <c r="F969" s="26"/>
    </row>
    <row r="970" spans="6:6" ht="15.75" customHeight="1" x14ac:dyDescent="0.25">
      <c r="F970" s="26"/>
    </row>
    <row r="971" spans="6:6" ht="15.75" customHeight="1" x14ac:dyDescent="0.25">
      <c r="F971" s="26"/>
    </row>
    <row r="972" spans="6:6" ht="15.75" customHeight="1" x14ac:dyDescent="0.25">
      <c r="F972" s="26"/>
    </row>
    <row r="973" spans="6:6" ht="15.75" customHeight="1" x14ac:dyDescent="0.25">
      <c r="F973" s="26"/>
    </row>
    <row r="974" spans="6:6" ht="15.75" customHeight="1" x14ac:dyDescent="0.25">
      <c r="F974" s="26"/>
    </row>
    <row r="975" spans="6:6" ht="15.75" customHeight="1" x14ac:dyDescent="0.25">
      <c r="F975" s="26"/>
    </row>
    <row r="976" spans="6:6" ht="15.75" customHeight="1" x14ac:dyDescent="0.25">
      <c r="F976" s="26"/>
    </row>
    <row r="977" spans="6:6" ht="15.75" customHeight="1" x14ac:dyDescent="0.25">
      <c r="F977" s="26"/>
    </row>
    <row r="978" spans="6:6" ht="15.75" customHeight="1" x14ac:dyDescent="0.25">
      <c r="F978" s="26"/>
    </row>
    <row r="979" spans="6:6" ht="15.75" customHeight="1" x14ac:dyDescent="0.25">
      <c r="F979" s="26"/>
    </row>
    <row r="980" spans="6:6" ht="15.75" customHeight="1" x14ac:dyDescent="0.25">
      <c r="F980" s="26"/>
    </row>
    <row r="981" spans="6:6" ht="15.75" customHeight="1" x14ac:dyDescent="0.25">
      <c r="F981" s="26"/>
    </row>
    <row r="982" spans="6:6" ht="15.75" customHeight="1" x14ac:dyDescent="0.25">
      <c r="F982" s="26"/>
    </row>
    <row r="983" spans="6:6" ht="15.75" customHeight="1" x14ac:dyDescent="0.25">
      <c r="F983" s="26"/>
    </row>
    <row r="984" spans="6:6" ht="15.75" customHeight="1" x14ac:dyDescent="0.25">
      <c r="F984" s="26"/>
    </row>
    <row r="985" spans="6:6" ht="15.75" customHeight="1" x14ac:dyDescent="0.25">
      <c r="F985" s="26"/>
    </row>
    <row r="986" spans="6:6" ht="15.75" customHeight="1" x14ac:dyDescent="0.25">
      <c r="F986" s="26"/>
    </row>
    <row r="987" spans="6:6" ht="15.75" customHeight="1" x14ac:dyDescent="0.25">
      <c r="F987" s="26"/>
    </row>
    <row r="988" spans="6:6" ht="15.75" customHeight="1" x14ac:dyDescent="0.25">
      <c r="F988" s="26"/>
    </row>
    <row r="989" spans="6:6" ht="15.75" customHeight="1" x14ac:dyDescent="0.25">
      <c r="F989" s="26"/>
    </row>
    <row r="990" spans="6:6" ht="15.75" customHeight="1" x14ac:dyDescent="0.25">
      <c r="F990" s="26"/>
    </row>
    <row r="991" spans="6:6" ht="15.75" customHeight="1" x14ac:dyDescent="0.25">
      <c r="F991" s="26"/>
    </row>
    <row r="992" spans="6:6" ht="15.75" customHeight="1" x14ac:dyDescent="0.25">
      <c r="F992" s="26"/>
    </row>
    <row r="993" spans="6:6" ht="15.75" customHeight="1" x14ac:dyDescent="0.25">
      <c r="F993" s="26"/>
    </row>
    <row r="994" spans="6:6" ht="15.75" customHeight="1" x14ac:dyDescent="0.25">
      <c r="F994" s="26"/>
    </row>
    <row r="995" spans="6:6" ht="15.75" customHeight="1" x14ac:dyDescent="0.25">
      <c r="F995" s="26"/>
    </row>
    <row r="996" spans="6:6" ht="15.75" customHeight="1" x14ac:dyDescent="0.25">
      <c r="F996" s="26"/>
    </row>
    <row r="997" spans="6:6" ht="15.75" customHeight="1" x14ac:dyDescent="0.25">
      <c r="F997" s="26"/>
    </row>
    <row r="998" spans="6:6" ht="15.75" customHeight="1" x14ac:dyDescent="0.25">
      <c r="F998" s="26"/>
    </row>
    <row r="999" spans="6:6" ht="15.75" customHeight="1" x14ac:dyDescent="0.25">
      <c r="F999" s="26"/>
    </row>
    <row r="1000" spans="6:6" ht="15.75" customHeight="1" x14ac:dyDescent="0.25">
      <c r="F1000" s="26"/>
    </row>
    <row r="1001" spans="6:6" ht="15.75" customHeight="1" x14ac:dyDescent="0.25">
      <c r="F1001" s="26"/>
    </row>
    <row r="1002" spans="6:6" ht="15.75" customHeight="1" x14ac:dyDescent="0.25">
      <c r="F1002" s="26"/>
    </row>
    <row r="1003" spans="6:6" ht="15.75" customHeight="1" x14ac:dyDescent="0.25">
      <c r="F1003" s="26"/>
    </row>
    <row r="1004" spans="6:6" ht="15.75" customHeight="1" x14ac:dyDescent="0.25">
      <c r="F1004" s="26"/>
    </row>
    <row r="1005" spans="6:6" ht="15.75" customHeight="1" x14ac:dyDescent="0.25">
      <c r="F1005" s="26"/>
    </row>
  </sheetData>
  <mergeCells count="6">
    <mergeCell ref="B5:G5"/>
    <mergeCell ref="B2:G2"/>
    <mergeCell ref="B3:C3"/>
    <mergeCell ref="F3:G3"/>
    <mergeCell ref="B4:C4"/>
    <mergeCell ref="F4:G4"/>
  </mergeCells>
  <conditionalFormatting sqref="G7:G19">
    <cfRule type="expression" dxfId="5" priority="1">
      <formula>MOD(ROW(),2)=1</formula>
    </cfRule>
  </conditionalFormatting>
  <conditionalFormatting sqref="G7:G19">
    <cfRule type="expression" dxfId="4" priority="2">
      <formula>MOD(ROW(),2)=0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2"/>
  <sheetViews>
    <sheetView workbookViewId="0">
      <selection activeCell="G12" sqref="G12"/>
    </sheetView>
  </sheetViews>
  <sheetFormatPr defaultRowHeight="13.8" x14ac:dyDescent="0.25"/>
  <cols>
    <col min="3" max="3" width="7.3984375" customWidth="1"/>
    <col min="4" max="4" width="27.69921875" customWidth="1"/>
    <col min="5" max="5" width="10.09765625" style="53" customWidth="1"/>
    <col min="6" max="6" width="11.3984375" style="54" bestFit="1" customWidth="1"/>
    <col min="7" max="7" width="28.3984375" style="54" customWidth="1"/>
    <col min="8" max="8" width="11.3984375" style="54" bestFit="1" customWidth="1"/>
    <col min="9" max="9" width="27" customWidth="1"/>
  </cols>
  <sheetData>
    <row r="2" spans="3:9" ht="21" x14ac:dyDescent="0.25">
      <c r="C2" s="132" t="s">
        <v>59</v>
      </c>
      <c r="D2" s="132"/>
      <c r="E2" s="132"/>
      <c r="F2" s="132"/>
      <c r="G2" s="132"/>
      <c r="H2" s="132"/>
      <c r="I2" s="132"/>
    </row>
    <row r="3" spans="3:9" ht="21" x14ac:dyDescent="0.25">
      <c r="C3" s="57" t="s">
        <v>8</v>
      </c>
      <c r="D3" s="57" t="s">
        <v>60</v>
      </c>
      <c r="E3" s="57" t="s">
        <v>61</v>
      </c>
      <c r="F3" s="57" t="s">
        <v>15</v>
      </c>
      <c r="G3" s="57" t="s">
        <v>62</v>
      </c>
      <c r="H3" s="57" t="s">
        <v>73</v>
      </c>
      <c r="I3" s="57" t="s">
        <v>65</v>
      </c>
    </row>
    <row r="4" spans="3:9" x14ac:dyDescent="0.25">
      <c r="C4" s="51">
        <v>1</v>
      </c>
      <c r="D4" s="56" t="s">
        <v>63</v>
      </c>
      <c r="E4" s="52">
        <v>60</v>
      </c>
      <c r="F4" s="55">
        <v>350000</v>
      </c>
      <c r="G4" s="55">
        <f>E4*F4</f>
        <v>21000000</v>
      </c>
      <c r="H4" s="55"/>
      <c r="I4" s="51"/>
    </row>
    <row r="5" spans="3:9" x14ac:dyDescent="0.25">
      <c r="C5" s="51">
        <v>2</v>
      </c>
      <c r="D5" s="56" t="s">
        <v>64</v>
      </c>
      <c r="E5" s="52">
        <v>1</v>
      </c>
      <c r="F5" s="55">
        <v>1685000</v>
      </c>
      <c r="G5" s="55">
        <f>E5*F5</f>
        <v>1685000</v>
      </c>
      <c r="H5" s="55"/>
      <c r="I5" s="56" t="s">
        <v>68</v>
      </c>
    </row>
    <row r="6" spans="3:9" x14ac:dyDescent="0.25">
      <c r="C6" s="51"/>
      <c r="D6" s="56"/>
      <c r="E6" s="52"/>
      <c r="F6" s="55"/>
      <c r="G6" s="59">
        <f>SUM(G4:G5)</f>
        <v>22685000</v>
      </c>
      <c r="H6" s="59"/>
      <c r="I6" s="58" t="s">
        <v>69</v>
      </c>
    </row>
    <row r="7" spans="3:9" x14ac:dyDescent="0.25">
      <c r="C7" s="51"/>
      <c r="D7" s="56"/>
      <c r="E7" s="52"/>
      <c r="F7" s="55"/>
      <c r="G7" s="55"/>
      <c r="H7" s="55"/>
      <c r="I7" s="56"/>
    </row>
    <row r="8" spans="3:9" x14ac:dyDescent="0.25">
      <c r="C8" s="51">
        <v>3</v>
      </c>
      <c r="D8" s="56" t="s">
        <v>66</v>
      </c>
      <c r="E8" s="52">
        <v>1</v>
      </c>
      <c r="F8" s="55">
        <v>400000</v>
      </c>
      <c r="G8" s="55">
        <f t="shared" ref="G8:G9" si="0">E8*F8</f>
        <v>400000</v>
      </c>
      <c r="H8" s="55"/>
      <c r="I8" s="56" t="s">
        <v>26</v>
      </c>
    </row>
    <row r="9" spans="3:9" x14ac:dyDescent="0.25">
      <c r="C9" s="51">
        <v>4</v>
      </c>
      <c r="D9" s="56" t="s">
        <v>67</v>
      </c>
      <c r="E9" s="52">
        <v>1</v>
      </c>
      <c r="F9" s="55">
        <v>670000</v>
      </c>
      <c r="G9" s="55">
        <f t="shared" si="0"/>
        <v>670000</v>
      </c>
      <c r="H9" s="55"/>
      <c r="I9" s="56" t="s">
        <v>24</v>
      </c>
    </row>
    <row r="10" spans="3:9" x14ac:dyDescent="0.25">
      <c r="C10" s="51">
        <v>5</v>
      </c>
      <c r="D10" s="51"/>
      <c r="E10" s="52"/>
      <c r="F10" s="55"/>
      <c r="G10" s="59">
        <f>SUM(G8:G9)</f>
        <v>1070000</v>
      </c>
      <c r="H10" s="59"/>
      <c r="I10" s="58" t="s">
        <v>69</v>
      </c>
    </row>
    <row r="11" spans="3:9" x14ac:dyDescent="0.25">
      <c r="C11" s="51">
        <v>6</v>
      </c>
      <c r="D11" s="51"/>
      <c r="E11" s="52"/>
      <c r="F11" s="55"/>
      <c r="G11" s="55"/>
      <c r="H11" s="55"/>
      <c r="I11" s="51"/>
    </row>
    <row r="12" spans="3:9" x14ac:dyDescent="0.25">
      <c r="C12" s="51">
        <v>7</v>
      </c>
      <c r="D12" s="51"/>
      <c r="E12" s="52"/>
      <c r="F12" s="55"/>
      <c r="G12" s="59">
        <f>G4-G10</f>
        <v>19930000</v>
      </c>
      <c r="H12" s="59"/>
      <c r="I12" s="58" t="s">
        <v>70</v>
      </c>
    </row>
    <row r="13" spans="3:9" x14ac:dyDescent="0.25">
      <c r="C13" s="51"/>
      <c r="D13" s="51"/>
      <c r="E13" s="52"/>
      <c r="F13" s="55"/>
      <c r="G13" s="60"/>
      <c r="H13" s="60"/>
      <c r="I13" s="61"/>
    </row>
    <row r="14" spans="3:9" x14ac:dyDescent="0.25">
      <c r="C14" s="51">
        <v>8</v>
      </c>
      <c r="D14" s="56" t="s">
        <v>26</v>
      </c>
      <c r="E14" s="52"/>
      <c r="F14" s="55"/>
      <c r="G14" s="63">
        <f>G12/3</f>
        <v>6643333.333333333</v>
      </c>
      <c r="H14" s="63">
        <v>6000000</v>
      </c>
      <c r="I14" s="62">
        <f>G14-6000000</f>
        <v>643333.33333333302</v>
      </c>
    </row>
    <row r="15" spans="3:9" x14ac:dyDescent="0.25">
      <c r="C15" s="51">
        <v>9</v>
      </c>
      <c r="D15" s="56" t="s">
        <v>24</v>
      </c>
      <c r="E15" s="52"/>
      <c r="F15" s="55"/>
      <c r="G15" s="63">
        <f>G12/3</f>
        <v>6643333.333333333</v>
      </c>
      <c r="H15" s="63">
        <v>6000000</v>
      </c>
      <c r="I15" s="62">
        <f>G15-6000000</f>
        <v>643333.33333333302</v>
      </c>
    </row>
    <row r="16" spans="3:9" x14ac:dyDescent="0.25">
      <c r="C16" s="51">
        <v>10</v>
      </c>
      <c r="D16" s="56" t="s">
        <v>71</v>
      </c>
      <c r="E16" s="52"/>
      <c r="F16" s="55"/>
      <c r="G16" s="63">
        <f>G12/6</f>
        <v>3321666.6666666665</v>
      </c>
      <c r="H16" s="63">
        <v>3000000</v>
      </c>
      <c r="I16" s="62">
        <f>G16-3000000</f>
        <v>321666.66666666651</v>
      </c>
    </row>
    <row r="17" spans="3:9" x14ac:dyDescent="0.25">
      <c r="C17" s="51">
        <v>11</v>
      </c>
      <c r="D17" s="56" t="s">
        <v>72</v>
      </c>
      <c r="E17" s="52"/>
      <c r="F17" s="55"/>
      <c r="G17" s="63">
        <f>G12/6</f>
        <v>3321666.6666666665</v>
      </c>
      <c r="H17" s="63">
        <v>3000000</v>
      </c>
      <c r="I17" s="62">
        <f>G17-3000000</f>
        <v>321666.66666666651</v>
      </c>
    </row>
    <row r="18" spans="3:9" x14ac:dyDescent="0.25">
      <c r="C18" s="51">
        <v>12</v>
      </c>
      <c r="D18" s="51"/>
      <c r="E18" s="52"/>
      <c r="F18" s="55"/>
      <c r="G18" s="55"/>
      <c r="H18" s="55"/>
      <c r="I18" s="62"/>
    </row>
    <row r="19" spans="3:9" x14ac:dyDescent="0.25">
      <c r="C19" s="51">
        <v>13</v>
      </c>
      <c r="D19" s="51"/>
      <c r="E19" s="52"/>
      <c r="F19" s="55"/>
      <c r="G19" s="55"/>
      <c r="H19" s="55"/>
      <c r="I19" s="62">
        <f>SUM(I14:I17)</f>
        <v>1929999.9999999991</v>
      </c>
    </row>
    <row r="20" spans="3:9" x14ac:dyDescent="0.25">
      <c r="C20" s="51">
        <v>14</v>
      </c>
      <c r="D20" s="51"/>
      <c r="E20" s="52"/>
      <c r="F20" s="55"/>
      <c r="G20" s="55"/>
      <c r="H20" s="55"/>
      <c r="I20" s="51"/>
    </row>
    <row r="21" spans="3:9" x14ac:dyDescent="0.25">
      <c r="C21" s="51">
        <v>15</v>
      </c>
      <c r="D21" s="51"/>
      <c r="E21" s="52"/>
      <c r="F21" s="55"/>
      <c r="G21" s="55"/>
      <c r="H21" s="55"/>
      <c r="I21" s="51"/>
    </row>
    <row r="22" spans="3:9" x14ac:dyDescent="0.25">
      <c r="C22" s="51">
        <v>16</v>
      </c>
      <c r="D22" s="51"/>
      <c r="E22" s="52"/>
      <c r="F22" s="55"/>
      <c r="G22" s="55"/>
      <c r="H22" s="55"/>
      <c r="I22" s="51"/>
    </row>
  </sheetData>
  <mergeCells count="1">
    <mergeCell ref="C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6515F"/>
    <pageSetUpPr fitToPage="1"/>
  </sheetPr>
  <dimension ref="A1:AA995"/>
  <sheetViews>
    <sheetView showGridLines="0" topLeftCell="A7" zoomScaleNormal="100" workbookViewId="0">
      <selection activeCell="K18" sqref="K18"/>
    </sheetView>
  </sheetViews>
  <sheetFormatPr defaultColWidth="12.59765625" defaultRowHeight="15" customHeight="1" x14ac:dyDescent="0.25"/>
  <cols>
    <col min="1" max="1" width="2.3984375" customWidth="1"/>
    <col min="2" max="2" width="6.19921875" customWidth="1"/>
    <col min="3" max="3" width="7.3984375" bestFit="1" customWidth="1"/>
    <col min="4" max="4" width="9.8984375" customWidth="1"/>
    <col min="5" max="5" width="43.8984375" customWidth="1"/>
    <col min="6" max="6" width="12" customWidth="1"/>
    <col min="7" max="7" width="12.19921875" customWidth="1"/>
    <col min="8" max="8" width="13.5" customWidth="1"/>
    <col min="9" max="9" width="12.59765625" customWidth="1"/>
    <col min="10" max="10" width="15.69921875" customWidth="1"/>
    <col min="11" max="11" width="13.3984375" bestFit="1" customWidth="1"/>
    <col min="12" max="12" width="2.3984375" customWidth="1"/>
    <col min="13" max="27" width="7.8984375" customWidth="1"/>
  </cols>
  <sheetData>
    <row r="1" spans="1:27" ht="57.75" customHeight="1" thickBot="1" x14ac:dyDescent="0.3">
      <c r="A1" s="1"/>
      <c r="B1" s="121" t="s">
        <v>0</v>
      </c>
      <c r="C1" s="122"/>
      <c r="D1" s="123"/>
      <c r="E1" s="122"/>
      <c r="F1" s="122"/>
      <c r="G1" s="122"/>
      <c r="H1" s="122"/>
      <c r="I1" s="122"/>
      <c r="J1" s="122"/>
      <c r="K1" s="123"/>
      <c r="L1" s="2"/>
    </row>
    <row r="2" spans="1:27" ht="30" customHeight="1" thickTop="1" x14ac:dyDescent="0.25">
      <c r="B2" s="124" t="s">
        <v>1</v>
      </c>
      <c r="C2" s="125"/>
      <c r="D2" s="133"/>
      <c r="E2" s="126"/>
      <c r="F2" s="3"/>
      <c r="G2" s="4"/>
      <c r="H2" s="127" t="s">
        <v>2</v>
      </c>
      <c r="I2" s="126"/>
      <c r="J2" s="124" t="s">
        <v>3</v>
      </c>
      <c r="K2" s="126"/>
      <c r="L2" s="5"/>
    </row>
    <row r="3" spans="1:27" ht="30" customHeight="1" x14ac:dyDescent="0.25">
      <c r="B3" s="116" t="s">
        <v>56</v>
      </c>
      <c r="C3" s="117"/>
      <c r="D3" s="118"/>
      <c r="E3" s="118"/>
      <c r="F3" s="6"/>
      <c r="G3" s="7"/>
      <c r="H3" s="128" t="s">
        <v>5</v>
      </c>
      <c r="I3" s="118"/>
      <c r="J3" s="116" t="s">
        <v>6</v>
      </c>
      <c r="K3" s="118"/>
      <c r="L3" s="5"/>
    </row>
    <row r="4" spans="1:27" ht="30" customHeight="1" x14ac:dyDescent="0.25">
      <c r="B4" s="129" t="s">
        <v>7</v>
      </c>
      <c r="C4" s="117"/>
      <c r="D4" s="118"/>
      <c r="E4" s="117"/>
      <c r="F4" s="117"/>
      <c r="G4" s="117"/>
      <c r="H4" s="117"/>
      <c r="I4" s="117"/>
      <c r="J4" s="117"/>
      <c r="K4" s="118"/>
      <c r="L4" s="5"/>
    </row>
    <row r="5" spans="1:27" ht="51.75" customHeight="1" x14ac:dyDescent="0.25">
      <c r="A5" s="8"/>
      <c r="B5" s="41" t="s">
        <v>8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2" t="s">
        <v>79</v>
      </c>
      <c r="I5" s="43" t="s">
        <v>95</v>
      </c>
      <c r="J5" s="43" t="s">
        <v>15</v>
      </c>
      <c r="K5" s="43" t="s">
        <v>16</v>
      </c>
      <c r="L5" s="13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32.25" customHeight="1" x14ac:dyDescent="0.3">
      <c r="B6" s="44">
        <v>1</v>
      </c>
      <c r="C6" s="44" t="s">
        <v>80</v>
      </c>
      <c r="D6" s="64" t="s">
        <v>81</v>
      </c>
      <c r="E6" s="65" t="s">
        <v>82</v>
      </c>
      <c r="F6" s="44" t="s">
        <v>93</v>
      </c>
      <c r="G6" s="45">
        <v>4</v>
      </c>
      <c r="H6" s="46">
        <v>3</v>
      </c>
      <c r="I6" s="47">
        <f t="shared" ref="I6:I16" si="0">G6*H6</f>
        <v>12</v>
      </c>
      <c r="J6" s="48">
        <v>350000</v>
      </c>
      <c r="K6" s="49">
        <f>Table_13[[#This Row],[Tổng số giờ]]*Table_13[[#This Row],[Giá]]</f>
        <v>4200000</v>
      </c>
      <c r="L6" s="20"/>
    </row>
    <row r="7" spans="1:27" ht="33" customHeight="1" x14ac:dyDescent="0.3">
      <c r="B7" s="44">
        <v>2</v>
      </c>
      <c r="C7" s="44" t="s">
        <v>80</v>
      </c>
      <c r="D7" s="64" t="s">
        <v>83</v>
      </c>
      <c r="E7" s="65" t="s">
        <v>84</v>
      </c>
      <c r="F7" s="44" t="s">
        <v>93</v>
      </c>
      <c r="G7" s="45">
        <v>3</v>
      </c>
      <c r="H7" s="46">
        <v>3</v>
      </c>
      <c r="I7" s="47">
        <f>G7*H7</f>
        <v>9</v>
      </c>
      <c r="J7" s="48">
        <v>350000</v>
      </c>
      <c r="K7" s="50">
        <f>Table_13[[#This Row],[Tổng số giờ]]*Table_13[[#This Row],[Giá]]</f>
        <v>3150000</v>
      </c>
      <c r="L7" s="20"/>
    </row>
    <row r="8" spans="1:27" ht="30" customHeight="1" x14ac:dyDescent="0.3">
      <c r="B8" s="44">
        <v>3</v>
      </c>
      <c r="C8" s="44" t="s">
        <v>80</v>
      </c>
      <c r="D8" s="64" t="s">
        <v>85</v>
      </c>
      <c r="E8" s="65" t="s">
        <v>109</v>
      </c>
      <c r="F8" s="44" t="s">
        <v>93</v>
      </c>
      <c r="G8" s="45">
        <v>2</v>
      </c>
      <c r="H8" s="46">
        <v>3</v>
      </c>
      <c r="I8" s="47">
        <f t="shared" si="0"/>
        <v>6</v>
      </c>
      <c r="J8" s="48">
        <v>350000</v>
      </c>
      <c r="K8" s="49">
        <f>Table_13[[#This Row],[Tổng số giờ]]*Table_13[[#This Row],[Giá]]</f>
        <v>2100000</v>
      </c>
      <c r="L8" s="20"/>
    </row>
    <row r="9" spans="1:27" ht="30" customHeight="1" x14ac:dyDescent="0.3">
      <c r="B9" s="44">
        <v>4</v>
      </c>
      <c r="C9" s="44" t="s">
        <v>80</v>
      </c>
      <c r="D9" s="64" t="s">
        <v>86</v>
      </c>
      <c r="E9" s="65" t="s">
        <v>87</v>
      </c>
      <c r="F9" s="44" t="s">
        <v>93</v>
      </c>
      <c r="G9" s="45">
        <v>3</v>
      </c>
      <c r="H9" s="46">
        <v>3</v>
      </c>
      <c r="I9" s="47">
        <f t="shared" si="0"/>
        <v>9</v>
      </c>
      <c r="J9" s="48">
        <v>350000</v>
      </c>
      <c r="K9" s="49">
        <f>Table_13[[#This Row],[Tổng số giờ]]*Table_13[[#This Row],[Giá]]</f>
        <v>3150000</v>
      </c>
      <c r="L9" s="20"/>
    </row>
    <row r="10" spans="1:27" ht="33.75" customHeight="1" x14ac:dyDescent="0.3">
      <c r="B10" s="44">
        <v>5</v>
      </c>
      <c r="C10" s="44" t="s">
        <v>80</v>
      </c>
      <c r="D10" s="64" t="s">
        <v>88</v>
      </c>
      <c r="E10" s="65" t="s">
        <v>110</v>
      </c>
      <c r="F10" s="44" t="s">
        <v>93</v>
      </c>
      <c r="G10" s="45">
        <v>5</v>
      </c>
      <c r="H10" s="46">
        <v>3</v>
      </c>
      <c r="I10" s="47">
        <f t="shared" si="0"/>
        <v>15</v>
      </c>
      <c r="J10" s="48">
        <v>350000</v>
      </c>
      <c r="K10" s="49">
        <f>Table_13[[#This Row],[Tổng số giờ]]*Table_13[[#This Row],[Giá]]</f>
        <v>5250000</v>
      </c>
      <c r="L10" s="20"/>
    </row>
    <row r="11" spans="1:27" ht="33.75" customHeight="1" x14ac:dyDescent="0.3">
      <c r="B11" s="44">
        <v>6</v>
      </c>
      <c r="C11" s="44" t="s">
        <v>80</v>
      </c>
      <c r="D11" s="64" t="s">
        <v>89</v>
      </c>
      <c r="E11" s="65" t="s">
        <v>90</v>
      </c>
      <c r="F11" s="44" t="s">
        <v>93</v>
      </c>
      <c r="G11" s="45">
        <v>4</v>
      </c>
      <c r="H11" s="46">
        <v>3</v>
      </c>
      <c r="I11" s="47">
        <f>G11*H11</f>
        <v>12</v>
      </c>
      <c r="J11" s="48">
        <v>350000</v>
      </c>
      <c r="K11" s="49">
        <f>Table_13[[#This Row],[Tổng số giờ]]*Table_13[[#This Row],[Giá]]</f>
        <v>4200000</v>
      </c>
      <c r="L11" s="20"/>
    </row>
    <row r="12" spans="1:27" ht="26.25" customHeight="1" x14ac:dyDescent="0.3">
      <c r="B12" s="44">
        <v>7</v>
      </c>
      <c r="C12" s="44" t="s">
        <v>80</v>
      </c>
      <c r="D12" s="64" t="s">
        <v>91</v>
      </c>
      <c r="E12" s="65" t="s">
        <v>92</v>
      </c>
      <c r="F12" s="44" t="s">
        <v>93</v>
      </c>
      <c r="G12" s="45">
        <v>6</v>
      </c>
      <c r="H12" s="46">
        <v>3</v>
      </c>
      <c r="I12" s="47">
        <f t="shared" ref="I12" si="1">G12*H12</f>
        <v>18</v>
      </c>
      <c r="J12" s="48">
        <v>350000</v>
      </c>
      <c r="K12" s="49">
        <f>Table_13[[#This Row],[Tổng số giờ]]*Table_13[[#This Row],[Giá]]</f>
        <v>6300000</v>
      </c>
      <c r="L12" s="20"/>
    </row>
    <row r="13" spans="1:27" ht="31.5" customHeight="1" x14ac:dyDescent="0.3">
      <c r="B13" s="44">
        <v>8</v>
      </c>
      <c r="C13" s="44" t="s">
        <v>80</v>
      </c>
      <c r="D13" s="64" t="s">
        <v>101</v>
      </c>
      <c r="E13" s="65" t="s">
        <v>102</v>
      </c>
      <c r="F13" s="44" t="s">
        <v>93</v>
      </c>
      <c r="G13" s="45">
        <v>2</v>
      </c>
      <c r="H13" s="46">
        <v>3</v>
      </c>
      <c r="I13" s="47">
        <f>G13*H13</f>
        <v>6</v>
      </c>
      <c r="J13" s="48">
        <v>350000</v>
      </c>
      <c r="K13" s="49">
        <f>Table_13[[#This Row],[Tổng số giờ]]*Table_13[[#This Row],[Giá]]</f>
        <v>2100000</v>
      </c>
      <c r="L13" s="20"/>
    </row>
    <row r="14" spans="1:27" ht="33.75" customHeight="1" x14ac:dyDescent="0.3">
      <c r="B14" s="44">
        <v>9</v>
      </c>
      <c r="C14" s="44" t="s">
        <v>80</v>
      </c>
      <c r="D14" s="64" t="s">
        <v>103</v>
      </c>
      <c r="E14" s="65" t="s">
        <v>104</v>
      </c>
      <c r="F14" s="44" t="s">
        <v>93</v>
      </c>
      <c r="G14" s="45">
        <v>2</v>
      </c>
      <c r="H14" s="46">
        <v>3</v>
      </c>
      <c r="I14" s="47">
        <f>G14*H14</f>
        <v>6</v>
      </c>
      <c r="J14" s="48">
        <v>350000</v>
      </c>
      <c r="K14" s="49">
        <f>Table_13[[#This Row],[Tổng số giờ]]*Table_13[[#This Row],[Giá]]</f>
        <v>2100000</v>
      </c>
      <c r="L14" s="20"/>
    </row>
    <row r="15" spans="1:27" ht="33.75" customHeight="1" x14ac:dyDescent="0.3">
      <c r="B15" s="44">
        <v>10</v>
      </c>
      <c r="C15" s="44" t="s">
        <v>80</v>
      </c>
      <c r="D15" s="64" t="s">
        <v>105</v>
      </c>
      <c r="E15" s="65" t="s">
        <v>106</v>
      </c>
      <c r="F15" s="44" t="s">
        <v>93</v>
      </c>
      <c r="G15" s="45">
        <v>3</v>
      </c>
      <c r="H15" s="46">
        <v>3</v>
      </c>
      <c r="I15" s="47">
        <f>G15*H15</f>
        <v>9</v>
      </c>
      <c r="J15" s="48">
        <v>350000</v>
      </c>
      <c r="K15" s="49">
        <f>Table_13[[#This Row],[Tổng số giờ]]*Table_13[[#This Row],[Giá]]</f>
        <v>3150000</v>
      </c>
      <c r="L15" s="20"/>
    </row>
    <row r="16" spans="1:27" ht="33.75" customHeight="1" x14ac:dyDescent="0.3">
      <c r="B16" s="44">
        <v>11</v>
      </c>
      <c r="C16" s="44" t="s">
        <v>80</v>
      </c>
      <c r="D16" s="64" t="s">
        <v>107</v>
      </c>
      <c r="E16" s="65" t="s">
        <v>108</v>
      </c>
      <c r="F16" s="44" t="s">
        <v>93</v>
      </c>
      <c r="G16" s="45">
        <v>3</v>
      </c>
      <c r="H16" s="46">
        <v>3</v>
      </c>
      <c r="I16" s="47">
        <f t="shared" si="0"/>
        <v>9</v>
      </c>
      <c r="J16" s="48">
        <v>350000</v>
      </c>
      <c r="K16" s="49">
        <f>Table_13[[#This Row],[Tổng số giờ]]*Table_13[[#This Row],[Giá]]</f>
        <v>3150000</v>
      </c>
      <c r="L16" s="20"/>
    </row>
    <row r="17" spans="2:12" ht="14.4" x14ac:dyDescent="0.25">
      <c r="B17" s="44">
        <v>12</v>
      </c>
      <c r="C17" s="44" t="s">
        <v>80</v>
      </c>
      <c r="D17" s="66" t="s">
        <v>94</v>
      </c>
      <c r="E17" s="65" t="s">
        <v>100</v>
      </c>
      <c r="F17" s="44" t="s">
        <v>93</v>
      </c>
      <c r="G17" s="45">
        <v>3</v>
      </c>
      <c r="H17" s="46">
        <v>3</v>
      </c>
      <c r="I17" s="47">
        <f>G17*H17</f>
        <v>9</v>
      </c>
      <c r="J17" s="48">
        <v>350000</v>
      </c>
      <c r="K17" s="49">
        <f>Table_13[[#This Row],[Tổng số giờ]]*Table_13[[#This Row],[Giá]]</f>
        <v>3150000</v>
      </c>
      <c r="L17" s="20"/>
    </row>
    <row r="18" spans="2:12" ht="33.75" customHeight="1" x14ac:dyDescent="0.25">
      <c r="B18" s="119"/>
      <c r="C18" s="117"/>
      <c r="D18" s="118"/>
      <c r="E18" s="117"/>
      <c r="F18" s="117"/>
      <c r="G18" s="117"/>
      <c r="H18" s="117"/>
      <c r="I18" s="120"/>
      <c r="J18" s="23" t="s">
        <v>36</v>
      </c>
      <c r="K18" s="24">
        <f>SUM(Table_13[Price])</f>
        <v>42000000</v>
      </c>
    </row>
    <row r="19" spans="2:12" ht="33.75" customHeight="1" x14ac:dyDescent="0.25">
      <c r="C19" s="36"/>
      <c r="D19" s="36"/>
      <c r="G19" s="37"/>
      <c r="H19" s="37"/>
    </row>
    <row r="20" spans="2:12" ht="33.75" customHeight="1" x14ac:dyDescent="0.25">
      <c r="C20" s="36"/>
      <c r="D20" s="36"/>
      <c r="G20" s="37"/>
      <c r="H20" s="37"/>
    </row>
    <row r="21" spans="2:12" ht="33.75" customHeight="1" x14ac:dyDescent="0.25">
      <c r="C21" s="36"/>
      <c r="D21" s="36"/>
      <c r="G21" s="37"/>
      <c r="H21" s="37"/>
    </row>
    <row r="22" spans="2:12" ht="33.75" customHeight="1" x14ac:dyDescent="0.25">
      <c r="C22" s="36"/>
      <c r="D22" s="36"/>
      <c r="G22" s="37"/>
      <c r="H22" s="37"/>
    </row>
    <row r="23" spans="2:12" ht="33.75" customHeight="1" x14ac:dyDescent="0.25">
      <c r="C23" s="36"/>
      <c r="D23" s="36"/>
      <c r="G23" s="37"/>
      <c r="H23" s="37"/>
    </row>
    <row r="24" spans="2:12" ht="33.75" customHeight="1" x14ac:dyDescent="0.25">
      <c r="C24" s="36"/>
      <c r="D24" s="36"/>
      <c r="G24" s="37"/>
      <c r="H24" s="37"/>
    </row>
    <row r="25" spans="2:12" ht="33.75" customHeight="1" x14ac:dyDescent="0.25">
      <c r="C25" s="36"/>
      <c r="D25" s="36"/>
      <c r="G25" s="37"/>
      <c r="H25" s="37"/>
    </row>
    <row r="26" spans="2:12" ht="33.75" customHeight="1" x14ac:dyDescent="0.25">
      <c r="C26" s="36"/>
      <c r="D26" s="36"/>
      <c r="G26" s="37"/>
      <c r="H26" s="37"/>
    </row>
    <row r="27" spans="2:12" ht="33.75" customHeight="1" x14ac:dyDescent="0.25">
      <c r="C27" s="36"/>
      <c r="D27" s="36"/>
      <c r="G27" s="37"/>
      <c r="H27" s="37"/>
    </row>
    <row r="28" spans="2:12" ht="33.75" customHeight="1" x14ac:dyDescent="0.25">
      <c r="C28" s="36"/>
      <c r="D28" s="36"/>
      <c r="G28" s="37"/>
      <c r="H28" s="37"/>
    </row>
    <row r="29" spans="2:12" ht="33.75" customHeight="1" x14ac:dyDescent="0.25">
      <c r="C29" s="36"/>
      <c r="D29" s="36"/>
      <c r="G29" s="37"/>
      <c r="H29" s="37"/>
    </row>
    <row r="30" spans="2:12" ht="33.75" customHeight="1" x14ac:dyDescent="0.25">
      <c r="C30" s="36"/>
      <c r="D30" s="36"/>
      <c r="G30" s="37"/>
      <c r="H30" s="37"/>
    </row>
    <row r="31" spans="2:12" ht="33.75" customHeight="1" x14ac:dyDescent="0.25">
      <c r="C31" s="36"/>
      <c r="D31" s="36"/>
      <c r="G31" s="37"/>
      <c r="H31" s="37"/>
    </row>
    <row r="32" spans="2:12" ht="33.75" customHeight="1" x14ac:dyDescent="0.25">
      <c r="C32" s="36"/>
      <c r="D32" s="36"/>
      <c r="G32" s="37"/>
      <c r="H32" s="37"/>
    </row>
    <row r="33" spans="3:8" ht="33.75" customHeight="1" x14ac:dyDescent="0.25">
      <c r="C33" s="36"/>
      <c r="D33" s="36"/>
      <c r="G33" s="37"/>
      <c r="H33" s="37"/>
    </row>
    <row r="34" spans="3:8" ht="33.75" customHeight="1" x14ac:dyDescent="0.25">
      <c r="C34" s="36"/>
      <c r="D34" s="36"/>
      <c r="G34" s="37"/>
      <c r="H34" s="37"/>
    </row>
    <row r="35" spans="3:8" ht="33.75" customHeight="1" x14ac:dyDescent="0.25">
      <c r="C35" s="36"/>
      <c r="D35" s="36"/>
      <c r="G35" s="37"/>
      <c r="H35" s="37"/>
    </row>
    <row r="36" spans="3:8" ht="33.75" customHeight="1" x14ac:dyDescent="0.25">
      <c r="C36" s="36"/>
      <c r="D36" s="36"/>
      <c r="G36" s="37"/>
      <c r="H36" s="37"/>
    </row>
    <row r="37" spans="3:8" ht="33.75" customHeight="1" x14ac:dyDescent="0.25">
      <c r="C37" s="36"/>
      <c r="D37" s="36"/>
      <c r="G37" s="37"/>
      <c r="H37" s="37"/>
    </row>
    <row r="38" spans="3:8" ht="33.75" customHeight="1" x14ac:dyDescent="0.25">
      <c r="C38" s="36"/>
      <c r="D38" s="36"/>
      <c r="G38" s="37"/>
      <c r="H38" s="37"/>
    </row>
    <row r="39" spans="3:8" ht="33.75" customHeight="1" x14ac:dyDescent="0.25">
      <c r="C39" s="36"/>
      <c r="D39" s="36"/>
      <c r="G39" s="37"/>
      <c r="H39" s="37"/>
    </row>
    <row r="40" spans="3:8" ht="33.75" customHeight="1" x14ac:dyDescent="0.25">
      <c r="C40" s="36"/>
      <c r="D40" s="36"/>
      <c r="G40" s="37"/>
      <c r="H40" s="37"/>
    </row>
    <row r="41" spans="3:8" ht="33.75" customHeight="1" x14ac:dyDescent="0.25">
      <c r="C41" s="36"/>
      <c r="D41" s="36"/>
      <c r="G41" s="37"/>
      <c r="H41" s="37"/>
    </row>
    <row r="42" spans="3:8" ht="33.75" customHeight="1" x14ac:dyDescent="0.25">
      <c r="C42" s="36"/>
      <c r="D42" s="36"/>
      <c r="G42" s="37"/>
      <c r="H42" s="37"/>
    </row>
    <row r="43" spans="3:8" ht="33.75" customHeight="1" x14ac:dyDescent="0.25">
      <c r="C43" s="36"/>
      <c r="D43" s="36"/>
      <c r="G43" s="37"/>
      <c r="H43" s="37"/>
    </row>
    <row r="44" spans="3:8" ht="33.75" customHeight="1" x14ac:dyDescent="0.25">
      <c r="C44" s="36"/>
      <c r="D44" s="36"/>
      <c r="G44" s="37"/>
      <c r="H44" s="37"/>
    </row>
    <row r="45" spans="3:8" ht="33.75" customHeight="1" x14ac:dyDescent="0.25">
      <c r="C45" s="36"/>
      <c r="D45" s="36"/>
      <c r="G45" s="37"/>
      <c r="H45" s="37"/>
    </row>
    <row r="46" spans="3:8" ht="33.75" customHeight="1" x14ac:dyDescent="0.25">
      <c r="C46" s="36"/>
      <c r="D46" s="36"/>
      <c r="G46" s="37"/>
      <c r="H46" s="37"/>
    </row>
    <row r="47" spans="3:8" ht="33.75" customHeight="1" x14ac:dyDescent="0.25">
      <c r="C47" s="36"/>
      <c r="D47" s="36"/>
      <c r="G47" s="37"/>
      <c r="H47" s="37"/>
    </row>
    <row r="48" spans="3:8" ht="33.75" customHeight="1" x14ac:dyDescent="0.25">
      <c r="C48" s="36"/>
      <c r="D48" s="36"/>
      <c r="G48" s="37"/>
      <c r="H48" s="37"/>
    </row>
    <row r="49" spans="3:8" ht="33.75" customHeight="1" x14ac:dyDescent="0.25">
      <c r="C49" s="36"/>
      <c r="D49" s="36"/>
      <c r="G49" s="37"/>
      <c r="H49" s="37"/>
    </row>
    <row r="50" spans="3:8" ht="33.75" customHeight="1" x14ac:dyDescent="0.25">
      <c r="C50" s="36"/>
      <c r="D50" s="36"/>
      <c r="G50" s="37"/>
      <c r="H50" s="37"/>
    </row>
    <row r="51" spans="3:8" ht="33.75" customHeight="1" x14ac:dyDescent="0.25">
      <c r="C51" s="36"/>
      <c r="D51" s="36"/>
      <c r="G51" s="37"/>
      <c r="H51" s="37"/>
    </row>
    <row r="52" spans="3:8" ht="33.75" customHeight="1" x14ac:dyDescent="0.25">
      <c r="C52" s="36"/>
      <c r="D52" s="36"/>
      <c r="G52" s="37"/>
      <c r="H52" s="37"/>
    </row>
    <row r="53" spans="3:8" ht="33.75" customHeight="1" x14ac:dyDescent="0.25">
      <c r="C53" s="36"/>
      <c r="D53" s="36"/>
      <c r="G53" s="37"/>
      <c r="H53" s="37"/>
    </row>
    <row r="54" spans="3:8" ht="33.75" customHeight="1" x14ac:dyDescent="0.25">
      <c r="C54" s="36"/>
      <c r="D54" s="36"/>
      <c r="G54" s="37"/>
      <c r="H54" s="37"/>
    </row>
    <row r="55" spans="3:8" ht="33.75" customHeight="1" x14ac:dyDescent="0.25">
      <c r="C55" s="36"/>
      <c r="D55" s="36"/>
      <c r="G55" s="37"/>
      <c r="H55" s="37"/>
    </row>
    <row r="56" spans="3:8" ht="33.75" customHeight="1" x14ac:dyDescent="0.25">
      <c r="C56" s="36"/>
      <c r="D56" s="36"/>
      <c r="G56" s="37"/>
      <c r="H56" s="37"/>
    </row>
    <row r="57" spans="3:8" ht="33.75" customHeight="1" x14ac:dyDescent="0.25">
      <c r="C57" s="36"/>
      <c r="D57" s="36"/>
      <c r="G57" s="37"/>
      <c r="H57" s="37"/>
    </row>
    <row r="58" spans="3:8" ht="33.75" customHeight="1" x14ac:dyDescent="0.25">
      <c r="C58" s="36"/>
      <c r="D58" s="36"/>
      <c r="G58" s="37"/>
      <c r="H58" s="37"/>
    </row>
    <row r="59" spans="3:8" ht="33.75" customHeight="1" x14ac:dyDescent="0.25">
      <c r="C59" s="36"/>
      <c r="D59" s="36"/>
      <c r="G59" s="37"/>
      <c r="H59" s="37"/>
    </row>
    <row r="60" spans="3:8" ht="33.75" customHeight="1" x14ac:dyDescent="0.25">
      <c r="C60" s="36"/>
      <c r="D60" s="36"/>
      <c r="G60" s="37"/>
      <c r="H60" s="37"/>
    </row>
    <row r="61" spans="3:8" ht="33.75" customHeight="1" x14ac:dyDescent="0.25">
      <c r="C61" s="36"/>
      <c r="D61" s="36"/>
      <c r="G61" s="37"/>
      <c r="H61" s="37"/>
    </row>
    <row r="62" spans="3:8" ht="33.75" customHeight="1" x14ac:dyDescent="0.25">
      <c r="C62" s="36"/>
      <c r="D62" s="36"/>
      <c r="G62" s="37"/>
      <c r="H62" s="37"/>
    </row>
    <row r="63" spans="3:8" ht="33.75" customHeight="1" x14ac:dyDescent="0.25">
      <c r="C63" s="36"/>
      <c r="D63" s="36"/>
      <c r="G63" s="37"/>
      <c r="H63" s="37"/>
    </row>
    <row r="64" spans="3:8" ht="33.75" customHeight="1" x14ac:dyDescent="0.25">
      <c r="C64" s="36"/>
      <c r="D64" s="36"/>
      <c r="G64" s="37"/>
      <c r="H64" s="37"/>
    </row>
    <row r="65" spans="3:8" ht="33.75" customHeight="1" x14ac:dyDescent="0.25">
      <c r="C65" s="36"/>
      <c r="D65" s="36"/>
      <c r="G65" s="37"/>
      <c r="H65" s="37"/>
    </row>
    <row r="66" spans="3:8" ht="33.75" customHeight="1" x14ac:dyDescent="0.25">
      <c r="C66" s="36"/>
      <c r="D66" s="36"/>
      <c r="G66" s="37"/>
      <c r="H66" s="37"/>
    </row>
    <row r="67" spans="3:8" ht="33.75" customHeight="1" x14ac:dyDescent="0.25">
      <c r="C67" s="36"/>
      <c r="D67" s="36"/>
      <c r="G67" s="37"/>
      <c r="H67" s="37"/>
    </row>
    <row r="68" spans="3:8" ht="33.75" customHeight="1" x14ac:dyDescent="0.25">
      <c r="C68" s="36"/>
      <c r="D68" s="36"/>
      <c r="G68" s="37"/>
      <c r="H68" s="37"/>
    </row>
    <row r="69" spans="3:8" ht="33.75" customHeight="1" x14ac:dyDescent="0.25">
      <c r="C69" s="36"/>
      <c r="D69" s="36"/>
      <c r="G69" s="37"/>
      <c r="H69" s="37"/>
    </row>
    <row r="70" spans="3:8" ht="33.75" customHeight="1" x14ac:dyDescent="0.25">
      <c r="C70" s="36"/>
      <c r="D70" s="36"/>
      <c r="G70" s="37"/>
      <c r="H70" s="37"/>
    </row>
    <row r="71" spans="3:8" ht="33.75" customHeight="1" x14ac:dyDescent="0.25">
      <c r="C71" s="36"/>
      <c r="D71" s="36"/>
      <c r="G71" s="37"/>
      <c r="H71" s="37"/>
    </row>
    <row r="72" spans="3:8" ht="33.75" customHeight="1" x14ac:dyDescent="0.25">
      <c r="C72" s="36"/>
      <c r="D72" s="36"/>
      <c r="G72" s="37"/>
      <c r="H72" s="37"/>
    </row>
    <row r="73" spans="3:8" ht="33.75" customHeight="1" x14ac:dyDescent="0.25">
      <c r="C73" s="36"/>
      <c r="D73" s="36"/>
      <c r="G73" s="37"/>
      <c r="H73" s="37"/>
    </row>
    <row r="74" spans="3:8" ht="33.75" customHeight="1" x14ac:dyDescent="0.25">
      <c r="C74" s="36"/>
      <c r="D74" s="36"/>
      <c r="G74" s="37"/>
      <c r="H74" s="37"/>
    </row>
    <row r="75" spans="3:8" ht="33.75" customHeight="1" x14ac:dyDescent="0.25">
      <c r="C75" s="36"/>
      <c r="D75" s="36"/>
      <c r="G75" s="37"/>
      <c r="H75" s="37"/>
    </row>
    <row r="76" spans="3:8" ht="33.75" customHeight="1" x14ac:dyDescent="0.25">
      <c r="C76" s="36"/>
      <c r="D76" s="36"/>
      <c r="G76" s="37"/>
      <c r="H76" s="37"/>
    </row>
    <row r="77" spans="3:8" ht="33.75" customHeight="1" x14ac:dyDescent="0.25">
      <c r="C77" s="36"/>
      <c r="D77" s="36"/>
      <c r="G77" s="37"/>
      <c r="H77" s="37"/>
    </row>
    <row r="78" spans="3:8" ht="33.75" customHeight="1" x14ac:dyDescent="0.25">
      <c r="C78" s="36"/>
      <c r="D78" s="36"/>
      <c r="G78" s="37"/>
      <c r="H78" s="37"/>
    </row>
    <row r="79" spans="3:8" ht="33.75" customHeight="1" x14ac:dyDescent="0.25">
      <c r="C79" s="36"/>
      <c r="D79" s="36"/>
      <c r="G79" s="37"/>
      <c r="H79" s="37"/>
    </row>
    <row r="80" spans="3:8" ht="33.75" customHeight="1" x14ac:dyDescent="0.25">
      <c r="C80" s="36"/>
      <c r="D80" s="36"/>
      <c r="G80" s="37"/>
      <c r="H80" s="37"/>
    </row>
    <row r="81" spans="3:8" ht="33.75" customHeight="1" x14ac:dyDescent="0.25">
      <c r="C81" s="36"/>
      <c r="D81" s="36"/>
      <c r="G81" s="37"/>
      <c r="H81" s="37"/>
    </row>
    <row r="82" spans="3:8" ht="33.75" customHeight="1" x14ac:dyDescent="0.25">
      <c r="C82" s="36"/>
      <c r="D82" s="36"/>
      <c r="G82" s="37"/>
      <c r="H82" s="37"/>
    </row>
    <row r="83" spans="3:8" ht="33.75" customHeight="1" x14ac:dyDescent="0.25">
      <c r="C83" s="36"/>
      <c r="D83" s="36"/>
      <c r="G83" s="37"/>
      <c r="H83" s="37"/>
    </row>
    <row r="84" spans="3:8" ht="33.75" customHeight="1" x14ac:dyDescent="0.25">
      <c r="C84" s="36"/>
      <c r="D84" s="36"/>
      <c r="G84" s="37"/>
      <c r="H84" s="37"/>
    </row>
    <row r="85" spans="3:8" ht="33.75" customHeight="1" x14ac:dyDescent="0.25">
      <c r="C85" s="36"/>
      <c r="D85" s="36"/>
      <c r="G85" s="37"/>
      <c r="H85" s="37"/>
    </row>
    <row r="86" spans="3:8" ht="33.75" customHeight="1" x14ac:dyDescent="0.25">
      <c r="C86" s="36"/>
      <c r="D86" s="36"/>
      <c r="G86" s="37"/>
      <c r="H86" s="37"/>
    </row>
    <row r="87" spans="3:8" ht="33.75" customHeight="1" x14ac:dyDescent="0.25">
      <c r="C87" s="36"/>
      <c r="D87" s="36"/>
      <c r="G87" s="37"/>
      <c r="H87" s="37"/>
    </row>
    <row r="88" spans="3:8" ht="33.75" customHeight="1" x14ac:dyDescent="0.25">
      <c r="C88" s="36"/>
      <c r="D88" s="36"/>
      <c r="G88" s="37"/>
      <c r="H88" s="37"/>
    </row>
    <row r="89" spans="3:8" ht="33.75" customHeight="1" x14ac:dyDescent="0.25">
      <c r="C89" s="36"/>
      <c r="D89" s="36"/>
      <c r="G89" s="37"/>
      <c r="H89" s="37"/>
    </row>
    <row r="90" spans="3:8" ht="33.75" customHeight="1" x14ac:dyDescent="0.25">
      <c r="C90" s="36"/>
      <c r="D90" s="36"/>
      <c r="G90" s="37"/>
      <c r="H90" s="37"/>
    </row>
    <row r="91" spans="3:8" ht="33.75" customHeight="1" x14ac:dyDescent="0.25">
      <c r="C91" s="36"/>
      <c r="D91" s="36"/>
      <c r="G91" s="37"/>
      <c r="H91" s="37"/>
    </row>
    <row r="92" spans="3:8" ht="33.75" customHeight="1" x14ac:dyDescent="0.25">
      <c r="C92" s="36"/>
      <c r="D92" s="36"/>
      <c r="G92" s="37"/>
      <c r="H92" s="37"/>
    </row>
    <row r="93" spans="3:8" ht="33.75" customHeight="1" x14ac:dyDescent="0.25">
      <c r="C93" s="36"/>
      <c r="D93" s="36"/>
      <c r="G93" s="37"/>
      <c r="H93" s="37"/>
    </row>
    <row r="94" spans="3:8" ht="33.75" customHeight="1" x14ac:dyDescent="0.25">
      <c r="C94" s="36"/>
      <c r="D94" s="36"/>
      <c r="G94" s="37"/>
      <c r="H94" s="37"/>
    </row>
    <row r="95" spans="3:8" ht="33.75" customHeight="1" x14ac:dyDescent="0.25">
      <c r="C95" s="36"/>
      <c r="D95" s="36"/>
      <c r="G95" s="37"/>
      <c r="H95" s="37"/>
    </row>
    <row r="96" spans="3:8" ht="33.75" customHeight="1" x14ac:dyDescent="0.25">
      <c r="C96" s="36"/>
      <c r="D96" s="36"/>
      <c r="G96" s="37"/>
      <c r="H96" s="37"/>
    </row>
    <row r="97" spans="3:8" ht="33.75" customHeight="1" x14ac:dyDescent="0.25">
      <c r="C97" s="36"/>
      <c r="D97" s="36"/>
      <c r="G97" s="37"/>
      <c r="H97" s="37"/>
    </row>
    <row r="98" spans="3:8" ht="33.75" customHeight="1" x14ac:dyDescent="0.25">
      <c r="C98" s="36"/>
      <c r="D98" s="36"/>
      <c r="G98" s="37"/>
      <c r="H98" s="37"/>
    </row>
    <row r="99" spans="3:8" ht="33.75" customHeight="1" x14ac:dyDescent="0.25">
      <c r="C99" s="36"/>
      <c r="D99" s="36"/>
      <c r="G99" s="37"/>
      <c r="H99" s="37"/>
    </row>
    <row r="100" spans="3:8" ht="33.75" customHeight="1" x14ac:dyDescent="0.25">
      <c r="C100" s="36"/>
      <c r="D100" s="36"/>
      <c r="G100" s="37"/>
      <c r="H100" s="37"/>
    </row>
    <row r="101" spans="3:8" ht="33.75" customHeight="1" x14ac:dyDescent="0.25">
      <c r="C101" s="36"/>
      <c r="D101" s="36"/>
      <c r="G101" s="37"/>
      <c r="H101" s="37"/>
    </row>
    <row r="102" spans="3:8" ht="33.75" customHeight="1" x14ac:dyDescent="0.25">
      <c r="C102" s="36"/>
      <c r="D102" s="36"/>
      <c r="G102" s="37"/>
      <c r="H102" s="37"/>
    </row>
    <row r="103" spans="3:8" ht="33.75" customHeight="1" x14ac:dyDescent="0.25">
      <c r="C103" s="36"/>
      <c r="D103" s="36"/>
      <c r="G103" s="37"/>
      <c r="H103" s="37"/>
    </row>
    <row r="104" spans="3:8" ht="33.75" customHeight="1" x14ac:dyDescent="0.25">
      <c r="C104" s="36"/>
      <c r="D104" s="36"/>
      <c r="G104" s="37"/>
      <c r="H104" s="37"/>
    </row>
    <row r="105" spans="3:8" ht="33.75" customHeight="1" x14ac:dyDescent="0.25">
      <c r="C105" s="36"/>
      <c r="D105" s="36"/>
      <c r="G105" s="37"/>
      <c r="H105" s="37"/>
    </row>
    <row r="106" spans="3:8" ht="33.75" customHeight="1" x14ac:dyDescent="0.25">
      <c r="C106" s="36"/>
      <c r="D106" s="36"/>
      <c r="G106" s="37"/>
      <c r="H106" s="37"/>
    </row>
    <row r="107" spans="3:8" ht="33.75" customHeight="1" x14ac:dyDescent="0.25">
      <c r="C107" s="36"/>
      <c r="D107" s="36"/>
      <c r="G107" s="37"/>
      <c r="H107" s="37"/>
    </row>
    <row r="108" spans="3:8" ht="33.75" customHeight="1" x14ac:dyDescent="0.25">
      <c r="C108" s="36"/>
      <c r="D108" s="36"/>
      <c r="G108" s="37"/>
      <c r="H108" s="37"/>
    </row>
    <row r="109" spans="3:8" ht="33.75" customHeight="1" x14ac:dyDescent="0.25">
      <c r="C109" s="36"/>
      <c r="D109" s="36"/>
      <c r="G109" s="37"/>
      <c r="H109" s="37"/>
    </row>
    <row r="110" spans="3:8" ht="33.75" customHeight="1" x14ac:dyDescent="0.25">
      <c r="C110" s="36"/>
      <c r="D110" s="36"/>
      <c r="G110" s="37"/>
      <c r="H110" s="37"/>
    </row>
    <row r="111" spans="3:8" ht="33.75" customHeight="1" x14ac:dyDescent="0.25">
      <c r="C111" s="36"/>
      <c r="D111" s="36"/>
      <c r="G111" s="37"/>
      <c r="H111" s="37"/>
    </row>
    <row r="112" spans="3:8" ht="33.75" customHeight="1" x14ac:dyDescent="0.25">
      <c r="C112" s="36"/>
      <c r="D112" s="36"/>
      <c r="G112" s="37"/>
      <c r="H112" s="37"/>
    </row>
    <row r="113" spans="3:8" ht="33.75" customHeight="1" x14ac:dyDescent="0.25">
      <c r="C113" s="36"/>
      <c r="D113" s="36"/>
      <c r="G113" s="37"/>
      <c r="H113" s="37"/>
    </row>
    <row r="114" spans="3:8" ht="33.75" customHeight="1" x14ac:dyDescent="0.25">
      <c r="C114" s="36"/>
      <c r="D114" s="36"/>
      <c r="G114" s="37"/>
      <c r="H114" s="37"/>
    </row>
    <row r="115" spans="3:8" ht="33.75" customHeight="1" x14ac:dyDescent="0.25">
      <c r="C115" s="36"/>
      <c r="D115" s="36"/>
      <c r="G115" s="37"/>
      <c r="H115" s="37"/>
    </row>
    <row r="116" spans="3:8" ht="33.75" customHeight="1" x14ac:dyDescent="0.25">
      <c r="C116" s="36"/>
      <c r="D116" s="36"/>
      <c r="G116" s="37"/>
      <c r="H116" s="37"/>
    </row>
    <row r="117" spans="3:8" ht="33.75" customHeight="1" x14ac:dyDescent="0.25">
      <c r="C117" s="36"/>
      <c r="D117" s="36"/>
      <c r="G117" s="37"/>
      <c r="H117" s="37"/>
    </row>
    <row r="118" spans="3:8" ht="33.75" customHeight="1" x14ac:dyDescent="0.25">
      <c r="C118" s="36"/>
      <c r="D118" s="36"/>
      <c r="G118" s="37"/>
      <c r="H118" s="37"/>
    </row>
    <row r="119" spans="3:8" ht="33.75" customHeight="1" x14ac:dyDescent="0.25">
      <c r="C119" s="36"/>
      <c r="D119" s="36"/>
      <c r="G119" s="37"/>
      <c r="H119" s="37"/>
    </row>
    <row r="120" spans="3:8" ht="33.75" customHeight="1" x14ac:dyDescent="0.25">
      <c r="C120" s="36"/>
      <c r="D120" s="36"/>
      <c r="G120" s="37"/>
      <c r="H120" s="37"/>
    </row>
    <row r="121" spans="3:8" ht="33.75" customHeight="1" x14ac:dyDescent="0.25">
      <c r="C121" s="36"/>
      <c r="D121" s="36"/>
      <c r="G121" s="37"/>
      <c r="H121" s="37"/>
    </row>
    <row r="122" spans="3:8" ht="33.75" customHeight="1" x14ac:dyDescent="0.25">
      <c r="C122" s="36"/>
      <c r="D122" s="36"/>
      <c r="G122" s="37"/>
      <c r="H122" s="37"/>
    </row>
    <row r="123" spans="3:8" ht="33.75" customHeight="1" x14ac:dyDescent="0.25">
      <c r="C123" s="36"/>
      <c r="D123" s="36"/>
      <c r="G123" s="37"/>
      <c r="H123" s="37"/>
    </row>
    <row r="124" spans="3:8" ht="33.75" customHeight="1" x14ac:dyDescent="0.25">
      <c r="C124" s="36"/>
      <c r="D124" s="36"/>
      <c r="G124" s="37"/>
      <c r="H124" s="37"/>
    </row>
    <row r="125" spans="3:8" ht="33.75" customHeight="1" x14ac:dyDescent="0.25">
      <c r="C125" s="36"/>
      <c r="D125" s="36"/>
      <c r="G125" s="37"/>
      <c r="H125" s="37"/>
    </row>
    <row r="126" spans="3:8" ht="33.75" customHeight="1" x14ac:dyDescent="0.25">
      <c r="C126" s="36"/>
      <c r="D126" s="36"/>
      <c r="G126" s="37"/>
      <c r="H126" s="37"/>
    </row>
    <row r="127" spans="3:8" ht="33.75" customHeight="1" x14ac:dyDescent="0.25">
      <c r="C127" s="36"/>
      <c r="D127" s="36"/>
      <c r="G127" s="37"/>
      <c r="H127" s="37"/>
    </row>
    <row r="128" spans="3:8" ht="33.75" customHeight="1" x14ac:dyDescent="0.25">
      <c r="C128" s="36"/>
      <c r="D128" s="36"/>
      <c r="G128" s="37"/>
      <c r="H128" s="37"/>
    </row>
    <row r="129" spans="3:8" ht="33.75" customHeight="1" x14ac:dyDescent="0.25">
      <c r="C129" s="36"/>
      <c r="D129" s="36"/>
      <c r="G129" s="37"/>
      <c r="H129" s="37"/>
    </row>
    <row r="130" spans="3:8" ht="33.75" customHeight="1" x14ac:dyDescent="0.25">
      <c r="C130" s="36"/>
      <c r="D130" s="36"/>
      <c r="G130" s="37"/>
      <c r="H130" s="37"/>
    </row>
    <row r="131" spans="3:8" ht="33.75" customHeight="1" x14ac:dyDescent="0.25">
      <c r="C131" s="36"/>
      <c r="D131" s="36"/>
      <c r="G131" s="37"/>
      <c r="H131" s="37"/>
    </row>
    <row r="132" spans="3:8" ht="33.75" customHeight="1" x14ac:dyDescent="0.25">
      <c r="C132" s="36"/>
      <c r="D132" s="36"/>
      <c r="G132" s="37"/>
      <c r="H132" s="37"/>
    </row>
    <row r="133" spans="3:8" ht="33.75" customHeight="1" x14ac:dyDescent="0.25">
      <c r="C133" s="36"/>
      <c r="D133" s="36"/>
      <c r="G133" s="37"/>
      <c r="H133" s="37"/>
    </row>
    <row r="134" spans="3:8" ht="33.75" customHeight="1" x14ac:dyDescent="0.25">
      <c r="C134" s="36"/>
      <c r="D134" s="36"/>
      <c r="G134" s="37"/>
      <c r="H134" s="37"/>
    </row>
    <row r="135" spans="3:8" ht="33.75" customHeight="1" x14ac:dyDescent="0.25">
      <c r="C135" s="36"/>
      <c r="D135" s="36"/>
      <c r="G135" s="37"/>
      <c r="H135" s="37"/>
    </row>
    <row r="136" spans="3:8" ht="33.75" customHeight="1" x14ac:dyDescent="0.25">
      <c r="C136" s="36"/>
      <c r="D136" s="36"/>
      <c r="G136" s="37"/>
      <c r="H136" s="37"/>
    </row>
    <row r="137" spans="3:8" ht="33.75" customHeight="1" x14ac:dyDescent="0.25">
      <c r="C137" s="36"/>
      <c r="D137" s="36"/>
      <c r="G137" s="37"/>
      <c r="H137" s="37"/>
    </row>
    <row r="138" spans="3:8" ht="33.75" customHeight="1" x14ac:dyDescent="0.25">
      <c r="C138" s="36"/>
      <c r="D138" s="36"/>
      <c r="G138" s="37"/>
      <c r="H138" s="37"/>
    </row>
    <row r="139" spans="3:8" ht="33.75" customHeight="1" x14ac:dyDescent="0.25">
      <c r="C139" s="36"/>
      <c r="D139" s="36"/>
      <c r="G139" s="37"/>
      <c r="H139" s="37"/>
    </row>
    <row r="140" spans="3:8" ht="33.75" customHeight="1" x14ac:dyDescent="0.25">
      <c r="C140" s="36"/>
      <c r="D140" s="36"/>
      <c r="G140" s="37"/>
      <c r="H140" s="37"/>
    </row>
    <row r="141" spans="3:8" ht="33.75" customHeight="1" x14ac:dyDescent="0.25">
      <c r="C141" s="36"/>
      <c r="D141" s="36"/>
      <c r="G141" s="37"/>
      <c r="H141" s="37"/>
    </row>
    <row r="142" spans="3:8" ht="33.75" customHeight="1" x14ac:dyDescent="0.25">
      <c r="C142" s="36"/>
      <c r="D142" s="36"/>
      <c r="G142" s="37"/>
      <c r="H142" s="37"/>
    </row>
    <row r="143" spans="3:8" ht="33.75" customHeight="1" x14ac:dyDescent="0.25">
      <c r="C143" s="36"/>
      <c r="D143" s="36"/>
      <c r="G143" s="37"/>
      <c r="H143" s="37"/>
    </row>
    <row r="144" spans="3:8" ht="33.75" customHeight="1" x14ac:dyDescent="0.25">
      <c r="C144" s="36"/>
      <c r="D144" s="36"/>
      <c r="G144" s="37"/>
      <c r="H144" s="37"/>
    </row>
    <row r="145" spans="3:8" ht="33.75" customHeight="1" x14ac:dyDescent="0.25">
      <c r="C145" s="36"/>
      <c r="D145" s="36"/>
      <c r="G145" s="37"/>
      <c r="H145" s="37"/>
    </row>
    <row r="146" spans="3:8" ht="33.75" customHeight="1" x14ac:dyDescent="0.25">
      <c r="C146" s="36"/>
      <c r="D146" s="36"/>
      <c r="G146" s="37"/>
      <c r="H146" s="37"/>
    </row>
    <row r="147" spans="3:8" ht="33.75" customHeight="1" x14ac:dyDescent="0.25">
      <c r="C147" s="36"/>
      <c r="D147" s="36"/>
      <c r="G147" s="37"/>
      <c r="H147" s="37"/>
    </row>
    <row r="148" spans="3:8" ht="33.75" customHeight="1" x14ac:dyDescent="0.25">
      <c r="C148" s="36"/>
      <c r="D148" s="36"/>
      <c r="G148" s="37"/>
      <c r="H148" s="37"/>
    </row>
    <row r="149" spans="3:8" ht="33.75" customHeight="1" x14ac:dyDescent="0.25">
      <c r="C149" s="36"/>
      <c r="D149" s="36"/>
      <c r="G149" s="37"/>
      <c r="H149" s="37"/>
    </row>
    <row r="150" spans="3:8" ht="33.75" customHeight="1" x14ac:dyDescent="0.25">
      <c r="C150" s="36"/>
      <c r="D150" s="36"/>
      <c r="G150" s="37"/>
      <c r="H150" s="37"/>
    </row>
    <row r="151" spans="3:8" ht="33.75" customHeight="1" x14ac:dyDescent="0.25">
      <c r="C151" s="36"/>
      <c r="D151" s="36"/>
      <c r="G151" s="37"/>
      <c r="H151" s="37"/>
    </row>
    <row r="152" spans="3:8" ht="33.75" customHeight="1" x14ac:dyDescent="0.25">
      <c r="C152" s="36"/>
      <c r="D152" s="36"/>
      <c r="G152" s="37"/>
      <c r="H152" s="37"/>
    </row>
    <row r="153" spans="3:8" ht="33.75" customHeight="1" x14ac:dyDescent="0.25">
      <c r="C153" s="36"/>
      <c r="D153" s="36"/>
      <c r="G153" s="37"/>
      <c r="H153" s="37"/>
    </row>
    <row r="154" spans="3:8" ht="33.75" customHeight="1" x14ac:dyDescent="0.25">
      <c r="C154" s="36"/>
      <c r="D154" s="36"/>
      <c r="G154" s="37"/>
      <c r="H154" s="37"/>
    </row>
    <row r="155" spans="3:8" ht="33.75" customHeight="1" x14ac:dyDescent="0.25">
      <c r="C155" s="36"/>
      <c r="D155" s="36"/>
      <c r="G155" s="37"/>
      <c r="H155" s="37"/>
    </row>
    <row r="156" spans="3:8" ht="33.75" customHeight="1" x14ac:dyDescent="0.25">
      <c r="C156" s="36"/>
      <c r="D156" s="36"/>
      <c r="G156" s="37"/>
      <c r="H156" s="37"/>
    </row>
    <row r="157" spans="3:8" ht="33.75" customHeight="1" x14ac:dyDescent="0.25">
      <c r="C157" s="36"/>
      <c r="D157" s="36"/>
      <c r="G157" s="37"/>
      <c r="H157" s="37"/>
    </row>
    <row r="158" spans="3:8" ht="33.75" customHeight="1" x14ac:dyDescent="0.25">
      <c r="C158" s="36"/>
      <c r="D158" s="36"/>
      <c r="G158" s="37"/>
      <c r="H158" s="37"/>
    </row>
    <row r="159" spans="3:8" ht="33.75" customHeight="1" x14ac:dyDescent="0.25">
      <c r="C159" s="36"/>
      <c r="D159" s="36"/>
      <c r="G159" s="37"/>
      <c r="H159" s="37"/>
    </row>
    <row r="160" spans="3:8" ht="33.75" customHeight="1" x14ac:dyDescent="0.25">
      <c r="C160" s="36"/>
      <c r="D160" s="36"/>
      <c r="G160" s="37"/>
      <c r="H160" s="37"/>
    </row>
    <row r="161" spans="3:8" ht="33.75" customHeight="1" x14ac:dyDescent="0.25">
      <c r="C161" s="36"/>
      <c r="D161" s="36"/>
      <c r="G161" s="37"/>
      <c r="H161" s="37"/>
    </row>
    <row r="162" spans="3:8" ht="33.75" customHeight="1" x14ac:dyDescent="0.25">
      <c r="C162" s="36"/>
      <c r="D162" s="36"/>
      <c r="G162" s="37"/>
      <c r="H162" s="37"/>
    </row>
    <row r="163" spans="3:8" ht="33.75" customHeight="1" x14ac:dyDescent="0.25">
      <c r="C163" s="36"/>
      <c r="D163" s="36"/>
      <c r="G163" s="37"/>
      <c r="H163" s="37"/>
    </row>
    <row r="164" spans="3:8" ht="33.75" customHeight="1" x14ac:dyDescent="0.25">
      <c r="C164" s="36"/>
      <c r="D164" s="36"/>
      <c r="G164" s="37"/>
      <c r="H164" s="37"/>
    </row>
    <row r="165" spans="3:8" ht="33.75" customHeight="1" x14ac:dyDescent="0.25">
      <c r="C165" s="36"/>
      <c r="D165" s="36"/>
      <c r="G165" s="37"/>
      <c r="H165" s="37"/>
    </row>
    <row r="166" spans="3:8" ht="33.75" customHeight="1" x14ac:dyDescent="0.25">
      <c r="C166" s="36"/>
      <c r="D166" s="36"/>
      <c r="G166" s="37"/>
      <c r="H166" s="37"/>
    </row>
    <row r="167" spans="3:8" ht="33.75" customHeight="1" x14ac:dyDescent="0.25">
      <c r="C167" s="36"/>
      <c r="D167" s="36"/>
      <c r="G167" s="37"/>
      <c r="H167" s="37"/>
    </row>
    <row r="168" spans="3:8" ht="33.75" customHeight="1" x14ac:dyDescent="0.25">
      <c r="C168" s="36"/>
      <c r="D168" s="36"/>
      <c r="G168" s="37"/>
      <c r="H168" s="37"/>
    </row>
    <row r="169" spans="3:8" ht="33.75" customHeight="1" x14ac:dyDescent="0.25">
      <c r="C169" s="36"/>
      <c r="D169" s="36"/>
      <c r="G169" s="37"/>
      <c r="H169" s="37"/>
    </row>
    <row r="170" spans="3:8" ht="33.75" customHeight="1" x14ac:dyDescent="0.25">
      <c r="C170" s="36"/>
      <c r="D170" s="36"/>
      <c r="G170" s="37"/>
      <c r="H170" s="37"/>
    </row>
    <row r="171" spans="3:8" ht="33.75" customHeight="1" x14ac:dyDescent="0.25">
      <c r="C171" s="36"/>
      <c r="D171" s="36"/>
      <c r="G171" s="37"/>
      <c r="H171" s="37"/>
    </row>
    <row r="172" spans="3:8" ht="33.75" customHeight="1" x14ac:dyDescent="0.25">
      <c r="C172" s="36"/>
      <c r="D172" s="36"/>
      <c r="G172" s="37"/>
      <c r="H172" s="37"/>
    </row>
    <row r="173" spans="3:8" ht="33.75" customHeight="1" x14ac:dyDescent="0.25">
      <c r="C173" s="36"/>
      <c r="D173" s="36"/>
      <c r="G173" s="37"/>
      <c r="H173" s="37"/>
    </row>
    <row r="174" spans="3:8" ht="33.75" customHeight="1" x14ac:dyDescent="0.25">
      <c r="C174" s="36"/>
      <c r="D174" s="36"/>
      <c r="G174" s="37"/>
      <c r="H174" s="37"/>
    </row>
    <row r="175" spans="3:8" ht="33.75" customHeight="1" x14ac:dyDescent="0.25">
      <c r="C175" s="36"/>
      <c r="D175" s="36"/>
      <c r="G175" s="37"/>
      <c r="H175" s="37"/>
    </row>
    <row r="176" spans="3:8" ht="33.75" customHeight="1" x14ac:dyDescent="0.25">
      <c r="C176" s="36"/>
      <c r="D176" s="36"/>
      <c r="G176" s="37"/>
      <c r="H176" s="37"/>
    </row>
    <row r="177" spans="3:8" ht="33.75" customHeight="1" x14ac:dyDescent="0.25">
      <c r="C177" s="36"/>
      <c r="D177" s="36"/>
      <c r="G177" s="37"/>
      <c r="H177" s="37"/>
    </row>
    <row r="178" spans="3:8" ht="33.75" customHeight="1" x14ac:dyDescent="0.25">
      <c r="C178" s="36"/>
      <c r="D178" s="36"/>
      <c r="G178" s="37"/>
      <c r="H178" s="37"/>
    </row>
    <row r="179" spans="3:8" ht="33.75" customHeight="1" x14ac:dyDescent="0.25">
      <c r="C179" s="36"/>
      <c r="D179" s="36"/>
      <c r="G179" s="37"/>
      <c r="H179" s="37"/>
    </row>
    <row r="180" spans="3:8" ht="33.75" customHeight="1" x14ac:dyDescent="0.25">
      <c r="C180" s="36"/>
      <c r="D180" s="36"/>
      <c r="G180" s="37"/>
      <c r="H180" s="37"/>
    </row>
    <row r="181" spans="3:8" ht="33.75" customHeight="1" x14ac:dyDescent="0.25">
      <c r="C181" s="36"/>
      <c r="D181" s="36"/>
      <c r="G181" s="37"/>
      <c r="H181" s="37"/>
    </row>
    <row r="182" spans="3:8" ht="33.75" customHeight="1" x14ac:dyDescent="0.25">
      <c r="C182" s="36"/>
      <c r="D182" s="36"/>
      <c r="G182" s="37"/>
      <c r="H182" s="37"/>
    </row>
    <row r="183" spans="3:8" ht="33.75" customHeight="1" x14ac:dyDescent="0.25">
      <c r="C183" s="36"/>
      <c r="D183" s="36"/>
      <c r="G183" s="37"/>
      <c r="H183" s="37"/>
    </row>
    <row r="184" spans="3:8" ht="33.75" customHeight="1" x14ac:dyDescent="0.25">
      <c r="C184" s="36"/>
      <c r="D184" s="36"/>
      <c r="G184" s="37"/>
      <c r="H184" s="37"/>
    </row>
    <row r="185" spans="3:8" ht="33.75" customHeight="1" x14ac:dyDescent="0.25">
      <c r="C185" s="36"/>
      <c r="D185" s="36"/>
      <c r="G185" s="37"/>
      <c r="H185" s="37"/>
    </row>
    <row r="186" spans="3:8" ht="33.75" customHeight="1" x14ac:dyDescent="0.25">
      <c r="C186" s="36"/>
      <c r="D186" s="36"/>
      <c r="G186" s="37"/>
      <c r="H186" s="37"/>
    </row>
    <row r="187" spans="3:8" ht="33.75" customHeight="1" x14ac:dyDescent="0.25">
      <c r="C187" s="36"/>
      <c r="D187" s="36"/>
      <c r="G187" s="37"/>
      <c r="H187" s="37"/>
    </row>
    <row r="188" spans="3:8" ht="33.75" customHeight="1" x14ac:dyDescent="0.25">
      <c r="C188" s="36"/>
      <c r="D188" s="36"/>
      <c r="G188" s="37"/>
      <c r="H188" s="37"/>
    </row>
    <row r="189" spans="3:8" ht="33.75" customHeight="1" x14ac:dyDescent="0.25">
      <c r="C189" s="36"/>
      <c r="D189" s="36"/>
      <c r="G189" s="37"/>
      <c r="H189" s="37"/>
    </row>
    <row r="190" spans="3:8" ht="33.75" customHeight="1" x14ac:dyDescent="0.25">
      <c r="C190" s="36"/>
      <c r="D190" s="36"/>
      <c r="G190" s="37"/>
      <c r="H190" s="37"/>
    </row>
    <row r="191" spans="3:8" ht="33.75" customHeight="1" x14ac:dyDescent="0.25">
      <c r="C191" s="36"/>
      <c r="D191" s="36"/>
      <c r="G191" s="37"/>
      <c r="H191" s="37"/>
    </row>
    <row r="192" spans="3:8" ht="33.75" customHeight="1" x14ac:dyDescent="0.25">
      <c r="C192" s="36"/>
      <c r="D192" s="36"/>
      <c r="G192" s="37"/>
      <c r="H192" s="37"/>
    </row>
    <row r="193" spans="3:8" ht="33.75" customHeight="1" x14ac:dyDescent="0.25">
      <c r="C193" s="36"/>
      <c r="D193" s="36"/>
      <c r="G193" s="37"/>
      <c r="H193" s="37"/>
    </row>
    <row r="194" spans="3:8" ht="33.75" customHeight="1" x14ac:dyDescent="0.25">
      <c r="C194" s="36"/>
      <c r="D194" s="36"/>
      <c r="G194" s="37"/>
      <c r="H194" s="37"/>
    </row>
    <row r="195" spans="3:8" ht="33.75" customHeight="1" x14ac:dyDescent="0.25">
      <c r="C195" s="36"/>
      <c r="D195" s="36"/>
      <c r="G195" s="37"/>
      <c r="H195" s="37"/>
    </row>
    <row r="196" spans="3:8" ht="33.75" customHeight="1" x14ac:dyDescent="0.25">
      <c r="C196" s="36"/>
      <c r="D196" s="36"/>
      <c r="G196" s="37"/>
      <c r="H196" s="37"/>
    </row>
    <row r="197" spans="3:8" ht="33.75" customHeight="1" x14ac:dyDescent="0.25">
      <c r="C197" s="36"/>
      <c r="D197" s="36"/>
      <c r="G197" s="37"/>
      <c r="H197" s="37"/>
    </row>
    <row r="198" spans="3:8" ht="33.75" customHeight="1" x14ac:dyDescent="0.25">
      <c r="C198" s="36"/>
      <c r="D198" s="36"/>
      <c r="G198" s="37"/>
      <c r="H198" s="37"/>
    </row>
    <row r="199" spans="3:8" ht="33.75" customHeight="1" x14ac:dyDescent="0.25">
      <c r="C199" s="36"/>
      <c r="D199" s="36"/>
      <c r="G199" s="37"/>
      <c r="H199" s="37"/>
    </row>
    <row r="200" spans="3:8" ht="33.75" customHeight="1" x14ac:dyDescent="0.25">
      <c r="C200" s="36"/>
      <c r="D200" s="36"/>
      <c r="G200" s="37"/>
      <c r="H200" s="37"/>
    </row>
    <row r="201" spans="3:8" ht="33.75" customHeight="1" x14ac:dyDescent="0.25">
      <c r="C201" s="36"/>
      <c r="D201" s="36"/>
      <c r="G201" s="37"/>
      <c r="H201" s="37"/>
    </row>
    <row r="202" spans="3:8" ht="33.75" customHeight="1" x14ac:dyDescent="0.25">
      <c r="C202" s="36"/>
      <c r="D202" s="36"/>
      <c r="G202" s="37"/>
      <c r="H202" s="37"/>
    </row>
    <row r="203" spans="3:8" ht="33.75" customHeight="1" x14ac:dyDescent="0.25">
      <c r="C203" s="36"/>
      <c r="D203" s="36"/>
      <c r="G203" s="37"/>
      <c r="H203" s="37"/>
    </row>
    <row r="204" spans="3:8" ht="33.75" customHeight="1" x14ac:dyDescent="0.25">
      <c r="C204" s="36"/>
      <c r="D204" s="36"/>
      <c r="G204" s="37"/>
      <c r="H204" s="37"/>
    </row>
    <row r="205" spans="3:8" ht="33.75" customHeight="1" x14ac:dyDescent="0.25">
      <c r="C205" s="36"/>
      <c r="D205" s="36"/>
      <c r="G205" s="37"/>
      <c r="H205" s="37"/>
    </row>
    <row r="206" spans="3:8" ht="33.75" customHeight="1" x14ac:dyDescent="0.25">
      <c r="C206" s="36"/>
      <c r="D206" s="36"/>
      <c r="G206" s="37"/>
      <c r="H206" s="37"/>
    </row>
    <row r="207" spans="3:8" ht="33.75" customHeight="1" x14ac:dyDescent="0.25">
      <c r="C207" s="36"/>
      <c r="D207" s="36"/>
      <c r="G207" s="37"/>
      <c r="H207" s="37"/>
    </row>
    <row r="208" spans="3:8" ht="33.75" customHeight="1" x14ac:dyDescent="0.25">
      <c r="C208" s="36"/>
      <c r="D208" s="36"/>
      <c r="G208" s="37"/>
      <c r="H208" s="37"/>
    </row>
    <row r="209" spans="3:8" ht="33.75" customHeight="1" x14ac:dyDescent="0.25">
      <c r="C209" s="36"/>
      <c r="D209" s="36"/>
      <c r="G209" s="37"/>
      <c r="H209" s="37"/>
    </row>
    <row r="210" spans="3:8" ht="33.75" customHeight="1" x14ac:dyDescent="0.25">
      <c r="C210" s="36"/>
      <c r="D210" s="36"/>
      <c r="G210" s="37"/>
      <c r="H210" s="37"/>
    </row>
    <row r="211" spans="3:8" ht="33.75" customHeight="1" x14ac:dyDescent="0.25">
      <c r="C211" s="36"/>
      <c r="D211" s="36"/>
      <c r="G211" s="37"/>
      <c r="H211" s="37"/>
    </row>
    <row r="212" spans="3:8" ht="33.75" customHeight="1" x14ac:dyDescent="0.25">
      <c r="C212" s="36"/>
      <c r="D212" s="36"/>
      <c r="G212" s="37"/>
      <c r="H212" s="37"/>
    </row>
    <row r="213" spans="3:8" ht="33.75" customHeight="1" x14ac:dyDescent="0.25">
      <c r="C213" s="36"/>
      <c r="D213" s="36"/>
      <c r="G213" s="37"/>
      <c r="H213" s="37"/>
    </row>
    <row r="214" spans="3:8" ht="33.75" customHeight="1" x14ac:dyDescent="0.25">
      <c r="C214" s="36"/>
      <c r="D214" s="36"/>
      <c r="G214" s="37"/>
      <c r="H214" s="37"/>
    </row>
    <row r="215" spans="3:8" ht="33.75" customHeight="1" x14ac:dyDescent="0.25">
      <c r="C215" s="36"/>
      <c r="D215" s="36"/>
      <c r="G215" s="37"/>
      <c r="H215" s="37"/>
    </row>
    <row r="216" spans="3:8" ht="33.75" customHeight="1" x14ac:dyDescent="0.25">
      <c r="C216" s="36"/>
      <c r="D216" s="36"/>
      <c r="G216" s="37"/>
      <c r="H216" s="37"/>
    </row>
    <row r="217" spans="3:8" ht="33.75" customHeight="1" x14ac:dyDescent="0.25">
      <c r="C217" s="36"/>
      <c r="D217" s="36"/>
      <c r="G217" s="37"/>
      <c r="H217" s="37"/>
    </row>
    <row r="218" spans="3:8" ht="33.75" customHeight="1" x14ac:dyDescent="0.25">
      <c r="C218" s="36"/>
      <c r="D218" s="36"/>
      <c r="G218" s="37"/>
      <c r="H218" s="37"/>
    </row>
    <row r="219" spans="3:8" ht="33.75" customHeight="1" x14ac:dyDescent="0.25">
      <c r="C219" s="36"/>
      <c r="D219" s="36"/>
      <c r="G219" s="37"/>
      <c r="H219" s="37"/>
    </row>
    <row r="220" spans="3:8" ht="33.75" customHeight="1" x14ac:dyDescent="0.25">
      <c r="C220" s="36"/>
      <c r="D220" s="36"/>
      <c r="G220" s="37"/>
      <c r="H220" s="37"/>
    </row>
    <row r="221" spans="3:8" ht="33.75" customHeight="1" x14ac:dyDescent="0.25">
      <c r="C221" s="36"/>
      <c r="D221" s="36"/>
      <c r="G221" s="37"/>
      <c r="H221" s="37"/>
    </row>
    <row r="222" spans="3:8" ht="33.75" customHeight="1" x14ac:dyDescent="0.25">
      <c r="C222" s="36"/>
      <c r="D222" s="36"/>
      <c r="G222" s="37"/>
      <c r="H222" s="37"/>
    </row>
    <row r="223" spans="3:8" ht="33.75" customHeight="1" x14ac:dyDescent="0.25">
      <c r="C223" s="36"/>
      <c r="D223" s="36"/>
      <c r="G223" s="37"/>
      <c r="H223" s="37"/>
    </row>
    <row r="224" spans="3:8" ht="33.75" customHeight="1" x14ac:dyDescent="0.25">
      <c r="C224" s="36"/>
      <c r="D224" s="36"/>
      <c r="G224" s="37"/>
      <c r="H224" s="37"/>
    </row>
    <row r="225" spans="3:8" ht="33.75" customHeight="1" x14ac:dyDescent="0.25">
      <c r="C225" s="36"/>
      <c r="D225" s="36"/>
      <c r="G225" s="37"/>
      <c r="H225" s="37"/>
    </row>
    <row r="226" spans="3:8" ht="33.75" customHeight="1" x14ac:dyDescent="0.25">
      <c r="C226" s="36"/>
      <c r="D226" s="36"/>
      <c r="G226" s="37"/>
      <c r="H226" s="37"/>
    </row>
    <row r="227" spans="3:8" ht="33.75" customHeight="1" x14ac:dyDescent="0.25">
      <c r="C227" s="36"/>
      <c r="D227" s="36"/>
      <c r="G227" s="37"/>
      <c r="H227" s="37"/>
    </row>
    <row r="228" spans="3:8" ht="33.75" customHeight="1" x14ac:dyDescent="0.25">
      <c r="C228" s="36"/>
      <c r="D228" s="36"/>
      <c r="G228" s="37"/>
      <c r="H228" s="37"/>
    </row>
    <row r="229" spans="3:8" ht="33.75" customHeight="1" x14ac:dyDescent="0.25">
      <c r="C229" s="36"/>
      <c r="D229" s="36"/>
      <c r="G229" s="37"/>
      <c r="H229" s="37"/>
    </row>
    <row r="230" spans="3:8" ht="33.75" customHeight="1" x14ac:dyDescent="0.25">
      <c r="C230" s="36"/>
      <c r="D230" s="36"/>
      <c r="G230" s="37"/>
      <c r="H230" s="37"/>
    </row>
    <row r="231" spans="3:8" ht="33.75" customHeight="1" x14ac:dyDescent="0.25">
      <c r="C231" s="36"/>
      <c r="D231" s="36"/>
      <c r="G231" s="37"/>
      <c r="H231" s="37"/>
    </row>
    <row r="232" spans="3:8" ht="33.75" customHeight="1" x14ac:dyDescent="0.25">
      <c r="C232" s="36"/>
      <c r="D232" s="36"/>
      <c r="G232" s="37"/>
      <c r="H232" s="37"/>
    </row>
    <row r="233" spans="3:8" ht="33.75" customHeight="1" x14ac:dyDescent="0.25">
      <c r="C233" s="36"/>
      <c r="D233" s="36"/>
      <c r="G233" s="37"/>
      <c r="H233" s="37"/>
    </row>
    <row r="234" spans="3:8" ht="33.75" customHeight="1" x14ac:dyDescent="0.25">
      <c r="C234" s="36"/>
      <c r="D234" s="36"/>
      <c r="G234" s="37"/>
      <c r="H234" s="37"/>
    </row>
    <row r="235" spans="3:8" ht="33.75" customHeight="1" x14ac:dyDescent="0.25">
      <c r="C235" s="36"/>
      <c r="D235" s="36"/>
      <c r="G235" s="37"/>
      <c r="H235" s="37"/>
    </row>
    <row r="236" spans="3:8" ht="33.75" customHeight="1" x14ac:dyDescent="0.25">
      <c r="C236" s="36"/>
      <c r="D236" s="36"/>
      <c r="G236" s="37"/>
      <c r="H236" s="37"/>
    </row>
    <row r="237" spans="3:8" ht="33.75" customHeight="1" x14ac:dyDescent="0.25">
      <c r="C237" s="36"/>
      <c r="D237" s="36"/>
      <c r="G237" s="37"/>
      <c r="H237" s="37"/>
    </row>
    <row r="238" spans="3:8" ht="33.75" customHeight="1" x14ac:dyDescent="0.25">
      <c r="C238" s="36"/>
      <c r="D238" s="36"/>
      <c r="G238" s="37"/>
      <c r="H238" s="37"/>
    </row>
    <row r="239" spans="3:8" ht="33.75" customHeight="1" x14ac:dyDescent="0.25">
      <c r="C239" s="36"/>
      <c r="D239" s="36"/>
      <c r="G239" s="37"/>
      <c r="H239" s="37"/>
    </row>
    <row r="240" spans="3:8" ht="33.75" customHeight="1" x14ac:dyDescent="0.25">
      <c r="C240" s="36"/>
      <c r="D240" s="36"/>
      <c r="G240" s="37"/>
      <c r="H240" s="37"/>
    </row>
    <row r="241" spans="3:8" ht="33.75" customHeight="1" x14ac:dyDescent="0.25">
      <c r="C241" s="36"/>
      <c r="D241" s="36"/>
      <c r="G241" s="37"/>
      <c r="H241" s="37"/>
    </row>
    <row r="242" spans="3:8" ht="33.75" customHeight="1" x14ac:dyDescent="0.25">
      <c r="C242" s="36"/>
      <c r="D242" s="36"/>
      <c r="G242" s="37"/>
      <c r="H242" s="37"/>
    </row>
    <row r="243" spans="3:8" ht="33.75" customHeight="1" x14ac:dyDescent="0.25">
      <c r="C243" s="36"/>
      <c r="D243" s="36"/>
      <c r="G243" s="37"/>
      <c r="H243" s="37"/>
    </row>
    <row r="244" spans="3:8" ht="33.75" customHeight="1" x14ac:dyDescent="0.25">
      <c r="C244" s="36"/>
      <c r="D244" s="36"/>
      <c r="G244" s="37"/>
      <c r="H244" s="37"/>
    </row>
    <row r="245" spans="3:8" ht="33.75" customHeight="1" x14ac:dyDescent="0.25">
      <c r="C245" s="36"/>
      <c r="D245" s="36"/>
      <c r="G245" s="37"/>
      <c r="H245" s="37"/>
    </row>
    <row r="246" spans="3:8" ht="33.75" customHeight="1" x14ac:dyDescent="0.25">
      <c r="C246" s="36"/>
      <c r="D246" s="36"/>
      <c r="G246" s="37"/>
      <c r="H246" s="37"/>
    </row>
    <row r="247" spans="3:8" ht="33.75" customHeight="1" x14ac:dyDescent="0.25">
      <c r="C247" s="36"/>
      <c r="D247" s="36"/>
      <c r="G247" s="37"/>
      <c r="H247" s="37"/>
    </row>
    <row r="248" spans="3:8" ht="33.75" customHeight="1" x14ac:dyDescent="0.25">
      <c r="C248" s="36"/>
      <c r="D248" s="36"/>
      <c r="G248" s="37"/>
      <c r="H248" s="37"/>
    </row>
    <row r="249" spans="3:8" ht="33.75" customHeight="1" x14ac:dyDescent="0.25">
      <c r="C249" s="36"/>
      <c r="D249" s="36"/>
      <c r="G249" s="37"/>
      <c r="H249" s="37"/>
    </row>
    <row r="250" spans="3:8" ht="33.75" customHeight="1" x14ac:dyDescent="0.25">
      <c r="C250" s="36"/>
      <c r="D250" s="36"/>
      <c r="G250" s="37"/>
      <c r="H250" s="37"/>
    </row>
    <row r="251" spans="3:8" ht="33.75" customHeight="1" x14ac:dyDescent="0.25">
      <c r="C251" s="36"/>
      <c r="D251" s="36"/>
      <c r="G251" s="37"/>
      <c r="H251" s="37"/>
    </row>
    <row r="252" spans="3:8" ht="33.75" customHeight="1" x14ac:dyDescent="0.25">
      <c r="C252" s="36"/>
      <c r="D252" s="36"/>
      <c r="G252" s="37"/>
      <c r="H252" s="37"/>
    </row>
    <row r="253" spans="3:8" ht="33.75" customHeight="1" x14ac:dyDescent="0.25">
      <c r="C253" s="36"/>
      <c r="D253" s="36"/>
      <c r="G253" s="37"/>
      <c r="H253" s="37"/>
    </row>
    <row r="254" spans="3:8" ht="33.75" customHeight="1" x14ac:dyDescent="0.25">
      <c r="C254" s="36"/>
      <c r="D254" s="36"/>
      <c r="G254" s="37"/>
      <c r="H254" s="37"/>
    </row>
    <row r="255" spans="3:8" ht="33.75" customHeight="1" x14ac:dyDescent="0.25">
      <c r="C255" s="36"/>
      <c r="D255" s="36"/>
      <c r="G255" s="37"/>
      <c r="H255" s="37"/>
    </row>
    <row r="256" spans="3:8" ht="33.75" customHeight="1" x14ac:dyDescent="0.25">
      <c r="C256" s="36"/>
      <c r="D256" s="36"/>
      <c r="G256" s="37"/>
      <c r="H256" s="37"/>
    </row>
    <row r="257" spans="3:8" ht="33.75" customHeight="1" x14ac:dyDescent="0.25">
      <c r="C257" s="36"/>
      <c r="D257" s="36"/>
      <c r="G257" s="37"/>
      <c r="H257" s="37"/>
    </row>
    <row r="258" spans="3:8" ht="33.75" customHeight="1" x14ac:dyDescent="0.25">
      <c r="C258" s="36"/>
      <c r="D258" s="36"/>
      <c r="G258" s="37"/>
      <c r="H258" s="37"/>
    </row>
    <row r="259" spans="3:8" ht="33.75" customHeight="1" x14ac:dyDescent="0.25">
      <c r="C259" s="36"/>
      <c r="D259" s="36"/>
      <c r="G259" s="37"/>
      <c r="H259" s="37"/>
    </row>
    <row r="260" spans="3:8" ht="33.75" customHeight="1" x14ac:dyDescent="0.25">
      <c r="C260" s="36"/>
      <c r="D260" s="36"/>
      <c r="G260" s="37"/>
      <c r="H260" s="37"/>
    </row>
    <row r="261" spans="3:8" ht="33.75" customHeight="1" x14ac:dyDescent="0.25">
      <c r="C261" s="36"/>
      <c r="D261" s="36"/>
      <c r="G261" s="37"/>
      <c r="H261" s="37"/>
    </row>
    <row r="262" spans="3:8" ht="33.75" customHeight="1" x14ac:dyDescent="0.25">
      <c r="C262" s="36"/>
      <c r="D262" s="36"/>
      <c r="G262" s="37"/>
      <c r="H262" s="37"/>
    </row>
    <row r="263" spans="3:8" ht="33.75" customHeight="1" x14ac:dyDescent="0.25">
      <c r="C263" s="36"/>
      <c r="D263" s="36"/>
      <c r="G263" s="37"/>
      <c r="H263" s="37"/>
    </row>
    <row r="264" spans="3:8" ht="33.75" customHeight="1" x14ac:dyDescent="0.25">
      <c r="C264" s="36"/>
      <c r="D264" s="36"/>
      <c r="G264" s="37"/>
      <c r="H264" s="37"/>
    </row>
    <row r="265" spans="3:8" ht="33.75" customHeight="1" x14ac:dyDescent="0.25">
      <c r="C265" s="36"/>
      <c r="D265" s="36"/>
      <c r="G265" s="37"/>
      <c r="H265" s="37"/>
    </row>
    <row r="266" spans="3:8" ht="33.75" customHeight="1" x14ac:dyDescent="0.25">
      <c r="C266" s="36"/>
      <c r="D266" s="36"/>
      <c r="G266" s="37"/>
      <c r="H266" s="37"/>
    </row>
    <row r="267" spans="3:8" ht="33.75" customHeight="1" x14ac:dyDescent="0.25">
      <c r="C267" s="36"/>
      <c r="D267" s="36"/>
      <c r="G267" s="37"/>
      <c r="H267" s="37"/>
    </row>
    <row r="268" spans="3:8" ht="33.75" customHeight="1" x14ac:dyDescent="0.25">
      <c r="C268" s="36"/>
      <c r="D268" s="36"/>
      <c r="G268" s="37"/>
      <c r="H268" s="37"/>
    </row>
    <row r="269" spans="3:8" ht="33.75" customHeight="1" x14ac:dyDescent="0.25">
      <c r="C269" s="36"/>
      <c r="D269" s="36"/>
      <c r="G269" s="37"/>
      <c r="H269" s="37"/>
    </row>
    <row r="270" spans="3:8" ht="33.75" customHeight="1" x14ac:dyDescent="0.25">
      <c r="C270" s="36"/>
      <c r="D270" s="36"/>
      <c r="G270" s="37"/>
      <c r="H270" s="37"/>
    </row>
    <row r="271" spans="3:8" ht="33.75" customHeight="1" x14ac:dyDescent="0.25">
      <c r="C271" s="36"/>
      <c r="D271" s="36"/>
      <c r="G271" s="37"/>
      <c r="H271" s="37"/>
    </row>
    <row r="272" spans="3:8" ht="33.75" customHeight="1" x14ac:dyDescent="0.25">
      <c r="C272" s="36"/>
      <c r="D272" s="36"/>
      <c r="G272" s="37"/>
      <c r="H272" s="37"/>
    </row>
    <row r="273" spans="3:8" ht="33.75" customHeight="1" x14ac:dyDescent="0.25">
      <c r="C273" s="36"/>
      <c r="D273" s="36"/>
      <c r="G273" s="37"/>
      <c r="H273" s="37"/>
    </row>
    <row r="274" spans="3:8" ht="33.75" customHeight="1" x14ac:dyDescent="0.25">
      <c r="C274" s="36"/>
      <c r="D274" s="36"/>
      <c r="G274" s="37"/>
      <c r="H274" s="37"/>
    </row>
    <row r="275" spans="3:8" ht="33.75" customHeight="1" x14ac:dyDescent="0.25">
      <c r="C275" s="36"/>
      <c r="D275" s="36"/>
      <c r="G275" s="37"/>
      <c r="H275" s="37"/>
    </row>
    <row r="276" spans="3:8" ht="33.75" customHeight="1" x14ac:dyDescent="0.25">
      <c r="C276" s="36"/>
      <c r="D276" s="36"/>
      <c r="G276" s="37"/>
      <c r="H276" s="37"/>
    </row>
    <row r="277" spans="3:8" ht="33.75" customHeight="1" x14ac:dyDescent="0.25">
      <c r="C277" s="36"/>
      <c r="D277" s="36"/>
      <c r="G277" s="37"/>
      <c r="H277" s="37"/>
    </row>
    <row r="278" spans="3:8" ht="33.75" customHeight="1" x14ac:dyDescent="0.25">
      <c r="C278" s="36"/>
      <c r="D278" s="36"/>
      <c r="G278" s="37"/>
      <c r="H278" s="37"/>
    </row>
    <row r="279" spans="3:8" ht="33.75" customHeight="1" x14ac:dyDescent="0.25">
      <c r="C279" s="36"/>
      <c r="D279" s="36"/>
      <c r="G279" s="37"/>
      <c r="H279" s="37"/>
    </row>
    <row r="280" spans="3:8" ht="33.75" customHeight="1" x14ac:dyDescent="0.25">
      <c r="C280" s="36"/>
      <c r="D280" s="36"/>
      <c r="G280" s="37"/>
      <c r="H280" s="37"/>
    </row>
    <row r="281" spans="3:8" ht="33.75" customHeight="1" x14ac:dyDescent="0.25">
      <c r="C281" s="36"/>
      <c r="D281" s="36"/>
      <c r="G281" s="37"/>
      <c r="H281" s="37"/>
    </row>
    <row r="282" spans="3:8" ht="33.75" customHeight="1" x14ac:dyDescent="0.25">
      <c r="C282" s="36"/>
      <c r="D282" s="36"/>
      <c r="G282" s="37"/>
      <c r="H282" s="37"/>
    </row>
    <row r="283" spans="3:8" ht="33.75" customHeight="1" x14ac:dyDescent="0.25">
      <c r="C283" s="36"/>
      <c r="D283" s="36"/>
      <c r="G283" s="37"/>
      <c r="H283" s="37"/>
    </row>
    <row r="284" spans="3:8" ht="33.75" customHeight="1" x14ac:dyDescent="0.25">
      <c r="C284" s="36"/>
      <c r="D284" s="36"/>
      <c r="G284" s="37"/>
      <c r="H284" s="37"/>
    </row>
    <row r="285" spans="3:8" ht="33.75" customHeight="1" x14ac:dyDescent="0.25">
      <c r="C285" s="36"/>
      <c r="D285" s="36"/>
      <c r="G285" s="37"/>
      <c r="H285" s="37"/>
    </row>
    <row r="286" spans="3:8" ht="33.75" customHeight="1" x14ac:dyDescent="0.25">
      <c r="C286" s="36"/>
      <c r="D286" s="36"/>
      <c r="G286" s="37"/>
      <c r="H286" s="37"/>
    </row>
    <row r="287" spans="3:8" ht="33.75" customHeight="1" x14ac:dyDescent="0.25">
      <c r="C287" s="36"/>
      <c r="D287" s="36"/>
      <c r="G287" s="37"/>
      <c r="H287" s="37"/>
    </row>
    <row r="288" spans="3:8" ht="33.75" customHeight="1" x14ac:dyDescent="0.25">
      <c r="C288" s="36"/>
      <c r="D288" s="36"/>
      <c r="G288" s="37"/>
      <c r="H288" s="37"/>
    </row>
    <row r="289" spans="3:8" ht="33.75" customHeight="1" x14ac:dyDescent="0.25">
      <c r="C289" s="36"/>
      <c r="D289" s="36"/>
      <c r="G289" s="37"/>
      <c r="H289" s="37"/>
    </row>
    <row r="290" spans="3:8" ht="33.75" customHeight="1" x14ac:dyDescent="0.25">
      <c r="C290" s="36"/>
      <c r="D290" s="36"/>
      <c r="G290" s="37"/>
      <c r="H290" s="37"/>
    </row>
    <row r="291" spans="3:8" ht="33.75" customHeight="1" x14ac:dyDescent="0.25">
      <c r="C291" s="36"/>
      <c r="D291" s="36"/>
      <c r="G291" s="37"/>
      <c r="H291" s="37"/>
    </row>
    <row r="292" spans="3:8" ht="33.75" customHeight="1" x14ac:dyDescent="0.25">
      <c r="C292" s="36"/>
      <c r="D292" s="36"/>
      <c r="G292" s="37"/>
      <c r="H292" s="37"/>
    </row>
    <row r="293" spans="3:8" ht="33.75" customHeight="1" x14ac:dyDescent="0.25">
      <c r="C293" s="36"/>
      <c r="D293" s="36"/>
      <c r="G293" s="37"/>
      <c r="H293" s="37"/>
    </row>
    <row r="294" spans="3:8" ht="33.75" customHeight="1" x14ac:dyDescent="0.25">
      <c r="C294" s="36"/>
      <c r="D294" s="36"/>
      <c r="G294" s="37"/>
      <c r="H294" s="37"/>
    </row>
    <row r="295" spans="3:8" ht="33.75" customHeight="1" x14ac:dyDescent="0.25">
      <c r="C295" s="36"/>
      <c r="D295" s="36"/>
      <c r="G295" s="37"/>
      <c r="H295" s="37"/>
    </row>
    <row r="296" spans="3:8" ht="33.75" customHeight="1" x14ac:dyDescent="0.25">
      <c r="C296" s="36"/>
      <c r="D296" s="36"/>
      <c r="G296" s="37"/>
      <c r="H296" s="37"/>
    </row>
    <row r="297" spans="3:8" ht="33.75" customHeight="1" x14ac:dyDescent="0.25">
      <c r="C297" s="36"/>
      <c r="D297" s="36"/>
      <c r="G297" s="37"/>
      <c r="H297" s="37"/>
    </row>
    <row r="298" spans="3:8" ht="33.75" customHeight="1" x14ac:dyDescent="0.25">
      <c r="C298" s="36"/>
      <c r="D298" s="36"/>
      <c r="G298" s="37"/>
      <c r="H298" s="37"/>
    </row>
    <row r="299" spans="3:8" ht="33.75" customHeight="1" x14ac:dyDescent="0.25">
      <c r="C299" s="36"/>
      <c r="D299" s="36"/>
      <c r="G299" s="37"/>
      <c r="H299" s="37"/>
    </row>
    <row r="300" spans="3:8" ht="33.75" customHeight="1" x14ac:dyDescent="0.25">
      <c r="C300" s="36"/>
      <c r="D300" s="36"/>
      <c r="G300" s="37"/>
      <c r="H300" s="37"/>
    </row>
    <row r="301" spans="3:8" ht="33.75" customHeight="1" x14ac:dyDescent="0.25">
      <c r="C301" s="36"/>
      <c r="D301" s="36"/>
      <c r="G301" s="37"/>
      <c r="H301" s="37"/>
    </row>
    <row r="302" spans="3:8" ht="33.75" customHeight="1" x14ac:dyDescent="0.25">
      <c r="C302" s="36"/>
      <c r="D302" s="36"/>
      <c r="G302" s="37"/>
      <c r="H302" s="37"/>
    </row>
    <row r="303" spans="3:8" ht="33.75" customHeight="1" x14ac:dyDescent="0.25">
      <c r="C303" s="36"/>
      <c r="D303" s="36"/>
      <c r="G303" s="37"/>
      <c r="H303" s="37"/>
    </row>
    <row r="304" spans="3:8" ht="33.75" customHeight="1" x14ac:dyDescent="0.25">
      <c r="C304" s="36"/>
      <c r="D304" s="36"/>
      <c r="G304" s="37"/>
      <c r="H304" s="37"/>
    </row>
    <row r="305" spans="3:8" ht="33.75" customHeight="1" x14ac:dyDescent="0.25">
      <c r="C305" s="36"/>
      <c r="D305" s="36"/>
      <c r="G305" s="37"/>
      <c r="H305" s="37"/>
    </row>
    <row r="306" spans="3:8" ht="33.75" customHeight="1" x14ac:dyDescent="0.25">
      <c r="C306" s="36"/>
      <c r="D306" s="36"/>
      <c r="G306" s="37"/>
      <c r="H306" s="37"/>
    </row>
    <row r="307" spans="3:8" ht="33.75" customHeight="1" x14ac:dyDescent="0.25">
      <c r="C307" s="36"/>
      <c r="D307" s="36"/>
      <c r="G307" s="37"/>
      <c r="H307" s="37"/>
    </row>
    <row r="308" spans="3:8" ht="33.75" customHeight="1" x14ac:dyDescent="0.25">
      <c r="C308" s="36"/>
      <c r="D308" s="36"/>
      <c r="G308" s="37"/>
      <c r="H308" s="37"/>
    </row>
    <row r="309" spans="3:8" ht="33.75" customHeight="1" x14ac:dyDescent="0.25">
      <c r="C309" s="36"/>
      <c r="D309" s="36"/>
      <c r="G309" s="37"/>
      <c r="H309" s="37"/>
    </row>
    <row r="310" spans="3:8" ht="33.75" customHeight="1" x14ac:dyDescent="0.25">
      <c r="C310" s="36"/>
      <c r="D310" s="36"/>
      <c r="G310" s="37"/>
      <c r="H310" s="37"/>
    </row>
    <row r="311" spans="3:8" ht="33.75" customHeight="1" x14ac:dyDescent="0.25">
      <c r="C311" s="36"/>
      <c r="D311" s="36"/>
      <c r="G311" s="37"/>
      <c r="H311" s="37"/>
    </row>
    <row r="312" spans="3:8" ht="33.75" customHeight="1" x14ac:dyDescent="0.25">
      <c r="C312" s="36"/>
      <c r="D312" s="36"/>
      <c r="G312" s="37"/>
      <c r="H312" s="37"/>
    </row>
    <row r="313" spans="3:8" ht="33.75" customHeight="1" x14ac:dyDescent="0.25">
      <c r="C313" s="36"/>
      <c r="D313" s="36"/>
      <c r="G313" s="37"/>
      <c r="H313" s="37"/>
    </row>
    <row r="314" spans="3:8" ht="33.75" customHeight="1" x14ac:dyDescent="0.25">
      <c r="C314" s="36"/>
      <c r="D314" s="36"/>
      <c r="G314" s="37"/>
      <c r="H314" s="37"/>
    </row>
    <row r="315" spans="3:8" ht="33.75" customHeight="1" x14ac:dyDescent="0.25">
      <c r="C315" s="36"/>
      <c r="D315" s="36"/>
      <c r="G315" s="37"/>
      <c r="H315" s="37"/>
    </row>
    <row r="316" spans="3:8" ht="33.75" customHeight="1" x14ac:dyDescent="0.25">
      <c r="C316" s="36"/>
      <c r="D316" s="36"/>
      <c r="G316" s="37"/>
      <c r="H316" s="37"/>
    </row>
    <row r="317" spans="3:8" ht="33.75" customHeight="1" x14ac:dyDescent="0.25">
      <c r="C317" s="36"/>
      <c r="D317" s="36"/>
      <c r="G317" s="37"/>
      <c r="H317" s="37"/>
    </row>
    <row r="318" spans="3:8" ht="33.75" customHeight="1" x14ac:dyDescent="0.25">
      <c r="C318" s="36"/>
      <c r="D318" s="36"/>
      <c r="G318" s="37"/>
      <c r="H318" s="37"/>
    </row>
    <row r="319" spans="3:8" ht="33.75" customHeight="1" x14ac:dyDescent="0.25">
      <c r="C319" s="36"/>
      <c r="D319" s="36"/>
      <c r="G319" s="37"/>
      <c r="H319" s="37"/>
    </row>
    <row r="320" spans="3:8" ht="33.75" customHeight="1" x14ac:dyDescent="0.25">
      <c r="C320" s="36"/>
      <c r="D320" s="36"/>
      <c r="G320" s="37"/>
      <c r="H320" s="37"/>
    </row>
    <row r="321" spans="3:8" ht="33.75" customHeight="1" x14ac:dyDescent="0.25">
      <c r="C321" s="36"/>
      <c r="D321" s="36"/>
      <c r="G321" s="37"/>
      <c r="H321" s="37"/>
    </row>
    <row r="322" spans="3:8" ht="33.75" customHeight="1" x14ac:dyDescent="0.25">
      <c r="C322" s="36"/>
      <c r="D322" s="36"/>
      <c r="G322" s="37"/>
      <c r="H322" s="37"/>
    </row>
    <row r="323" spans="3:8" ht="33.75" customHeight="1" x14ac:dyDescent="0.25">
      <c r="C323" s="36"/>
      <c r="D323" s="36"/>
      <c r="G323" s="37"/>
      <c r="H323" s="37"/>
    </row>
    <row r="324" spans="3:8" ht="33.75" customHeight="1" x14ac:dyDescent="0.25">
      <c r="C324" s="36"/>
      <c r="D324" s="36"/>
      <c r="G324" s="37"/>
      <c r="H324" s="37"/>
    </row>
    <row r="325" spans="3:8" ht="33.75" customHeight="1" x14ac:dyDescent="0.25">
      <c r="C325" s="36"/>
      <c r="D325" s="36"/>
      <c r="G325" s="37"/>
      <c r="H325" s="37"/>
    </row>
    <row r="326" spans="3:8" ht="33.75" customHeight="1" x14ac:dyDescent="0.25">
      <c r="C326" s="36"/>
      <c r="D326" s="36"/>
      <c r="G326" s="37"/>
      <c r="H326" s="37"/>
    </row>
    <row r="327" spans="3:8" ht="33.75" customHeight="1" x14ac:dyDescent="0.25">
      <c r="C327" s="36"/>
      <c r="D327" s="36"/>
      <c r="G327" s="37"/>
      <c r="H327" s="37"/>
    </row>
    <row r="328" spans="3:8" ht="33.75" customHeight="1" x14ac:dyDescent="0.25">
      <c r="C328" s="36"/>
      <c r="D328" s="36"/>
      <c r="G328" s="37"/>
      <c r="H328" s="37"/>
    </row>
    <row r="329" spans="3:8" ht="33.75" customHeight="1" x14ac:dyDescent="0.25">
      <c r="C329" s="36"/>
      <c r="D329" s="36"/>
      <c r="G329" s="37"/>
      <c r="H329" s="37"/>
    </row>
    <row r="330" spans="3:8" ht="33.75" customHeight="1" x14ac:dyDescent="0.25">
      <c r="C330" s="36"/>
      <c r="D330" s="36"/>
      <c r="G330" s="37"/>
      <c r="H330" s="37"/>
    </row>
    <row r="331" spans="3:8" ht="33.75" customHeight="1" x14ac:dyDescent="0.25">
      <c r="C331" s="36"/>
      <c r="D331" s="36"/>
      <c r="G331" s="37"/>
      <c r="H331" s="37"/>
    </row>
    <row r="332" spans="3:8" ht="33.75" customHeight="1" x14ac:dyDescent="0.25">
      <c r="C332" s="36"/>
      <c r="D332" s="36"/>
      <c r="G332" s="37"/>
      <c r="H332" s="37"/>
    </row>
    <row r="333" spans="3:8" ht="33.75" customHeight="1" x14ac:dyDescent="0.25">
      <c r="C333" s="36"/>
      <c r="D333" s="36"/>
      <c r="G333" s="37"/>
      <c r="H333" s="37"/>
    </row>
    <row r="334" spans="3:8" ht="33.75" customHeight="1" x14ac:dyDescent="0.25">
      <c r="C334" s="36"/>
      <c r="D334" s="36"/>
      <c r="G334" s="37"/>
      <c r="H334" s="37"/>
    </row>
    <row r="335" spans="3:8" ht="33.75" customHeight="1" x14ac:dyDescent="0.25">
      <c r="C335" s="36"/>
      <c r="D335" s="36"/>
      <c r="G335" s="37"/>
      <c r="H335" s="37"/>
    </row>
    <row r="336" spans="3:8" ht="33.75" customHeight="1" x14ac:dyDescent="0.25">
      <c r="C336" s="36"/>
      <c r="D336" s="36"/>
      <c r="G336" s="37"/>
      <c r="H336" s="37"/>
    </row>
    <row r="337" spans="3:8" ht="33.75" customHeight="1" x14ac:dyDescent="0.25">
      <c r="C337" s="36"/>
      <c r="D337" s="36"/>
      <c r="G337" s="37"/>
      <c r="H337" s="37"/>
    </row>
    <row r="338" spans="3:8" ht="33.75" customHeight="1" x14ac:dyDescent="0.25">
      <c r="C338" s="36"/>
      <c r="D338" s="36"/>
      <c r="G338" s="37"/>
      <c r="H338" s="37"/>
    </row>
    <row r="339" spans="3:8" ht="33.75" customHeight="1" x14ac:dyDescent="0.25">
      <c r="C339" s="36"/>
      <c r="D339" s="36"/>
      <c r="G339" s="37"/>
      <c r="H339" s="37"/>
    </row>
    <row r="340" spans="3:8" ht="33.75" customHeight="1" x14ac:dyDescent="0.25">
      <c r="C340" s="36"/>
      <c r="D340" s="36"/>
      <c r="G340" s="37"/>
      <c r="H340" s="37"/>
    </row>
    <row r="341" spans="3:8" ht="33.75" customHeight="1" x14ac:dyDescent="0.25">
      <c r="C341" s="36"/>
      <c r="D341" s="36"/>
      <c r="G341" s="37"/>
      <c r="H341" s="37"/>
    </row>
    <row r="342" spans="3:8" ht="33.75" customHeight="1" x14ac:dyDescent="0.25">
      <c r="C342" s="36"/>
      <c r="D342" s="36"/>
      <c r="G342" s="37"/>
      <c r="H342" s="37"/>
    </row>
    <row r="343" spans="3:8" ht="33.75" customHeight="1" x14ac:dyDescent="0.25">
      <c r="C343" s="36"/>
      <c r="D343" s="36"/>
      <c r="G343" s="37"/>
      <c r="H343" s="37"/>
    </row>
    <row r="344" spans="3:8" ht="33.75" customHeight="1" x14ac:dyDescent="0.25">
      <c r="C344" s="36"/>
      <c r="D344" s="36"/>
      <c r="G344" s="37"/>
      <c r="H344" s="37"/>
    </row>
    <row r="345" spans="3:8" ht="33.75" customHeight="1" x14ac:dyDescent="0.25">
      <c r="C345" s="36"/>
      <c r="D345" s="36"/>
      <c r="G345" s="37"/>
      <c r="H345" s="37"/>
    </row>
    <row r="346" spans="3:8" ht="33.75" customHeight="1" x14ac:dyDescent="0.25">
      <c r="C346" s="36"/>
      <c r="D346" s="36"/>
      <c r="G346" s="37"/>
      <c r="H346" s="37"/>
    </row>
    <row r="347" spans="3:8" ht="33.75" customHeight="1" x14ac:dyDescent="0.25">
      <c r="C347" s="36"/>
      <c r="D347" s="36"/>
      <c r="G347" s="37"/>
      <c r="H347" s="37"/>
    </row>
    <row r="348" spans="3:8" ht="33.75" customHeight="1" x14ac:dyDescent="0.25">
      <c r="C348" s="36"/>
      <c r="D348" s="36"/>
      <c r="G348" s="37"/>
      <c r="H348" s="37"/>
    </row>
    <row r="349" spans="3:8" ht="33.75" customHeight="1" x14ac:dyDescent="0.25">
      <c r="C349" s="36"/>
      <c r="D349" s="36"/>
      <c r="G349" s="37"/>
      <c r="H349" s="37"/>
    </row>
    <row r="350" spans="3:8" ht="33.75" customHeight="1" x14ac:dyDescent="0.25">
      <c r="C350" s="36"/>
      <c r="D350" s="36"/>
      <c r="G350" s="37"/>
      <c r="H350" s="37"/>
    </row>
    <row r="351" spans="3:8" ht="33.75" customHeight="1" x14ac:dyDescent="0.25">
      <c r="C351" s="36"/>
      <c r="D351" s="36"/>
      <c r="G351" s="37"/>
      <c r="H351" s="37"/>
    </row>
    <row r="352" spans="3:8" ht="33.75" customHeight="1" x14ac:dyDescent="0.25">
      <c r="C352" s="36"/>
      <c r="D352" s="36"/>
      <c r="G352" s="37"/>
      <c r="H352" s="37"/>
    </row>
    <row r="353" spans="3:8" ht="33.75" customHeight="1" x14ac:dyDescent="0.25">
      <c r="C353" s="36"/>
      <c r="D353" s="36"/>
      <c r="G353" s="37"/>
      <c r="H353" s="37"/>
    </row>
    <row r="354" spans="3:8" ht="33.75" customHeight="1" x14ac:dyDescent="0.25">
      <c r="C354" s="36"/>
      <c r="D354" s="36"/>
      <c r="G354" s="37"/>
      <c r="H354" s="37"/>
    </row>
    <row r="355" spans="3:8" ht="33.75" customHeight="1" x14ac:dyDescent="0.25">
      <c r="C355" s="36"/>
      <c r="D355" s="36"/>
      <c r="G355" s="37"/>
      <c r="H355" s="37"/>
    </row>
    <row r="356" spans="3:8" ht="33.75" customHeight="1" x14ac:dyDescent="0.25">
      <c r="C356" s="36"/>
      <c r="D356" s="36"/>
      <c r="G356" s="37"/>
      <c r="H356" s="37"/>
    </row>
    <row r="357" spans="3:8" ht="33.75" customHeight="1" x14ac:dyDescent="0.25">
      <c r="C357" s="36"/>
      <c r="D357" s="36"/>
      <c r="G357" s="37"/>
      <c r="H357" s="37"/>
    </row>
    <row r="358" spans="3:8" ht="33.75" customHeight="1" x14ac:dyDescent="0.25">
      <c r="C358" s="36"/>
      <c r="D358" s="36"/>
      <c r="G358" s="37"/>
      <c r="H358" s="37"/>
    </row>
    <row r="359" spans="3:8" ht="33.75" customHeight="1" x14ac:dyDescent="0.25">
      <c r="C359" s="36"/>
      <c r="D359" s="36"/>
      <c r="G359" s="37"/>
      <c r="H359" s="37"/>
    </row>
    <row r="360" spans="3:8" ht="33.75" customHeight="1" x14ac:dyDescent="0.25">
      <c r="C360" s="36"/>
      <c r="D360" s="36"/>
      <c r="G360" s="37"/>
      <c r="H360" s="37"/>
    </row>
    <row r="361" spans="3:8" ht="33.75" customHeight="1" x14ac:dyDescent="0.25">
      <c r="C361" s="36"/>
      <c r="D361" s="36"/>
      <c r="G361" s="37"/>
      <c r="H361" s="37"/>
    </row>
    <row r="362" spans="3:8" ht="33.75" customHeight="1" x14ac:dyDescent="0.25">
      <c r="C362" s="36"/>
      <c r="D362" s="36"/>
      <c r="G362" s="37"/>
      <c r="H362" s="37"/>
    </row>
    <row r="363" spans="3:8" ht="33.75" customHeight="1" x14ac:dyDescent="0.25">
      <c r="C363" s="36"/>
      <c r="D363" s="36"/>
      <c r="G363" s="37"/>
      <c r="H363" s="37"/>
    </row>
    <row r="364" spans="3:8" ht="33.75" customHeight="1" x14ac:dyDescent="0.25">
      <c r="C364" s="36"/>
      <c r="D364" s="36"/>
      <c r="G364" s="37"/>
      <c r="H364" s="37"/>
    </row>
    <row r="365" spans="3:8" ht="33.75" customHeight="1" x14ac:dyDescent="0.25">
      <c r="C365" s="36"/>
      <c r="D365" s="36"/>
      <c r="G365" s="37"/>
      <c r="H365" s="37"/>
    </row>
    <row r="366" spans="3:8" ht="33.75" customHeight="1" x14ac:dyDescent="0.25">
      <c r="C366" s="36"/>
      <c r="D366" s="36"/>
      <c r="G366" s="37"/>
      <c r="H366" s="37"/>
    </row>
    <row r="367" spans="3:8" ht="33.75" customHeight="1" x14ac:dyDescent="0.25">
      <c r="C367" s="36"/>
      <c r="D367" s="36"/>
      <c r="G367" s="37"/>
      <c r="H367" s="37"/>
    </row>
    <row r="368" spans="3:8" ht="33.75" customHeight="1" x14ac:dyDescent="0.25">
      <c r="C368" s="36"/>
      <c r="D368" s="36"/>
      <c r="G368" s="37"/>
      <c r="H368" s="37"/>
    </row>
    <row r="369" spans="3:8" ht="33.75" customHeight="1" x14ac:dyDescent="0.25">
      <c r="C369" s="36"/>
      <c r="D369" s="36"/>
      <c r="G369" s="37"/>
      <c r="H369" s="37"/>
    </row>
    <row r="370" spans="3:8" ht="33.75" customHeight="1" x14ac:dyDescent="0.25">
      <c r="C370" s="36"/>
      <c r="D370" s="36"/>
      <c r="G370" s="37"/>
      <c r="H370" s="37"/>
    </row>
    <row r="371" spans="3:8" ht="33.75" customHeight="1" x14ac:dyDescent="0.25">
      <c r="C371" s="36"/>
      <c r="D371" s="36"/>
      <c r="G371" s="37"/>
      <c r="H371" s="37"/>
    </row>
    <row r="372" spans="3:8" ht="33.75" customHeight="1" x14ac:dyDescent="0.25">
      <c r="C372" s="36"/>
      <c r="D372" s="36"/>
      <c r="G372" s="37"/>
      <c r="H372" s="37"/>
    </row>
    <row r="373" spans="3:8" ht="33.75" customHeight="1" x14ac:dyDescent="0.25">
      <c r="C373" s="36"/>
      <c r="D373" s="36"/>
      <c r="G373" s="37"/>
      <c r="H373" s="37"/>
    </row>
    <row r="374" spans="3:8" ht="33.75" customHeight="1" x14ac:dyDescent="0.25">
      <c r="C374" s="36"/>
      <c r="D374" s="36"/>
      <c r="G374" s="37"/>
      <c r="H374" s="37"/>
    </row>
    <row r="375" spans="3:8" ht="33.75" customHeight="1" x14ac:dyDescent="0.25">
      <c r="C375" s="36"/>
      <c r="D375" s="36"/>
      <c r="G375" s="37"/>
      <c r="H375" s="37"/>
    </row>
    <row r="376" spans="3:8" ht="33.75" customHeight="1" x14ac:dyDescent="0.25">
      <c r="C376" s="36"/>
      <c r="D376" s="36"/>
      <c r="G376" s="37"/>
      <c r="H376" s="37"/>
    </row>
    <row r="377" spans="3:8" ht="33.75" customHeight="1" x14ac:dyDescent="0.25">
      <c r="C377" s="36"/>
      <c r="D377" s="36"/>
      <c r="G377" s="37"/>
      <c r="H377" s="37"/>
    </row>
    <row r="378" spans="3:8" ht="33.75" customHeight="1" x14ac:dyDescent="0.25">
      <c r="C378" s="36"/>
      <c r="D378" s="36"/>
      <c r="G378" s="37"/>
      <c r="H378" s="37"/>
    </row>
    <row r="379" spans="3:8" ht="33.75" customHeight="1" x14ac:dyDescent="0.25">
      <c r="C379" s="36"/>
      <c r="D379" s="36"/>
      <c r="G379" s="37"/>
      <c r="H379" s="37"/>
    </row>
    <row r="380" spans="3:8" ht="33.75" customHeight="1" x14ac:dyDescent="0.25">
      <c r="C380" s="36"/>
      <c r="D380" s="36"/>
      <c r="G380" s="37"/>
      <c r="H380" s="37"/>
    </row>
    <row r="381" spans="3:8" ht="33.75" customHeight="1" x14ac:dyDescent="0.25">
      <c r="C381" s="36"/>
      <c r="D381" s="36"/>
      <c r="G381" s="37"/>
      <c r="H381" s="37"/>
    </row>
    <row r="382" spans="3:8" ht="33.75" customHeight="1" x14ac:dyDescent="0.25">
      <c r="C382" s="36"/>
      <c r="D382" s="36"/>
      <c r="G382" s="37"/>
      <c r="H382" s="37"/>
    </row>
    <row r="383" spans="3:8" ht="33.75" customHeight="1" x14ac:dyDescent="0.25">
      <c r="C383" s="36"/>
      <c r="D383" s="36"/>
      <c r="G383" s="37"/>
      <c r="H383" s="37"/>
    </row>
    <row r="384" spans="3:8" ht="33.75" customHeight="1" x14ac:dyDescent="0.25">
      <c r="C384" s="36"/>
      <c r="D384" s="36"/>
      <c r="G384" s="37"/>
      <c r="H384" s="37"/>
    </row>
    <row r="385" spans="3:8" ht="33.75" customHeight="1" x14ac:dyDescent="0.25">
      <c r="C385" s="36"/>
      <c r="D385" s="36"/>
      <c r="G385" s="37"/>
      <c r="H385" s="37"/>
    </row>
    <row r="386" spans="3:8" ht="33.75" customHeight="1" x14ac:dyDescent="0.25">
      <c r="C386" s="36"/>
      <c r="D386" s="36"/>
      <c r="G386" s="37"/>
      <c r="H386" s="37"/>
    </row>
    <row r="387" spans="3:8" ht="33.75" customHeight="1" x14ac:dyDescent="0.25">
      <c r="C387" s="36"/>
      <c r="D387" s="36"/>
      <c r="G387" s="37"/>
      <c r="H387" s="37"/>
    </row>
    <row r="388" spans="3:8" ht="33.75" customHeight="1" x14ac:dyDescent="0.25">
      <c r="C388" s="36"/>
      <c r="D388" s="36"/>
      <c r="G388" s="37"/>
      <c r="H388" s="37"/>
    </row>
    <row r="389" spans="3:8" ht="33.75" customHeight="1" x14ac:dyDescent="0.25">
      <c r="C389" s="36"/>
      <c r="D389" s="36"/>
      <c r="G389" s="37"/>
      <c r="H389" s="37"/>
    </row>
    <row r="390" spans="3:8" ht="33.75" customHeight="1" x14ac:dyDescent="0.25">
      <c r="C390" s="36"/>
      <c r="D390" s="36"/>
      <c r="G390" s="37"/>
      <c r="H390" s="37"/>
    </row>
    <row r="391" spans="3:8" ht="33.75" customHeight="1" x14ac:dyDescent="0.25">
      <c r="C391" s="36"/>
      <c r="D391" s="36"/>
      <c r="G391" s="37"/>
      <c r="H391" s="37"/>
    </row>
    <row r="392" spans="3:8" ht="33.75" customHeight="1" x14ac:dyDescent="0.25">
      <c r="C392" s="36"/>
      <c r="D392" s="36"/>
      <c r="G392" s="37"/>
      <c r="H392" s="37"/>
    </row>
    <row r="393" spans="3:8" ht="33.75" customHeight="1" x14ac:dyDescent="0.25">
      <c r="C393" s="36"/>
      <c r="D393" s="36"/>
      <c r="G393" s="37"/>
      <c r="H393" s="37"/>
    </row>
    <row r="394" spans="3:8" ht="33.75" customHeight="1" x14ac:dyDescent="0.25">
      <c r="C394" s="36"/>
      <c r="D394" s="36"/>
      <c r="G394" s="37"/>
      <c r="H394" s="37"/>
    </row>
    <row r="395" spans="3:8" ht="33.75" customHeight="1" x14ac:dyDescent="0.25">
      <c r="C395" s="36"/>
      <c r="D395" s="36"/>
      <c r="G395" s="37"/>
      <c r="H395" s="37"/>
    </row>
    <row r="396" spans="3:8" ht="33.75" customHeight="1" x14ac:dyDescent="0.25">
      <c r="C396" s="36"/>
      <c r="D396" s="36"/>
      <c r="G396" s="37"/>
      <c r="H396" s="37"/>
    </row>
    <row r="397" spans="3:8" ht="33.75" customHeight="1" x14ac:dyDescent="0.25">
      <c r="C397" s="36"/>
      <c r="D397" s="36"/>
      <c r="G397" s="37"/>
      <c r="H397" s="37"/>
    </row>
    <row r="398" spans="3:8" ht="33.75" customHeight="1" x14ac:dyDescent="0.25">
      <c r="C398" s="36"/>
      <c r="D398" s="36"/>
      <c r="G398" s="37"/>
      <c r="H398" s="37"/>
    </row>
    <row r="399" spans="3:8" ht="33.75" customHeight="1" x14ac:dyDescent="0.25">
      <c r="C399" s="36"/>
      <c r="D399" s="36"/>
      <c r="G399" s="37"/>
      <c r="H399" s="37"/>
    </row>
    <row r="400" spans="3:8" ht="33.75" customHeight="1" x14ac:dyDescent="0.25">
      <c r="C400" s="36"/>
      <c r="D400" s="36"/>
      <c r="G400" s="37"/>
      <c r="H400" s="37"/>
    </row>
    <row r="401" spans="3:8" ht="33.75" customHeight="1" x14ac:dyDescent="0.25">
      <c r="C401" s="36"/>
      <c r="D401" s="36"/>
      <c r="G401" s="37"/>
      <c r="H401" s="37"/>
    </row>
    <row r="402" spans="3:8" ht="33.75" customHeight="1" x14ac:dyDescent="0.25">
      <c r="C402" s="36"/>
      <c r="D402" s="36"/>
      <c r="G402" s="37"/>
      <c r="H402" s="37"/>
    </row>
    <row r="403" spans="3:8" ht="33.75" customHeight="1" x14ac:dyDescent="0.25">
      <c r="C403" s="36"/>
      <c r="D403" s="36"/>
      <c r="G403" s="37"/>
      <c r="H403" s="37"/>
    </row>
    <row r="404" spans="3:8" ht="33.75" customHeight="1" x14ac:dyDescent="0.25">
      <c r="C404" s="36"/>
      <c r="D404" s="36"/>
      <c r="G404" s="37"/>
      <c r="H404" s="37"/>
    </row>
    <row r="405" spans="3:8" ht="33.75" customHeight="1" x14ac:dyDescent="0.25">
      <c r="C405" s="36"/>
      <c r="D405" s="36"/>
      <c r="G405" s="37"/>
      <c r="H405" s="37"/>
    </row>
    <row r="406" spans="3:8" ht="33.75" customHeight="1" x14ac:dyDescent="0.25">
      <c r="C406" s="36"/>
      <c r="D406" s="36"/>
      <c r="G406" s="37"/>
      <c r="H406" s="37"/>
    </row>
    <row r="407" spans="3:8" ht="33.75" customHeight="1" x14ac:dyDescent="0.25">
      <c r="C407" s="36"/>
      <c r="D407" s="36"/>
      <c r="G407" s="37"/>
      <c r="H407" s="37"/>
    </row>
    <row r="408" spans="3:8" ht="33.75" customHeight="1" x14ac:dyDescent="0.25">
      <c r="C408" s="36"/>
      <c r="D408" s="36"/>
      <c r="G408" s="37"/>
      <c r="H408" s="37"/>
    </row>
    <row r="409" spans="3:8" ht="33.75" customHeight="1" x14ac:dyDescent="0.25">
      <c r="C409" s="36"/>
      <c r="D409" s="36"/>
      <c r="G409" s="37"/>
      <c r="H409" s="37"/>
    </row>
    <row r="410" spans="3:8" ht="33.75" customHeight="1" x14ac:dyDescent="0.25">
      <c r="C410" s="36"/>
      <c r="D410" s="36"/>
      <c r="G410" s="37"/>
      <c r="H410" s="37"/>
    </row>
    <row r="411" spans="3:8" ht="33.75" customHeight="1" x14ac:dyDescent="0.25">
      <c r="C411" s="36"/>
      <c r="D411" s="36"/>
      <c r="G411" s="37"/>
      <c r="H411" s="37"/>
    </row>
    <row r="412" spans="3:8" ht="33.75" customHeight="1" x14ac:dyDescent="0.25">
      <c r="C412" s="36"/>
      <c r="D412" s="36"/>
      <c r="G412" s="37"/>
      <c r="H412" s="37"/>
    </row>
    <row r="413" spans="3:8" ht="33.75" customHeight="1" x14ac:dyDescent="0.25">
      <c r="C413" s="36"/>
      <c r="D413" s="36"/>
      <c r="G413" s="37"/>
      <c r="H413" s="37"/>
    </row>
    <row r="414" spans="3:8" ht="33.75" customHeight="1" x14ac:dyDescent="0.25">
      <c r="C414" s="36"/>
      <c r="D414" s="36"/>
      <c r="G414" s="37"/>
      <c r="H414" s="37"/>
    </row>
    <row r="415" spans="3:8" ht="33.75" customHeight="1" x14ac:dyDescent="0.25">
      <c r="C415" s="36"/>
      <c r="D415" s="36"/>
      <c r="G415" s="37"/>
      <c r="H415" s="37"/>
    </row>
    <row r="416" spans="3:8" ht="33.75" customHeight="1" x14ac:dyDescent="0.25">
      <c r="C416" s="36"/>
      <c r="D416" s="36"/>
      <c r="G416" s="37"/>
      <c r="H416" s="37"/>
    </row>
    <row r="417" spans="3:8" ht="33.75" customHeight="1" x14ac:dyDescent="0.25">
      <c r="C417" s="36"/>
      <c r="D417" s="36"/>
      <c r="G417" s="37"/>
      <c r="H417" s="37"/>
    </row>
    <row r="418" spans="3:8" ht="33.75" customHeight="1" x14ac:dyDescent="0.25">
      <c r="C418" s="36"/>
      <c r="D418" s="36"/>
      <c r="G418" s="37"/>
      <c r="H418" s="37"/>
    </row>
    <row r="419" spans="3:8" ht="33.75" customHeight="1" x14ac:dyDescent="0.25">
      <c r="C419" s="36"/>
      <c r="D419" s="36"/>
      <c r="G419" s="37"/>
      <c r="H419" s="37"/>
    </row>
    <row r="420" spans="3:8" ht="33.75" customHeight="1" x14ac:dyDescent="0.25">
      <c r="C420" s="36"/>
      <c r="D420" s="36"/>
      <c r="G420" s="37"/>
      <c r="H420" s="37"/>
    </row>
    <row r="421" spans="3:8" ht="33.75" customHeight="1" x14ac:dyDescent="0.25">
      <c r="C421" s="36"/>
      <c r="D421" s="36"/>
      <c r="G421" s="37"/>
      <c r="H421" s="37"/>
    </row>
    <row r="422" spans="3:8" ht="33.75" customHeight="1" x14ac:dyDescent="0.25">
      <c r="C422" s="36"/>
      <c r="D422" s="36"/>
      <c r="G422" s="37"/>
      <c r="H422" s="37"/>
    </row>
    <row r="423" spans="3:8" ht="33.75" customHeight="1" x14ac:dyDescent="0.25">
      <c r="C423" s="36"/>
      <c r="D423" s="36"/>
      <c r="G423" s="37"/>
      <c r="H423" s="37"/>
    </row>
    <row r="424" spans="3:8" ht="33.75" customHeight="1" x14ac:dyDescent="0.25">
      <c r="C424" s="36"/>
      <c r="D424" s="36"/>
      <c r="G424" s="37"/>
      <c r="H424" s="37"/>
    </row>
    <row r="425" spans="3:8" ht="33.75" customHeight="1" x14ac:dyDescent="0.25">
      <c r="C425" s="36"/>
      <c r="D425" s="36"/>
      <c r="G425" s="37"/>
      <c r="H425" s="37"/>
    </row>
    <row r="426" spans="3:8" ht="33.75" customHeight="1" x14ac:dyDescent="0.25">
      <c r="C426" s="36"/>
      <c r="D426" s="36"/>
      <c r="G426" s="37"/>
      <c r="H426" s="37"/>
    </row>
    <row r="427" spans="3:8" ht="33.75" customHeight="1" x14ac:dyDescent="0.25">
      <c r="C427" s="36"/>
      <c r="D427" s="36"/>
      <c r="G427" s="37"/>
      <c r="H427" s="37"/>
    </row>
    <row r="428" spans="3:8" ht="33.75" customHeight="1" x14ac:dyDescent="0.25">
      <c r="C428" s="36"/>
      <c r="D428" s="36"/>
      <c r="G428" s="37"/>
      <c r="H428" s="37"/>
    </row>
    <row r="429" spans="3:8" ht="33.75" customHeight="1" x14ac:dyDescent="0.25">
      <c r="C429" s="36"/>
      <c r="D429" s="36"/>
      <c r="G429" s="37"/>
      <c r="H429" s="37"/>
    </row>
    <row r="430" spans="3:8" ht="33.75" customHeight="1" x14ac:dyDescent="0.25">
      <c r="C430" s="36"/>
      <c r="D430" s="36"/>
      <c r="G430" s="37"/>
      <c r="H430" s="37"/>
    </row>
    <row r="431" spans="3:8" ht="33.75" customHeight="1" x14ac:dyDescent="0.25">
      <c r="C431" s="36"/>
      <c r="D431" s="36"/>
      <c r="G431" s="37"/>
      <c r="H431" s="37"/>
    </row>
    <row r="432" spans="3:8" ht="33.75" customHeight="1" x14ac:dyDescent="0.25">
      <c r="C432" s="36"/>
      <c r="D432" s="36"/>
      <c r="G432" s="37"/>
      <c r="H432" s="37"/>
    </row>
    <row r="433" spans="3:8" ht="33.75" customHeight="1" x14ac:dyDescent="0.25">
      <c r="C433" s="36"/>
      <c r="D433" s="36"/>
      <c r="G433" s="37"/>
      <c r="H433" s="37"/>
    </row>
    <row r="434" spans="3:8" ht="33.75" customHeight="1" x14ac:dyDescent="0.25">
      <c r="C434" s="36"/>
      <c r="D434" s="36"/>
      <c r="G434" s="37"/>
      <c r="H434" s="37"/>
    </row>
    <row r="435" spans="3:8" ht="33.75" customHeight="1" x14ac:dyDescent="0.25">
      <c r="C435" s="36"/>
      <c r="D435" s="36"/>
      <c r="G435" s="37"/>
      <c r="H435" s="37"/>
    </row>
    <row r="436" spans="3:8" ht="33.75" customHeight="1" x14ac:dyDescent="0.25">
      <c r="C436" s="36"/>
      <c r="D436" s="36"/>
      <c r="G436" s="37"/>
      <c r="H436" s="37"/>
    </row>
    <row r="437" spans="3:8" ht="33.75" customHeight="1" x14ac:dyDescent="0.25">
      <c r="C437" s="36"/>
      <c r="D437" s="36"/>
      <c r="G437" s="37"/>
      <c r="H437" s="37"/>
    </row>
    <row r="438" spans="3:8" ht="33.75" customHeight="1" x14ac:dyDescent="0.25">
      <c r="C438" s="36"/>
      <c r="D438" s="36"/>
      <c r="G438" s="37"/>
      <c r="H438" s="37"/>
    </row>
    <row r="439" spans="3:8" ht="33.75" customHeight="1" x14ac:dyDescent="0.25">
      <c r="C439" s="36"/>
      <c r="D439" s="36"/>
      <c r="G439" s="37"/>
      <c r="H439" s="37"/>
    </row>
    <row r="440" spans="3:8" ht="33.75" customHeight="1" x14ac:dyDescent="0.25">
      <c r="C440" s="36"/>
      <c r="D440" s="36"/>
      <c r="G440" s="37"/>
      <c r="H440" s="37"/>
    </row>
    <row r="441" spans="3:8" ht="33.75" customHeight="1" x14ac:dyDescent="0.25">
      <c r="C441" s="36"/>
      <c r="D441" s="36"/>
      <c r="G441" s="37"/>
      <c r="H441" s="37"/>
    </row>
    <row r="442" spans="3:8" ht="33.75" customHeight="1" x14ac:dyDescent="0.25">
      <c r="C442" s="36"/>
      <c r="D442" s="36"/>
      <c r="G442" s="37"/>
      <c r="H442" s="37"/>
    </row>
    <row r="443" spans="3:8" ht="33.75" customHeight="1" x14ac:dyDescent="0.25">
      <c r="C443" s="36"/>
      <c r="D443" s="36"/>
      <c r="G443" s="37"/>
      <c r="H443" s="37"/>
    </row>
    <row r="444" spans="3:8" ht="33.75" customHeight="1" x14ac:dyDescent="0.25">
      <c r="C444" s="36"/>
      <c r="D444" s="36"/>
      <c r="G444" s="37"/>
      <c r="H444" s="37"/>
    </row>
    <row r="445" spans="3:8" ht="33.75" customHeight="1" x14ac:dyDescent="0.25">
      <c r="C445" s="36"/>
      <c r="D445" s="36"/>
      <c r="G445" s="37"/>
      <c r="H445" s="37"/>
    </row>
    <row r="446" spans="3:8" ht="33.75" customHeight="1" x14ac:dyDescent="0.25">
      <c r="C446" s="36"/>
      <c r="D446" s="36"/>
      <c r="G446" s="37"/>
      <c r="H446" s="37"/>
    </row>
    <row r="447" spans="3:8" ht="33.75" customHeight="1" x14ac:dyDescent="0.25">
      <c r="C447" s="36"/>
      <c r="D447" s="36"/>
      <c r="G447" s="37"/>
      <c r="H447" s="37"/>
    </row>
    <row r="448" spans="3:8" ht="33.75" customHeight="1" x14ac:dyDescent="0.25">
      <c r="C448" s="36"/>
      <c r="D448" s="36"/>
      <c r="G448" s="37"/>
      <c r="H448" s="37"/>
    </row>
    <row r="449" spans="3:8" ht="33.75" customHeight="1" x14ac:dyDescent="0.25">
      <c r="C449" s="36"/>
      <c r="D449" s="36"/>
      <c r="G449" s="37"/>
      <c r="H449" s="37"/>
    </row>
    <row r="450" spans="3:8" ht="33.75" customHeight="1" x14ac:dyDescent="0.25">
      <c r="C450" s="36"/>
      <c r="D450" s="36"/>
      <c r="G450" s="37"/>
      <c r="H450" s="37"/>
    </row>
    <row r="451" spans="3:8" ht="33.75" customHeight="1" x14ac:dyDescent="0.25">
      <c r="C451" s="36"/>
      <c r="D451" s="36"/>
      <c r="G451" s="37"/>
      <c r="H451" s="37"/>
    </row>
    <row r="452" spans="3:8" ht="33.75" customHeight="1" x14ac:dyDescent="0.25">
      <c r="C452" s="36"/>
      <c r="D452" s="36"/>
      <c r="G452" s="37"/>
      <c r="H452" s="37"/>
    </row>
    <row r="453" spans="3:8" ht="33.75" customHeight="1" x14ac:dyDescent="0.25">
      <c r="C453" s="36"/>
      <c r="D453" s="36"/>
      <c r="G453" s="37"/>
      <c r="H453" s="37"/>
    </row>
    <row r="454" spans="3:8" ht="33.75" customHeight="1" x14ac:dyDescent="0.25">
      <c r="C454" s="36"/>
      <c r="D454" s="36"/>
      <c r="G454" s="37"/>
      <c r="H454" s="37"/>
    </row>
    <row r="455" spans="3:8" ht="33.75" customHeight="1" x14ac:dyDescent="0.25">
      <c r="C455" s="36"/>
      <c r="D455" s="36"/>
      <c r="G455" s="37"/>
      <c r="H455" s="37"/>
    </row>
    <row r="456" spans="3:8" ht="33.75" customHeight="1" x14ac:dyDescent="0.25">
      <c r="C456" s="36"/>
      <c r="D456" s="36"/>
      <c r="G456" s="37"/>
      <c r="H456" s="37"/>
    </row>
    <row r="457" spans="3:8" ht="33.75" customHeight="1" x14ac:dyDescent="0.25">
      <c r="C457" s="36"/>
      <c r="D457" s="36"/>
      <c r="G457" s="37"/>
      <c r="H457" s="37"/>
    </row>
    <row r="458" spans="3:8" ht="33.75" customHeight="1" x14ac:dyDescent="0.25">
      <c r="C458" s="36"/>
      <c r="D458" s="36"/>
      <c r="G458" s="37"/>
      <c r="H458" s="37"/>
    </row>
    <row r="459" spans="3:8" ht="33.75" customHeight="1" x14ac:dyDescent="0.25">
      <c r="C459" s="36"/>
      <c r="D459" s="36"/>
      <c r="G459" s="37"/>
      <c r="H459" s="37"/>
    </row>
    <row r="460" spans="3:8" ht="33.75" customHeight="1" x14ac:dyDescent="0.25">
      <c r="C460" s="36"/>
      <c r="D460" s="36"/>
      <c r="G460" s="37"/>
      <c r="H460" s="37"/>
    </row>
    <row r="461" spans="3:8" ht="33.75" customHeight="1" x14ac:dyDescent="0.25">
      <c r="C461" s="36"/>
      <c r="D461" s="36"/>
      <c r="G461" s="37"/>
      <c r="H461" s="37"/>
    </row>
    <row r="462" spans="3:8" ht="33.75" customHeight="1" x14ac:dyDescent="0.25">
      <c r="C462" s="36"/>
      <c r="D462" s="36"/>
      <c r="G462" s="37"/>
      <c r="H462" s="37"/>
    </row>
    <row r="463" spans="3:8" ht="33.75" customHeight="1" x14ac:dyDescent="0.25">
      <c r="C463" s="36"/>
      <c r="D463" s="36"/>
      <c r="G463" s="37"/>
      <c r="H463" s="37"/>
    </row>
    <row r="464" spans="3:8" ht="33.75" customHeight="1" x14ac:dyDescent="0.25">
      <c r="C464" s="36"/>
      <c r="D464" s="36"/>
      <c r="G464" s="37"/>
      <c r="H464" s="37"/>
    </row>
    <row r="465" spans="3:8" ht="33.75" customHeight="1" x14ac:dyDescent="0.25">
      <c r="C465" s="36"/>
      <c r="D465" s="36"/>
      <c r="G465" s="37"/>
      <c r="H465" s="37"/>
    </row>
    <row r="466" spans="3:8" ht="33.75" customHeight="1" x14ac:dyDescent="0.25">
      <c r="C466" s="36"/>
      <c r="D466" s="36"/>
      <c r="G466" s="37"/>
      <c r="H466" s="37"/>
    </row>
    <row r="467" spans="3:8" ht="33.75" customHeight="1" x14ac:dyDescent="0.25">
      <c r="C467" s="36"/>
      <c r="D467" s="36"/>
      <c r="G467" s="37"/>
      <c r="H467" s="37"/>
    </row>
    <row r="468" spans="3:8" ht="33.75" customHeight="1" x14ac:dyDescent="0.25">
      <c r="C468" s="36"/>
      <c r="D468" s="36"/>
      <c r="G468" s="37"/>
      <c r="H468" s="37"/>
    </row>
    <row r="469" spans="3:8" ht="33.75" customHeight="1" x14ac:dyDescent="0.25">
      <c r="C469" s="36"/>
      <c r="D469" s="36"/>
      <c r="G469" s="37"/>
      <c r="H469" s="37"/>
    </row>
    <row r="470" spans="3:8" ht="33.75" customHeight="1" x14ac:dyDescent="0.25">
      <c r="C470" s="36"/>
      <c r="D470" s="36"/>
      <c r="G470" s="37"/>
      <c r="H470" s="37"/>
    </row>
    <row r="471" spans="3:8" ht="33.75" customHeight="1" x14ac:dyDescent="0.25">
      <c r="C471" s="36"/>
      <c r="D471" s="36"/>
      <c r="G471" s="37"/>
      <c r="H471" s="37"/>
    </row>
    <row r="472" spans="3:8" ht="33.75" customHeight="1" x14ac:dyDescent="0.25">
      <c r="C472" s="36"/>
      <c r="D472" s="36"/>
      <c r="G472" s="37"/>
      <c r="H472" s="37"/>
    </row>
    <row r="473" spans="3:8" ht="33.75" customHeight="1" x14ac:dyDescent="0.25">
      <c r="C473" s="36"/>
      <c r="D473" s="36"/>
      <c r="G473" s="37"/>
      <c r="H473" s="37"/>
    </row>
    <row r="474" spans="3:8" ht="33.75" customHeight="1" x14ac:dyDescent="0.25">
      <c r="C474" s="36"/>
      <c r="D474" s="36"/>
      <c r="G474" s="37"/>
      <c r="H474" s="37"/>
    </row>
    <row r="475" spans="3:8" ht="33.75" customHeight="1" x14ac:dyDescent="0.25">
      <c r="C475" s="36"/>
      <c r="D475" s="36"/>
      <c r="G475" s="37"/>
      <c r="H475" s="37"/>
    </row>
    <row r="476" spans="3:8" ht="33.75" customHeight="1" x14ac:dyDescent="0.25">
      <c r="C476" s="36"/>
      <c r="D476" s="36"/>
      <c r="G476" s="37"/>
      <c r="H476" s="37"/>
    </row>
    <row r="477" spans="3:8" ht="33.75" customHeight="1" x14ac:dyDescent="0.25">
      <c r="C477" s="36"/>
      <c r="D477" s="36"/>
      <c r="G477" s="37"/>
      <c r="H477" s="37"/>
    </row>
    <row r="478" spans="3:8" ht="33.75" customHeight="1" x14ac:dyDescent="0.25">
      <c r="C478" s="36"/>
      <c r="D478" s="36"/>
      <c r="G478" s="37"/>
      <c r="H478" s="37"/>
    </row>
    <row r="479" spans="3:8" ht="33.75" customHeight="1" x14ac:dyDescent="0.25">
      <c r="C479" s="36"/>
      <c r="D479" s="36"/>
      <c r="G479" s="37"/>
      <c r="H479" s="37"/>
    </row>
    <row r="480" spans="3:8" ht="33.75" customHeight="1" x14ac:dyDescent="0.25">
      <c r="C480" s="36"/>
      <c r="D480" s="36"/>
      <c r="G480" s="37"/>
      <c r="H480" s="37"/>
    </row>
    <row r="481" spans="3:8" ht="33.75" customHeight="1" x14ac:dyDescent="0.25">
      <c r="C481" s="36"/>
      <c r="D481" s="36"/>
      <c r="G481" s="37"/>
      <c r="H481" s="37"/>
    </row>
    <row r="482" spans="3:8" ht="33.75" customHeight="1" x14ac:dyDescent="0.25">
      <c r="C482" s="36"/>
      <c r="D482" s="36"/>
      <c r="G482" s="37"/>
      <c r="H482" s="37"/>
    </row>
    <row r="483" spans="3:8" ht="33.75" customHeight="1" x14ac:dyDescent="0.25">
      <c r="C483" s="36"/>
      <c r="D483" s="36"/>
      <c r="G483" s="37"/>
      <c r="H483" s="37"/>
    </row>
    <row r="484" spans="3:8" ht="33.75" customHeight="1" x14ac:dyDescent="0.25">
      <c r="C484" s="36"/>
      <c r="D484" s="36"/>
      <c r="G484" s="37"/>
      <c r="H484" s="37"/>
    </row>
    <row r="485" spans="3:8" ht="33.75" customHeight="1" x14ac:dyDescent="0.25">
      <c r="C485" s="36"/>
      <c r="D485" s="36"/>
      <c r="G485" s="37"/>
      <c r="H485" s="37"/>
    </row>
    <row r="486" spans="3:8" ht="33.75" customHeight="1" x14ac:dyDescent="0.25">
      <c r="C486" s="36"/>
      <c r="D486" s="36"/>
      <c r="G486" s="37"/>
      <c r="H486" s="37"/>
    </row>
    <row r="487" spans="3:8" ht="33.75" customHeight="1" x14ac:dyDescent="0.25">
      <c r="C487" s="36"/>
      <c r="D487" s="36"/>
      <c r="G487" s="37"/>
      <c r="H487" s="37"/>
    </row>
    <row r="488" spans="3:8" ht="33.75" customHeight="1" x14ac:dyDescent="0.25">
      <c r="C488" s="36"/>
      <c r="D488" s="36"/>
      <c r="G488" s="37"/>
      <c r="H488" s="37"/>
    </row>
    <row r="489" spans="3:8" ht="33.75" customHeight="1" x14ac:dyDescent="0.25">
      <c r="C489" s="36"/>
      <c r="D489" s="36"/>
      <c r="G489" s="37"/>
      <c r="H489" s="37"/>
    </row>
    <row r="490" spans="3:8" ht="33.75" customHeight="1" x14ac:dyDescent="0.25">
      <c r="C490" s="36"/>
      <c r="D490" s="36"/>
      <c r="G490" s="37"/>
      <c r="H490" s="37"/>
    </row>
    <row r="491" spans="3:8" ht="33.75" customHeight="1" x14ac:dyDescent="0.25">
      <c r="C491" s="36"/>
      <c r="D491" s="36"/>
      <c r="G491" s="37"/>
      <c r="H491" s="37"/>
    </row>
    <row r="492" spans="3:8" ht="33.75" customHeight="1" x14ac:dyDescent="0.25">
      <c r="C492" s="36"/>
      <c r="D492" s="36"/>
      <c r="G492" s="37"/>
      <c r="H492" s="37"/>
    </row>
    <row r="493" spans="3:8" ht="33.75" customHeight="1" x14ac:dyDescent="0.25">
      <c r="C493" s="36"/>
      <c r="D493" s="36"/>
      <c r="G493" s="37"/>
      <c r="H493" s="37"/>
    </row>
    <row r="494" spans="3:8" ht="33.75" customHeight="1" x14ac:dyDescent="0.25">
      <c r="C494" s="36"/>
      <c r="D494" s="36"/>
      <c r="G494" s="37"/>
      <c r="H494" s="37"/>
    </row>
    <row r="495" spans="3:8" ht="33.75" customHeight="1" x14ac:dyDescent="0.25">
      <c r="C495" s="36"/>
      <c r="D495" s="36"/>
      <c r="G495" s="37"/>
      <c r="H495" s="37"/>
    </row>
    <row r="496" spans="3:8" ht="33.75" customHeight="1" x14ac:dyDescent="0.25">
      <c r="C496" s="36"/>
      <c r="D496" s="36"/>
      <c r="G496" s="37"/>
      <c r="H496" s="37"/>
    </row>
    <row r="497" spans="3:8" ht="33.75" customHeight="1" x14ac:dyDescent="0.25">
      <c r="C497" s="36"/>
      <c r="D497" s="36"/>
      <c r="G497" s="37"/>
      <c r="H497" s="37"/>
    </row>
    <row r="498" spans="3:8" ht="33.75" customHeight="1" x14ac:dyDescent="0.25">
      <c r="C498" s="36"/>
      <c r="D498" s="36"/>
      <c r="G498" s="37"/>
      <c r="H498" s="37"/>
    </row>
    <row r="499" spans="3:8" ht="33.75" customHeight="1" x14ac:dyDescent="0.25">
      <c r="C499" s="36"/>
      <c r="D499" s="36"/>
      <c r="G499" s="37"/>
      <c r="H499" s="37"/>
    </row>
    <row r="500" spans="3:8" ht="33.75" customHeight="1" x14ac:dyDescent="0.25">
      <c r="C500" s="36"/>
      <c r="D500" s="36"/>
      <c r="G500" s="37"/>
      <c r="H500" s="37"/>
    </row>
    <row r="501" spans="3:8" ht="33.75" customHeight="1" x14ac:dyDescent="0.25">
      <c r="C501" s="36"/>
      <c r="D501" s="36"/>
      <c r="G501" s="37"/>
      <c r="H501" s="37"/>
    </row>
    <row r="502" spans="3:8" ht="33.75" customHeight="1" x14ac:dyDescent="0.25">
      <c r="C502" s="36"/>
      <c r="D502" s="36"/>
      <c r="G502" s="37"/>
      <c r="H502" s="37"/>
    </row>
    <row r="503" spans="3:8" ht="33.75" customHeight="1" x14ac:dyDescent="0.25">
      <c r="C503" s="36"/>
      <c r="D503" s="36"/>
      <c r="G503" s="37"/>
      <c r="H503" s="37"/>
    </row>
    <row r="504" spans="3:8" ht="33.75" customHeight="1" x14ac:dyDescent="0.25">
      <c r="C504" s="36"/>
      <c r="D504" s="36"/>
      <c r="G504" s="37"/>
      <c r="H504" s="37"/>
    </row>
    <row r="505" spans="3:8" ht="33.75" customHeight="1" x14ac:dyDescent="0.25">
      <c r="C505" s="36"/>
      <c r="D505" s="36"/>
      <c r="G505" s="37"/>
      <c r="H505" s="37"/>
    </row>
    <row r="506" spans="3:8" ht="33.75" customHeight="1" x14ac:dyDescent="0.25">
      <c r="C506" s="36"/>
      <c r="D506" s="36"/>
      <c r="G506" s="37"/>
      <c r="H506" s="37"/>
    </row>
    <row r="507" spans="3:8" ht="33.75" customHeight="1" x14ac:dyDescent="0.25">
      <c r="C507" s="36"/>
      <c r="D507" s="36"/>
      <c r="G507" s="37"/>
      <c r="H507" s="37"/>
    </row>
    <row r="508" spans="3:8" ht="33.75" customHeight="1" x14ac:dyDescent="0.25">
      <c r="C508" s="36"/>
      <c r="D508" s="36"/>
      <c r="G508" s="37"/>
      <c r="H508" s="37"/>
    </row>
    <row r="509" spans="3:8" ht="33.75" customHeight="1" x14ac:dyDescent="0.25">
      <c r="C509" s="36"/>
      <c r="D509" s="36"/>
      <c r="G509" s="37"/>
      <c r="H509" s="37"/>
    </row>
    <row r="510" spans="3:8" ht="33.75" customHeight="1" x14ac:dyDescent="0.25">
      <c r="C510" s="36"/>
      <c r="D510" s="36"/>
      <c r="G510" s="37"/>
      <c r="H510" s="37"/>
    </row>
    <row r="511" spans="3:8" ht="33.75" customHeight="1" x14ac:dyDescent="0.25">
      <c r="C511" s="36"/>
      <c r="D511" s="36"/>
      <c r="G511" s="37"/>
      <c r="H511" s="37"/>
    </row>
    <row r="512" spans="3:8" ht="33.75" customHeight="1" x14ac:dyDescent="0.25">
      <c r="C512" s="36"/>
      <c r="D512" s="36"/>
      <c r="G512" s="37"/>
      <c r="H512" s="37"/>
    </row>
    <row r="513" spans="3:8" ht="33.75" customHeight="1" x14ac:dyDescent="0.25">
      <c r="C513" s="36"/>
      <c r="D513" s="36"/>
      <c r="G513" s="37"/>
      <c r="H513" s="37"/>
    </row>
    <row r="514" spans="3:8" ht="33.75" customHeight="1" x14ac:dyDescent="0.25">
      <c r="C514" s="36"/>
      <c r="D514" s="36"/>
      <c r="G514" s="37"/>
      <c r="H514" s="37"/>
    </row>
    <row r="515" spans="3:8" ht="33.75" customHeight="1" x14ac:dyDescent="0.25">
      <c r="C515" s="36"/>
      <c r="D515" s="36"/>
      <c r="G515" s="37"/>
      <c r="H515" s="37"/>
    </row>
    <row r="516" spans="3:8" ht="33.75" customHeight="1" x14ac:dyDescent="0.25">
      <c r="C516" s="36"/>
      <c r="D516" s="36"/>
      <c r="G516" s="37"/>
      <c r="H516" s="37"/>
    </row>
    <row r="517" spans="3:8" ht="33.75" customHeight="1" x14ac:dyDescent="0.25">
      <c r="C517" s="36"/>
      <c r="D517" s="36"/>
      <c r="G517" s="37"/>
      <c r="H517" s="37"/>
    </row>
    <row r="518" spans="3:8" ht="33.75" customHeight="1" x14ac:dyDescent="0.25">
      <c r="C518" s="36"/>
      <c r="D518" s="36"/>
      <c r="G518" s="37"/>
      <c r="H518" s="37"/>
    </row>
    <row r="519" spans="3:8" ht="33.75" customHeight="1" x14ac:dyDescent="0.25">
      <c r="C519" s="36"/>
      <c r="D519" s="36"/>
      <c r="G519" s="37"/>
      <c r="H519" s="37"/>
    </row>
    <row r="520" spans="3:8" ht="33.75" customHeight="1" x14ac:dyDescent="0.25">
      <c r="C520" s="36"/>
      <c r="D520" s="36"/>
      <c r="G520" s="37"/>
      <c r="H520" s="37"/>
    </row>
    <row r="521" spans="3:8" ht="33.75" customHeight="1" x14ac:dyDescent="0.25">
      <c r="C521" s="36"/>
      <c r="D521" s="36"/>
      <c r="G521" s="37"/>
      <c r="H521" s="37"/>
    </row>
    <row r="522" spans="3:8" ht="33.75" customHeight="1" x14ac:dyDescent="0.25">
      <c r="C522" s="36"/>
      <c r="D522" s="36"/>
      <c r="G522" s="37"/>
      <c r="H522" s="37"/>
    </row>
    <row r="523" spans="3:8" ht="33.75" customHeight="1" x14ac:dyDescent="0.25">
      <c r="C523" s="36"/>
      <c r="D523" s="36"/>
      <c r="G523" s="37"/>
      <c r="H523" s="37"/>
    </row>
    <row r="524" spans="3:8" ht="33.75" customHeight="1" x14ac:dyDescent="0.25">
      <c r="C524" s="36"/>
      <c r="D524" s="36"/>
      <c r="G524" s="37"/>
      <c r="H524" s="37"/>
    </row>
    <row r="525" spans="3:8" ht="33.75" customHeight="1" x14ac:dyDescent="0.25">
      <c r="C525" s="36"/>
      <c r="D525" s="36"/>
      <c r="G525" s="37"/>
      <c r="H525" s="37"/>
    </row>
    <row r="526" spans="3:8" ht="33.75" customHeight="1" x14ac:dyDescent="0.25">
      <c r="C526" s="36"/>
      <c r="D526" s="36"/>
      <c r="G526" s="37"/>
      <c r="H526" s="37"/>
    </row>
    <row r="527" spans="3:8" ht="33.75" customHeight="1" x14ac:dyDescent="0.25">
      <c r="C527" s="36"/>
      <c r="D527" s="36"/>
      <c r="G527" s="37"/>
      <c r="H527" s="37"/>
    </row>
    <row r="528" spans="3:8" ht="33.75" customHeight="1" x14ac:dyDescent="0.25">
      <c r="C528" s="36"/>
      <c r="D528" s="36"/>
      <c r="G528" s="37"/>
      <c r="H528" s="37"/>
    </row>
    <row r="529" spans="3:8" ht="33.75" customHeight="1" x14ac:dyDescent="0.25">
      <c r="C529" s="36"/>
      <c r="D529" s="36"/>
      <c r="G529" s="37"/>
      <c r="H529" s="37"/>
    </row>
    <row r="530" spans="3:8" ht="33.75" customHeight="1" x14ac:dyDescent="0.25">
      <c r="C530" s="36"/>
      <c r="D530" s="36"/>
      <c r="G530" s="37"/>
      <c r="H530" s="37"/>
    </row>
    <row r="531" spans="3:8" ht="33.75" customHeight="1" x14ac:dyDescent="0.25">
      <c r="C531" s="36"/>
      <c r="D531" s="36"/>
      <c r="G531" s="37"/>
      <c r="H531" s="37"/>
    </row>
    <row r="532" spans="3:8" ht="33.75" customHeight="1" x14ac:dyDescent="0.25">
      <c r="C532" s="36"/>
      <c r="D532" s="36"/>
      <c r="G532" s="37"/>
      <c r="H532" s="37"/>
    </row>
    <row r="533" spans="3:8" ht="33.75" customHeight="1" x14ac:dyDescent="0.25">
      <c r="C533" s="36"/>
      <c r="D533" s="36"/>
      <c r="G533" s="37"/>
      <c r="H533" s="37"/>
    </row>
    <row r="534" spans="3:8" ht="33.75" customHeight="1" x14ac:dyDescent="0.25">
      <c r="C534" s="36"/>
      <c r="D534" s="36"/>
      <c r="G534" s="37"/>
      <c r="H534" s="37"/>
    </row>
    <row r="535" spans="3:8" ht="33.75" customHeight="1" x14ac:dyDescent="0.25">
      <c r="C535" s="36"/>
      <c r="D535" s="36"/>
      <c r="G535" s="37"/>
      <c r="H535" s="37"/>
    </row>
    <row r="536" spans="3:8" ht="33.75" customHeight="1" x14ac:dyDescent="0.25">
      <c r="C536" s="36"/>
      <c r="D536" s="36"/>
      <c r="G536" s="37"/>
      <c r="H536" s="37"/>
    </row>
    <row r="537" spans="3:8" ht="33.75" customHeight="1" x14ac:dyDescent="0.25">
      <c r="C537" s="36"/>
      <c r="D537" s="36"/>
      <c r="G537" s="37"/>
      <c r="H537" s="37"/>
    </row>
    <row r="538" spans="3:8" ht="33.75" customHeight="1" x14ac:dyDescent="0.25">
      <c r="C538" s="36"/>
      <c r="D538" s="36"/>
      <c r="G538" s="37"/>
      <c r="H538" s="37"/>
    </row>
    <row r="539" spans="3:8" ht="33.75" customHeight="1" x14ac:dyDescent="0.25">
      <c r="C539" s="36"/>
      <c r="D539" s="36"/>
      <c r="G539" s="37"/>
      <c r="H539" s="37"/>
    </row>
    <row r="540" spans="3:8" ht="33.75" customHeight="1" x14ac:dyDescent="0.25">
      <c r="C540" s="36"/>
      <c r="D540" s="36"/>
      <c r="G540" s="37"/>
      <c r="H540" s="37"/>
    </row>
    <row r="541" spans="3:8" ht="33.75" customHeight="1" x14ac:dyDescent="0.25">
      <c r="C541" s="36"/>
      <c r="D541" s="36"/>
      <c r="G541" s="37"/>
      <c r="H541" s="37"/>
    </row>
    <row r="542" spans="3:8" ht="33.75" customHeight="1" x14ac:dyDescent="0.25">
      <c r="C542" s="36"/>
      <c r="D542" s="36"/>
      <c r="G542" s="37"/>
      <c r="H542" s="37"/>
    </row>
    <row r="543" spans="3:8" ht="33.75" customHeight="1" x14ac:dyDescent="0.25">
      <c r="C543" s="36"/>
      <c r="D543" s="36"/>
      <c r="G543" s="37"/>
      <c r="H543" s="37"/>
    </row>
    <row r="544" spans="3:8" ht="33.75" customHeight="1" x14ac:dyDescent="0.25">
      <c r="C544" s="36"/>
      <c r="D544" s="36"/>
      <c r="G544" s="37"/>
      <c r="H544" s="37"/>
    </row>
    <row r="545" spans="3:8" ht="33.75" customHeight="1" x14ac:dyDescent="0.25">
      <c r="C545" s="36"/>
      <c r="D545" s="36"/>
      <c r="G545" s="37"/>
      <c r="H545" s="37"/>
    </row>
    <row r="546" spans="3:8" ht="33.75" customHeight="1" x14ac:dyDescent="0.25">
      <c r="C546" s="36"/>
      <c r="D546" s="36"/>
      <c r="G546" s="37"/>
      <c r="H546" s="37"/>
    </row>
    <row r="547" spans="3:8" ht="33.75" customHeight="1" x14ac:dyDescent="0.25">
      <c r="C547" s="36"/>
      <c r="D547" s="36"/>
      <c r="G547" s="37"/>
      <c r="H547" s="37"/>
    </row>
    <row r="548" spans="3:8" ht="33.75" customHeight="1" x14ac:dyDescent="0.25">
      <c r="C548" s="36"/>
      <c r="D548" s="36"/>
      <c r="G548" s="37"/>
      <c r="H548" s="37"/>
    </row>
    <row r="549" spans="3:8" ht="33.75" customHeight="1" x14ac:dyDescent="0.25">
      <c r="C549" s="36"/>
      <c r="D549" s="36"/>
      <c r="G549" s="37"/>
      <c r="H549" s="37"/>
    </row>
    <row r="550" spans="3:8" ht="33.75" customHeight="1" x14ac:dyDescent="0.25">
      <c r="C550" s="36"/>
      <c r="D550" s="36"/>
      <c r="G550" s="37"/>
      <c r="H550" s="37"/>
    </row>
    <row r="551" spans="3:8" ht="33.75" customHeight="1" x14ac:dyDescent="0.25">
      <c r="C551" s="36"/>
      <c r="D551" s="36"/>
      <c r="G551" s="37"/>
      <c r="H551" s="37"/>
    </row>
    <row r="552" spans="3:8" ht="33.75" customHeight="1" x14ac:dyDescent="0.25">
      <c r="C552" s="36"/>
      <c r="D552" s="36"/>
      <c r="G552" s="37"/>
      <c r="H552" s="37"/>
    </row>
    <row r="553" spans="3:8" ht="33.75" customHeight="1" x14ac:dyDescent="0.25">
      <c r="C553" s="36"/>
      <c r="D553" s="36"/>
      <c r="G553" s="37"/>
      <c r="H553" s="37"/>
    </row>
    <row r="554" spans="3:8" ht="33.75" customHeight="1" x14ac:dyDescent="0.25">
      <c r="C554" s="36"/>
      <c r="D554" s="36"/>
      <c r="G554" s="37"/>
      <c r="H554" s="37"/>
    </row>
    <row r="555" spans="3:8" ht="33.75" customHeight="1" x14ac:dyDescent="0.25">
      <c r="C555" s="36"/>
      <c r="D555" s="36"/>
      <c r="G555" s="37"/>
      <c r="H555" s="37"/>
    </row>
    <row r="556" spans="3:8" ht="33.75" customHeight="1" x14ac:dyDescent="0.25">
      <c r="C556" s="36"/>
      <c r="D556" s="36"/>
      <c r="G556" s="37"/>
      <c r="H556" s="37"/>
    </row>
    <row r="557" spans="3:8" ht="33.75" customHeight="1" x14ac:dyDescent="0.25">
      <c r="C557" s="36"/>
      <c r="D557" s="36"/>
      <c r="G557" s="37"/>
      <c r="H557" s="37"/>
    </row>
    <row r="558" spans="3:8" ht="33.75" customHeight="1" x14ac:dyDescent="0.25">
      <c r="C558" s="36"/>
      <c r="D558" s="36"/>
      <c r="G558" s="37"/>
      <c r="H558" s="37"/>
    </row>
    <row r="559" spans="3:8" ht="33.75" customHeight="1" x14ac:dyDescent="0.25">
      <c r="C559" s="36"/>
      <c r="D559" s="36"/>
      <c r="G559" s="37"/>
      <c r="H559" s="37"/>
    </row>
    <row r="560" spans="3:8" ht="33.75" customHeight="1" x14ac:dyDescent="0.25">
      <c r="C560" s="36"/>
      <c r="D560" s="36"/>
      <c r="G560" s="37"/>
      <c r="H560" s="37"/>
    </row>
    <row r="561" spans="3:8" ht="33.75" customHeight="1" x14ac:dyDescent="0.25">
      <c r="C561" s="36"/>
      <c r="D561" s="36"/>
      <c r="G561" s="37"/>
      <c r="H561" s="37"/>
    </row>
    <row r="562" spans="3:8" ht="33.75" customHeight="1" x14ac:dyDescent="0.25">
      <c r="C562" s="36"/>
      <c r="D562" s="36"/>
      <c r="G562" s="37"/>
      <c r="H562" s="37"/>
    </row>
    <row r="563" spans="3:8" ht="33.75" customHeight="1" x14ac:dyDescent="0.25">
      <c r="C563" s="36"/>
      <c r="D563" s="36"/>
      <c r="G563" s="37"/>
      <c r="H563" s="37"/>
    </row>
    <row r="564" spans="3:8" ht="33.75" customHeight="1" x14ac:dyDescent="0.25">
      <c r="C564" s="36"/>
      <c r="D564" s="36"/>
      <c r="G564" s="37"/>
      <c r="H564" s="37"/>
    </row>
    <row r="565" spans="3:8" ht="33.75" customHeight="1" x14ac:dyDescent="0.25">
      <c r="C565" s="36"/>
      <c r="D565" s="36"/>
      <c r="G565" s="37"/>
      <c r="H565" s="37"/>
    </row>
    <row r="566" spans="3:8" ht="33.75" customHeight="1" x14ac:dyDescent="0.25">
      <c r="C566" s="36"/>
      <c r="D566" s="36"/>
      <c r="G566" s="37"/>
      <c r="H566" s="37"/>
    </row>
    <row r="567" spans="3:8" ht="33.75" customHeight="1" x14ac:dyDescent="0.25">
      <c r="C567" s="36"/>
      <c r="D567" s="36"/>
      <c r="G567" s="37"/>
      <c r="H567" s="37"/>
    </row>
    <row r="568" spans="3:8" ht="33.75" customHeight="1" x14ac:dyDescent="0.25">
      <c r="C568" s="36"/>
      <c r="D568" s="36"/>
      <c r="G568" s="37"/>
      <c r="H568" s="37"/>
    </row>
    <row r="569" spans="3:8" ht="33.75" customHeight="1" x14ac:dyDescent="0.25">
      <c r="C569" s="36"/>
      <c r="D569" s="36"/>
      <c r="G569" s="37"/>
      <c r="H569" s="37"/>
    </row>
    <row r="570" spans="3:8" ht="33.75" customHeight="1" x14ac:dyDescent="0.25">
      <c r="C570" s="36"/>
      <c r="D570" s="36"/>
      <c r="G570" s="37"/>
      <c r="H570" s="37"/>
    </row>
    <row r="571" spans="3:8" ht="33.75" customHeight="1" x14ac:dyDescent="0.25">
      <c r="C571" s="36"/>
      <c r="D571" s="36"/>
      <c r="G571" s="37"/>
      <c r="H571" s="37"/>
    </row>
    <row r="572" spans="3:8" ht="33.75" customHeight="1" x14ac:dyDescent="0.25">
      <c r="C572" s="36"/>
      <c r="D572" s="36"/>
      <c r="G572" s="37"/>
      <c r="H572" s="37"/>
    </row>
    <row r="573" spans="3:8" ht="33.75" customHeight="1" x14ac:dyDescent="0.25">
      <c r="C573" s="36"/>
      <c r="D573" s="36"/>
      <c r="G573" s="37"/>
      <c r="H573" s="37"/>
    </row>
    <row r="574" spans="3:8" ht="33.75" customHeight="1" x14ac:dyDescent="0.25">
      <c r="C574" s="36"/>
      <c r="D574" s="36"/>
      <c r="G574" s="37"/>
      <c r="H574" s="37"/>
    </row>
    <row r="575" spans="3:8" ht="33.75" customHeight="1" x14ac:dyDescent="0.25">
      <c r="C575" s="36"/>
      <c r="D575" s="36"/>
      <c r="G575" s="37"/>
      <c r="H575" s="37"/>
    </row>
    <row r="576" spans="3:8" ht="33.75" customHeight="1" x14ac:dyDescent="0.25">
      <c r="C576" s="36"/>
      <c r="D576" s="36"/>
      <c r="G576" s="37"/>
      <c r="H576" s="37"/>
    </row>
    <row r="577" spans="3:8" ht="33.75" customHeight="1" x14ac:dyDescent="0.25">
      <c r="C577" s="36"/>
      <c r="D577" s="36"/>
      <c r="G577" s="37"/>
      <c r="H577" s="37"/>
    </row>
    <row r="578" spans="3:8" ht="33.75" customHeight="1" x14ac:dyDescent="0.25">
      <c r="C578" s="36"/>
      <c r="D578" s="36"/>
      <c r="G578" s="37"/>
      <c r="H578" s="37"/>
    </row>
    <row r="579" spans="3:8" ht="33.75" customHeight="1" x14ac:dyDescent="0.25">
      <c r="C579" s="36"/>
      <c r="D579" s="36"/>
      <c r="G579" s="37"/>
      <c r="H579" s="37"/>
    </row>
    <row r="580" spans="3:8" ht="33.75" customHeight="1" x14ac:dyDescent="0.25">
      <c r="C580" s="36"/>
      <c r="D580" s="36"/>
      <c r="G580" s="37"/>
      <c r="H580" s="37"/>
    </row>
    <row r="581" spans="3:8" ht="33.75" customHeight="1" x14ac:dyDescent="0.25">
      <c r="C581" s="36"/>
      <c r="D581" s="36"/>
      <c r="G581" s="37"/>
      <c r="H581" s="37"/>
    </row>
    <row r="582" spans="3:8" ht="33.75" customHeight="1" x14ac:dyDescent="0.25">
      <c r="C582" s="36"/>
      <c r="D582" s="36"/>
      <c r="G582" s="37"/>
      <c r="H582" s="37"/>
    </row>
    <row r="583" spans="3:8" ht="33.75" customHeight="1" x14ac:dyDescent="0.25">
      <c r="C583" s="36"/>
      <c r="D583" s="36"/>
      <c r="G583" s="37"/>
      <c r="H583" s="37"/>
    </row>
    <row r="584" spans="3:8" ht="33.75" customHeight="1" x14ac:dyDescent="0.25">
      <c r="C584" s="36"/>
      <c r="D584" s="36"/>
      <c r="G584" s="37"/>
      <c r="H584" s="37"/>
    </row>
    <row r="585" spans="3:8" ht="33.75" customHeight="1" x14ac:dyDescent="0.25">
      <c r="C585" s="36"/>
      <c r="D585" s="36"/>
      <c r="G585" s="37"/>
      <c r="H585" s="37"/>
    </row>
    <row r="586" spans="3:8" ht="33.75" customHeight="1" x14ac:dyDescent="0.25">
      <c r="C586" s="36"/>
      <c r="D586" s="36"/>
      <c r="G586" s="37"/>
      <c r="H586" s="37"/>
    </row>
    <row r="587" spans="3:8" ht="33.75" customHeight="1" x14ac:dyDescent="0.25">
      <c r="C587" s="36"/>
      <c r="D587" s="36"/>
      <c r="G587" s="37"/>
      <c r="H587" s="37"/>
    </row>
    <row r="588" spans="3:8" ht="33.75" customHeight="1" x14ac:dyDescent="0.25">
      <c r="C588" s="36"/>
      <c r="D588" s="36"/>
      <c r="G588" s="37"/>
      <c r="H588" s="37"/>
    </row>
    <row r="589" spans="3:8" ht="33.75" customHeight="1" x14ac:dyDescent="0.25">
      <c r="C589" s="36"/>
      <c r="D589" s="36"/>
      <c r="G589" s="37"/>
      <c r="H589" s="37"/>
    </row>
    <row r="590" spans="3:8" ht="33.75" customHeight="1" x14ac:dyDescent="0.25">
      <c r="C590" s="36"/>
      <c r="D590" s="36"/>
      <c r="G590" s="37"/>
      <c r="H590" s="37"/>
    </row>
    <row r="591" spans="3:8" ht="33.75" customHeight="1" x14ac:dyDescent="0.25">
      <c r="C591" s="36"/>
      <c r="D591" s="36"/>
      <c r="G591" s="37"/>
      <c r="H591" s="37"/>
    </row>
    <row r="592" spans="3:8" ht="33.75" customHeight="1" x14ac:dyDescent="0.25">
      <c r="C592" s="36"/>
      <c r="D592" s="36"/>
      <c r="G592" s="37"/>
      <c r="H592" s="37"/>
    </row>
    <row r="593" spans="3:8" ht="33.75" customHeight="1" x14ac:dyDescent="0.25">
      <c r="C593" s="36"/>
      <c r="D593" s="36"/>
      <c r="G593" s="37"/>
      <c r="H593" s="37"/>
    </row>
    <row r="594" spans="3:8" ht="33.75" customHeight="1" x14ac:dyDescent="0.25">
      <c r="C594" s="36"/>
      <c r="D594" s="36"/>
      <c r="G594" s="37"/>
      <c r="H594" s="37"/>
    </row>
    <row r="595" spans="3:8" ht="33.75" customHeight="1" x14ac:dyDescent="0.25">
      <c r="C595" s="36"/>
      <c r="D595" s="36"/>
      <c r="G595" s="37"/>
      <c r="H595" s="37"/>
    </row>
    <row r="596" spans="3:8" ht="33.75" customHeight="1" x14ac:dyDescent="0.25">
      <c r="C596" s="36"/>
      <c r="D596" s="36"/>
      <c r="G596" s="37"/>
      <c r="H596" s="37"/>
    </row>
    <row r="597" spans="3:8" ht="33.75" customHeight="1" x14ac:dyDescent="0.25">
      <c r="C597" s="36"/>
      <c r="D597" s="36"/>
      <c r="G597" s="37"/>
      <c r="H597" s="37"/>
    </row>
    <row r="598" spans="3:8" ht="33.75" customHeight="1" x14ac:dyDescent="0.25">
      <c r="C598" s="36"/>
      <c r="D598" s="36"/>
      <c r="G598" s="37"/>
      <c r="H598" s="37"/>
    </row>
    <row r="599" spans="3:8" ht="33.75" customHeight="1" x14ac:dyDescent="0.25">
      <c r="C599" s="36"/>
      <c r="D599" s="36"/>
      <c r="G599" s="37"/>
      <c r="H599" s="37"/>
    </row>
    <row r="600" spans="3:8" ht="33.75" customHeight="1" x14ac:dyDescent="0.25">
      <c r="C600" s="36"/>
      <c r="D600" s="36"/>
      <c r="G600" s="37"/>
      <c r="H600" s="37"/>
    </row>
    <row r="601" spans="3:8" ht="33.75" customHeight="1" x14ac:dyDescent="0.25">
      <c r="C601" s="36"/>
      <c r="D601" s="36"/>
      <c r="G601" s="37"/>
      <c r="H601" s="37"/>
    </row>
    <row r="602" spans="3:8" ht="33.75" customHeight="1" x14ac:dyDescent="0.25">
      <c r="C602" s="36"/>
      <c r="D602" s="36"/>
      <c r="G602" s="37"/>
      <c r="H602" s="37"/>
    </row>
    <row r="603" spans="3:8" ht="33.75" customHeight="1" x14ac:dyDescent="0.25">
      <c r="C603" s="36"/>
      <c r="D603" s="36"/>
      <c r="G603" s="37"/>
      <c r="H603" s="37"/>
    </row>
    <row r="604" spans="3:8" ht="33.75" customHeight="1" x14ac:dyDescent="0.25">
      <c r="C604" s="36"/>
      <c r="D604" s="36"/>
      <c r="G604" s="37"/>
      <c r="H604" s="37"/>
    </row>
    <row r="605" spans="3:8" ht="33.75" customHeight="1" x14ac:dyDescent="0.25">
      <c r="C605" s="36"/>
      <c r="D605" s="36"/>
      <c r="G605" s="37"/>
      <c r="H605" s="37"/>
    </row>
    <row r="606" spans="3:8" ht="33.75" customHeight="1" x14ac:dyDescent="0.25">
      <c r="C606" s="36"/>
      <c r="D606" s="36"/>
      <c r="G606" s="37"/>
      <c r="H606" s="37"/>
    </row>
    <row r="607" spans="3:8" ht="33.75" customHeight="1" x14ac:dyDescent="0.25">
      <c r="C607" s="36"/>
      <c r="D607" s="36"/>
      <c r="G607" s="37"/>
      <c r="H607" s="37"/>
    </row>
    <row r="608" spans="3:8" ht="33.75" customHeight="1" x14ac:dyDescent="0.25">
      <c r="C608" s="36"/>
      <c r="D608" s="36"/>
      <c r="G608" s="37"/>
      <c r="H608" s="37"/>
    </row>
    <row r="609" spans="3:8" ht="33.75" customHeight="1" x14ac:dyDescent="0.25">
      <c r="C609" s="36"/>
      <c r="D609" s="36"/>
      <c r="G609" s="37"/>
      <c r="H609" s="37"/>
    </row>
    <row r="610" spans="3:8" ht="33.75" customHeight="1" x14ac:dyDescent="0.25">
      <c r="C610" s="36"/>
      <c r="D610" s="36"/>
      <c r="G610" s="37"/>
      <c r="H610" s="37"/>
    </row>
    <row r="611" spans="3:8" ht="33.75" customHeight="1" x14ac:dyDescent="0.25">
      <c r="C611" s="36"/>
      <c r="D611" s="36"/>
      <c r="G611" s="37"/>
      <c r="H611" s="37"/>
    </row>
    <row r="612" spans="3:8" ht="33.75" customHeight="1" x14ac:dyDescent="0.25">
      <c r="C612" s="36"/>
      <c r="D612" s="36"/>
      <c r="G612" s="37"/>
      <c r="H612" s="37"/>
    </row>
    <row r="613" spans="3:8" ht="33.75" customHeight="1" x14ac:dyDescent="0.25">
      <c r="C613" s="36"/>
      <c r="D613" s="36"/>
      <c r="G613" s="37"/>
      <c r="H613" s="37"/>
    </row>
    <row r="614" spans="3:8" ht="33.75" customHeight="1" x14ac:dyDescent="0.25">
      <c r="C614" s="36"/>
      <c r="D614" s="36"/>
      <c r="G614" s="37"/>
      <c r="H614" s="37"/>
    </row>
    <row r="615" spans="3:8" ht="33.75" customHeight="1" x14ac:dyDescent="0.25">
      <c r="C615" s="36"/>
      <c r="D615" s="36"/>
      <c r="G615" s="37"/>
      <c r="H615" s="37"/>
    </row>
    <row r="616" spans="3:8" ht="33.75" customHeight="1" x14ac:dyDescent="0.25">
      <c r="C616" s="36"/>
      <c r="D616" s="36"/>
      <c r="G616" s="37"/>
      <c r="H616" s="37"/>
    </row>
    <row r="617" spans="3:8" ht="33.75" customHeight="1" x14ac:dyDescent="0.25">
      <c r="C617" s="36"/>
      <c r="D617" s="36"/>
      <c r="G617" s="37"/>
      <c r="H617" s="37"/>
    </row>
    <row r="618" spans="3:8" ht="33.75" customHeight="1" x14ac:dyDescent="0.25">
      <c r="C618" s="36"/>
      <c r="D618" s="36"/>
      <c r="G618" s="37"/>
      <c r="H618" s="37"/>
    </row>
    <row r="619" spans="3:8" ht="33.75" customHeight="1" x14ac:dyDescent="0.25">
      <c r="C619" s="36"/>
      <c r="D619" s="36"/>
      <c r="G619" s="37"/>
      <c r="H619" s="37"/>
    </row>
    <row r="620" spans="3:8" ht="33.75" customHeight="1" x14ac:dyDescent="0.25">
      <c r="C620" s="36"/>
      <c r="D620" s="36"/>
      <c r="G620" s="37"/>
      <c r="H620" s="37"/>
    </row>
    <row r="621" spans="3:8" ht="33.75" customHeight="1" x14ac:dyDescent="0.25">
      <c r="C621" s="36"/>
      <c r="D621" s="36"/>
      <c r="G621" s="37"/>
      <c r="H621" s="37"/>
    </row>
    <row r="622" spans="3:8" ht="33.75" customHeight="1" x14ac:dyDescent="0.25">
      <c r="C622" s="36"/>
      <c r="D622" s="36"/>
      <c r="G622" s="37"/>
      <c r="H622" s="37"/>
    </row>
    <row r="623" spans="3:8" ht="33.75" customHeight="1" x14ac:dyDescent="0.25">
      <c r="C623" s="36"/>
      <c r="D623" s="36"/>
      <c r="G623" s="37"/>
      <c r="H623" s="37"/>
    </row>
    <row r="624" spans="3:8" ht="33.75" customHeight="1" x14ac:dyDescent="0.25">
      <c r="C624" s="36"/>
      <c r="D624" s="36"/>
      <c r="G624" s="37"/>
      <c r="H624" s="37"/>
    </row>
    <row r="625" spans="3:8" ht="33.75" customHeight="1" x14ac:dyDescent="0.25">
      <c r="C625" s="36"/>
      <c r="D625" s="36"/>
      <c r="G625" s="37"/>
      <c r="H625" s="37"/>
    </row>
    <row r="626" spans="3:8" ht="33.75" customHeight="1" x14ac:dyDescent="0.25">
      <c r="C626" s="36"/>
      <c r="D626" s="36"/>
      <c r="G626" s="37"/>
      <c r="H626" s="37"/>
    </row>
    <row r="627" spans="3:8" ht="33.75" customHeight="1" x14ac:dyDescent="0.25">
      <c r="C627" s="36"/>
      <c r="D627" s="36"/>
      <c r="G627" s="37"/>
      <c r="H627" s="37"/>
    </row>
    <row r="628" spans="3:8" ht="33.75" customHeight="1" x14ac:dyDescent="0.25">
      <c r="C628" s="36"/>
      <c r="D628" s="36"/>
      <c r="G628" s="37"/>
      <c r="H628" s="37"/>
    </row>
    <row r="629" spans="3:8" ht="33.75" customHeight="1" x14ac:dyDescent="0.25">
      <c r="C629" s="36"/>
      <c r="D629" s="36"/>
      <c r="G629" s="37"/>
      <c r="H629" s="37"/>
    </row>
    <row r="630" spans="3:8" ht="33.75" customHeight="1" x14ac:dyDescent="0.25">
      <c r="C630" s="36"/>
      <c r="D630" s="36"/>
      <c r="G630" s="37"/>
      <c r="H630" s="37"/>
    </row>
    <row r="631" spans="3:8" ht="33.75" customHeight="1" x14ac:dyDescent="0.25">
      <c r="C631" s="36"/>
      <c r="D631" s="36"/>
      <c r="G631" s="37"/>
      <c r="H631" s="37"/>
    </row>
    <row r="632" spans="3:8" ht="33.75" customHeight="1" x14ac:dyDescent="0.25">
      <c r="C632" s="36"/>
      <c r="D632" s="36"/>
      <c r="G632" s="37"/>
      <c r="H632" s="37"/>
    </row>
    <row r="633" spans="3:8" ht="33.75" customHeight="1" x14ac:dyDescent="0.25">
      <c r="C633" s="36"/>
      <c r="D633" s="36"/>
      <c r="G633" s="37"/>
      <c r="H633" s="37"/>
    </row>
    <row r="634" spans="3:8" ht="33.75" customHeight="1" x14ac:dyDescent="0.25">
      <c r="C634" s="36"/>
      <c r="D634" s="36"/>
      <c r="G634" s="37"/>
      <c r="H634" s="37"/>
    </row>
    <row r="635" spans="3:8" ht="33.75" customHeight="1" x14ac:dyDescent="0.25">
      <c r="C635" s="36"/>
      <c r="D635" s="36"/>
      <c r="G635" s="37"/>
      <c r="H635" s="37"/>
    </row>
    <row r="636" spans="3:8" ht="33.75" customHeight="1" x14ac:dyDescent="0.25">
      <c r="C636" s="36"/>
      <c r="D636" s="36"/>
      <c r="G636" s="37"/>
      <c r="H636" s="37"/>
    </row>
    <row r="637" spans="3:8" ht="33.75" customHeight="1" x14ac:dyDescent="0.25">
      <c r="C637" s="36"/>
      <c r="D637" s="36"/>
      <c r="G637" s="37"/>
      <c r="H637" s="37"/>
    </row>
    <row r="638" spans="3:8" ht="33.75" customHeight="1" x14ac:dyDescent="0.25">
      <c r="C638" s="36"/>
      <c r="D638" s="36"/>
      <c r="G638" s="37"/>
      <c r="H638" s="37"/>
    </row>
    <row r="639" spans="3:8" ht="33.75" customHeight="1" x14ac:dyDescent="0.25">
      <c r="C639" s="36"/>
      <c r="D639" s="36"/>
      <c r="G639" s="37"/>
      <c r="H639" s="37"/>
    </row>
    <row r="640" spans="3:8" ht="33.75" customHeight="1" x14ac:dyDescent="0.25">
      <c r="C640" s="36"/>
      <c r="D640" s="36"/>
      <c r="G640" s="37"/>
      <c r="H640" s="37"/>
    </row>
    <row r="641" spans="3:8" ht="33.75" customHeight="1" x14ac:dyDescent="0.25">
      <c r="C641" s="36"/>
      <c r="D641" s="36"/>
      <c r="G641" s="37"/>
      <c r="H641" s="37"/>
    </row>
    <row r="642" spans="3:8" ht="33.75" customHeight="1" x14ac:dyDescent="0.25">
      <c r="C642" s="36"/>
      <c r="D642" s="36"/>
      <c r="G642" s="37"/>
      <c r="H642" s="37"/>
    </row>
    <row r="643" spans="3:8" ht="33.75" customHeight="1" x14ac:dyDescent="0.25">
      <c r="C643" s="36"/>
      <c r="D643" s="36"/>
      <c r="G643" s="37"/>
      <c r="H643" s="37"/>
    </row>
    <row r="644" spans="3:8" ht="33.75" customHeight="1" x14ac:dyDescent="0.25">
      <c r="C644" s="36"/>
      <c r="D644" s="36"/>
      <c r="G644" s="37"/>
      <c r="H644" s="37"/>
    </row>
    <row r="645" spans="3:8" ht="33.75" customHeight="1" x14ac:dyDescent="0.25">
      <c r="C645" s="36"/>
      <c r="D645" s="36"/>
      <c r="G645" s="37"/>
      <c r="H645" s="37"/>
    </row>
    <row r="646" spans="3:8" ht="33.75" customHeight="1" x14ac:dyDescent="0.25">
      <c r="C646" s="36"/>
      <c r="D646" s="36"/>
      <c r="G646" s="37"/>
      <c r="H646" s="37"/>
    </row>
    <row r="647" spans="3:8" ht="33.75" customHeight="1" x14ac:dyDescent="0.25">
      <c r="C647" s="36"/>
      <c r="D647" s="36"/>
      <c r="G647" s="37"/>
      <c r="H647" s="37"/>
    </row>
    <row r="648" spans="3:8" ht="33.75" customHeight="1" x14ac:dyDescent="0.25">
      <c r="C648" s="36"/>
      <c r="D648" s="36"/>
      <c r="G648" s="37"/>
      <c r="H648" s="37"/>
    </row>
    <row r="649" spans="3:8" ht="33.75" customHeight="1" x14ac:dyDescent="0.25">
      <c r="C649" s="36"/>
      <c r="D649" s="36"/>
      <c r="G649" s="37"/>
      <c r="H649" s="37"/>
    </row>
    <row r="650" spans="3:8" ht="33.75" customHeight="1" x14ac:dyDescent="0.25">
      <c r="C650" s="36"/>
      <c r="D650" s="36"/>
      <c r="G650" s="37"/>
      <c r="H650" s="37"/>
    </row>
    <row r="651" spans="3:8" ht="33.75" customHeight="1" x14ac:dyDescent="0.25">
      <c r="C651" s="36"/>
      <c r="D651" s="36"/>
      <c r="G651" s="37"/>
      <c r="H651" s="37"/>
    </row>
    <row r="652" spans="3:8" ht="33.75" customHeight="1" x14ac:dyDescent="0.25">
      <c r="C652" s="36"/>
      <c r="D652" s="36"/>
      <c r="G652" s="37"/>
      <c r="H652" s="37"/>
    </row>
    <row r="653" spans="3:8" ht="33.75" customHeight="1" x14ac:dyDescent="0.25">
      <c r="C653" s="36"/>
      <c r="D653" s="36"/>
      <c r="G653" s="37"/>
      <c r="H653" s="37"/>
    </row>
    <row r="654" spans="3:8" ht="33.75" customHeight="1" x14ac:dyDescent="0.25">
      <c r="C654" s="36"/>
      <c r="D654" s="36"/>
      <c r="G654" s="37"/>
      <c r="H654" s="37"/>
    </row>
    <row r="655" spans="3:8" ht="33.75" customHeight="1" x14ac:dyDescent="0.25">
      <c r="C655" s="36"/>
      <c r="D655" s="36"/>
      <c r="G655" s="37"/>
      <c r="H655" s="37"/>
    </row>
    <row r="656" spans="3:8" ht="33.75" customHeight="1" x14ac:dyDescent="0.25">
      <c r="C656" s="36"/>
      <c r="D656" s="36"/>
      <c r="G656" s="37"/>
      <c r="H656" s="37"/>
    </row>
    <row r="657" spans="3:8" ht="33.75" customHeight="1" x14ac:dyDescent="0.25">
      <c r="C657" s="36"/>
      <c r="D657" s="36"/>
      <c r="G657" s="37"/>
      <c r="H657" s="37"/>
    </row>
    <row r="658" spans="3:8" ht="33.75" customHeight="1" x14ac:dyDescent="0.25">
      <c r="C658" s="36"/>
      <c r="D658" s="36"/>
      <c r="G658" s="37"/>
      <c r="H658" s="37"/>
    </row>
    <row r="659" spans="3:8" ht="33.75" customHeight="1" x14ac:dyDescent="0.25">
      <c r="C659" s="36"/>
      <c r="D659" s="36"/>
      <c r="G659" s="37"/>
      <c r="H659" s="37"/>
    </row>
    <row r="660" spans="3:8" ht="33.75" customHeight="1" x14ac:dyDescent="0.25">
      <c r="C660" s="36"/>
      <c r="D660" s="36"/>
      <c r="G660" s="37"/>
      <c r="H660" s="37"/>
    </row>
    <row r="661" spans="3:8" ht="33.75" customHeight="1" x14ac:dyDescent="0.25">
      <c r="C661" s="36"/>
      <c r="D661" s="36"/>
      <c r="G661" s="37"/>
      <c r="H661" s="37"/>
    </row>
    <row r="662" spans="3:8" ht="33.75" customHeight="1" x14ac:dyDescent="0.25">
      <c r="C662" s="36"/>
      <c r="D662" s="36"/>
      <c r="G662" s="37"/>
      <c r="H662" s="37"/>
    </row>
    <row r="663" spans="3:8" ht="33.75" customHeight="1" x14ac:dyDescent="0.25">
      <c r="C663" s="36"/>
      <c r="D663" s="36"/>
      <c r="G663" s="37"/>
      <c r="H663" s="37"/>
    </row>
    <row r="664" spans="3:8" ht="33.75" customHeight="1" x14ac:dyDescent="0.25">
      <c r="C664" s="36"/>
      <c r="D664" s="36"/>
      <c r="G664" s="37"/>
      <c r="H664" s="37"/>
    </row>
    <row r="665" spans="3:8" ht="33.75" customHeight="1" x14ac:dyDescent="0.25">
      <c r="C665" s="36"/>
      <c r="D665" s="36"/>
      <c r="G665" s="37"/>
      <c r="H665" s="37"/>
    </row>
    <row r="666" spans="3:8" ht="33.75" customHeight="1" x14ac:dyDescent="0.25">
      <c r="C666" s="36"/>
      <c r="D666" s="36"/>
      <c r="G666" s="37"/>
      <c r="H666" s="37"/>
    </row>
    <row r="667" spans="3:8" ht="33.75" customHeight="1" x14ac:dyDescent="0.25">
      <c r="C667" s="36"/>
      <c r="D667" s="36"/>
      <c r="G667" s="37"/>
      <c r="H667" s="37"/>
    </row>
    <row r="668" spans="3:8" ht="33.75" customHeight="1" x14ac:dyDescent="0.25">
      <c r="C668" s="36"/>
      <c r="D668" s="36"/>
      <c r="G668" s="37"/>
      <c r="H668" s="37"/>
    </row>
    <row r="669" spans="3:8" ht="33.75" customHeight="1" x14ac:dyDescent="0.25">
      <c r="C669" s="36"/>
      <c r="D669" s="36"/>
      <c r="G669" s="37"/>
      <c r="H669" s="37"/>
    </row>
    <row r="670" spans="3:8" ht="33.75" customHeight="1" x14ac:dyDescent="0.25">
      <c r="C670" s="36"/>
      <c r="D670" s="36"/>
      <c r="G670" s="37"/>
      <c r="H670" s="37"/>
    </row>
    <row r="671" spans="3:8" ht="33.75" customHeight="1" x14ac:dyDescent="0.25">
      <c r="C671" s="36"/>
      <c r="D671" s="36"/>
      <c r="G671" s="37"/>
      <c r="H671" s="37"/>
    </row>
    <row r="672" spans="3:8" ht="33.75" customHeight="1" x14ac:dyDescent="0.25">
      <c r="C672" s="36"/>
      <c r="D672" s="36"/>
      <c r="G672" s="37"/>
      <c r="H672" s="37"/>
    </row>
    <row r="673" spans="3:8" ht="33.75" customHeight="1" x14ac:dyDescent="0.25">
      <c r="C673" s="36"/>
      <c r="D673" s="36"/>
      <c r="G673" s="37"/>
      <c r="H673" s="37"/>
    </row>
    <row r="674" spans="3:8" ht="33.75" customHeight="1" x14ac:dyDescent="0.25">
      <c r="C674" s="36"/>
      <c r="D674" s="36"/>
      <c r="G674" s="37"/>
      <c r="H674" s="37"/>
    </row>
    <row r="675" spans="3:8" ht="33.75" customHeight="1" x14ac:dyDescent="0.25">
      <c r="C675" s="36"/>
      <c r="D675" s="36"/>
      <c r="G675" s="37"/>
      <c r="H675" s="37"/>
    </row>
    <row r="676" spans="3:8" ht="33.75" customHeight="1" x14ac:dyDescent="0.25">
      <c r="C676" s="36"/>
      <c r="D676" s="36"/>
      <c r="G676" s="37"/>
      <c r="H676" s="37"/>
    </row>
    <row r="677" spans="3:8" ht="33.75" customHeight="1" x14ac:dyDescent="0.25">
      <c r="C677" s="36"/>
      <c r="D677" s="36"/>
      <c r="G677" s="37"/>
      <c r="H677" s="37"/>
    </row>
    <row r="678" spans="3:8" ht="33.75" customHeight="1" x14ac:dyDescent="0.25">
      <c r="C678" s="36"/>
      <c r="D678" s="36"/>
      <c r="G678" s="37"/>
      <c r="H678" s="37"/>
    </row>
    <row r="679" spans="3:8" ht="33.75" customHeight="1" x14ac:dyDescent="0.25">
      <c r="C679" s="36"/>
      <c r="D679" s="36"/>
      <c r="G679" s="37"/>
      <c r="H679" s="37"/>
    </row>
    <row r="680" spans="3:8" ht="33.75" customHeight="1" x14ac:dyDescent="0.25">
      <c r="C680" s="36"/>
      <c r="D680" s="36"/>
      <c r="G680" s="37"/>
      <c r="H680" s="37"/>
    </row>
    <row r="681" spans="3:8" ht="33.75" customHeight="1" x14ac:dyDescent="0.25">
      <c r="C681" s="36"/>
      <c r="D681" s="36"/>
      <c r="G681" s="37"/>
      <c r="H681" s="37"/>
    </row>
    <row r="682" spans="3:8" ht="33.75" customHeight="1" x14ac:dyDescent="0.25">
      <c r="C682" s="36"/>
      <c r="D682" s="36"/>
      <c r="G682" s="37"/>
      <c r="H682" s="37"/>
    </row>
    <row r="683" spans="3:8" ht="33.75" customHeight="1" x14ac:dyDescent="0.25">
      <c r="C683" s="36"/>
      <c r="D683" s="36"/>
      <c r="G683" s="37"/>
      <c r="H683" s="37"/>
    </row>
    <row r="684" spans="3:8" ht="33.75" customHeight="1" x14ac:dyDescent="0.25">
      <c r="C684" s="36"/>
      <c r="D684" s="36"/>
      <c r="G684" s="37"/>
      <c r="H684" s="37"/>
    </row>
    <row r="685" spans="3:8" ht="33.75" customHeight="1" x14ac:dyDescent="0.25">
      <c r="C685" s="36"/>
      <c r="D685" s="36"/>
      <c r="G685" s="37"/>
      <c r="H685" s="37"/>
    </row>
    <row r="686" spans="3:8" ht="33.75" customHeight="1" x14ac:dyDescent="0.25">
      <c r="C686" s="36"/>
      <c r="D686" s="36"/>
      <c r="G686" s="37"/>
      <c r="H686" s="37"/>
    </row>
    <row r="687" spans="3:8" ht="33.75" customHeight="1" x14ac:dyDescent="0.25">
      <c r="C687" s="36"/>
      <c r="D687" s="36"/>
      <c r="G687" s="37"/>
      <c r="H687" s="37"/>
    </row>
    <row r="688" spans="3:8" ht="33.75" customHeight="1" x14ac:dyDescent="0.25">
      <c r="C688" s="36"/>
      <c r="D688" s="36"/>
      <c r="G688" s="37"/>
      <c r="H688" s="37"/>
    </row>
    <row r="689" spans="3:8" ht="33.75" customHeight="1" x14ac:dyDescent="0.25">
      <c r="C689" s="36"/>
      <c r="D689" s="36"/>
      <c r="G689" s="37"/>
      <c r="H689" s="37"/>
    </row>
    <row r="690" spans="3:8" ht="33.75" customHeight="1" x14ac:dyDescent="0.25">
      <c r="C690" s="36"/>
      <c r="D690" s="36"/>
      <c r="G690" s="37"/>
      <c r="H690" s="37"/>
    </row>
    <row r="691" spans="3:8" ht="33.75" customHeight="1" x14ac:dyDescent="0.25">
      <c r="C691" s="36"/>
      <c r="D691" s="36"/>
      <c r="G691" s="37"/>
      <c r="H691" s="37"/>
    </row>
    <row r="692" spans="3:8" ht="33.75" customHeight="1" x14ac:dyDescent="0.25">
      <c r="C692" s="36"/>
      <c r="D692" s="36"/>
      <c r="G692" s="37"/>
      <c r="H692" s="37"/>
    </row>
    <row r="693" spans="3:8" ht="33.75" customHeight="1" x14ac:dyDescent="0.25">
      <c r="C693" s="36"/>
      <c r="D693" s="36"/>
      <c r="G693" s="37"/>
      <c r="H693" s="37"/>
    </row>
    <row r="694" spans="3:8" ht="33.75" customHeight="1" x14ac:dyDescent="0.25">
      <c r="C694" s="36"/>
      <c r="D694" s="36"/>
      <c r="G694" s="37"/>
      <c r="H694" s="37"/>
    </row>
    <row r="695" spans="3:8" ht="33.75" customHeight="1" x14ac:dyDescent="0.25">
      <c r="C695" s="36"/>
      <c r="D695" s="36"/>
      <c r="G695" s="37"/>
      <c r="H695" s="37"/>
    </row>
    <row r="696" spans="3:8" ht="33.75" customHeight="1" x14ac:dyDescent="0.25">
      <c r="C696" s="36"/>
      <c r="D696" s="36"/>
      <c r="G696" s="37"/>
      <c r="H696" s="37"/>
    </row>
    <row r="697" spans="3:8" ht="33.75" customHeight="1" x14ac:dyDescent="0.25">
      <c r="C697" s="36"/>
      <c r="D697" s="36"/>
      <c r="G697" s="37"/>
      <c r="H697" s="37"/>
    </row>
    <row r="698" spans="3:8" ht="33.75" customHeight="1" x14ac:dyDescent="0.25">
      <c r="C698" s="36"/>
      <c r="D698" s="36"/>
      <c r="G698" s="37"/>
      <c r="H698" s="37"/>
    </row>
    <row r="699" spans="3:8" ht="33.75" customHeight="1" x14ac:dyDescent="0.25">
      <c r="C699" s="36"/>
      <c r="D699" s="36"/>
      <c r="G699" s="37"/>
      <c r="H699" s="37"/>
    </row>
    <row r="700" spans="3:8" ht="33.75" customHeight="1" x14ac:dyDescent="0.25">
      <c r="C700" s="36"/>
      <c r="D700" s="36"/>
      <c r="G700" s="37"/>
      <c r="H700" s="37"/>
    </row>
    <row r="701" spans="3:8" ht="33.75" customHeight="1" x14ac:dyDescent="0.25">
      <c r="C701" s="36"/>
      <c r="D701" s="36"/>
      <c r="G701" s="37"/>
      <c r="H701" s="37"/>
    </row>
    <row r="702" spans="3:8" ht="33.75" customHeight="1" x14ac:dyDescent="0.25">
      <c r="C702" s="36"/>
      <c r="D702" s="36"/>
      <c r="G702" s="37"/>
      <c r="H702" s="37"/>
    </row>
    <row r="703" spans="3:8" ht="33.75" customHeight="1" x14ac:dyDescent="0.25">
      <c r="C703" s="36"/>
      <c r="D703" s="36"/>
      <c r="G703" s="37"/>
      <c r="H703" s="37"/>
    </row>
    <row r="704" spans="3:8" ht="33.75" customHeight="1" x14ac:dyDescent="0.25">
      <c r="C704" s="36"/>
      <c r="D704" s="36"/>
      <c r="G704" s="37"/>
      <c r="H704" s="37"/>
    </row>
    <row r="705" spans="3:8" ht="33.75" customHeight="1" x14ac:dyDescent="0.25">
      <c r="C705" s="36"/>
      <c r="D705" s="36"/>
      <c r="G705" s="37"/>
      <c r="H705" s="37"/>
    </row>
    <row r="706" spans="3:8" ht="33.75" customHeight="1" x14ac:dyDescent="0.25">
      <c r="C706" s="36"/>
      <c r="D706" s="36"/>
      <c r="G706" s="37"/>
      <c r="H706" s="37"/>
    </row>
    <row r="707" spans="3:8" ht="33.75" customHeight="1" x14ac:dyDescent="0.25">
      <c r="C707" s="36"/>
      <c r="D707" s="36"/>
      <c r="G707" s="37"/>
      <c r="H707" s="37"/>
    </row>
    <row r="708" spans="3:8" ht="33.75" customHeight="1" x14ac:dyDescent="0.25">
      <c r="C708" s="36"/>
      <c r="D708" s="36"/>
      <c r="G708" s="37"/>
      <c r="H708" s="37"/>
    </row>
    <row r="709" spans="3:8" ht="33.75" customHeight="1" x14ac:dyDescent="0.25">
      <c r="C709" s="36"/>
      <c r="D709" s="36"/>
      <c r="G709" s="37"/>
      <c r="H709" s="37"/>
    </row>
    <row r="710" spans="3:8" ht="33.75" customHeight="1" x14ac:dyDescent="0.25">
      <c r="C710" s="36"/>
      <c r="D710" s="36"/>
      <c r="G710" s="37"/>
      <c r="H710" s="37"/>
    </row>
    <row r="711" spans="3:8" ht="33.75" customHeight="1" x14ac:dyDescent="0.25">
      <c r="C711" s="36"/>
      <c r="D711" s="36"/>
      <c r="G711" s="37"/>
      <c r="H711" s="37"/>
    </row>
    <row r="712" spans="3:8" ht="33.75" customHeight="1" x14ac:dyDescent="0.25">
      <c r="C712" s="36"/>
      <c r="D712" s="36"/>
      <c r="G712" s="37"/>
      <c r="H712" s="37"/>
    </row>
    <row r="713" spans="3:8" ht="33.75" customHeight="1" x14ac:dyDescent="0.25">
      <c r="C713" s="36"/>
      <c r="D713" s="36"/>
      <c r="G713" s="37"/>
      <c r="H713" s="37"/>
    </row>
    <row r="714" spans="3:8" ht="33.75" customHeight="1" x14ac:dyDescent="0.25">
      <c r="C714" s="36"/>
      <c r="D714" s="36"/>
      <c r="G714" s="37"/>
      <c r="H714" s="37"/>
    </row>
    <row r="715" spans="3:8" ht="33.75" customHeight="1" x14ac:dyDescent="0.25">
      <c r="C715" s="36"/>
      <c r="D715" s="36"/>
      <c r="G715" s="37"/>
      <c r="H715" s="37"/>
    </row>
    <row r="716" spans="3:8" ht="33.75" customHeight="1" x14ac:dyDescent="0.25">
      <c r="C716" s="36"/>
      <c r="D716" s="36"/>
      <c r="G716" s="37"/>
      <c r="H716" s="37"/>
    </row>
    <row r="717" spans="3:8" ht="33.75" customHeight="1" x14ac:dyDescent="0.25">
      <c r="C717" s="36"/>
      <c r="D717" s="36"/>
      <c r="G717" s="37"/>
      <c r="H717" s="37"/>
    </row>
    <row r="718" spans="3:8" ht="33.75" customHeight="1" x14ac:dyDescent="0.25">
      <c r="C718" s="36"/>
      <c r="D718" s="36"/>
      <c r="G718" s="37"/>
      <c r="H718" s="37"/>
    </row>
    <row r="719" spans="3:8" ht="33.75" customHeight="1" x14ac:dyDescent="0.25">
      <c r="C719" s="36"/>
      <c r="D719" s="36"/>
      <c r="G719" s="37"/>
      <c r="H719" s="37"/>
    </row>
    <row r="720" spans="3:8" ht="33.75" customHeight="1" x14ac:dyDescent="0.25">
      <c r="C720" s="36"/>
      <c r="D720" s="36"/>
      <c r="G720" s="37"/>
      <c r="H720" s="37"/>
    </row>
    <row r="721" spans="3:8" ht="33.75" customHeight="1" x14ac:dyDescent="0.25">
      <c r="C721" s="36"/>
      <c r="D721" s="36"/>
      <c r="G721" s="37"/>
      <c r="H721" s="37"/>
    </row>
    <row r="722" spans="3:8" ht="33.75" customHeight="1" x14ac:dyDescent="0.25">
      <c r="C722" s="36"/>
      <c r="D722" s="36"/>
      <c r="G722" s="37"/>
      <c r="H722" s="37"/>
    </row>
    <row r="723" spans="3:8" ht="33.75" customHeight="1" x14ac:dyDescent="0.25">
      <c r="C723" s="36"/>
      <c r="D723" s="36"/>
      <c r="G723" s="37"/>
      <c r="H723" s="37"/>
    </row>
    <row r="724" spans="3:8" ht="33.75" customHeight="1" x14ac:dyDescent="0.25">
      <c r="C724" s="36"/>
      <c r="D724" s="36"/>
      <c r="G724" s="37"/>
      <c r="H724" s="37"/>
    </row>
    <row r="725" spans="3:8" ht="33.75" customHeight="1" x14ac:dyDescent="0.25">
      <c r="C725" s="36"/>
      <c r="D725" s="36"/>
      <c r="G725" s="37"/>
      <c r="H725" s="37"/>
    </row>
    <row r="726" spans="3:8" ht="33.75" customHeight="1" x14ac:dyDescent="0.25">
      <c r="C726" s="36"/>
      <c r="D726" s="36"/>
      <c r="G726" s="37"/>
      <c r="H726" s="37"/>
    </row>
    <row r="727" spans="3:8" ht="33.75" customHeight="1" x14ac:dyDescent="0.25">
      <c r="C727" s="36"/>
      <c r="D727" s="36"/>
      <c r="G727" s="37"/>
      <c r="H727" s="37"/>
    </row>
    <row r="728" spans="3:8" ht="33.75" customHeight="1" x14ac:dyDescent="0.25">
      <c r="C728" s="36"/>
      <c r="D728" s="36"/>
      <c r="G728" s="37"/>
      <c r="H728" s="37"/>
    </row>
    <row r="729" spans="3:8" ht="33.75" customHeight="1" x14ac:dyDescent="0.25">
      <c r="C729" s="36"/>
      <c r="D729" s="36"/>
      <c r="G729" s="37"/>
      <c r="H729" s="37"/>
    </row>
    <row r="730" spans="3:8" ht="33.75" customHeight="1" x14ac:dyDescent="0.25">
      <c r="C730" s="36"/>
      <c r="D730" s="36"/>
      <c r="G730" s="37"/>
      <c r="H730" s="37"/>
    </row>
    <row r="731" spans="3:8" ht="33.75" customHeight="1" x14ac:dyDescent="0.25">
      <c r="C731" s="36"/>
      <c r="D731" s="36"/>
      <c r="G731" s="37"/>
      <c r="H731" s="37"/>
    </row>
    <row r="732" spans="3:8" ht="33.75" customHeight="1" x14ac:dyDescent="0.25">
      <c r="C732" s="36"/>
      <c r="D732" s="36"/>
      <c r="G732" s="37"/>
      <c r="H732" s="37"/>
    </row>
    <row r="733" spans="3:8" ht="33.75" customHeight="1" x14ac:dyDescent="0.25">
      <c r="C733" s="36"/>
      <c r="D733" s="36"/>
      <c r="G733" s="37"/>
      <c r="H733" s="37"/>
    </row>
    <row r="734" spans="3:8" ht="33.75" customHeight="1" x14ac:dyDescent="0.25">
      <c r="C734" s="36"/>
      <c r="D734" s="36"/>
      <c r="G734" s="37"/>
      <c r="H734" s="37"/>
    </row>
    <row r="735" spans="3:8" ht="33.75" customHeight="1" x14ac:dyDescent="0.25">
      <c r="C735" s="36"/>
      <c r="D735" s="36"/>
      <c r="G735" s="37"/>
      <c r="H735" s="37"/>
    </row>
    <row r="736" spans="3:8" ht="33.75" customHeight="1" x14ac:dyDescent="0.25">
      <c r="C736" s="36"/>
      <c r="D736" s="36"/>
      <c r="G736" s="37"/>
      <c r="H736" s="37"/>
    </row>
    <row r="737" spans="3:8" ht="33.75" customHeight="1" x14ac:dyDescent="0.25">
      <c r="C737" s="36"/>
      <c r="D737" s="36"/>
      <c r="G737" s="37"/>
      <c r="H737" s="37"/>
    </row>
    <row r="738" spans="3:8" ht="33.75" customHeight="1" x14ac:dyDescent="0.25">
      <c r="C738" s="36"/>
      <c r="D738" s="36"/>
      <c r="G738" s="37"/>
      <c r="H738" s="37"/>
    </row>
    <row r="739" spans="3:8" ht="33.75" customHeight="1" x14ac:dyDescent="0.25">
      <c r="C739" s="36"/>
      <c r="D739" s="36"/>
      <c r="G739" s="37"/>
      <c r="H739" s="37"/>
    </row>
    <row r="740" spans="3:8" ht="33.75" customHeight="1" x14ac:dyDescent="0.25">
      <c r="C740" s="36"/>
      <c r="D740" s="36"/>
      <c r="G740" s="37"/>
      <c r="H740" s="37"/>
    </row>
    <row r="741" spans="3:8" ht="33.75" customHeight="1" x14ac:dyDescent="0.25">
      <c r="C741" s="36"/>
      <c r="D741" s="36"/>
      <c r="G741" s="37"/>
      <c r="H741" s="37"/>
    </row>
    <row r="742" spans="3:8" ht="33.75" customHeight="1" x14ac:dyDescent="0.25">
      <c r="C742" s="36"/>
      <c r="D742" s="36"/>
      <c r="G742" s="37"/>
      <c r="H742" s="37"/>
    </row>
    <row r="743" spans="3:8" ht="33.75" customHeight="1" x14ac:dyDescent="0.25">
      <c r="C743" s="36"/>
      <c r="D743" s="36"/>
      <c r="G743" s="37"/>
      <c r="H743" s="37"/>
    </row>
    <row r="744" spans="3:8" ht="33.75" customHeight="1" x14ac:dyDescent="0.25">
      <c r="C744" s="36"/>
      <c r="D744" s="36"/>
      <c r="G744" s="37"/>
      <c r="H744" s="37"/>
    </row>
    <row r="745" spans="3:8" ht="33.75" customHeight="1" x14ac:dyDescent="0.25">
      <c r="C745" s="36"/>
      <c r="D745" s="36"/>
      <c r="G745" s="37"/>
      <c r="H745" s="37"/>
    </row>
    <row r="746" spans="3:8" ht="33.75" customHeight="1" x14ac:dyDescent="0.25">
      <c r="C746" s="36"/>
      <c r="D746" s="36"/>
      <c r="G746" s="37"/>
      <c r="H746" s="37"/>
    </row>
    <row r="747" spans="3:8" ht="33.75" customHeight="1" x14ac:dyDescent="0.25">
      <c r="C747" s="36"/>
      <c r="D747" s="36"/>
      <c r="G747" s="37"/>
      <c r="H747" s="37"/>
    </row>
    <row r="748" spans="3:8" ht="33.75" customHeight="1" x14ac:dyDescent="0.25">
      <c r="C748" s="36"/>
      <c r="D748" s="36"/>
      <c r="G748" s="37"/>
      <c r="H748" s="37"/>
    </row>
    <row r="749" spans="3:8" ht="33.75" customHeight="1" x14ac:dyDescent="0.25">
      <c r="C749" s="36"/>
      <c r="D749" s="36"/>
      <c r="G749" s="37"/>
      <c r="H749" s="37"/>
    </row>
    <row r="750" spans="3:8" ht="33.75" customHeight="1" x14ac:dyDescent="0.25">
      <c r="C750" s="36"/>
      <c r="D750" s="36"/>
      <c r="G750" s="37"/>
      <c r="H750" s="37"/>
    </row>
    <row r="751" spans="3:8" ht="33.75" customHeight="1" x14ac:dyDescent="0.25">
      <c r="C751" s="36"/>
      <c r="D751" s="36"/>
      <c r="G751" s="37"/>
      <c r="H751" s="37"/>
    </row>
    <row r="752" spans="3:8" ht="33.75" customHeight="1" x14ac:dyDescent="0.25">
      <c r="C752" s="36"/>
      <c r="D752" s="36"/>
      <c r="G752" s="37"/>
      <c r="H752" s="37"/>
    </row>
    <row r="753" spans="3:8" ht="33.75" customHeight="1" x14ac:dyDescent="0.25">
      <c r="C753" s="36"/>
      <c r="D753" s="36"/>
      <c r="G753" s="37"/>
      <c r="H753" s="37"/>
    </row>
    <row r="754" spans="3:8" ht="33.75" customHeight="1" x14ac:dyDescent="0.25">
      <c r="C754" s="36"/>
      <c r="D754" s="36"/>
      <c r="G754" s="37"/>
      <c r="H754" s="37"/>
    </row>
    <row r="755" spans="3:8" ht="33.75" customHeight="1" x14ac:dyDescent="0.25">
      <c r="C755" s="36"/>
      <c r="D755" s="36"/>
      <c r="G755" s="37"/>
      <c r="H755" s="37"/>
    </row>
    <row r="756" spans="3:8" ht="33.75" customHeight="1" x14ac:dyDescent="0.25">
      <c r="C756" s="36"/>
      <c r="D756" s="36"/>
      <c r="G756" s="37"/>
      <c r="H756" s="37"/>
    </row>
    <row r="757" spans="3:8" ht="33.75" customHeight="1" x14ac:dyDescent="0.25">
      <c r="C757" s="36"/>
      <c r="D757" s="36"/>
      <c r="G757" s="37"/>
      <c r="H757" s="37"/>
    </row>
    <row r="758" spans="3:8" ht="33.75" customHeight="1" x14ac:dyDescent="0.25">
      <c r="C758" s="36"/>
      <c r="D758" s="36"/>
      <c r="G758" s="37"/>
      <c r="H758" s="37"/>
    </row>
    <row r="759" spans="3:8" ht="33.75" customHeight="1" x14ac:dyDescent="0.25">
      <c r="C759" s="36"/>
      <c r="D759" s="36"/>
      <c r="G759" s="37"/>
      <c r="H759" s="37"/>
    </row>
    <row r="760" spans="3:8" ht="33.75" customHeight="1" x14ac:dyDescent="0.25">
      <c r="C760" s="36"/>
      <c r="D760" s="36"/>
      <c r="G760" s="37"/>
      <c r="H760" s="37"/>
    </row>
    <row r="761" spans="3:8" ht="33.75" customHeight="1" x14ac:dyDescent="0.25">
      <c r="C761" s="36"/>
      <c r="D761" s="36"/>
      <c r="G761" s="37"/>
      <c r="H761" s="37"/>
    </row>
    <row r="762" spans="3:8" ht="33.75" customHeight="1" x14ac:dyDescent="0.25">
      <c r="C762" s="36"/>
      <c r="D762" s="36"/>
      <c r="G762" s="37"/>
      <c r="H762" s="37"/>
    </row>
    <row r="763" spans="3:8" ht="33.75" customHeight="1" x14ac:dyDescent="0.25">
      <c r="C763" s="36"/>
      <c r="D763" s="36"/>
      <c r="G763" s="37"/>
      <c r="H763" s="37"/>
    </row>
    <row r="764" spans="3:8" ht="33.75" customHeight="1" x14ac:dyDescent="0.25">
      <c r="C764" s="36"/>
      <c r="D764" s="36"/>
      <c r="G764" s="37"/>
      <c r="H764" s="37"/>
    </row>
    <row r="765" spans="3:8" ht="33.75" customHeight="1" x14ac:dyDescent="0.25">
      <c r="C765" s="36"/>
      <c r="D765" s="36"/>
      <c r="G765" s="37"/>
      <c r="H765" s="37"/>
    </row>
    <row r="766" spans="3:8" ht="33.75" customHeight="1" x14ac:dyDescent="0.25">
      <c r="C766" s="36"/>
      <c r="D766" s="36"/>
      <c r="G766" s="37"/>
      <c r="H766" s="37"/>
    </row>
    <row r="767" spans="3:8" ht="33.75" customHeight="1" x14ac:dyDescent="0.25">
      <c r="C767" s="36"/>
      <c r="D767" s="36"/>
      <c r="G767" s="37"/>
      <c r="H767" s="37"/>
    </row>
    <row r="768" spans="3:8" ht="33.75" customHeight="1" x14ac:dyDescent="0.25">
      <c r="C768" s="36"/>
      <c r="D768" s="36"/>
      <c r="G768" s="37"/>
      <c r="H768" s="37"/>
    </row>
    <row r="769" spans="3:8" ht="33.75" customHeight="1" x14ac:dyDescent="0.25">
      <c r="C769" s="36"/>
      <c r="D769" s="36"/>
      <c r="G769" s="37"/>
      <c r="H769" s="37"/>
    </row>
    <row r="770" spans="3:8" ht="33.75" customHeight="1" x14ac:dyDescent="0.25">
      <c r="C770" s="36"/>
      <c r="D770" s="36"/>
      <c r="G770" s="37"/>
      <c r="H770" s="37"/>
    </row>
    <row r="771" spans="3:8" ht="33.75" customHeight="1" x14ac:dyDescent="0.25">
      <c r="C771" s="36"/>
      <c r="D771" s="36"/>
      <c r="G771" s="37"/>
      <c r="H771" s="37"/>
    </row>
    <row r="772" spans="3:8" ht="33.75" customHeight="1" x14ac:dyDescent="0.25">
      <c r="C772" s="36"/>
      <c r="D772" s="36"/>
      <c r="G772" s="37"/>
      <c r="H772" s="37"/>
    </row>
    <row r="773" spans="3:8" ht="33.75" customHeight="1" x14ac:dyDescent="0.25">
      <c r="C773" s="36"/>
      <c r="D773" s="36"/>
      <c r="G773" s="37"/>
      <c r="H773" s="37"/>
    </row>
    <row r="774" spans="3:8" ht="33.75" customHeight="1" x14ac:dyDescent="0.25">
      <c r="C774" s="36"/>
      <c r="D774" s="36"/>
      <c r="G774" s="37"/>
      <c r="H774" s="37"/>
    </row>
    <row r="775" spans="3:8" ht="33.75" customHeight="1" x14ac:dyDescent="0.25">
      <c r="C775" s="36"/>
      <c r="D775" s="36"/>
      <c r="G775" s="37"/>
      <c r="H775" s="37"/>
    </row>
    <row r="776" spans="3:8" ht="33.75" customHeight="1" x14ac:dyDescent="0.25">
      <c r="C776" s="36"/>
      <c r="D776" s="36"/>
      <c r="G776" s="37"/>
      <c r="H776" s="37"/>
    </row>
    <row r="777" spans="3:8" ht="33.75" customHeight="1" x14ac:dyDescent="0.25">
      <c r="C777" s="36"/>
      <c r="D777" s="36"/>
      <c r="G777" s="37"/>
      <c r="H777" s="37"/>
    </row>
    <row r="778" spans="3:8" ht="33.75" customHeight="1" x14ac:dyDescent="0.25">
      <c r="C778" s="36"/>
      <c r="D778" s="36"/>
      <c r="G778" s="37"/>
      <c r="H778" s="37"/>
    </row>
    <row r="779" spans="3:8" ht="33.75" customHeight="1" x14ac:dyDescent="0.25">
      <c r="C779" s="36"/>
      <c r="D779" s="36"/>
      <c r="G779" s="37"/>
      <c r="H779" s="37"/>
    </row>
    <row r="780" spans="3:8" ht="33.75" customHeight="1" x14ac:dyDescent="0.25">
      <c r="C780" s="36"/>
      <c r="D780" s="36"/>
      <c r="G780" s="37"/>
      <c r="H780" s="37"/>
    </row>
    <row r="781" spans="3:8" ht="33.75" customHeight="1" x14ac:dyDescent="0.25">
      <c r="C781" s="36"/>
      <c r="D781" s="36"/>
      <c r="G781" s="37"/>
      <c r="H781" s="37"/>
    </row>
    <row r="782" spans="3:8" ht="33.75" customHeight="1" x14ac:dyDescent="0.25">
      <c r="C782" s="36"/>
      <c r="D782" s="36"/>
      <c r="G782" s="37"/>
      <c r="H782" s="37"/>
    </row>
    <row r="783" spans="3:8" ht="33.75" customHeight="1" x14ac:dyDescent="0.25">
      <c r="C783" s="36"/>
      <c r="D783" s="36"/>
      <c r="G783" s="37"/>
      <c r="H783" s="37"/>
    </row>
    <row r="784" spans="3:8" ht="33.75" customHeight="1" x14ac:dyDescent="0.25">
      <c r="C784" s="36"/>
      <c r="D784" s="36"/>
      <c r="G784" s="37"/>
      <c r="H784" s="37"/>
    </row>
    <row r="785" spans="3:8" ht="33.75" customHeight="1" x14ac:dyDescent="0.25">
      <c r="C785" s="36"/>
      <c r="D785" s="36"/>
      <c r="G785" s="37"/>
      <c r="H785" s="37"/>
    </row>
    <row r="786" spans="3:8" ht="33.75" customHeight="1" x14ac:dyDescent="0.25">
      <c r="C786" s="36"/>
      <c r="D786" s="36"/>
      <c r="G786" s="37"/>
      <c r="H786" s="37"/>
    </row>
    <row r="787" spans="3:8" ht="33.75" customHeight="1" x14ac:dyDescent="0.25">
      <c r="C787" s="36"/>
      <c r="D787" s="36"/>
      <c r="G787" s="37"/>
      <c r="H787" s="37"/>
    </row>
    <row r="788" spans="3:8" ht="33.75" customHeight="1" x14ac:dyDescent="0.25">
      <c r="C788" s="36"/>
      <c r="D788" s="36"/>
      <c r="G788" s="37"/>
      <c r="H788" s="37"/>
    </row>
    <row r="789" spans="3:8" ht="33.75" customHeight="1" x14ac:dyDescent="0.25">
      <c r="C789" s="36"/>
      <c r="D789" s="36"/>
      <c r="G789" s="37"/>
      <c r="H789" s="37"/>
    </row>
    <row r="790" spans="3:8" ht="33.75" customHeight="1" x14ac:dyDescent="0.25">
      <c r="C790" s="36"/>
      <c r="D790" s="36"/>
      <c r="G790" s="37"/>
      <c r="H790" s="37"/>
    </row>
    <row r="791" spans="3:8" ht="33.75" customHeight="1" x14ac:dyDescent="0.25">
      <c r="C791" s="36"/>
      <c r="D791" s="36"/>
      <c r="G791" s="37"/>
      <c r="H791" s="37"/>
    </row>
    <row r="792" spans="3:8" ht="33.75" customHeight="1" x14ac:dyDescent="0.25">
      <c r="C792" s="36"/>
      <c r="D792" s="36"/>
      <c r="G792" s="37"/>
      <c r="H792" s="37"/>
    </row>
    <row r="793" spans="3:8" ht="33.75" customHeight="1" x14ac:dyDescent="0.25">
      <c r="C793" s="36"/>
      <c r="D793" s="36"/>
      <c r="G793" s="37"/>
      <c r="H793" s="37"/>
    </row>
    <row r="794" spans="3:8" ht="33.75" customHeight="1" x14ac:dyDescent="0.25">
      <c r="C794" s="36"/>
      <c r="D794" s="36"/>
      <c r="G794" s="37"/>
      <c r="H794" s="37"/>
    </row>
    <row r="795" spans="3:8" ht="33.75" customHeight="1" x14ac:dyDescent="0.25">
      <c r="C795" s="36"/>
      <c r="D795" s="36"/>
      <c r="G795" s="37"/>
      <c r="H795" s="37"/>
    </row>
    <row r="796" spans="3:8" ht="33.75" customHeight="1" x14ac:dyDescent="0.25">
      <c r="C796" s="36"/>
      <c r="D796" s="36"/>
      <c r="G796" s="37"/>
      <c r="H796" s="37"/>
    </row>
    <row r="797" spans="3:8" ht="33.75" customHeight="1" x14ac:dyDescent="0.25">
      <c r="C797" s="36"/>
      <c r="D797" s="36"/>
      <c r="G797" s="37"/>
      <c r="H797" s="37"/>
    </row>
    <row r="798" spans="3:8" ht="33.75" customHeight="1" x14ac:dyDescent="0.25">
      <c r="C798" s="36"/>
      <c r="D798" s="36"/>
      <c r="G798" s="37"/>
      <c r="H798" s="37"/>
    </row>
    <row r="799" spans="3:8" ht="33.75" customHeight="1" x14ac:dyDescent="0.25">
      <c r="C799" s="36"/>
      <c r="D799" s="36"/>
      <c r="G799" s="37"/>
      <c r="H799" s="37"/>
    </row>
    <row r="800" spans="3:8" ht="33.75" customHeight="1" x14ac:dyDescent="0.25">
      <c r="C800" s="36"/>
      <c r="D800" s="36"/>
      <c r="G800" s="37"/>
      <c r="H800" s="37"/>
    </row>
    <row r="801" spans="3:8" ht="33.75" customHeight="1" x14ac:dyDescent="0.25">
      <c r="C801" s="36"/>
      <c r="D801" s="36"/>
      <c r="G801" s="37"/>
      <c r="H801" s="37"/>
    </row>
    <row r="802" spans="3:8" ht="33.75" customHeight="1" x14ac:dyDescent="0.25">
      <c r="C802" s="36"/>
      <c r="D802" s="36"/>
      <c r="G802" s="37"/>
      <c r="H802" s="37"/>
    </row>
    <row r="803" spans="3:8" ht="33.75" customHeight="1" x14ac:dyDescent="0.25">
      <c r="C803" s="36"/>
      <c r="D803" s="36"/>
      <c r="G803" s="37"/>
      <c r="H803" s="37"/>
    </row>
    <row r="804" spans="3:8" ht="33.75" customHeight="1" x14ac:dyDescent="0.25">
      <c r="C804" s="36"/>
      <c r="D804" s="36"/>
      <c r="G804" s="37"/>
      <c r="H804" s="37"/>
    </row>
    <row r="805" spans="3:8" ht="33.75" customHeight="1" x14ac:dyDescent="0.25">
      <c r="C805" s="36"/>
      <c r="D805" s="36"/>
      <c r="G805" s="37"/>
      <c r="H805" s="37"/>
    </row>
    <row r="806" spans="3:8" ht="33.75" customHeight="1" x14ac:dyDescent="0.25">
      <c r="C806" s="36"/>
      <c r="D806" s="36"/>
      <c r="G806" s="37"/>
      <c r="H806" s="37"/>
    </row>
    <row r="807" spans="3:8" ht="33.75" customHeight="1" x14ac:dyDescent="0.25">
      <c r="C807" s="36"/>
      <c r="D807" s="36"/>
      <c r="G807" s="37"/>
      <c r="H807" s="37"/>
    </row>
    <row r="808" spans="3:8" ht="33.75" customHeight="1" x14ac:dyDescent="0.25">
      <c r="C808" s="36"/>
      <c r="D808" s="36"/>
      <c r="G808" s="37"/>
      <c r="H808" s="37"/>
    </row>
    <row r="809" spans="3:8" ht="33.75" customHeight="1" x14ac:dyDescent="0.25">
      <c r="C809" s="36"/>
      <c r="D809" s="36"/>
      <c r="G809" s="37"/>
      <c r="H809" s="37"/>
    </row>
    <row r="810" spans="3:8" ht="33.75" customHeight="1" x14ac:dyDescent="0.25">
      <c r="C810" s="36"/>
      <c r="D810" s="36"/>
      <c r="G810" s="37"/>
      <c r="H810" s="37"/>
    </row>
    <row r="811" spans="3:8" ht="33.75" customHeight="1" x14ac:dyDescent="0.25">
      <c r="C811" s="36"/>
      <c r="D811" s="36"/>
      <c r="G811" s="37"/>
      <c r="H811" s="37"/>
    </row>
    <row r="812" spans="3:8" ht="33.75" customHeight="1" x14ac:dyDescent="0.25">
      <c r="C812" s="36"/>
      <c r="D812" s="36"/>
      <c r="G812" s="37"/>
      <c r="H812" s="37"/>
    </row>
    <row r="813" spans="3:8" ht="33.75" customHeight="1" x14ac:dyDescent="0.25">
      <c r="C813" s="36"/>
      <c r="D813" s="36"/>
      <c r="G813" s="37"/>
      <c r="H813" s="37"/>
    </row>
    <row r="814" spans="3:8" ht="33.75" customHeight="1" x14ac:dyDescent="0.25">
      <c r="C814" s="36"/>
      <c r="D814" s="36"/>
      <c r="G814" s="37"/>
      <c r="H814" s="37"/>
    </row>
    <row r="815" spans="3:8" ht="33.75" customHeight="1" x14ac:dyDescent="0.25">
      <c r="C815" s="36"/>
      <c r="D815" s="36"/>
      <c r="G815" s="37"/>
      <c r="H815" s="37"/>
    </row>
    <row r="816" spans="3:8" ht="33.75" customHeight="1" x14ac:dyDescent="0.25">
      <c r="C816" s="36"/>
      <c r="D816" s="36"/>
      <c r="G816" s="37"/>
      <c r="H816" s="37"/>
    </row>
    <row r="817" spans="3:8" ht="33.75" customHeight="1" x14ac:dyDescent="0.25">
      <c r="C817" s="36"/>
      <c r="D817" s="36"/>
      <c r="G817" s="37"/>
      <c r="H817" s="37"/>
    </row>
    <row r="818" spans="3:8" ht="33.75" customHeight="1" x14ac:dyDescent="0.25">
      <c r="C818" s="36"/>
      <c r="D818" s="36"/>
      <c r="G818" s="37"/>
      <c r="H818" s="37"/>
    </row>
    <row r="819" spans="3:8" ht="33.75" customHeight="1" x14ac:dyDescent="0.25">
      <c r="C819" s="36"/>
      <c r="D819" s="36"/>
      <c r="G819" s="37"/>
      <c r="H819" s="37"/>
    </row>
    <row r="820" spans="3:8" ht="33.75" customHeight="1" x14ac:dyDescent="0.25">
      <c r="C820" s="36"/>
      <c r="D820" s="36"/>
      <c r="G820" s="37"/>
      <c r="H820" s="37"/>
    </row>
    <row r="821" spans="3:8" ht="33.75" customHeight="1" x14ac:dyDescent="0.25">
      <c r="C821" s="36"/>
      <c r="D821" s="36"/>
      <c r="G821" s="37"/>
      <c r="H821" s="37"/>
    </row>
    <row r="822" spans="3:8" ht="33.75" customHeight="1" x14ac:dyDescent="0.25">
      <c r="C822" s="36"/>
      <c r="D822" s="36"/>
      <c r="G822" s="37"/>
      <c r="H822" s="37"/>
    </row>
    <row r="823" spans="3:8" ht="33.75" customHeight="1" x14ac:dyDescent="0.25">
      <c r="C823" s="36"/>
      <c r="D823" s="36"/>
      <c r="G823" s="37"/>
      <c r="H823" s="37"/>
    </row>
    <row r="824" spans="3:8" ht="33.75" customHeight="1" x14ac:dyDescent="0.25">
      <c r="C824" s="36"/>
      <c r="D824" s="36"/>
      <c r="G824" s="37"/>
      <c r="H824" s="37"/>
    </row>
    <row r="825" spans="3:8" ht="33.75" customHeight="1" x14ac:dyDescent="0.25">
      <c r="C825" s="36"/>
      <c r="D825" s="36"/>
      <c r="G825" s="37"/>
      <c r="H825" s="37"/>
    </row>
    <row r="826" spans="3:8" ht="33.75" customHeight="1" x14ac:dyDescent="0.25">
      <c r="C826" s="36"/>
      <c r="D826" s="36"/>
      <c r="G826" s="37"/>
      <c r="H826" s="37"/>
    </row>
    <row r="827" spans="3:8" ht="33.75" customHeight="1" x14ac:dyDescent="0.25">
      <c r="C827" s="36"/>
      <c r="D827" s="36"/>
      <c r="G827" s="37"/>
      <c r="H827" s="37"/>
    </row>
    <row r="828" spans="3:8" ht="33.75" customHeight="1" x14ac:dyDescent="0.25">
      <c r="C828" s="36"/>
      <c r="D828" s="36"/>
      <c r="G828" s="37"/>
      <c r="H828" s="37"/>
    </row>
    <row r="829" spans="3:8" ht="33.75" customHeight="1" x14ac:dyDescent="0.25">
      <c r="C829" s="36"/>
      <c r="D829" s="36"/>
      <c r="G829" s="37"/>
      <c r="H829" s="37"/>
    </row>
    <row r="830" spans="3:8" ht="33.75" customHeight="1" x14ac:dyDescent="0.25">
      <c r="C830" s="36"/>
      <c r="D830" s="36"/>
      <c r="G830" s="37"/>
      <c r="H830" s="37"/>
    </row>
    <row r="831" spans="3:8" ht="33.75" customHeight="1" x14ac:dyDescent="0.25">
      <c r="C831" s="36"/>
      <c r="D831" s="36"/>
      <c r="G831" s="37"/>
      <c r="H831" s="37"/>
    </row>
    <row r="832" spans="3:8" ht="33.75" customHeight="1" x14ac:dyDescent="0.25">
      <c r="C832" s="36"/>
      <c r="D832" s="36"/>
      <c r="G832" s="37"/>
      <c r="H832" s="37"/>
    </row>
    <row r="833" spans="3:8" ht="33.75" customHeight="1" x14ac:dyDescent="0.25">
      <c r="C833" s="36"/>
      <c r="D833" s="36"/>
      <c r="G833" s="37"/>
      <c r="H833" s="37"/>
    </row>
    <row r="834" spans="3:8" ht="33.75" customHeight="1" x14ac:dyDescent="0.25">
      <c r="C834" s="36"/>
      <c r="D834" s="36"/>
      <c r="G834" s="37"/>
      <c r="H834" s="37"/>
    </row>
    <row r="835" spans="3:8" ht="33.75" customHeight="1" x14ac:dyDescent="0.25">
      <c r="C835" s="36"/>
      <c r="D835" s="36"/>
      <c r="G835" s="37"/>
      <c r="H835" s="37"/>
    </row>
    <row r="836" spans="3:8" ht="33.75" customHeight="1" x14ac:dyDescent="0.25">
      <c r="C836" s="36"/>
      <c r="D836" s="36"/>
      <c r="G836" s="37"/>
      <c r="H836" s="37"/>
    </row>
    <row r="837" spans="3:8" ht="33.75" customHeight="1" x14ac:dyDescent="0.25">
      <c r="C837" s="36"/>
      <c r="D837" s="36"/>
      <c r="G837" s="37"/>
      <c r="H837" s="37"/>
    </row>
    <row r="838" spans="3:8" ht="33.75" customHeight="1" x14ac:dyDescent="0.25">
      <c r="C838" s="36"/>
      <c r="D838" s="36"/>
      <c r="G838" s="37"/>
      <c r="H838" s="37"/>
    </row>
    <row r="839" spans="3:8" ht="33.75" customHeight="1" x14ac:dyDescent="0.25">
      <c r="C839" s="36"/>
      <c r="D839" s="36"/>
      <c r="G839" s="37"/>
      <c r="H839" s="37"/>
    </row>
    <row r="840" spans="3:8" ht="33.75" customHeight="1" x14ac:dyDescent="0.25">
      <c r="C840" s="36"/>
      <c r="D840" s="36"/>
      <c r="G840" s="37"/>
      <c r="H840" s="37"/>
    </row>
    <row r="841" spans="3:8" ht="33.75" customHeight="1" x14ac:dyDescent="0.25">
      <c r="C841" s="36"/>
      <c r="D841" s="36"/>
      <c r="G841" s="37"/>
      <c r="H841" s="37"/>
    </row>
    <row r="842" spans="3:8" ht="33.75" customHeight="1" x14ac:dyDescent="0.25">
      <c r="C842" s="36"/>
      <c r="D842" s="36"/>
      <c r="G842" s="37"/>
      <c r="H842" s="37"/>
    </row>
    <row r="843" spans="3:8" ht="33.75" customHeight="1" x14ac:dyDescent="0.25">
      <c r="C843" s="36"/>
      <c r="D843" s="36"/>
      <c r="G843" s="37"/>
      <c r="H843" s="37"/>
    </row>
    <row r="844" spans="3:8" ht="33.75" customHeight="1" x14ac:dyDescent="0.25">
      <c r="C844" s="36"/>
      <c r="D844" s="36"/>
      <c r="G844" s="37"/>
      <c r="H844" s="37"/>
    </row>
    <row r="845" spans="3:8" ht="33.75" customHeight="1" x14ac:dyDescent="0.25">
      <c r="C845" s="36"/>
      <c r="D845" s="36"/>
      <c r="G845" s="37"/>
      <c r="H845" s="37"/>
    </row>
    <row r="846" spans="3:8" ht="33.75" customHeight="1" x14ac:dyDescent="0.25">
      <c r="C846" s="36"/>
      <c r="D846" s="36"/>
      <c r="G846" s="37"/>
      <c r="H846" s="37"/>
    </row>
    <row r="847" spans="3:8" ht="33.75" customHeight="1" x14ac:dyDescent="0.25">
      <c r="C847" s="36"/>
      <c r="D847" s="36"/>
      <c r="G847" s="37"/>
      <c r="H847" s="37"/>
    </row>
    <row r="848" spans="3:8" ht="33.75" customHeight="1" x14ac:dyDescent="0.25">
      <c r="C848" s="36"/>
      <c r="D848" s="36"/>
      <c r="G848" s="37"/>
      <c r="H848" s="37"/>
    </row>
    <row r="849" spans="3:8" ht="33.75" customHeight="1" x14ac:dyDescent="0.25">
      <c r="C849" s="36"/>
      <c r="D849" s="36"/>
      <c r="G849" s="37"/>
      <c r="H849" s="37"/>
    </row>
    <row r="850" spans="3:8" ht="33.75" customHeight="1" x14ac:dyDescent="0.25">
      <c r="C850" s="36"/>
      <c r="D850" s="36"/>
      <c r="G850" s="37"/>
      <c r="H850" s="37"/>
    </row>
    <row r="851" spans="3:8" ht="33.75" customHeight="1" x14ac:dyDescent="0.25">
      <c r="C851" s="36"/>
      <c r="D851" s="36"/>
      <c r="G851" s="37"/>
      <c r="H851" s="37"/>
    </row>
    <row r="852" spans="3:8" ht="33.75" customHeight="1" x14ac:dyDescent="0.25">
      <c r="C852" s="36"/>
      <c r="D852" s="36"/>
      <c r="G852" s="37"/>
      <c r="H852" s="37"/>
    </row>
    <row r="853" spans="3:8" ht="33.75" customHeight="1" x14ac:dyDescent="0.25">
      <c r="C853" s="36"/>
      <c r="D853" s="36"/>
      <c r="G853" s="37"/>
      <c r="H853" s="37"/>
    </row>
    <row r="854" spans="3:8" ht="33.75" customHeight="1" x14ac:dyDescent="0.25">
      <c r="C854" s="36"/>
      <c r="D854" s="36"/>
      <c r="G854" s="37"/>
      <c r="H854" s="37"/>
    </row>
    <row r="855" spans="3:8" ht="33.75" customHeight="1" x14ac:dyDescent="0.25">
      <c r="C855" s="36"/>
      <c r="D855" s="36"/>
      <c r="G855" s="37"/>
      <c r="H855" s="37"/>
    </row>
    <row r="856" spans="3:8" ht="33.75" customHeight="1" x14ac:dyDescent="0.25">
      <c r="C856" s="36"/>
      <c r="D856" s="36"/>
      <c r="G856" s="37"/>
      <c r="H856" s="37"/>
    </row>
    <row r="857" spans="3:8" ht="33.75" customHeight="1" x14ac:dyDescent="0.25">
      <c r="C857" s="36"/>
      <c r="D857" s="36"/>
      <c r="G857" s="37"/>
      <c r="H857" s="37"/>
    </row>
    <row r="858" spans="3:8" ht="33.75" customHeight="1" x14ac:dyDescent="0.25">
      <c r="C858" s="36"/>
      <c r="D858" s="36"/>
      <c r="G858" s="37"/>
      <c r="H858" s="37"/>
    </row>
    <row r="859" spans="3:8" ht="33.75" customHeight="1" x14ac:dyDescent="0.25">
      <c r="C859" s="36"/>
      <c r="D859" s="36"/>
      <c r="G859" s="37"/>
      <c r="H859" s="37"/>
    </row>
    <row r="860" spans="3:8" ht="33.75" customHeight="1" x14ac:dyDescent="0.25">
      <c r="C860" s="36"/>
      <c r="D860" s="36"/>
      <c r="G860" s="37"/>
      <c r="H860" s="37"/>
    </row>
    <row r="861" spans="3:8" ht="33.75" customHeight="1" x14ac:dyDescent="0.25">
      <c r="C861" s="36"/>
      <c r="D861" s="36"/>
      <c r="G861" s="37"/>
      <c r="H861" s="37"/>
    </row>
    <row r="862" spans="3:8" ht="33.75" customHeight="1" x14ac:dyDescent="0.25">
      <c r="C862" s="36"/>
      <c r="D862" s="36"/>
      <c r="G862" s="37"/>
      <c r="H862" s="37"/>
    </row>
    <row r="863" spans="3:8" ht="33.75" customHeight="1" x14ac:dyDescent="0.25">
      <c r="C863" s="36"/>
      <c r="D863" s="36"/>
      <c r="G863" s="37"/>
      <c r="H863" s="37"/>
    </row>
    <row r="864" spans="3:8" ht="33.75" customHeight="1" x14ac:dyDescent="0.25">
      <c r="C864" s="36"/>
      <c r="D864" s="36"/>
      <c r="G864" s="37"/>
      <c r="H864" s="37"/>
    </row>
    <row r="865" spans="3:8" ht="33.75" customHeight="1" x14ac:dyDescent="0.25">
      <c r="C865" s="36"/>
      <c r="D865" s="36"/>
      <c r="G865" s="37"/>
      <c r="H865" s="37"/>
    </row>
    <row r="866" spans="3:8" ht="33.75" customHeight="1" x14ac:dyDescent="0.25">
      <c r="C866" s="36"/>
      <c r="D866" s="36"/>
      <c r="G866" s="37"/>
      <c r="H866" s="37"/>
    </row>
    <row r="867" spans="3:8" ht="33.75" customHeight="1" x14ac:dyDescent="0.25">
      <c r="C867" s="36"/>
      <c r="D867" s="36"/>
      <c r="G867" s="37"/>
      <c r="H867" s="37"/>
    </row>
    <row r="868" spans="3:8" ht="33.75" customHeight="1" x14ac:dyDescent="0.25">
      <c r="C868" s="36"/>
      <c r="D868" s="36"/>
      <c r="G868" s="37"/>
      <c r="H868" s="37"/>
    </row>
    <row r="869" spans="3:8" ht="33.75" customHeight="1" x14ac:dyDescent="0.25">
      <c r="C869" s="36"/>
      <c r="D869" s="36"/>
      <c r="G869" s="37"/>
      <c r="H869" s="37"/>
    </row>
    <row r="870" spans="3:8" ht="33.75" customHeight="1" x14ac:dyDescent="0.25">
      <c r="C870" s="36"/>
      <c r="D870" s="36"/>
      <c r="G870" s="37"/>
      <c r="H870" s="37"/>
    </row>
    <row r="871" spans="3:8" ht="33.75" customHeight="1" x14ac:dyDescent="0.25">
      <c r="C871" s="36"/>
      <c r="D871" s="36"/>
      <c r="G871" s="37"/>
      <c r="H871" s="37"/>
    </row>
    <row r="872" spans="3:8" ht="33.75" customHeight="1" x14ac:dyDescent="0.25">
      <c r="C872" s="36"/>
      <c r="D872" s="36"/>
      <c r="G872" s="37"/>
      <c r="H872" s="37"/>
    </row>
    <row r="873" spans="3:8" ht="33.75" customHeight="1" x14ac:dyDescent="0.25">
      <c r="C873" s="36"/>
      <c r="D873" s="36"/>
      <c r="G873" s="37"/>
      <c r="H873" s="37"/>
    </row>
    <row r="874" spans="3:8" ht="33.75" customHeight="1" x14ac:dyDescent="0.25">
      <c r="C874" s="36"/>
      <c r="D874" s="36"/>
      <c r="G874" s="37"/>
      <c r="H874" s="37"/>
    </row>
    <row r="875" spans="3:8" ht="33.75" customHeight="1" x14ac:dyDescent="0.25">
      <c r="C875" s="36"/>
      <c r="D875" s="36"/>
      <c r="G875" s="37"/>
      <c r="H875" s="37"/>
    </row>
    <row r="876" spans="3:8" ht="33.75" customHeight="1" x14ac:dyDescent="0.25">
      <c r="C876" s="36"/>
      <c r="D876" s="36"/>
      <c r="G876" s="37"/>
      <c r="H876" s="37"/>
    </row>
    <row r="877" spans="3:8" ht="33.75" customHeight="1" x14ac:dyDescent="0.25">
      <c r="C877" s="36"/>
      <c r="D877" s="36"/>
      <c r="G877" s="37"/>
      <c r="H877" s="37"/>
    </row>
    <row r="878" spans="3:8" ht="33.75" customHeight="1" x14ac:dyDescent="0.25">
      <c r="C878" s="36"/>
      <c r="D878" s="36"/>
      <c r="G878" s="37"/>
      <c r="H878" s="37"/>
    </row>
    <row r="879" spans="3:8" ht="33.75" customHeight="1" x14ac:dyDescent="0.25">
      <c r="C879" s="36"/>
      <c r="D879" s="36"/>
      <c r="G879" s="37"/>
      <c r="H879" s="37"/>
    </row>
    <row r="880" spans="3:8" ht="33.75" customHeight="1" x14ac:dyDescent="0.25">
      <c r="C880" s="36"/>
      <c r="D880" s="36"/>
      <c r="G880" s="37"/>
      <c r="H880" s="37"/>
    </row>
    <row r="881" spans="3:8" ht="33.75" customHeight="1" x14ac:dyDescent="0.25">
      <c r="C881" s="36"/>
      <c r="D881" s="36"/>
      <c r="G881" s="37"/>
      <c r="H881" s="37"/>
    </row>
    <row r="882" spans="3:8" ht="33.75" customHeight="1" x14ac:dyDescent="0.25">
      <c r="C882" s="36"/>
      <c r="D882" s="36"/>
      <c r="G882" s="37"/>
      <c r="H882" s="37"/>
    </row>
    <row r="883" spans="3:8" ht="33.75" customHeight="1" x14ac:dyDescent="0.25">
      <c r="C883" s="36"/>
      <c r="D883" s="36"/>
      <c r="G883" s="37"/>
      <c r="H883" s="37"/>
    </row>
    <row r="884" spans="3:8" ht="33.75" customHeight="1" x14ac:dyDescent="0.25">
      <c r="C884" s="36"/>
      <c r="D884" s="36"/>
      <c r="G884" s="37"/>
      <c r="H884" s="37"/>
    </row>
    <row r="885" spans="3:8" ht="33.75" customHeight="1" x14ac:dyDescent="0.25">
      <c r="C885" s="36"/>
      <c r="D885" s="36"/>
      <c r="G885" s="37"/>
      <c r="H885" s="37"/>
    </row>
    <row r="886" spans="3:8" ht="33.75" customHeight="1" x14ac:dyDescent="0.25">
      <c r="C886" s="36"/>
      <c r="D886" s="36"/>
      <c r="G886" s="37"/>
      <c r="H886" s="37"/>
    </row>
    <row r="887" spans="3:8" ht="33.75" customHeight="1" x14ac:dyDescent="0.25">
      <c r="C887" s="36"/>
      <c r="D887" s="36"/>
      <c r="G887" s="37"/>
      <c r="H887" s="37"/>
    </row>
    <row r="888" spans="3:8" ht="33.75" customHeight="1" x14ac:dyDescent="0.25">
      <c r="C888" s="36"/>
      <c r="D888" s="36"/>
      <c r="G888" s="37"/>
      <c r="H888" s="37"/>
    </row>
    <row r="889" spans="3:8" ht="33.75" customHeight="1" x14ac:dyDescent="0.25">
      <c r="C889" s="36"/>
      <c r="D889" s="36"/>
      <c r="G889" s="37"/>
      <c r="H889" s="37"/>
    </row>
    <row r="890" spans="3:8" ht="33.75" customHeight="1" x14ac:dyDescent="0.25">
      <c r="C890" s="36"/>
      <c r="D890" s="36"/>
      <c r="G890" s="37"/>
      <c r="H890" s="37"/>
    </row>
    <row r="891" spans="3:8" ht="33.75" customHeight="1" x14ac:dyDescent="0.25">
      <c r="C891" s="36"/>
      <c r="D891" s="36"/>
      <c r="G891" s="37"/>
      <c r="H891" s="37"/>
    </row>
    <row r="892" spans="3:8" ht="33.75" customHeight="1" x14ac:dyDescent="0.25">
      <c r="C892" s="36"/>
      <c r="D892" s="36"/>
      <c r="G892" s="37"/>
      <c r="H892" s="37"/>
    </row>
    <row r="893" spans="3:8" ht="33.75" customHeight="1" x14ac:dyDescent="0.25">
      <c r="C893" s="36"/>
      <c r="D893" s="36"/>
      <c r="G893" s="37"/>
      <c r="H893" s="37"/>
    </row>
    <row r="894" spans="3:8" ht="33.75" customHeight="1" x14ac:dyDescent="0.25">
      <c r="C894" s="36"/>
      <c r="D894" s="36"/>
      <c r="G894" s="37"/>
      <c r="H894" s="37"/>
    </row>
    <row r="895" spans="3:8" ht="33.75" customHeight="1" x14ac:dyDescent="0.25">
      <c r="C895" s="36"/>
      <c r="D895" s="36"/>
      <c r="G895" s="37"/>
      <c r="H895" s="37"/>
    </row>
    <row r="896" spans="3:8" ht="33.75" customHeight="1" x14ac:dyDescent="0.25">
      <c r="C896" s="36"/>
      <c r="D896" s="36"/>
      <c r="G896" s="37"/>
      <c r="H896" s="37"/>
    </row>
    <row r="897" spans="3:8" ht="33.75" customHeight="1" x14ac:dyDescent="0.25">
      <c r="C897" s="36"/>
      <c r="D897" s="36"/>
      <c r="G897" s="37"/>
      <c r="H897" s="37"/>
    </row>
    <row r="898" spans="3:8" ht="33.75" customHeight="1" x14ac:dyDescent="0.25">
      <c r="C898" s="36"/>
      <c r="D898" s="36"/>
      <c r="G898" s="37"/>
      <c r="H898" s="37"/>
    </row>
    <row r="899" spans="3:8" ht="33.75" customHeight="1" x14ac:dyDescent="0.25">
      <c r="C899" s="36"/>
      <c r="D899" s="36"/>
      <c r="G899" s="37"/>
      <c r="H899" s="37"/>
    </row>
    <row r="900" spans="3:8" ht="33.75" customHeight="1" x14ac:dyDescent="0.25">
      <c r="C900" s="36"/>
      <c r="D900" s="36"/>
      <c r="G900" s="37"/>
      <c r="H900" s="37"/>
    </row>
    <row r="901" spans="3:8" ht="33.75" customHeight="1" x14ac:dyDescent="0.25">
      <c r="C901" s="36"/>
      <c r="D901" s="36"/>
      <c r="G901" s="37"/>
      <c r="H901" s="37"/>
    </row>
    <row r="902" spans="3:8" ht="33.75" customHeight="1" x14ac:dyDescent="0.25">
      <c r="C902" s="36"/>
      <c r="D902" s="36"/>
      <c r="G902" s="37"/>
      <c r="H902" s="37"/>
    </row>
    <row r="903" spans="3:8" ht="33.75" customHeight="1" x14ac:dyDescent="0.25">
      <c r="C903" s="36"/>
      <c r="D903" s="36"/>
      <c r="G903" s="37"/>
      <c r="H903" s="37"/>
    </row>
    <row r="904" spans="3:8" ht="33.75" customHeight="1" x14ac:dyDescent="0.25">
      <c r="C904" s="36"/>
      <c r="D904" s="36"/>
      <c r="G904" s="37"/>
      <c r="H904" s="37"/>
    </row>
    <row r="905" spans="3:8" ht="33.75" customHeight="1" x14ac:dyDescent="0.25">
      <c r="C905" s="36"/>
      <c r="D905" s="36"/>
      <c r="G905" s="37"/>
      <c r="H905" s="37"/>
    </row>
    <row r="906" spans="3:8" ht="33.75" customHeight="1" x14ac:dyDescent="0.25">
      <c r="C906" s="36"/>
      <c r="D906" s="36"/>
      <c r="G906" s="37"/>
      <c r="H906" s="37"/>
    </row>
    <row r="907" spans="3:8" ht="33.75" customHeight="1" x14ac:dyDescent="0.25">
      <c r="C907" s="36"/>
      <c r="D907" s="36"/>
      <c r="G907" s="37"/>
      <c r="H907" s="37"/>
    </row>
    <row r="908" spans="3:8" ht="33.75" customHeight="1" x14ac:dyDescent="0.25">
      <c r="C908" s="36"/>
      <c r="D908" s="36"/>
      <c r="G908" s="37"/>
      <c r="H908" s="37"/>
    </row>
    <row r="909" spans="3:8" ht="33.75" customHeight="1" x14ac:dyDescent="0.25">
      <c r="C909" s="36"/>
      <c r="D909" s="36"/>
      <c r="G909" s="37"/>
      <c r="H909" s="37"/>
    </row>
    <row r="910" spans="3:8" ht="33.75" customHeight="1" x14ac:dyDescent="0.25">
      <c r="C910" s="36"/>
      <c r="D910" s="36"/>
      <c r="G910" s="37"/>
      <c r="H910" s="37"/>
    </row>
    <row r="911" spans="3:8" ht="33.75" customHeight="1" x14ac:dyDescent="0.25">
      <c r="C911" s="36"/>
      <c r="D911" s="36"/>
      <c r="G911" s="37"/>
      <c r="H911" s="37"/>
    </row>
    <row r="912" spans="3:8" ht="33.75" customHeight="1" x14ac:dyDescent="0.25">
      <c r="C912" s="36"/>
      <c r="D912" s="36"/>
      <c r="G912" s="37"/>
      <c r="H912" s="37"/>
    </row>
    <row r="913" spans="3:8" ht="33.75" customHeight="1" x14ac:dyDescent="0.25">
      <c r="C913" s="36"/>
      <c r="D913" s="36"/>
      <c r="G913" s="37"/>
      <c r="H913" s="37"/>
    </row>
    <row r="914" spans="3:8" ht="33.75" customHeight="1" x14ac:dyDescent="0.25">
      <c r="C914" s="36"/>
      <c r="D914" s="36"/>
      <c r="G914" s="37"/>
      <c r="H914" s="37"/>
    </row>
    <row r="915" spans="3:8" ht="33.75" customHeight="1" x14ac:dyDescent="0.25">
      <c r="C915" s="36"/>
      <c r="D915" s="36"/>
      <c r="G915" s="37"/>
      <c r="H915" s="37"/>
    </row>
    <row r="916" spans="3:8" ht="33.75" customHeight="1" x14ac:dyDescent="0.25">
      <c r="C916" s="36"/>
      <c r="D916" s="36"/>
      <c r="G916" s="37"/>
      <c r="H916" s="37"/>
    </row>
    <row r="917" spans="3:8" ht="33.75" customHeight="1" x14ac:dyDescent="0.25">
      <c r="C917" s="36"/>
      <c r="D917" s="36"/>
      <c r="G917" s="37"/>
      <c r="H917" s="37"/>
    </row>
    <row r="918" spans="3:8" ht="33.75" customHeight="1" x14ac:dyDescent="0.25">
      <c r="C918" s="36"/>
      <c r="D918" s="36"/>
      <c r="G918" s="37"/>
      <c r="H918" s="37"/>
    </row>
    <row r="919" spans="3:8" ht="33.75" customHeight="1" x14ac:dyDescent="0.25">
      <c r="C919" s="36"/>
      <c r="D919" s="36"/>
      <c r="G919" s="37"/>
      <c r="H919" s="37"/>
    </row>
    <row r="920" spans="3:8" ht="33.75" customHeight="1" x14ac:dyDescent="0.25">
      <c r="C920" s="36"/>
      <c r="D920" s="36"/>
      <c r="G920" s="37"/>
      <c r="H920" s="37"/>
    </row>
    <row r="921" spans="3:8" ht="33.75" customHeight="1" x14ac:dyDescent="0.25">
      <c r="C921" s="36"/>
      <c r="D921" s="36"/>
      <c r="G921" s="37"/>
      <c r="H921" s="37"/>
    </row>
    <row r="922" spans="3:8" ht="33.75" customHeight="1" x14ac:dyDescent="0.25">
      <c r="C922" s="36"/>
      <c r="D922" s="36"/>
      <c r="G922" s="37"/>
      <c r="H922" s="37"/>
    </row>
    <row r="923" spans="3:8" ht="33.75" customHeight="1" x14ac:dyDescent="0.25">
      <c r="C923" s="36"/>
      <c r="D923" s="36"/>
      <c r="G923" s="37"/>
      <c r="H923" s="37"/>
    </row>
    <row r="924" spans="3:8" ht="33.75" customHeight="1" x14ac:dyDescent="0.25">
      <c r="C924" s="36"/>
      <c r="D924" s="36"/>
      <c r="G924" s="37"/>
      <c r="H924" s="37"/>
    </row>
    <row r="925" spans="3:8" ht="33.75" customHeight="1" x14ac:dyDescent="0.25">
      <c r="C925" s="36"/>
      <c r="D925" s="36"/>
      <c r="G925" s="37"/>
      <c r="H925" s="37"/>
    </row>
    <row r="926" spans="3:8" ht="33.75" customHeight="1" x14ac:dyDescent="0.25">
      <c r="C926" s="36"/>
      <c r="D926" s="36"/>
      <c r="G926" s="37"/>
      <c r="H926" s="37"/>
    </row>
    <row r="927" spans="3:8" ht="33.75" customHeight="1" x14ac:dyDescent="0.25">
      <c r="C927" s="36"/>
      <c r="D927" s="36"/>
      <c r="G927" s="37"/>
      <c r="H927" s="37"/>
    </row>
    <row r="928" spans="3:8" ht="33.75" customHeight="1" x14ac:dyDescent="0.25">
      <c r="C928" s="36"/>
      <c r="D928" s="36"/>
      <c r="G928" s="37"/>
      <c r="H928" s="37"/>
    </row>
    <row r="929" spans="3:8" ht="33.75" customHeight="1" x14ac:dyDescent="0.25">
      <c r="C929" s="36"/>
      <c r="D929" s="36"/>
      <c r="G929" s="37"/>
      <c r="H929" s="37"/>
    </row>
    <row r="930" spans="3:8" ht="33.75" customHeight="1" x14ac:dyDescent="0.25">
      <c r="C930" s="36"/>
      <c r="D930" s="36"/>
      <c r="G930" s="37"/>
      <c r="H930" s="37"/>
    </row>
    <row r="931" spans="3:8" ht="33.75" customHeight="1" x14ac:dyDescent="0.25">
      <c r="C931" s="36"/>
      <c r="D931" s="36"/>
      <c r="G931" s="37"/>
      <c r="H931" s="37"/>
    </row>
    <row r="932" spans="3:8" ht="33.75" customHeight="1" x14ac:dyDescent="0.25">
      <c r="C932" s="36"/>
      <c r="D932" s="36"/>
      <c r="G932" s="37"/>
      <c r="H932" s="37"/>
    </row>
    <row r="933" spans="3:8" ht="33.75" customHeight="1" x14ac:dyDescent="0.25">
      <c r="C933" s="36"/>
      <c r="D933" s="36"/>
      <c r="G933" s="37"/>
      <c r="H933" s="37"/>
    </row>
    <row r="934" spans="3:8" ht="33.75" customHeight="1" x14ac:dyDescent="0.25">
      <c r="C934" s="36"/>
      <c r="D934" s="36"/>
      <c r="G934" s="37"/>
      <c r="H934" s="37"/>
    </row>
    <row r="935" spans="3:8" ht="33.75" customHeight="1" x14ac:dyDescent="0.25">
      <c r="C935" s="36"/>
      <c r="D935" s="36"/>
      <c r="G935" s="37"/>
      <c r="H935" s="37"/>
    </row>
    <row r="936" spans="3:8" ht="33.75" customHeight="1" x14ac:dyDescent="0.25">
      <c r="C936" s="36"/>
      <c r="D936" s="36"/>
      <c r="G936" s="37"/>
      <c r="H936" s="37"/>
    </row>
    <row r="937" spans="3:8" ht="33.75" customHeight="1" x14ac:dyDescent="0.25">
      <c r="C937" s="36"/>
      <c r="D937" s="36"/>
      <c r="G937" s="37"/>
      <c r="H937" s="37"/>
    </row>
    <row r="938" spans="3:8" ht="33.75" customHeight="1" x14ac:dyDescent="0.25">
      <c r="C938" s="36"/>
      <c r="D938" s="36"/>
      <c r="G938" s="37"/>
      <c r="H938" s="37"/>
    </row>
    <row r="939" spans="3:8" ht="33.75" customHeight="1" x14ac:dyDescent="0.25">
      <c r="C939" s="36"/>
      <c r="D939" s="36"/>
      <c r="G939" s="37"/>
      <c r="H939" s="37"/>
    </row>
    <row r="940" spans="3:8" ht="33.75" customHeight="1" x14ac:dyDescent="0.25">
      <c r="C940" s="36"/>
      <c r="D940" s="36"/>
      <c r="G940" s="37"/>
      <c r="H940" s="37"/>
    </row>
    <row r="941" spans="3:8" ht="33.75" customHeight="1" x14ac:dyDescent="0.25">
      <c r="C941" s="36"/>
      <c r="D941" s="36"/>
      <c r="G941" s="37"/>
      <c r="H941" s="37"/>
    </row>
    <row r="942" spans="3:8" ht="33.75" customHeight="1" x14ac:dyDescent="0.25">
      <c r="C942" s="36"/>
      <c r="D942" s="36"/>
      <c r="G942" s="37"/>
      <c r="H942" s="37"/>
    </row>
    <row r="943" spans="3:8" ht="33.75" customHeight="1" x14ac:dyDescent="0.25">
      <c r="C943" s="36"/>
      <c r="D943" s="36"/>
      <c r="G943" s="37"/>
      <c r="H943" s="37"/>
    </row>
    <row r="944" spans="3:8" ht="33.75" customHeight="1" x14ac:dyDescent="0.25">
      <c r="C944" s="36"/>
      <c r="D944" s="36"/>
      <c r="G944" s="37"/>
      <c r="H944" s="37"/>
    </row>
    <row r="945" spans="3:8" ht="33.75" customHeight="1" x14ac:dyDescent="0.25">
      <c r="C945" s="36"/>
      <c r="D945" s="36"/>
      <c r="G945" s="37"/>
      <c r="H945" s="37"/>
    </row>
    <row r="946" spans="3:8" ht="33.75" customHeight="1" x14ac:dyDescent="0.25">
      <c r="C946" s="36"/>
      <c r="D946" s="36"/>
      <c r="G946" s="37"/>
      <c r="H946" s="37"/>
    </row>
    <row r="947" spans="3:8" ht="33.75" customHeight="1" x14ac:dyDescent="0.25">
      <c r="C947" s="36"/>
      <c r="D947" s="36"/>
      <c r="G947" s="37"/>
      <c r="H947" s="37"/>
    </row>
    <row r="948" spans="3:8" ht="33.75" customHeight="1" x14ac:dyDescent="0.25">
      <c r="C948" s="36"/>
      <c r="D948" s="36"/>
      <c r="G948" s="37"/>
      <c r="H948" s="37"/>
    </row>
    <row r="949" spans="3:8" ht="33.75" customHeight="1" x14ac:dyDescent="0.25">
      <c r="C949" s="36"/>
      <c r="D949" s="36"/>
      <c r="G949" s="37"/>
      <c r="H949" s="37"/>
    </row>
    <row r="950" spans="3:8" ht="33.75" customHeight="1" x14ac:dyDescent="0.25">
      <c r="C950" s="36"/>
      <c r="D950" s="36"/>
      <c r="G950" s="37"/>
      <c r="H950" s="37"/>
    </row>
    <row r="951" spans="3:8" ht="33.75" customHeight="1" x14ac:dyDescent="0.25">
      <c r="C951" s="36"/>
      <c r="D951" s="36"/>
      <c r="G951" s="37"/>
      <c r="H951" s="37"/>
    </row>
    <row r="952" spans="3:8" ht="33.75" customHeight="1" x14ac:dyDescent="0.25">
      <c r="C952" s="36"/>
      <c r="D952" s="36"/>
      <c r="G952" s="37"/>
      <c r="H952" s="37"/>
    </row>
    <row r="953" spans="3:8" ht="33.75" customHeight="1" x14ac:dyDescent="0.25">
      <c r="C953" s="36"/>
      <c r="D953" s="36"/>
      <c r="G953" s="37"/>
      <c r="H953" s="37"/>
    </row>
    <row r="954" spans="3:8" ht="33.75" customHeight="1" x14ac:dyDescent="0.25">
      <c r="C954" s="36"/>
      <c r="D954" s="36"/>
      <c r="G954" s="37"/>
      <c r="H954" s="37"/>
    </row>
    <row r="955" spans="3:8" ht="33.75" customHeight="1" x14ac:dyDescent="0.25">
      <c r="C955" s="36"/>
      <c r="D955" s="36"/>
      <c r="G955" s="37"/>
      <c r="H955" s="37"/>
    </row>
    <row r="956" spans="3:8" ht="33.75" customHeight="1" x14ac:dyDescent="0.25">
      <c r="C956" s="36"/>
      <c r="D956" s="36"/>
      <c r="G956" s="37"/>
      <c r="H956" s="37"/>
    </row>
    <row r="957" spans="3:8" ht="33.75" customHeight="1" x14ac:dyDescent="0.25">
      <c r="C957" s="36"/>
      <c r="D957" s="36"/>
      <c r="G957" s="37"/>
      <c r="H957" s="37"/>
    </row>
    <row r="958" spans="3:8" ht="33.75" customHeight="1" x14ac:dyDescent="0.25">
      <c r="C958" s="36"/>
      <c r="D958" s="36"/>
      <c r="G958" s="37"/>
      <c r="H958" s="37"/>
    </row>
    <row r="959" spans="3:8" ht="33.75" customHeight="1" x14ac:dyDescent="0.25">
      <c r="C959" s="36"/>
      <c r="D959" s="36"/>
      <c r="G959" s="37"/>
      <c r="H959" s="37"/>
    </row>
    <row r="960" spans="3:8" ht="33.75" customHeight="1" x14ac:dyDescent="0.25">
      <c r="C960" s="36"/>
      <c r="D960" s="36"/>
      <c r="G960" s="37"/>
      <c r="H960" s="37"/>
    </row>
    <row r="961" spans="3:8" ht="33.75" customHeight="1" x14ac:dyDescent="0.25">
      <c r="C961" s="36"/>
      <c r="D961" s="36"/>
      <c r="G961" s="37"/>
      <c r="H961" s="37"/>
    </row>
    <row r="962" spans="3:8" ht="33.75" customHeight="1" x14ac:dyDescent="0.25">
      <c r="C962" s="36"/>
      <c r="D962" s="36"/>
      <c r="G962" s="37"/>
      <c r="H962" s="37"/>
    </row>
    <row r="963" spans="3:8" ht="33.75" customHeight="1" x14ac:dyDescent="0.25">
      <c r="C963" s="36"/>
      <c r="D963" s="36"/>
      <c r="G963" s="37"/>
      <c r="H963" s="37"/>
    </row>
    <row r="964" spans="3:8" ht="33.75" customHeight="1" x14ac:dyDescent="0.25">
      <c r="C964" s="36"/>
      <c r="D964" s="36"/>
      <c r="G964" s="37"/>
      <c r="H964" s="37"/>
    </row>
    <row r="965" spans="3:8" ht="33.75" customHeight="1" x14ac:dyDescent="0.25">
      <c r="C965" s="36"/>
      <c r="D965" s="36"/>
      <c r="G965" s="37"/>
      <c r="H965" s="37"/>
    </row>
    <row r="966" spans="3:8" ht="33.75" customHeight="1" x14ac:dyDescent="0.25">
      <c r="C966" s="36"/>
      <c r="D966" s="36"/>
      <c r="G966" s="37"/>
      <c r="H966" s="37"/>
    </row>
    <row r="967" spans="3:8" ht="33.75" customHeight="1" x14ac:dyDescent="0.25">
      <c r="C967" s="36"/>
      <c r="D967" s="36"/>
      <c r="G967" s="37"/>
      <c r="H967" s="37"/>
    </row>
    <row r="968" spans="3:8" ht="33.75" customHeight="1" x14ac:dyDescent="0.25">
      <c r="C968" s="36"/>
      <c r="D968" s="36"/>
      <c r="G968" s="37"/>
      <c r="H968" s="37"/>
    </row>
    <row r="969" spans="3:8" ht="33.75" customHeight="1" x14ac:dyDescent="0.25">
      <c r="C969" s="36"/>
      <c r="D969" s="36"/>
      <c r="G969" s="37"/>
      <c r="H969" s="37"/>
    </row>
    <row r="970" spans="3:8" ht="33.75" customHeight="1" x14ac:dyDescent="0.25">
      <c r="C970" s="36"/>
      <c r="D970" s="36"/>
      <c r="G970" s="37"/>
      <c r="H970" s="37"/>
    </row>
    <row r="971" spans="3:8" ht="33.75" customHeight="1" x14ac:dyDescent="0.25">
      <c r="C971" s="36"/>
      <c r="D971" s="36"/>
      <c r="G971" s="37"/>
      <c r="H971" s="37"/>
    </row>
    <row r="972" spans="3:8" ht="33.75" customHeight="1" x14ac:dyDescent="0.25">
      <c r="C972" s="36"/>
      <c r="D972" s="36"/>
      <c r="G972" s="37"/>
      <c r="H972" s="37"/>
    </row>
    <row r="973" spans="3:8" ht="33.75" customHeight="1" x14ac:dyDescent="0.25">
      <c r="C973" s="36"/>
      <c r="D973" s="36"/>
      <c r="G973" s="37"/>
      <c r="H973" s="37"/>
    </row>
    <row r="974" spans="3:8" ht="33.75" customHeight="1" x14ac:dyDescent="0.25">
      <c r="C974" s="36"/>
      <c r="D974" s="36"/>
      <c r="G974" s="37"/>
      <c r="H974" s="37"/>
    </row>
    <row r="975" spans="3:8" ht="33.75" customHeight="1" x14ac:dyDescent="0.25">
      <c r="C975" s="36"/>
      <c r="D975" s="36"/>
      <c r="G975" s="37"/>
      <c r="H975" s="37"/>
    </row>
    <row r="976" spans="3:8" ht="33.75" customHeight="1" x14ac:dyDescent="0.25">
      <c r="C976" s="36"/>
      <c r="D976" s="36"/>
      <c r="G976" s="37"/>
      <c r="H976" s="37"/>
    </row>
    <row r="977" spans="3:8" ht="33.75" customHeight="1" x14ac:dyDescent="0.25">
      <c r="C977" s="36"/>
      <c r="D977" s="36"/>
      <c r="G977" s="37"/>
      <c r="H977" s="37"/>
    </row>
    <row r="978" spans="3:8" ht="33.75" customHeight="1" x14ac:dyDescent="0.25">
      <c r="C978" s="36"/>
      <c r="D978" s="36"/>
      <c r="G978" s="37"/>
      <c r="H978" s="37"/>
    </row>
    <row r="979" spans="3:8" ht="33.75" customHeight="1" x14ac:dyDescent="0.25">
      <c r="C979" s="36"/>
      <c r="D979" s="36"/>
      <c r="G979" s="37"/>
      <c r="H979" s="37"/>
    </row>
    <row r="980" spans="3:8" ht="33.75" customHeight="1" x14ac:dyDescent="0.25">
      <c r="C980" s="36"/>
      <c r="D980" s="36"/>
      <c r="G980" s="37"/>
      <c r="H980" s="37"/>
    </row>
    <row r="981" spans="3:8" ht="33.75" customHeight="1" x14ac:dyDescent="0.25">
      <c r="C981" s="36"/>
      <c r="D981" s="36"/>
      <c r="G981" s="37"/>
      <c r="H981" s="37"/>
    </row>
    <row r="982" spans="3:8" ht="33.75" customHeight="1" x14ac:dyDescent="0.25">
      <c r="C982" s="36"/>
      <c r="D982" s="36"/>
      <c r="G982" s="37"/>
      <c r="H982" s="37"/>
    </row>
    <row r="983" spans="3:8" ht="33.75" customHeight="1" x14ac:dyDescent="0.25">
      <c r="C983" s="36"/>
      <c r="D983" s="36"/>
      <c r="G983" s="37"/>
      <c r="H983" s="37"/>
    </row>
    <row r="984" spans="3:8" ht="33.75" customHeight="1" x14ac:dyDescent="0.25">
      <c r="C984" s="36"/>
      <c r="D984" s="36"/>
      <c r="G984" s="37"/>
      <c r="H984" s="37"/>
    </row>
    <row r="985" spans="3:8" ht="33.75" customHeight="1" x14ac:dyDescent="0.25">
      <c r="C985" s="36"/>
      <c r="D985" s="36"/>
      <c r="G985" s="37"/>
      <c r="H985" s="37"/>
    </row>
    <row r="986" spans="3:8" ht="33.75" customHeight="1" x14ac:dyDescent="0.25">
      <c r="C986" s="36"/>
      <c r="D986" s="36"/>
      <c r="G986" s="37"/>
      <c r="H986" s="37"/>
    </row>
    <row r="987" spans="3:8" ht="33.75" customHeight="1" x14ac:dyDescent="0.25">
      <c r="C987" s="36"/>
      <c r="D987" s="36"/>
      <c r="G987" s="37"/>
      <c r="H987" s="37"/>
    </row>
    <row r="988" spans="3:8" ht="33.75" customHeight="1" x14ac:dyDescent="0.25">
      <c r="C988" s="36"/>
      <c r="D988" s="36"/>
      <c r="G988" s="37"/>
      <c r="H988" s="37"/>
    </row>
    <row r="989" spans="3:8" ht="33.75" customHeight="1" x14ac:dyDescent="0.25">
      <c r="C989" s="36"/>
      <c r="D989" s="36"/>
      <c r="G989" s="37"/>
      <c r="H989" s="37"/>
    </row>
    <row r="990" spans="3:8" ht="33.75" customHeight="1" x14ac:dyDescent="0.25">
      <c r="C990" s="36"/>
      <c r="D990" s="36"/>
      <c r="G990" s="37"/>
      <c r="H990" s="37"/>
    </row>
    <row r="991" spans="3:8" ht="33.75" customHeight="1" x14ac:dyDescent="0.25">
      <c r="C991" s="36"/>
      <c r="D991" s="36"/>
      <c r="G991" s="37"/>
      <c r="H991" s="37"/>
    </row>
    <row r="992" spans="3:8" ht="33.75" customHeight="1" x14ac:dyDescent="0.25">
      <c r="C992" s="36"/>
      <c r="D992" s="36"/>
      <c r="G992" s="37"/>
      <c r="H992" s="37"/>
    </row>
    <row r="993" spans="3:8" ht="33.75" customHeight="1" x14ac:dyDescent="0.25">
      <c r="C993" s="36"/>
      <c r="D993" s="36"/>
      <c r="G993" s="37"/>
      <c r="H993" s="37"/>
    </row>
    <row r="994" spans="3:8" ht="33.75" customHeight="1" x14ac:dyDescent="0.25">
      <c r="C994" s="36"/>
      <c r="D994" s="36"/>
      <c r="G994" s="37"/>
      <c r="H994" s="37"/>
    </row>
    <row r="995" spans="3:8" ht="15" customHeight="1" x14ac:dyDescent="0.25">
      <c r="C995" s="36"/>
      <c r="D995" s="36"/>
      <c r="G995" s="37"/>
      <c r="H995" s="37"/>
    </row>
  </sheetData>
  <mergeCells count="9">
    <mergeCell ref="B4:K4"/>
    <mergeCell ref="B18:I18"/>
    <mergeCell ref="B1:K1"/>
    <mergeCell ref="B2:E2"/>
    <mergeCell ref="H2:I2"/>
    <mergeCell ref="J2:K2"/>
    <mergeCell ref="B3:E3"/>
    <mergeCell ref="H3:I3"/>
    <mergeCell ref="J3:K3"/>
  </mergeCells>
  <conditionalFormatting sqref="K6:K11 K14:K17">
    <cfRule type="expression" dxfId="3" priority="3">
      <formula>MOD(ROW(),2)=1</formula>
    </cfRule>
  </conditionalFormatting>
  <conditionalFormatting sqref="K6:K11 K14:K17">
    <cfRule type="expression" dxfId="2" priority="4">
      <formula>MOD(ROW(),2)=0</formula>
    </cfRule>
  </conditionalFormatting>
  <conditionalFormatting sqref="K12:K13">
    <cfRule type="expression" dxfId="1" priority="1">
      <formula>MOD(ROW(),2)=1</formula>
    </cfRule>
  </conditionalFormatting>
  <conditionalFormatting sqref="K12:K13">
    <cfRule type="expression" dxfId="0" priority="2">
      <formula>MOD(ROW(),2)=0</formula>
    </cfRule>
  </conditionalFormatting>
  <hyperlinks>
    <hyperlink ref="D6" r:id="rId1"/>
    <hyperlink ref="D7" r:id="rId2"/>
    <hyperlink ref="D8" r:id="rId3"/>
    <hyperlink ref="D9" r:id="rId4"/>
    <hyperlink ref="D10" r:id="rId5"/>
    <hyperlink ref="D11" r:id="rId6"/>
    <hyperlink ref="D17" r:id="rId7" display="https://ductrunggroup.atlassian.net/browse/MTTM-25"/>
    <hyperlink ref="D12" r:id="rId8"/>
    <hyperlink ref="D13" r:id="rId9"/>
    <hyperlink ref="D14" r:id="rId10"/>
    <hyperlink ref="D15" r:id="rId11"/>
    <hyperlink ref="D16" r:id="rId12"/>
  </hyperlinks>
  <printOptions horizontalCentered="1"/>
  <pageMargins left="0.7" right="0.7" top="1" bottom="1" header="0" footer="0"/>
  <pageSetup fitToHeight="0" orientation="portrait"/>
  <tableParts count="1"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4"/>
  <sheetViews>
    <sheetView workbookViewId="0">
      <selection activeCell="G23" sqref="G23"/>
    </sheetView>
  </sheetViews>
  <sheetFormatPr defaultRowHeight="13.8" x14ac:dyDescent="0.25"/>
  <cols>
    <col min="3" max="3" width="7.3984375" customWidth="1"/>
    <col min="4" max="4" width="33.09765625" customWidth="1"/>
    <col min="5" max="5" width="10.09765625" style="53" customWidth="1"/>
    <col min="6" max="6" width="12.3984375" style="54" bestFit="1" customWidth="1"/>
    <col min="7" max="7" width="28.3984375" style="54" customWidth="1"/>
    <col min="8" max="8" width="11.3984375" style="54" bestFit="1" customWidth="1"/>
    <col min="9" max="9" width="29.3984375" customWidth="1"/>
  </cols>
  <sheetData>
    <row r="2" spans="3:9" ht="21" x14ac:dyDescent="0.25">
      <c r="C2" s="132" t="s">
        <v>120</v>
      </c>
      <c r="D2" s="132"/>
      <c r="E2" s="132"/>
      <c r="F2" s="132"/>
      <c r="G2" s="132"/>
      <c r="H2" s="132"/>
      <c r="I2" s="132"/>
    </row>
    <row r="3" spans="3:9" ht="15.6" x14ac:dyDescent="0.25">
      <c r="C3" s="76" t="s">
        <v>8</v>
      </c>
      <c r="D3" s="76" t="s">
        <v>60</v>
      </c>
      <c r="E3" s="76" t="s">
        <v>61</v>
      </c>
      <c r="F3" s="76" t="s">
        <v>15</v>
      </c>
      <c r="G3" s="76" t="s">
        <v>62</v>
      </c>
      <c r="H3" s="76" t="s">
        <v>73</v>
      </c>
      <c r="I3" s="76" t="s">
        <v>65</v>
      </c>
    </row>
    <row r="4" spans="3:9" ht="15.75" customHeight="1" x14ac:dyDescent="0.25">
      <c r="C4" s="57"/>
      <c r="D4" s="134" t="s">
        <v>116</v>
      </c>
      <c r="E4" s="135"/>
      <c r="F4" s="135"/>
      <c r="G4" s="136"/>
      <c r="H4" s="57"/>
      <c r="I4" s="57"/>
    </row>
    <row r="5" spans="3:9" x14ac:dyDescent="0.25">
      <c r="C5" s="51">
        <v>1</v>
      </c>
      <c r="D5" s="56" t="s">
        <v>63</v>
      </c>
      <c r="E5" s="52">
        <v>120</v>
      </c>
      <c r="F5" s="55">
        <v>350000</v>
      </c>
      <c r="G5" s="55">
        <f>E5*F5</f>
        <v>42000000</v>
      </c>
      <c r="H5" s="55"/>
      <c r="I5" s="51"/>
    </row>
    <row r="6" spans="3:9" x14ac:dyDescent="0.25">
      <c r="C6" s="51">
        <v>2</v>
      </c>
      <c r="D6" s="56" t="s">
        <v>111</v>
      </c>
      <c r="E6" s="52">
        <v>1</v>
      </c>
      <c r="F6" s="55">
        <v>1930000</v>
      </c>
      <c r="G6" s="55">
        <f>E6*F6</f>
        <v>1930000</v>
      </c>
      <c r="H6" s="55"/>
      <c r="I6" s="56"/>
    </row>
    <row r="7" spans="3:9" x14ac:dyDescent="0.25">
      <c r="C7" s="51"/>
      <c r="D7" s="56"/>
      <c r="E7" s="52"/>
      <c r="F7" s="55"/>
      <c r="G7" s="59">
        <f>SUM(G5:G6)</f>
        <v>43930000</v>
      </c>
      <c r="H7" s="59"/>
      <c r="I7" s="58" t="s">
        <v>69</v>
      </c>
    </row>
    <row r="8" spans="3:9" x14ac:dyDescent="0.25">
      <c r="C8" s="51"/>
      <c r="D8" s="134" t="s">
        <v>117</v>
      </c>
      <c r="E8" s="135"/>
      <c r="F8" s="135"/>
      <c r="G8" s="136"/>
      <c r="H8" s="60"/>
      <c r="I8" s="61"/>
    </row>
    <row r="9" spans="3:9" ht="14.4" x14ac:dyDescent="0.25">
      <c r="C9" s="51">
        <v>1</v>
      </c>
      <c r="D9" s="31" t="s">
        <v>98</v>
      </c>
      <c r="E9" s="32">
        <v>1</v>
      </c>
      <c r="F9" s="73">
        <v>500000</v>
      </c>
      <c r="G9" s="55">
        <f>E9*F9</f>
        <v>500000</v>
      </c>
      <c r="H9" s="55"/>
      <c r="I9" s="56" t="s">
        <v>112</v>
      </c>
    </row>
    <row r="10" spans="3:9" ht="14.4" x14ac:dyDescent="0.25">
      <c r="C10" s="51">
        <v>2</v>
      </c>
      <c r="D10" s="31" t="s">
        <v>96</v>
      </c>
      <c r="E10" s="32">
        <v>1</v>
      </c>
      <c r="F10" s="73">
        <v>80000</v>
      </c>
      <c r="G10" s="55">
        <f t="shared" ref="G10:G12" si="0">E10*F10</f>
        <v>80000</v>
      </c>
      <c r="H10" s="55"/>
      <c r="I10" s="56"/>
    </row>
    <row r="11" spans="3:9" ht="14.4" x14ac:dyDescent="0.25">
      <c r="C11" s="51">
        <v>3</v>
      </c>
      <c r="D11" s="31" t="s">
        <v>97</v>
      </c>
      <c r="E11" s="32">
        <v>5</v>
      </c>
      <c r="F11" s="73">
        <v>50000</v>
      </c>
      <c r="G11" s="55">
        <f t="shared" si="0"/>
        <v>250000</v>
      </c>
      <c r="H11" s="55"/>
      <c r="I11" s="56"/>
    </row>
    <row r="12" spans="3:9" ht="14.4" x14ac:dyDescent="0.25">
      <c r="C12" s="51">
        <v>4</v>
      </c>
      <c r="D12" s="31" t="s">
        <v>99</v>
      </c>
      <c r="E12" s="32">
        <v>1</v>
      </c>
      <c r="F12" s="73">
        <v>955000</v>
      </c>
      <c r="G12" s="55">
        <f t="shared" si="0"/>
        <v>955000</v>
      </c>
      <c r="H12" s="55"/>
      <c r="I12" s="56"/>
    </row>
    <row r="13" spans="3:9" ht="14.4" x14ac:dyDescent="0.25">
      <c r="C13" s="51"/>
      <c r="D13" s="70"/>
      <c r="E13" s="71"/>
      <c r="F13" s="72"/>
      <c r="G13" s="59">
        <f>SUM(G9:G12)</f>
        <v>1785000</v>
      </c>
      <c r="H13" s="55"/>
      <c r="I13" s="56"/>
    </row>
    <row r="14" spans="3:9" ht="14.4" x14ac:dyDescent="0.25">
      <c r="C14" s="51"/>
      <c r="D14" s="70"/>
      <c r="E14" s="71"/>
      <c r="F14" s="72"/>
      <c r="G14" s="55"/>
      <c r="H14" s="55"/>
      <c r="I14" s="56"/>
    </row>
    <row r="15" spans="3:9" x14ac:dyDescent="0.25">
      <c r="C15" s="51"/>
      <c r="D15" s="134" t="s">
        <v>118</v>
      </c>
      <c r="E15" s="135"/>
      <c r="F15" s="135"/>
      <c r="G15" s="136"/>
      <c r="H15" s="55"/>
      <c r="I15" s="56"/>
    </row>
    <row r="16" spans="3:9" x14ac:dyDescent="0.25">
      <c r="C16" s="51">
        <v>1</v>
      </c>
      <c r="D16" s="56" t="s">
        <v>113</v>
      </c>
      <c r="E16" s="52"/>
      <c r="F16" s="55"/>
      <c r="G16" s="59">
        <f>G7*0.1</f>
        <v>4393000</v>
      </c>
      <c r="H16" s="55"/>
      <c r="I16" s="56" t="s">
        <v>114</v>
      </c>
    </row>
    <row r="17" spans="3:9" x14ac:dyDescent="0.25">
      <c r="C17" s="51"/>
      <c r="D17" s="67"/>
      <c r="E17" s="68"/>
      <c r="F17" s="69"/>
      <c r="G17" s="60"/>
      <c r="H17" s="60"/>
      <c r="I17" s="61"/>
    </row>
    <row r="18" spans="3:9" x14ac:dyDescent="0.25">
      <c r="C18" s="51"/>
      <c r="D18" s="137" t="s">
        <v>119</v>
      </c>
      <c r="E18" s="138"/>
      <c r="F18" s="138"/>
      <c r="G18" s="139"/>
      <c r="H18" s="55"/>
      <c r="I18" s="51"/>
    </row>
    <row r="19" spans="3:9" x14ac:dyDescent="0.25">
      <c r="C19" s="51"/>
      <c r="D19" s="78" t="s">
        <v>69</v>
      </c>
      <c r="E19" s="77"/>
      <c r="F19" s="74"/>
      <c r="G19" s="59">
        <f>G7-G16</f>
        <v>39537000</v>
      </c>
      <c r="H19" s="59"/>
      <c r="I19" s="80">
        <f>SUM(G20:G23)</f>
        <v>39537000</v>
      </c>
    </row>
    <row r="20" spans="3:9" x14ac:dyDescent="0.25">
      <c r="C20" s="51">
        <v>1</v>
      </c>
      <c r="D20" s="79" t="s">
        <v>26</v>
      </c>
      <c r="E20" s="52"/>
      <c r="F20" s="55"/>
      <c r="G20" s="63">
        <f>(G19-G23)/3</f>
        <v>11512333.333333334</v>
      </c>
      <c r="H20" s="60"/>
      <c r="I20" s="62" t="s">
        <v>115</v>
      </c>
    </row>
    <row r="21" spans="3:9" x14ac:dyDescent="0.25">
      <c r="C21" s="51">
        <v>2</v>
      </c>
      <c r="D21" s="79" t="s">
        <v>24</v>
      </c>
      <c r="E21" s="52"/>
      <c r="F21" s="55"/>
      <c r="G21" s="63">
        <v>11512333.333333334</v>
      </c>
      <c r="H21" s="63"/>
      <c r="I21" s="62" t="s">
        <v>115</v>
      </c>
    </row>
    <row r="22" spans="3:9" x14ac:dyDescent="0.25">
      <c r="C22" s="51">
        <v>3</v>
      </c>
      <c r="D22" s="79" t="s">
        <v>71</v>
      </c>
      <c r="E22" s="52"/>
      <c r="F22" s="55"/>
      <c r="G22" s="63">
        <v>11512333.333333334</v>
      </c>
      <c r="H22" s="63"/>
      <c r="I22" s="62" t="s">
        <v>115</v>
      </c>
    </row>
    <row r="23" spans="3:9" x14ac:dyDescent="0.25">
      <c r="C23" s="51">
        <v>4</v>
      </c>
      <c r="D23" s="79" t="s">
        <v>72</v>
      </c>
      <c r="E23" s="52"/>
      <c r="F23" s="55"/>
      <c r="G23" s="63">
        <v>5000000</v>
      </c>
      <c r="H23" s="63"/>
      <c r="I23" s="62" t="s">
        <v>115</v>
      </c>
    </row>
    <row r="24" spans="3:9" x14ac:dyDescent="0.25">
      <c r="G24" s="90"/>
    </row>
  </sheetData>
  <mergeCells count="5">
    <mergeCell ref="C2:I2"/>
    <mergeCell ref="D4:G4"/>
    <mergeCell ref="D8:G8"/>
    <mergeCell ref="D15:G15"/>
    <mergeCell ref="D18:G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7"/>
  <sheetViews>
    <sheetView workbookViewId="0">
      <selection activeCell="G14" sqref="G14"/>
    </sheetView>
  </sheetViews>
  <sheetFormatPr defaultRowHeight="13.8" x14ac:dyDescent="0.25"/>
  <cols>
    <col min="3" max="3" width="7.3984375" customWidth="1"/>
    <col min="4" max="4" width="33.09765625" customWidth="1"/>
    <col min="5" max="5" width="10.09765625" style="53" customWidth="1"/>
    <col min="6" max="6" width="12.3984375" style="54" bestFit="1" customWidth="1"/>
    <col min="7" max="7" width="28.3984375" style="54" customWidth="1"/>
    <col min="8" max="8" width="14.19921875" style="54" customWidth="1"/>
    <col min="9" max="9" width="29.3984375" customWidth="1"/>
  </cols>
  <sheetData>
    <row r="2" spans="3:9" ht="21" x14ac:dyDescent="0.25">
      <c r="C2" s="132" t="s">
        <v>126</v>
      </c>
      <c r="D2" s="132"/>
      <c r="E2" s="132"/>
      <c r="F2" s="132"/>
      <c r="G2" s="132"/>
      <c r="H2" s="132"/>
      <c r="I2" s="132"/>
    </row>
    <row r="3" spans="3:9" ht="15.6" x14ac:dyDescent="0.25">
      <c r="C3" s="76" t="s">
        <v>8</v>
      </c>
      <c r="D3" s="76" t="s">
        <v>60</v>
      </c>
      <c r="E3" s="76" t="s">
        <v>61</v>
      </c>
      <c r="F3" s="76" t="s">
        <v>15</v>
      </c>
      <c r="G3" s="76" t="s">
        <v>62</v>
      </c>
      <c r="H3" s="76" t="s">
        <v>73</v>
      </c>
      <c r="I3" s="76" t="s">
        <v>65</v>
      </c>
    </row>
    <row r="4" spans="3:9" ht="15.75" customHeight="1" x14ac:dyDescent="0.25">
      <c r="C4" s="57"/>
      <c r="D4" s="134" t="s">
        <v>116</v>
      </c>
      <c r="E4" s="135"/>
      <c r="F4" s="135"/>
      <c r="G4" s="136"/>
      <c r="H4" s="57"/>
      <c r="I4" s="57"/>
    </row>
    <row r="5" spans="3:9" x14ac:dyDescent="0.25">
      <c r="C5" s="51">
        <v>1</v>
      </c>
      <c r="D5" s="56" t="s">
        <v>63</v>
      </c>
      <c r="E5" s="52">
        <v>269</v>
      </c>
      <c r="F5" s="55">
        <v>350000</v>
      </c>
      <c r="G5" s="55">
        <f>E5*F5</f>
        <v>94150000</v>
      </c>
      <c r="H5" s="55"/>
      <c r="I5" s="51"/>
    </row>
    <row r="6" spans="3:9" x14ac:dyDescent="0.25">
      <c r="C6" s="51">
        <v>2</v>
      </c>
      <c r="D6" s="56" t="s">
        <v>121</v>
      </c>
      <c r="E6" s="52">
        <v>1</v>
      </c>
      <c r="F6" s="55">
        <v>3000000</v>
      </c>
      <c r="G6" s="55">
        <f>E6*F6</f>
        <v>3000000</v>
      </c>
      <c r="H6" s="55"/>
      <c r="I6" s="56"/>
    </row>
    <row r="7" spans="3:9" x14ac:dyDescent="0.25">
      <c r="C7" s="51">
        <v>3</v>
      </c>
      <c r="D7" s="56" t="s">
        <v>122</v>
      </c>
      <c r="E7" s="52">
        <v>1</v>
      </c>
      <c r="F7" s="55">
        <v>10000000</v>
      </c>
      <c r="G7" s="55">
        <f>E7*F7</f>
        <v>10000000</v>
      </c>
      <c r="H7" s="55"/>
      <c r="I7" s="56"/>
    </row>
    <row r="8" spans="3:9" x14ac:dyDescent="0.25">
      <c r="C8" s="51"/>
      <c r="D8" s="56"/>
      <c r="E8" s="52"/>
      <c r="F8" s="55"/>
      <c r="G8" s="59">
        <f>SUM(G5:G7)</f>
        <v>107150000</v>
      </c>
      <c r="H8" s="59"/>
      <c r="I8" s="58" t="s">
        <v>69</v>
      </c>
    </row>
    <row r="9" spans="3:9" x14ac:dyDescent="0.25">
      <c r="C9" s="51"/>
      <c r="D9" s="134" t="s">
        <v>117</v>
      </c>
      <c r="E9" s="135"/>
      <c r="F9" s="135"/>
      <c r="G9" s="136"/>
      <c r="H9" s="60"/>
      <c r="I9" s="61"/>
    </row>
    <row r="10" spans="3:9" ht="14.4" x14ac:dyDescent="0.25">
      <c r="C10" s="51">
        <v>1</v>
      </c>
      <c r="D10" s="81" t="s">
        <v>24</v>
      </c>
      <c r="E10" s="32">
        <v>1</v>
      </c>
      <c r="F10" s="73">
        <v>1727000</v>
      </c>
      <c r="G10" s="55">
        <f>E10*F10</f>
        <v>1727000</v>
      </c>
      <c r="H10" s="55"/>
      <c r="I10" s="56"/>
    </row>
    <row r="11" spans="3:9" ht="14.4" x14ac:dyDescent="0.25">
      <c r="C11" s="51">
        <v>2</v>
      </c>
      <c r="D11" s="81" t="s">
        <v>72</v>
      </c>
      <c r="E11" s="32">
        <v>1</v>
      </c>
      <c r="F11" s="73">
        <v>310000</v>
      </c>
      <c r="G11" s="55">
        <f t="shared" ref="G11:G13" si="0">E11*F11</f>
        <v>310000</v>
      </c>
      <c r="H11" s="55"/>
      <c r="I11" s="56"/>
    </row>
    <row r="12" spans="3:9" ht="14.4" x14ac:dyDescent="0.25">
      <c r="C12" s="51">
        <v>3</v>
      </c>
      <c r="D12" s="81" t="s">
        <v>71</v>
      </c>
      <c r="E12" s="32">
        <v>1</v>
      </c>
      <c r="F12" s="73">
        <v>258000</v>
      </c>
      <c r="G12" s="55">
        <f t="shared" si="0"/>
        <v>258000</v>
      </c>
      <c r="H12" s="55"/>
      <c r="I12" s="56"/>
    </row>
    <row r="13" spans="3:9" ht="14.4" x14ac:dyDescent="0.25">
      <c r="C13" s="51">
        <v>4</v>
      </c>
      <c r="D13" s="81" t="s">
        <v>26</v>
      </c>
      <c r="E13" s="32">
        <v>1</v>
      </c>
      <c r="F13" s="73">
        <v>2612000</v>
      </c>
      <c r="G13" s="55">
        <f t="shared" si="0"/>
        <v>2612000</v>
      </c>
      <c r="H13" s="55"/>
      <c r="I13" s="56"/>
    </row>
    <row r="14" spans="3:9" ht="14.4" x14ac:dyDescent="0.25">
      <c r="C14" s="51"/>
      <c r="D14" s="70"/>
      <c r="E14" s="71"/>
      <c r="F14" s="72"/>
      <c r="G14" s="59">
        <f>SUM(G10:G13)</f>
        <v>4907000</v>
      </c>
      <c r="H14" s="55"/>
      <c r="I14" s="56"/>
    </row>
    <row r="15" spans="3:9" ht="14.4" x14ac:dyDescent="0.25">
      <c r="C15" s="51"/>
      <c r="D15" s="70"/>
      <c r="E15" s="71"/>
      <c r="F15" s="72"/>
      <c r="G15" s="55"/>
      <c r="H15" s="55"/>
      <c r="I15" s="56"/>
    </row>
    <row r="16" spans="3:9" x14ac:dyDescent="0.25">
      <c r="C16" s="51"/>
      <c r="D16" s="134" t="s">
        <v>118</v>
      </c>
      <c r="E16" s="135"/>
      <c r="F16" s="135"/>
      <c r="G16" s="136"/>
      <c r="H16" s="55"/>
      <c r="I16" s="56"/>
    </row>
    <row r="17" spans="3:9" x14ac:dyDescent="0.25">
      <c r="C17" s="51">
        <v>1</v>
      </c>
      <c r="D17" s="56" t="s">
        <v>113</v>
      </c>
      <c r="E17" s="52"/>
      <c r="F17" s="55"/>
      <c r="G17" s="59">
        <f>G8*0.1</f>
        <v>10715000</v>
      </c>
      <c r="H17" s="55"/>
      <c r="I17" s="56" t="s">
        <v>114</v>
      </c>
    </row>
    <row r="18" spans="3:9" x14ac:dyDescent="0.25">
      <c r="C18" s="51"/>
      <c r="D18" s="67"/>
      <c r="E18" s="68"/>
      <c r="F18" s="69"/>
      <c r="G18" s="60"/>
      <c r="H18" s="60"/>
      <c r="I18" s="61"/>
    </row>
    <row r="19" spans="3:9" x14ac:dyDescent="0.25">
      <c r="C19" s="51"/>
      <c r="D19" s="137" t="s">
        <v>119</v>
      </c>
      <c r="E19" s="138"/>
      <c r="F19" s="138"/>
      <c r="G19" s="139"/>
      <c r="H19" s="55"/>
      <c r="I19" s="51"/>
    </row>
    <row r="20" spans="3:9" x14ac:dyDescent="0.25">
      <c r="C20" s="51"/>
      <c r="D20" s="78" t="s">
        <v>69</v>
      </c>
      <c r="E20" s="77"/>
      <c r="F20" s="75">
        <f>G20-G26-G27</f>
        <v>65535000</v>
      </c>
      <c r="G20" s="59">
        <f>G8-G17</f>
        <v>96435000</v>
      </c>
      <c r="H20" s="59"/>
      <c r="I20" s="80">
        <f>SUM(G21:G27)</f>
        <v>96435000</v>
      </c>
    </row>
    <row r="21" spans="3:9" x14ac:dyDescent="0.25">
      <c r="C21" s="51">
        <v>1</v>
      </c>
      <c r="D21" s="79" t="s">
        <v>26</v>
      </c>
      <c r="E21" s="52"/>
      <c r="F21" s="55"/>
      <c r="G21" s="63">
        <v>13000000</v>
      </c>
      <c r="H21" s="63"/>
      <c r="I21" s="62" t="s">
        <v>115</v>
      </c>
    </row>
    <row r="22" spans="3:9" x14ac:dyDescent="0.25">
      <c r="C22" s="51">
        <v>2</v>
      </c>
      <c r="D22" s="79" t="s">
        <v>24</v>
      </c>
      <c r="E22" s="52"/>
      <c r="F22" s="55"/>
      <c r="G22" s="63">
        <v>13000000</v>
      </c>
      <c r="H22" s="63"/>
      <c r="I22" s="62" t="s">
        <v>115</v>
      </c>
    </row>
    <row r="23" spans="3:9" x14ac:dyDescent="0.25">
      <c r="C23" s="51">
        <v>3</v>
      </c>
      <c r="D23" s="79" t="s">
        <v>124</v>
      </c>
      <c r="E23" s="52"/>
      <c r="F23" s="55"/>
      <c r="G23" s="63">
        <f>F20-G21-G22-G24-G25</f>
        <v>22035000</v>
      </c>
      <c r="H23" s="55"/>
      <c r="I23" s="62" t="s">
        <v>115</v>
      </c>
    </row>
    <row r="24" spans="3:9" x14ac:dyDescent="0.25">
      <c r="C24" s="51">
        <v>4</v>
      </c>
      <c r="D24" s="79" t="s">
        <v>71</v>
      </c>
      <c r="E24" s="52"/>
      <c r="F24" s="55"/>
      <c r="G24" s="63">
        <f>G21</f>
        <v>13000000</v>
      </c>
      <c r="H24" s="63"/>
      <c r="I24" s="62" t="s">
        <v>115</v>
      </c>
    </row>
    <row r="25" spans="3:9" x14ac:dyDescent="0.25">
      <c r="C25" s="51">
        <v>5</v>
      </c>
      <c r="D25" s="79" t="s">
        <v>72</v>
      </c>
      <c r="E25" s="52"/>
      <c r="F25" s="55"/>
      <c r="G25" s="63">
        <v>4500000</v>
      </c>
      <c r="H25" s="63"/>
      <c r="I25" s="62" t="s">
        <v>115</v>
      </c>
    </row>
    <row r="26" spans="3:9" x14ac:dyDescent="0.25">
      <c r="C26" s="51">
        <v>6</v>
      </c>
      <c r="D26" s="79" t="s">
        <v>123</v>
      </c>
      <c r="E26" s="52"/>
      <c r="F26" s="55"/>
      <c r="G26" s="63">
        <v>12000000</v>
      </c>
      <c r="H26" s="55"/>
      <c r="I26" s="62" t="s">
        <v>115</v>
      </c>
    </row>
    <row r="27" spans="3:9" x14ac:dyDescent="0.25">
      <c r="C27" s="51">
        <v>7</v>
      </c>
      <c r="D27" s="79" t="s">
        <v>125</v>
      </c>
      <c r="E27" s="52"/>
      <c r="F27" s="82"/>
      <c r="G27" s="63">
        <v>18900000</v>
      </c>
      <c r="H27" s="82"/>
      <c r="I27" s="62" t="s">
        <v>115</v>
      </c>
    </row>
  </sheetData>
  <mergeCells count="5">
    <mergeCell ref="C2:I2"/>
    <mergeCell ref="D4:G4"/>
    <mergeCell ref="D9:G9"/>
    <mergeCell ref="D16:G16"/>
    <mergeCell ref="D19:G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2"/>
  <sheetViews>
    <sheetView tabSelected="1" topLeftCell="A13" workbookViewId="0">
      <selection activeCell="G31" sqref="G31"/>
    </sheetView>
  </sheetViews>
  <sheetFormatPr defaultRowHeight="13.8" x14ac:dyDescent="0.25"/>
  <cols>
    <col min="3" max="3" width="7.3984375" customWidth="1"/>
    <col min="4" max="4" width="43.09765625" customWidth="1"/>
    <col min="5" max="5" width="10.09765625" style="53" customWidth="1"/>
    <col min="6" max="6" width="12.3984375" style="54" bestFit="1" customWidth="1"/>
    <col min="7" max="7" width="18.3984375" style="54" customWidth="1"/>
    <col min="8" max="8" width="17.69921875" style="54" customWidth="1"/>
    <col min="9" max="9" width="29.3984375" customWidth="1"/>
  </cols>
  <sheetData>
    <row r="2" spans="3:9" ht="21" x14ac:dyDescent="0.25">
      <c r="C2" s="132" t="s">
        <v>127</v>
      </c>
      <c r="D2" s="132"/>
      <c r="E2" s="132"/>
      <c r="F2" s="132"/>
      <c r="G2" s="132"/>
      <c r="H2" s="132"/>
      <c r="I2" s="132"/>
    </row>
    <row r="3" spans="3:9" ht="15.6" x14ac:dyDescent="0.25">
      <c r="C3" s="76" t="s">
        <v>8</v>
      </c>
      <c r="D3" s="76" t="s">
        <v>60</v>
      </c>
      <c r="E3" s="76" t="s">
        <v>61</v>
      </c>
      <c r="F3" s="76" t="s">
        <v>15</v>
      </c>
      <c r="G3" s="76" t="s">
        <v>62</v>
      </c>
      <c r="H3" s="76" t="s">
        <v>73</v>
      </c>
      <c r="I3" s="76" t="s">
        <v>65</v>
      </c>
    </row>
    <row r="4" spans="3:9" ht="15.75" customHeight="1" x14ac:dyDescent="0.25">
      <c r="C4" s="57"/>
      <c r="D4" s="134" t="s">
        <v>128</v>
      </c>
      <c r="E4" s="135"/>
      <c r="F4" s="135"/>
      <c r="G4" s="136"/>
      <c r="H4" s="57"/>
      <c r="I4" s="57"/>
    </row>
    <row r="5" spans="3:9" x14ac:dyDescent="0.25">
      <c r="C5" s="51">
        <v>1</v>
      </c>
      <c r="D5" s="56" t="s">
        <v>129</v>
      </c>
      <c r="E5" s="52">
        <v>1</v>
      </c>
      <c r="F5" s="55">
        <f>Chi_Phi_Giai_Doan_2_MTTC!G16</f>
        <v>4393000</v>
      </c>
      <c r="G5" s="55">
        <f>E5*F5</f>
        <v>4393000</v>
      </c>
      <c r="H5" s="55"/>
      <c r="I5" s="51"/>
    </row>
    <row r="6" spans="3:9" x14ac:dyDescent="0.25">
      <c r="C6" s="51">
        <v>2</v>
      </c>
      <c r="D6" s="56" t="s">
        <v>130</v>
      </c>
      <c r="E6" s="52">
        <v>1</v>
      </c>
      <c r="F6" s="55">
        <f>Chi_Phi_MTTM!G17</f>
        <v>10715000</v>
      </c>
      <c r="G6" s="55">
        <f>E6*F6</f>
        <v>10715000</v>
      </c>
      <c r="H6" s="55"/>
      <c r="I6" s="56"/>
    </row>
    <row r="7" spans="3:9" x14ac:dyDescent="0.25">
      <c r="C7" s="51">
        <v>3</v>
      </c>
      <c r="D7" s="56" t="s">
        <v>131</v>
      </c>
      <c r="E7" s="52">
        <v>1</v>
      </c>
      <c r="F7" s="55">
        <v>6332000</v>
      </c>
      <c r="G7" s="55">
        <f>E7*F7</f>
        <v>6332000</v>
      </c>
      <c r="H7" s="55"/>
      <c r="I7" s="56"/>
    </row>
    <row r="8" spans="3:9" x14ac:dyDescent="0.25">
      <c r="C8" s="51"/>
      <c r="D8" s="56"/>
      <c r="E8" s="52"/>
      <c r="F8" s="55"/>
      <c r="G8" s="59">
        <f>SUM(G5:G7)</f>
        <v>21440000</v>
      </c>
      <c r="H8" s="60"/>
      <c r="I8" s="61"/>
    </row>
    <row r="9" spans="3:9" x14ac:dyDescent="0.25">
      <c r="C9" s="51"/>
      <c r="D9" s="134" t="s">
        <v>135</v>
      </c>
      <c r="E9" s="135"/>
      <c r="F9" s="135"/>
      <c r="G9" s="136"/>
      <c r="H9" s="60"/>
      <c r="I9" s="61"/>
    </row>
    <row r="10" spans="3:9" ht="14.4" x14ac:dyDescent="0.25">
      <c r="C10" s="51">
        <v>1</v>
      </c>
      <c r="D10" s="35" t="s">
        <v>132</v>
      </c>
      <c r="E10" s="86">
        <v>1</v>
      </c>
      <c r="F10" s="88">
        <v>2190000</v>
      </c>
      <c r="G10" s="55">
        <f>E10*F10</f>
        <v>2190000</v>
      </c>
      <c r="H10" s="104" t="s">
        <v>169</v>
      </c>
      <c r="I10" s="56" t="s">
        <v>149</v>
      </c>
    </row>
    <row r="11" spans="3:9" ht="14.4" x14ac:dyDescent="0.25">
      <c r="C11" s="51">
        <v>2</v>
      </c>
      <c r="D11" s="35" t="s">
        <v>133</v>
      </c>
      <c r="E11" s="86">
        <v>1</v>
      </c>
      <c r="F11" s="88">
        <v>900000</v>
      </c>
      <c r="G11" s="55">
        <f t="shared" ref="G11:G29" si="0">E11*F11</f>
        <v>900000</v>
      </c>
      <c r="H11" s="55">
        <f>G10+G16+G20</f>
        <v>3390000</v>
      </c>
      <c r="I11" s="56" t="s">
        <v>24</v>
      </c>
    </row>
    <row r="12" spans="3:9" ht="14.4" x14ac:dyDescent="0.25">
      <c r="C12" s="51">
        <v>3</v>
      </c>
      <c r="D12" s="99" t="s">
        <v>134</v>
      </c>
      <c r="E12" s="86">
        <v>1</v>
      </c>
      <c r="F12" s="88">
        <v>740000</v>
      </c>
      <c r="G12" s="55">
        <f t="shared" si="0"/>
        <v>740000</v>
      </c>
      <c r="H12" s="104" t="s">
        <v>173</v>
      </c>
      <c r="I12" s="56" t="s">
        <v>24</v>
      </c>
    </row>
    <row r="13" spans="3:9" ht="14.4" x14ac:dyDescent="0.25">
      <c r="C13" s="51">
        <v>4</v>
      </c>
      <c r="D13" s="98" t="s">
        <v>136</v>
      </c>
      <c r="E13" s="86">
        <v>1</v>
      </c>
      <c r="F13" s="89">
        <v>175000</v>
      </c>
      <c r="G13" s="55">
        <f t="shared" si="0"/>
        <v>175000</v>
      </c>
      <c r="H13" s="55">
        <f>G14+G19</f>
        <v>700000</v>
      </c>
      <c r="I13" s="105" t="s">
        <v>72</v>
      </c>
    </row>
    <row r="14" spans="3:9" ht="14.4" x14ac:dyDescent="0.25">
      <c r="C14" s="51">
        <v>5</v>
      </c>
      <c r="D14" s="83" t="s">
        <v>137</v>
      </c>
      <c r="E14" s="86">
        <v>1</v>
      </c>
      <c r="F14" s="89">
        <v>300000</v>
      </c>
      <c r="G14" s="55">
        <f t="shared" si="0"/>
        <v>300000</v>
      </c>
      <c r="H14" s="104" t="s">
        <v>170</v>
      </c>
      <c r="I14" s="65" t="s">
        <v>148</v>
      </c>
    </row>
    <row r="15" spans="3:9" ht="14.4" x14ac:dyDescent="0.25">
      <c r="C15" s="51">
        <v>6</v>
      </c>
      <c r="D15" s="83" t="s">
        <v>138</v>
      </c>
      <c r="E15" s="86">
        <v>1</v>
      </c>
      <c r="F15" s="89">
        <v>200000</v>
      </c>
      <c r="G15" s="55">
        <f t="shared" si="0"/>
        <v>200000</v>
      </c>
      <c r="H15" s="55">
        <f>G11+G12+G15+G22+G23+G24+G25</f>
        <v>6640000</v>
      </c>
      <c r="I15" s="65" t="s">
        <v>24</v>
      </c>
    </row>
    <row r="16" spans="3:9" ht="14.4" x14ac:dyDescent="0.25">
      <c r="C16" s="51"/>
      <c r="D16" s="84" t="s">
        <v>150</v>
      </c>
      <c r="E16" s="86">
        <v>1</v>
      </c>
      <c r="F16" s="89">
        <v>200000</v>
      </c>
      <c r="G16" s="55">
        <f t="shared" si="0"/>
        <v>200000</v>
      </c>
      <c r="H16" s="104" t="s">
        <v>172</v>
      </c>
      <c r="I16" s="85" t="s">
        <v>149</v>
      </c>
    </row>
    <row r="17" spans="3:9" ht="14.4" x14ac:dyDescent="0.25">
      <c r="C17" s="51">
        <v>7</v>
      </c>
      <c r="D17" s="84" t="s">
        <v>139</v>
      </c>
      <c r="E17" s="86">
        <v>1</v>
      </c>
      <c r="F17" s="89">
        <v>270000</v>
      </c>
      <c r="G17" s="55">
        <f t="shared" si="0"/>
        <v>270000</v>
      </c>
      <c r="H17" s="55">
        <f>G17+G18</f>
        <v>490000</v>
      </c>
      <c r="I17" s="65" t="s">
        <v>71</v>
      </c>
    </row>
    <row r="18" spans="3:9" ht="14.4" x14ac:dyDescent="0.25">
      <c r="C18" s="51">
        <v>8</v>
      </c>
      <c r="D18" s="83" t="s">
        <v>140</v>
      </c>
      <c r="E18" s="86">
        <v>1</v>
      </c>
      <c r="F18" s="89">
        <v>220000</v>
      </c>
      <c r="G18" s="55">
        <f t="shared" si="0"/>
        <v>220000</v>
      </c>
      <c r="H18" s="104" t="s">
        <v>171</v>
      </c>
      <c r="I18" s="65" t="s">
        <v>71</v>
      </c>
    </row>
    <row r="19" spans="3:9" ht="14.4" x14ac:dyDescent="0.25">
      <c r="C19" s="51">
        <v>9</v>
      </c>
      <c r="D19" s="84" t="s">
        <v>146</v>
      </c>
      <c r="E19" s="86">
        <v>1</v>
      </c>
      <c r="F19" s="89">
        <v>400000</v>
      </c>
      <c r="G19" s="55">
        <f t="shared" si="0"/>
        <v>400000</v>
      </c>
      <c r="H19" s="55">
        <f>G13+G21</f>
        <v>575000</v>
      </c>
      <c r="I19" s="65" t="s">
        <v>148</v>
      </c>
    </row>
    <row r="20" spans="3:9" ht="14.4" x14ac:dyDescent="0.25">
      <c r="C20" s="51">
        <v>10</v>
      </c>
      <c r="D20" s="83" t="s">
        <v>141</v>
      </c>
      <c r="E20" s="86">
        <v>1</v>
      </c>
      <c r="F20" s="89">
        <v>1000000</v>
      </c>
      <c r="G20" s="55">
        <f t="shared" si="0"/>
        <v>1000000</v>
      </c>
      <c r="H20" s="55"/>
      <c r="I20" s="65" t="s">
        <v>149</v>
      </c>
    </row>
    <row r="21" spans="3:9" ht="14.4" x14ac:dyDescent="0.25">
      <c r="C21" s="51">
        <v>11</v>
      </c>
      <c r="D21" s="83" t="s">
        <v>141</v>
      </c>
      <c r="E21" s="86">
        <v>1</v>
      </c>
      <c r="F21" s="89">
        <v>400000</v>
      </c>
      <c r="G21" s="55">
        <f t="shared" si="0"/>
        <v>400000</v>
      </c>
      <c r="H21" s="55"/>
      <c r="I21" s="65" t="s">
        <v>72</v>
      </c>
    </row>
    <row r="22" spans="3:9" ht="14.4" x14ac:dyDescent="0.25">
      <c r="C22" s="51">
        <v>12</v>
      </c>
      <c r="D22" s="65" t="s">
        <v>142</v>
      </c>
      <c r="E22" s="86">
        <v>1</v>
      </c>
      <c r="F22" s="89">
        <v>150000</v>
      </c>
      <c r="G22" s="55">
        <f t="shared" si="0"/>
        <v>150000</v>
      </c>
      <c r="H22" s="55"/>
      <c r="I22" s="65" t="s">
        <v>24</v>
      </c>
    </row>
    <row r="23" spans="3:9" ht="14.4" x14ac:dyDescent="0.25">
      <c r="C23" s="51">
        <v>13</v>
      </c>
      <c r="D23" s="65" t="s">
        <v>143</v>
      </c>
      <c r="E23" s="86">
        <v>1</v>
      </c>
      <c r="F23" s="89">
        <v>890000</v>
      </c>
      <c r="G23" s="55">
        <f t="shared" si="0"/>
        <v>890000</v>
      </c>
      <c r="H23" s="55"/>
      <c r="I23" s="65" t="s">
        <v>24</v>
      </c>
    </row>
    <row r="24" spans="3:9" ht="14.4" x14ac:dyDescent="0.25">
      <c r="C24" s="51">
        <v>14</v>
      </c>
      <c r="D24" s="85" t="s">
        <v>144</v>
      </c>
      <c r="E24" s="86">
        <v>1</v>
      </c>
      <c r="F24" s="89">
        <v>260000</v>
      </c>
      <c r="G24" s="55">
        <f t="shared" si="0"/>
        <v>260000</v>
      </c>
      <c r="H24" s="55"/>
      <c r="I24" s="65" t="s">
        <v>24</v>
      </c>
    </row>
    <row r="25" spans="3:9" ht="14.4" x14ac:dyDescent="0.25">
      <c r="C25" s="51">
        <v>15</v>
      </c>
      <c r="D25" s="105" t="s">
        <v>145</v>
      </c>
      <c r="E25" s="86">
        <v>1</v>
      </c>
      <c r="F25" s="89">
        <v>3500000</v>
      </c>
      <c r="G25" s="55">
        <f t="shared" si="0"/>
        <v>3500000</v>
      </c>
      <c r="H25" s="55"/>
      <c r="I25" s="65" t="s">
        <v>24</v>
      </c>
    </row>
    <row r="26" spans="3:9" ht="14.4" x14ac:dyDescent="0.25">
      <c r="C26" s="51"/>
      <c r="D26" s="70"/>
      <c r="E26" s="71"/>
      <c r="F26" s="72"/>
      <c r="G26" s="87">
        <f>SUM(G10:G25)</f>
        <v>11795000</v>
      </c>
      <c r="H26" s="55">
        <f>H11+H13+H15+H17+H19</f>
        <v>11795000</v>
      </c>
      <c r="I26" s="56"/>
    </row>
    <row r="27" spans="3:9" ht="14.4" x14ac:dyDescent="0.25">
      <c r="C27" s="51"/>
      <c r="D27" s="70"/>
      <c r="E27" s="71"/>
      <c r="F27" s="72"/>
      <c r="G27" s="115"/>
      <c r="H27" s="55"/>
      <c r="I27" s="56"/>
    </row>
    <row r="28" spans="3:9" x14ac:dyDescent="0.25">
      <c r="C28" s="51">
        <v>16</v>
      </c>
      <c r="D28" s="106" t="s">
        <v>177</v>
      </c>
      <c r="E28" s="107">
        <v>1</v>
      </c>
      <c r="F28" s="108">
        <v>4907000</v>
      </c>
      <c r="G28" s="93">
        <f t="shared" si="0"/>
        <v>4907000</v>
      </c>
      <c r="H28" s="55"/>
      <c r="I28" s="92" t="s">
        <v>178</v>
      </c>
    </row>
    <row r="29" spans="3:9" x14ac:dyDescent="0.25">
      <c r="C29" s="51">
        <v>17</v>
      </c>
      <c r="D29" s="106" t="s">
        <v>176</v>
      </c>
      <c r="E29" s="107">
        <v>1</v>
      </c>
      <c r="F29" s="108">
        <v>11912000</v>
      </c>
      <c r="G29" s="93">
        <f t="shared" si="0"/>
        <v>11912000</v>
      </c>
      <c r="H29" s="55"/>
      <c r="I29" s="92" t="s">
        <v>179</v>
      </c>
    </row>
    <row r="30" spans="3:9" x14ac:dyDescent="0.25">
      <c r="C30" s="51"/>
      <c r="D30" s="134" t="s">
        <v>147</v>
      </c>
      <c r="E30" s="135"/>
      <c r="F30" s="135"/>
      <c r="G30" s="136"/>
      <c r="H30" s="55"/>
      <c r="I30" s="56"/>
    </row>
    <row r="31" spans="3:9" x14ac:dyDescent="0.25">
      <c r="C31" s="51">
        <v>1</v>
      </c>
      <c r="D31" s="56" t="s">
        <v>113</v>
      </c>
      <c r="E31" s="52"/>
      <c r="F31" s="55"/>
      <c r="G31" s="59">
        <f>G8-G26-G28-G29</f>
        <v>-7174000</v>
      </c>
      <c r="H31" s="55"/>
      <c r="I31" s="56"/>
    </row>
    <row r="32" spans="3:9" x14ac:dyDescent="0.25">
      <c r="C32" s="51"/>
      <c r="D32" s="67"/>
      <c r="E32" s="68"/>
      <c r="F32" s="69"/>
      <c r="G32" s="60"/>
      <c r="H32" s="60"/>
      <c r="I32" s="61"/>
    </row>
  </sheetData>
  <mergeCells count="4">
    <mergeCell ref="C2:I2"/>
    <mergeCell ref="D4:G4"/>
    <mergeCell ref="D9:G9"/>
    <mergeCell ref="D30:G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8"/>
  <sheetViews>
    <sheetView workbookViewId="0">
      <selection activeCell="G17" sqref="G17"/>
    </sheetView>
  </sheetViews>
  <sheetFormatPr defaultRowHeight="13.8" x14ac:dyDescent="0.25"/>
  <cols>
    <col min="3" max="3" width="7.3984375" customWidth="1"/>
    <col min="4" max="4" width="43.09765625" customWidth="1"/>
    <col min="5" max="5" width="10.09765625" style="53" customWidth="1"/>
    <col min="6" max="6" width="12.3984375" style="54" bestFit="1" customWidth="1"/>
    <col min="7" max="7" width="28.3984375" style="54" customWidth="1"/>
    <col min="8" max="8" width="19.59765625" style="54" customWidth="1"/>
    <col min="9" max="9" width="29.3984375" customWidth="1"/>
  </cols>
  <sheetData>
    <row r="2" spans="3:9" ht="21" x14ac:dyDescent="0.25">
      <c r="C2" s="132" t="s">
        <v>161</v>
      </c>
      <c r="D2" s="132"/>
      <c r="E2" s="132"/>
      <c r="F2" s="132"/>
      <c r="G2" s="132"/>
      <c r="H2" s="132"/>
      <c r="I2" s="132"/>
    </row>
    <row r="3" spans="3:9" ht="15.6" x14ac:dyDescent="0.25">
      <c r="C3" s="76" t="s">
        <v>8</v>
      </c>
      <c r="D3" s="76" t="s">
        <v>60</v>
      </c>
      <c r="E3" s="76" t="s">
        <v>61</v>
      </c>
      <c r="F3" s="76" t="s">
        <v>15</v>
      </c>
      <c r="G3" s="76" t="s">
        <v>62</v>
      </c>
      <c r="H3" s="76" t="s">
        <v>158</v>
      </c>
      <c r="I3" s="76" t="s">
        <v>65</v>
      </c>
    </row>
    <row r="4" spans="3:9" ht="15.75" customHeight="1" x14ac:dyDescent="0.25">
      <c r="C4" s="57"/>
      <c r="D4" s="134" t="s">
        <v>151</v>
      </c>
      <c r="E4" s="135"/>
      <c r="F4" s="135"/>
      <c r="G4" s="136"/>
      <c r="H4" s="57"/>
      <c r="I4" s="57"/>
    </row>
    <row r="5" spans="3:9" x14ac:dyDescent="0.25">
      <c r="C5" s="51">
        <v>1</v>
      </c>
      <c r="D5" s="92" t="s">
        <v>156</v>
      </c>
      <c r="E5" s="52">
        <v>1</v>
      </c>
      <c r="F5" s="55">
        <v>42000000</v>
      </c>
      <c r="G5" s="55">
        <f>E5*F5</f>
        <v>42000000</v>
      </c>
      <c r="H5" s="55"/>
      <c r="I5" s="51"/>
    </row>
    <row r="6" spans="3:9" x14ac:dyDescent="0.25">
      <c r="C6" s="51">
        <v>2</v>
      </c>
      <c r="D6" s="92" t="s">
        <v>154</v>
      </c>
      <c r="E6" s="52">
        <v>1</v>
      </c>
      <c r="F6" s="55">
        <v>1785000</v>
      </c>
      <c r="G6" s="55">
        <f>E6*F6</f>
        <v>1785000</v>
      </c>
      <c r="H6" s="55"/>
      <c r="I6" s="56"/>
    </row>
    <row r="7" spans="3:9" x14ac:dyDescent="0.25">
      <c r="C7" s="51">
        <v>3</v>
      </c>
      <c r="D7" s="92" t="s">
        <v>155</v>
      </c>
      <c r="E7" s="52">
        <v>1</v>
      </c>
      <c r="F7" s="55">
        <v>94150000</v>
      </c>
      <c r="G7" s="55">
        <f>E7*F7</f>
        <v>94150000</v>
      </c>
      <c r="H7" s="55"/>
      <c r="I7" s="56"/>
    </row>
    <row r="8" spans="3:9" x14ac:dyDescent="0.25">
      <c r="C8" s="51">
        <v>4</v>
      </c>
      <c r="D8" s="92" t="s">
        <v>157</v>
      </c>
      <c r="E8" s="52">
        <v>1</v>
      </c>
      <c r="F8" s="55">
        <v>3000000</v>
      </c>
      <c r="G8" s="55">
        <f>E8*F8</f>
        <v>3000000</v>
      </c>
      <c r="H8" s="55"/>
      <c r="I8" s="56"/>
    </row>
    <row r="9" spans="3:9" x14ac:dyDescent="0.25">
      <c r="C9" s="51"/>
      <c r="D9" s="56"/>
      <c r="E9" s="52"/>
      <c r="F9" s="55"/>
      <c r="G9" s="59">
        <f>SUM(G5:G8)</f>
        <v>140935000</v>
      </c>
      <c r="H9" s="60"/>
      <c r="I9" s="61"/>
    </row>
    <row r="10" spans="3:9" x14ac:dyDescent="0.25">
      <c r="C10" s="51"/>
      <c r="D10" s="134" t="s">
        <v>152</v>
      </c>
      <c r="E10" s="135"/>
      <c r="F10" s="135"/>
      <c r="G10" s="136"/>
      <c r="H10" s="60"/>
      <c r="I10" s="61"/>
    </row>
    <row r="11" spans="3:9" ht="14.4" x14ac:dyDescent="0.25">
      <c r="C11" s="51">
        <v>1</v>
      </c>
      <c r="D11" s="31" t="s">
        <v>160</v>
      </c>
      <c r="E11" s="86">
        <v>1</v>
      </c>
      <c r="F11" s="88">
        <v>18900000</v>
      </c>
      <c r="G11" s="55">
        <f>E11*F11</f>
        <v>18900000</v>
      </c>
      <c r="H11" s="93" t="s">
        <v>174</v>
      </c>
      <c r="I11" s="56"/>
    </row>
    <row r="12" spans="3:9" ht="14.4" x14ac:dyDescent="0.25">
      <c r="C12" s="51">
        <v>1</v>
      </c>
      <c r="D12" s="31" t="s">
        <v>160</v>
      </c>
      <c r="E12" s="86">
        <v>1</v>
      </c>
      <c r="F12" s="88">
        <v>42585000</v>
      </c>
      <c r="G12" s="55">
        <f>E12*F12</f>
        <v>42585000</v>
      </c>
      <c r="H12" s="93" t="s">
        <v>163</v>
      </c>
      <c r="I12" s="56"/>
    </row>
    <row r="13" spans="3:9" ht="14.4" x14ac:dyDescent="0.25">
      <c r="C13" s="51">
        <v>2</v>
      </c>
      <c r="D13" s="94" t="s">
        <v>162</v>
      </c>
      <c r="E13" s="95">
        <v>1</v>
      </c>
      <c r="F13" s="96">
        <v>41500000</v>
      </c>
      <c r="G13" s="55">
        <f>E13*F13</f>
        <v>41500000</v>
      </c>
      <c r="H13" s="93" t="s">
        <v>159</v>
      </c>
      <c r="I13" s="56"/>
    </row>
    <row r="14" spans="3:9" ht="14.4" x14ac:dyDescent="0.25">
      <c r="C14" s="51"/>
      <c r="D14" s="44"/>
      <c r="E14" s="45"/>
      <c r="F14" s="97"/>
      <c r="G14" s="87">
        <f>SUM(G11:G13)</f>
        <v>102985000</v>
      </c>
      <c r="H14" s="55"/>
      <c r="I14" s="56"/>
    </row>
    <row r="15" spans="3:9" ht="14.4" x14ac:dyDescent="0.25">
      <c r="C15" s="51"/>
      <c r="D15" s="70"/>
      <c r="E15" s="71"/>
      <c r="F15" s="72"/>
      <c r="G15" s="55"/>
      <c r="H15" s="55"/>
      <c r="I15" s="56"/>
    </row>
    <row r="16" spans="3:9" x14ac:dyDescent="0.25">
      <c r="C16" s="51"/>
      <c r="D16" s="134" t="s">
        <v>153</v>
      </c>
      <c r="E16" s="135"/>
      <c r="F16" s="135"/>
      <c r="G16" s="136"/>
      <c r="H16" s="55"/>
      <c r="I16" s="56"/>
    </row>
    <row r="17" spans="3:9" x14ac:dyDescent="0.25">
      <c r="C17" s="51">
        <v>1</v>
      </c>
      <c r="D17" s="56" t="s">
        <v>113</v>
      </c>
      <c r="E17" s="52"/>
      <c r="F17" s="55"/>
      <c r="G17" s="59">
        <f>G9-G14</f>
        <v>37950000</v>
      </c>
      <c r="H17" s="55"/>
      <c r="I17" s="56"/>
    </row>
    <row r="18" spans="3:9" x14ac:dyDescent="0.25">
      <c r="C18" s="51"/>
      <c r="D18" s="67"/>
      <c r="E18" s="68"/>
      <c r="F18" s="69"/>
      <c r="G18" s="60"/>
      <c r="H18" s="60"/>
      <c r="I18" s="61"/>
    </row>
  </sheetData>
  <mergeCells count="4">
    <mergeCell ref="C2:I2"/>
    <mergeCell ref="D4:G4"/>
    <mergeCell ref="D10:G10"/>
    <mergeCell ref="D16:G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D7" sqref="C7:D7"/>
    </sheetView>
  </sheetViews>
  <sheetFormatPr defaultRowHeight="13.8" x14ac:dyDescent="0.25"/>
  <cols>
    <col min="2" max="2" width="4" customWidth="1"/>
    <col min="3" max="3" width="10.69921875" customWidth="1"/>
    <col min="4" max="4" width="18.796875" bestFit="1" customWidth="1"/>
    <col min="5" max="5" width="13.5" bestFit="1" customWidth="1"/>
    <col min="6" max="6" width="13.3984375" customWidth="1"/>
    <col min="7" max="7" width="14.19921875" customWidth="1"/>
    <col min="8" max="8" width="14.3984375" customWidth="1"/>
    <col min="9" max="9" width="15.296875" customWidth="1"/>
    <col min="10" max="11" width="15.59765625" customWidth="1"/>
  </cols>
  <sheetData>
    <row r="2" spans="2:11" x14ac:dyDescent="0.25">
      <c r="B2" s="51"/>
      <c r="C2" s="137" t="s">
        <v>119</v>
      </c>
      <c r="D2" s="138"/>
      <c r="E2" s="138"/>
      <c r="F2" s="138"/>
      <c r="G2" s="139"/>
      <c r="H2" s="91"/>
      <c r="I2" s="55"/>
      <c r="J2" s="55"/>
      <c r="K2" s="51"/>
    </row>
    <row r="3" spans="2:11" x14ac:dyDescent="0.25">
      <c r="B3" s="51"/>
      <c r="C3" s="78" t="s">
        <v>60</v>
      </c>
      <c r="D3" s="102" t="s">
        <v>167</v>
      </c>
      <c r="E3" s="102" t="s">
        <v>168</v>
      </c>
      <c r="F3" s="101" t="s">
        <v>80</v>
      </c>
      <c r="G3" s="100" t="s">
        <v>166</v>
      </c>
      <c r="H3" s="100" t="s">
        <v>69</v>
      </c>
      <c r="I3" s="100" t="s">
        <v>164</v>
      </c>
      <c r="J3" s="100" t="s">
        <v>165</v>
      </c>
      <c r="K3" s="80" t="s">
        <v>65</v>
      </c>
    </row>
    <row r="4" spans="2:11" hidden="1" x14ac:dyDescent="0.25">
      <c r="B4" s="51">
        <v>1</v>
      </c>
      <c r="C4" s="79" t="s">
        <v>26</v>
      </c>
      <c r="D4" s="103">
        <f>Chi_Phi_TeamBuilding!H11</f>
        <v>3390000</v>
      </c>
      <c r="E4" s="55">
        <f>1205000+Chi_Phi_MTTM!F13</f>
        <v>3817000</v>
      </c>
      <c r="F4" s="55">
        <v>11512333.333333334</v>
      </c>
      <c r="G4" s="109">
        <v>13000000</v>
      </c>
      <c r="H4" s="109">
        <f>SUM(D4:G4)</f>
        <v>31719333.333333336</v>
      </c>
      <c r="I4" s="109">
        <v>0</v>
      </c>
      <c r="J4" s="109">
        <f>H4-I4</f>
        <v>31719333.333333336</v>
      </c>
      <c r="K4" s="110"/>
    </row>
    <row r="5" spans="2:11" hidden="1" x14ac:dyDescent="0.25">
      <c r="B5" s="51">
        <v>2</v>
      </c>
      <c r="C5" s="79" t="s">
        <v>24</v>
      </c>
      <c r="D5" s="103">
        <f>Chi_Phi_TeamBuilding!H15</f>
        <v>6640000</v>
      </c>
      <c r="E5" s="55">
        <f>580000+Chi_Phi_MTTM!G10</f>
        <v>2307000</v>
      </c>
      <c r="F5" s="55">
        <v>11512333.333333334</v>
      </c>
      <c r="G5" s="109">
        <v>13000000</v>
      </c>
      <c r="H5" s="109">
        <f t="shared" ref="H5:H10" si="0">SUM(D5:G5)</f>
        <v>33459333.333333336</v>
      </c>
      <c r="I5" s="109">
        <v>10000000</v>
      </c>
      <c r="J5" s="109">
        <f t="shared" ref="J5:J10" si="1">H5-I5</f>
        <v>23459333.333333336</v>
      </c>
      <c r="K5" s="110" t="s">
        <v>175</v>
      </c>
    </row>
    <row r="6" spans="2:11" hidden="1" x14ac:dyDescent="0.25">
      <c r="B6" s="51">
        <v>3</v>
      </c>
      <c r="C6" s="79" t="s">
        <v>124</v>
      </c>
      <c r="D6" s="103">
        <f>Chi_Phi_TeamBuilding!H13</f>
        <v>700000</v>
      </c>
      <c r="E6" s="82">
        <v>0</v>
      </c>
      <c r="F6" s="55">
        <v>0</v>
      </c>
      <c r="G6" s="109">
        <v>22035000</v>
      </c>
      <c r="H6" s="109">
        <f t="shared" si="0"/>
        <v>22735000</v>
      </c>
      <c r="I6" s="109">
        <v>15000000</v>
      </c>
      <c r="J6" s="109">
        <f t="shared" si="1"/>
        <v>7735000</v>
      </c>
      <c r="K6" s="110" t="s">
        <v>175</v>
      </c>
    </row>
    <row r="7" spans="2:11" x14ac:dyDescent="0.25">
      <c r="B7" s="51">
        <v>4</v>
      </c>
      <c r="C7" s="79" t="s">
        <v>71</v>
      </c>
      <c r="D7" s="103">
        <f>Chi_Phi_TeamBuilding!H17</f>
        <v>490000</v>
      </c>
      <c r="E7" s="55">
        <f>Chi_Phi_MTTM!F12</f>
        <v>258000</v>
      </c>
      <c r="F7" s="55">
        <v>11512333.333333334</v>
      </c>
      <c r="G7" s="109">
        <f>G4</f>
        <v>13000000</v>
      </c>
      <c r="H7" s="109">
        <f t="shared" si="0"/>
        <v>25260333.333333336</v>
      </c>
      <c r="I7" s="109">
        <v>10000000</v>
      </c>
      <c r="J7" s="109">
        <f t="shared" si="1"/>
        <v>15260333.333333336</v>
      </c>
      <c r="K7" s="110"/>
    </row>
    <row r="8" spans="2:11" x14ac:dyDescent="0.25">
      <c r="B8" s="51">
        <v>5</v>
      </c>
      <c r="C8" s="79" t="s">
        <v>72</v>
      </c>
      <c r="D8" s="103">
        <f>Chi_Phi_TeamBuilding!H19</f>
        <v>575000</v>
      </c>
      <c r="E8" s="55">
        <f>Chi_Phi_MTTM!F11</f>
        <v>310000</v>
      </c>
      <c r="F8" s="55">
        <v>5000000</v>
      </c>
      <c r="G8" s="109">
        <v>4500000</v>
      </c>
      <c r="H8" s="109">
        <f t="shared" si="0"/>
        <v>10385000</v>
      </c>
      <c r="I8" s="109">
        <v>0</v>
      </c>
      <c r="J8" s="109">
        <f t="shared" si="1"/>
        <v>10385000</v>
      </c>
      <c r="K8" s="110" t="s">
        <v>175</v>
      </c>
    </row>
    <row r="9" spans="2:11" x14ac:dyDescent="0.25">
      <c r="B9" s="51">
        <v>6</v>
      </c>
      <c r="C9" s="79" t="s">
        <v>123</v>
      </c>
      <c r="D9" s="52"/>
      <c r="E9" s="82">
        <v>0</v>
      </c>
      <c r="F9" s="55">
        <v>0</v>
      </c>
      <c r="G9" s="109">
        <v>12000000</v>
      </c>
      <c r="H9" s="109">
        <f t="shared" si="0"/>
        <v>12000000</v>
      </c>
      <c r="I9" s="109">
        <v>10000000</v>
      </c>
      <c r="J9" s="109">
        <f t="shared" si="1"/>
        <v>2000000</v>
      </c>
      <c r="K9" s="110"/>
    </row>
    <row r="10" spans="2:11" x14ac:dyDescent="0.25">
      <c r="B10" s="51">
        <v>7</v>
      </c>
      <c r="C10" s="79" t="s">
        <v>125</v>
      </c>
      <c r="D10" s="52"/>
      <c r="E10" s="52"/>
      <c r="F10" s="82">
        <v>0</v>
      </c>
      <c r="G10" s="109">
        <v>18900000</v>
      </c>
      <c r="H10" s="109">
        <f t="shared" si="0"/>
        <v>18900000</v>
      </c>
      <c r="I10" s="109">
        <v>18900000</v>
      </c>
      <c r="J10" s="109">
        <f t="shared" si="1"/>
        <v>0</v>
      </c>
      <c r="K10" s="110"/>
    </row>
    <row r="11" spans="2:11" x14ac:dyDescent="0.25">
      <c r="G11" s="111">
        <f>SUM(G4:G10)</f>
        <v>96435000</v>
      </c>
      <c r="H11" s="111"/>
      <c r="I11" s="112"/>
      <c r="J11" s="113">
        <f>SUM(J4:J10)</f>
        <v>90559000</v>
      </c>
      <c r="K11" s="111">
        <f>SUM(J5:J10)</f>
        <v>58839666.666666672</v>
      </c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Effort_08062020</vt:lpstr>
      <vt:lpstr>Thiết bị_T5</vt:lpstr>
      <vt:lpstr>Chi_Phí_T5</vt:lpstr>
      <vt:lpstr>Effort_MTTC</vt:lpstr>
      <vt:lpstr>Chi_Phi_Giai_Doan_2_MTTC</vt:lpstr>
      <vt:lpstr>Chi_Phi_MTTM</vt:lpstr>
      <vt:lpstr>Chi_Phi_TeamBuilding</vt:lpstr>
      <vt:lpstr>Tongchiphi</vt:lpstr>
      <vt:lpstr>Team_Member</vt:lpstr>
      <vt:lpstr>Chi_Phí_Phase2</vt:lpstr>
      <vt:lpstr>Effort_MTTC!company_name</vt:lpstr>
      <vt:lpstr>company_name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Van Kho (FGA.DAP)</cp:lastModifiedBy>
  <dcterms:created xsi:type="dcterms:W3CDTF">2019-07-07T22:54:40Z</dcterms:created>
  <dcterms:modified xsi:type="dcterms:W3CDTF">2021-04-09T13:17:42Z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