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Project\Sport1\Plan\Phase1.5\Bao_gia\"/>
    </mc:Choice>
  </mc:AlternateContent>
  <bookViews>
    <workbookView xWindow="0" yWindow="0" windowWidth="28800" windowHeight="12000" tabRatio="793"/>
  </bookViews>
  <sheets>
    <sheet name="Báo_Giá" sheetId="11" r:id="rId1"/>
    <sheet name="PCB_Project1_70" sheetId="23" r:id="rId2"/>
    <sheet name="Tổng giá" sheetId="24" r:id="rId3"/>
  </sheets>
  <definedNames>
    <definedName name="_xlnm.Print_Area" localSheetId="0">Báo_Giá!$A$1:$I$29</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 i="24" l="1"/>
  <c r="F8" i="24" l="1"/>
  <c r="F7" i="24"/>
  <c r="F6" i="24"/>
  <c r="F5" i="24"/>
  <c r="F9" i="24" s="1"/>
  <c r="G9" i="24" s="1"/>
  <c r="G34" i="23"/>
  <c r="H32" i="23"/>
  <c r="H31" i="23"/>
  <c r="H30" i="23"/>
  <c r="H29" i="23"/>
  <c r="H28" i="23"/>
  <c r="H27" i="23"/>
  <c r="H26" i="23"/>
  <c r="H25" i="23"/>
  <c r="H24" i="23"/>
  <c r="H23" i="23"/>
  <c r="H22" i="23"/>
  <c r="H21" i="23"/>
  <c r="H20" i="23"/>
  <c r="H19" i="23"/>
  <c r="H18" i="23"/>
  <c r="H17" i="23"/>
  <c r="H16" i="23"/>
  <c r="H15" i="23"/>
  <c r="H14" i="23"/>
  <c r="H13" i="23"/>
  <c r="H12" i="23"/>
  <c r="H11" i="23"/>
  <c r="H10" i="23"/>
  <c r="H9" i="23"/>
  <c r="H8" i="23"/>
  <c r="H7" i="23"/>
  <c r="H6" i="23"/>
  <c r="H5" i="23"/>
  <c r="H4" i="23"/>
  <c r="H3" i="23"/>
  <c r="H2" i="23"/>
  <c r="H34" i="23" s="1"/>
  <c r="I11" i="11" l="1"/>
  <c r="I12" i="11" s="1"/>
  <c r="I13" i="11" l="1"/>
  <c r="I14" i="11"/>
</calcChain>
</file>

<file path=xl/sharedStrings.xml><?xml version="1.0" encoding="utf-8"?>
<sst xmlns="http://schemas.openxmlformats.org/spreadsheetml/2006/main" count="146" uniqueCount="137">
  <si>
    <t>1</t>
  </si>
  <si>
    <t xml:space="preserve">CÔNG TY TNHH Vitech Solution </t>
  </si>
  <si>
    <t>vnhs.info@gmail.com</t>
  </si>
  <si>
    <t>093.68.66.238-0349.423.123</t>
  </si>
  <si>
    <t>BẢNG BÁO GIÁ</t>
  </si>
  <si>
    <t>STT</t>
  </si>
  <si>
    <t>Hàng Hóa</t>
  </si>
  <si>
    <t>Thương hiệu</t>
  </si>
  <si>
    <t>Model</t>
  </si>
  <si>
    <t>Số lượng</t>
  </si>
  <si>
    <t>Đơn vị</t>
  </si>
  <si>
    <r>
      <t xml:space="preserve">Đơn giá VNĐ 
</t>
    </r>
    <r>
      <rPr>
        <i/>
        <sz val="12"/>
        <rFont val="Times New Roman"/>
        <family val="1"/>
      </rPr>
      <t>(Giá trên chưa bao gồm VAT 10%)</t>
    </r>
  </si>
  <si>
    <t>Thành tiền</t>
  </si>
  <si>
    <t>Tổng tiền</t>
  </si>
  <si>
    <t>VAT</t>
  </si>
  <si>
    <t>10%</t>
  </si>
  <si>
    <t>Tổng thanh toán</t>
  </si>
  <si>
    <t>Lưu ý</t>
  </si>
  <si>
    <t>Đơn vị báo giá</t>
  </si>
  <si>
    <t>Thông tin chuyển khoản</t>
  </si>
  <si>
    <t>- Thanh toán 40% sau khi ký hợp đồng, 50% sau khi nhận đủ số lượng module, 10% sau khi hoàn tất đơn hàng 1 tháng.</t>
  </si>
  <si>
    <t>- Chủ TK: CTY TNHH VITECH SOLUTIONS</t>
  </si>
  <si>
    <t>- Số TK: 6683683688</t>
  </si>
  <si>
    <t>- Tại ngân hàng ACB</t>
  </si>
  <si>
    <t>Kính gửi: CÔNG TY TNHH THỂ THAO ĐỨC TRUNG</t>
  </si>
  <si>
    <t>VITECH</t>
  </si>
  <si>
    <t>1.5</t>
  </si>
  <si>
    <t>Hà Nội, Ngày 24, Tháng  03, Năm 2021</t>
  </si>
  <si>
    <t>No</t>
  </si>
  <si>
    <t>Comment</t>
  </si>
  <si>
    <t>Description</t>
  </si>
  <si>
    <t>Designator</t>
  </si>
  <si>
    <t>Quantity</t>
  </si>
  <si>
    <t>Quantity Sum</t>
  </si>
  <si>
    <t>Giá/Pcs</t>
  </si>
  <si>
    <t>Tiền</t>
  </si>
  <si>
    <t>FSC-BT806</t>
  </si>
  <si>
    <t>Bluetooth module</t>
  </si>
  <si>
    <t>Capacitor 0.1µF</t>
  </si>
  <si>
    <t>0.1µF ±5% 50V Ceramic Capacitor X7R 0805 (2012 Metric)</t>
  </si>
  <si>
    <t>C1, C2, C5, C6</t>
  </si>
  <si>
    <t>Capacitor 1uF</t>
  </si>
  <si>
    <t>1µF ±5% 50V Ceramic Capacitor X7R 0805 (2012 Metric)</t>
  </si>
  <si>
    <t>C3, C8</t>
  </si>
  <si>
    <t>Capacitor 100nF</t>
  </si>
  <si>
    <t>100µF ±5% 50V Ceramic Capacitor X7R 0805 (2012 Metric)</t>
  </si>
  <si>
    <t>C4</t>
  </si>
  <si>
    <t>Capacitor 15pF</t>
  </si>
  <si>
    <t>C7</t>
  </si>
  <si>
    <t>Capacitor 4.7uF</t>
  </si>
  <si>
    <t>4.7µF ±5% 50V Ceramic Capacitor X7R 0805 (2012 Metric)</t>
  </si>
  <si>
    <t>C9</t>
  </si>
  <si>
    <t>Capacitor 22pF</t>
  </si>
  <si>
    <t>22pF ±5% 50V Ceramic Capacitor C0G, NP0 0805 (2012 Metric)</t>
  </si>
  <si>
    <t>C10, C11, C13, C14</t>
  </si>
  <si>
    <t>Capacitor 0.1uF</t>
  </si>
  <si>
    <t>C12</t>
  </si>
  <si>
    <t>STM32F103C8T6</t>
  </si>
  <si>
    <t>ARM® Cortex®-M3 STM32F1 Microcontroller IC 32-Bit 72MHz 64KB (64K x 8) FLASH</t>
  </si>
  <si>
    <t>Chip STM1</t>
  </si>
  <si>
    <t>LM1117</t>
  </si>
  <si>
    <t>Available in 1.8V, 2.5V, 2.85V, 3.3V, 5V, and  Adjustable Versions</t>
  </si>
  <si>
    <t>IC1</t>
  </si>
  <si>
    <t>PL2303HX</t>
  </si>
  <si>
    <t>USB - RS232 Converter</t>
  </si>
  <si>
    <t>IC2</t>
  </si>
  <si>
    <t>Connector 4x1</t>
  </si>
  <si>
    <t>J1</t>
  </si>
  <si>
    <t>Connector 4</t>
  </si>
  <si>
    <t>JP1</t>
  </si>
  <si>
    <t>Inductor 15nH</t>
  </si>
  <si>
    <t>Conductor 15nH</t>
  </si>
  <si>
    <t>L1</t>
  </si>
  <si>
    <t>LED</t>
  </si>
  <si>
    <t>Red 621nm LED Indication - Discrete 2V 0805 (2012 Metric)</t>
  </si>
  <si>
    <t>L2</t>
  </si>
  <si>
    <t>Connector 2x1</t>
  </si>
  <si>
    <t>Connector 2</t>
  </si>
  <si>
    <t>MC</t>
  </si>
  <si>
    <t>MIC</t>
  </si>
  <si>
    <t>SI2302</t>
  </si>
  <si>
    <t>Mosfet N-Chanel</t>
  </si>
  <si>
    <t>Q1</t>
  </si>
  <si>
    <t>Res 10K</t>
  </si>
  <si>
    <t>10 kOhms ±1% 0.125W, 1/8W Chip Resistor 0805 (2012 Metric) Moisture Resistant Thick Film, 10 kOhms ±1% 0.125W, 1/8W Chip Resistor 0805 (2012 Metric) Moisture Resistant Thick Film, 10 kOhms ±1% 0.125W, 1/8W Chip Resistor 0805 (2012 Metric) Moisture Resistant Thick Film, 10K ±1% 0.125W, 1/8W Chip Resistor 0805 (2012 Metric) Automotive AEC-Q200, High Voltage Thick Film</t>
  </si>
  <si>
    <t>R1, R2, R3, R17</t>
  </si>
  <si>
    <t>Res 1K</t>
  </si>
  <si>
    <t>10 kOhms ±1% 0.125W, 1/8W Chip Resistor 0805 (2012 Metric) Moisture Resistant Thick Film, 10 kOhms ±1% 0.125W, 1/8W Chip Resistor 0805 (2012 Metric) Moisture Resistant Thick Film, 1 kOhms ±1% 0.125W, 1/8W Chip Resistor 0805 (2012 Metric) Moisture Resistant Thick Film</t>
  </si>
  <si>
    <t>R4, R6, R7</t>
  </si>
  <si>
    <t>Res 2.2K</t>
  </si>
  <si>
    <t>2.2kOhms ±1% 0.125W, 1/8W Chip Resistor 0805 (2012 Metric) Moisture Resistant Thick Film</t>
  </si>
  <si>
    <t>R5</t>
  </si>
  <si>
    <t>Res 10Kohm</t>
  </si>
  <si>
    <t>10 kOhms ±1% 0.125W, 1/8W Chip Resistor 0805 (2012 Metric) Moisture Resistant Thick Film</t>
  </si>
  <si>
    <t>R8</t>
  </si>
  <si>
    <t>Res1.5K</t>
  </si>
  <si>
    <t>1.5 kOhms ±1% 0.125W, 1/8W Chip Resistor 0805 (2012 Metric) Thick Film</t>
  </si>
  <si>
    <t>R9</t>
  </si>
  <si>
    <t>Res 100R</t>
  </si>
  <si>
    <t>1000Ohms ±1% 0.125W, 1/8W Chip Resistor 0805 (2012 Metric) Moisture Resistant Thick Film, 1000Ohms ±1% 0.125W, 1/8W Chip Resistor 0805 (2012 Metric) Moisture Resistant Thick Film, 1 kOhms ±1% 0.125W, 1/8W Chip Resistor 0805 (2012 Metric) Moisture Resistant Thick Film, 1 kOhms ±1% 0.125W, 1/8W Chip Resistor 0805 (2012 Metric) Moisture Resistant Thick Film</t>
  </si>
  <si>
    <t>R10, R11, R15, R16</t>
  </si>
  <si>
    <t>Res 1M</t>
  </si>
  <si>
    <t>1 MOhms ±1% 0.125W, 1/8W Chip Resistor 0805 (2012 Metric) Automotive AEC-Q200, High Voltage Thick Film</t>
  </si>
  <si>
    <t>R18</t>
  </si>
  <si>
    <t>Connector 5x1</t>
  </si>
  <si>
    <t>Connector 5</t>
  </si>
  <si>
    <t>SPK</t>
  </si>
  <si>
    <t>Button Reset</t>
  </si>
  <si>
    <t>Tactile Switch SPST-NO Top Actuated Surface Mount</t>
  </si>
  <si>
    <t>SW1</t>
  </si>
  <si>
    <t>Transformer Audio</t>
  </si>
  <si>
    <t>T1, T2</t>
  </si>
  <si>
    <t>Opto PC817</t>
  </si>
  <si>
    <t>Single Opto</t>
  </si>
  <si>
    <t>U1</t>
  </si>
  <si>
    <t>Crystal 12MHz</t>
  </si>
  <si>
    <t>Crystals 8MHz 22pF -20C 70C</t>
  </si>
  <si>
    <t>Y1</t>
  </si>
  <si>
    <t>Crystal 8MHz</t>
  </si>
  <si>
    <t>Y2</t>
  </si>
  <si>
    <t>Tổng</t>
  </si>
  <si>
    <t>Bảng giá cho Sport1</t>
  </si>
  <si>
    <t>Số lượng</t>
  </si>
  <si>
    <t>Đơn giá</t>
  </si>
  <si>
    <t>PCB</t>
  </si>
  <si>
    <t>Project Outputs for Sport1_Rev1.7;
2 lớp, 53*70mm, FR4, xanh lá cây, mạ thiếc, 1oz, 1.6mm</t>
  </si>
  <si>
    <t>Làm nhanh 7-9 ngày giao hàng</t>
  </si>
  <si>
    <t>Stencil</t>
  </si>
  <si>
    <t>Gia công</t>
  </si>
  <si>
    <t>Linh kiện_1</t>
  </si>
  <si>
    <t>Công ty TNHH Vitech Solutions xin trân trọng gửi tới quý khách hàng lời chào thân thiết. 
Chúng tôi hân hạnh gửi tới quý khách hàng bản chào giá như sau:</t>
  </si>
  <si>
    <t>- Giá trên đã bao gồm VAT.</t>
  </si>
  <si>
    <t>72</t>
  </si>
  <si>
    <t>Chiếc</t>
  </si>
  <si>
    <t>- Hiệu lực: 30 ngày kể từ ngày nhận báo giá</t>
  </si>
  <si>
    <t>kính gửi: CÔNG TY TNHH THỂ THAO ĐỨC TRUNG</t>
  </si>
  <si>
    <t>Mạch kết nối Bluetooth với máy tập thông minh Zeus.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</si>
</sst>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1" formatCode="_(* #,##0_);_(* \(#,##0\);_(* &quot;-&quot;_);_(@_)"/>
    <numFmt numFmtId="43" formatCode="_(* #,##0.00_);_(* \(#,##0.00\);_(* &quot;-&quot;??_);_(@_)"/>
    <numFmt numFmtId="164" formatCode="_-* #,##0.00\ _₫_-;\-* #,##0.00\ _₫_-;_-* &quot;-&quot;??\ _₫_-;_-@_-"/>
    <numFmt numFmtId="165" formatCode="_-* #,##0\ _₫_-;\-* #,##0\ _₫_-;_-* &quot;-&quot;??\ _₫_-;_-@_-"/>
    <numFmt numFmtId="166" formatCode="_(* #,##0.00_);_(* \(#,##0.00\);_(* &quot;-&quot;?_);_(@_)"/>
    <numFmt numFmtId="167" formatCode="_-* #,##0.00\ _₫_-;\-* #,##0.00\ _₫_-;_-* \-??\ _₫_-;_-@_-"/>
  </numFmts>
  <fonts count="31">
    <font>
      <sz val="11"/>
      <color theme="1"/>
      <name val="Calibri"/>
      <family val="2"/>
      <scheme val="minor"/>
    </font>
    <font>
      <sz val="10"/>
      <name val="Arial"/>
      <family val="2"/>
      <charset val="163"/>
    </font>
    <font>
      <sz val="11"/>
      <color theme="1"/>
      <name val="Calibri"/>
      <family val="2"/>
      <scheme val="minor"/>
    </font>
    <font>
      <sz val="10"/>
      <color rgb="FF000000"/>
      <name val="Arial"/>
      <family val="2"/>
    </font>
    <font>
      <u/>
      <sz val="11"/>
      <color theme="10"/>
      <name val="Calibri"/>
      <family val="2"/>
      <scheme val="minor"/>
    </font>
    <font>
      <b/>
      <sz val="13"/>
      <name val=".VnTimeH"/>
      <family val="2"/>
    </font>
    <font>
      <b/>
      <sz val="13"/>
      <color theme="1"/>
      <name val="Times New Roman"/>
      <family val="1"/>
    </font>
    <font>
      <sz val="14"/>
      <color theme="1"/>
      <name val="Times New Roman"/>
      <family val="1"/>
    </font>
    <font>
      <b/>
      <sz val="14"/>
      <name val="Times New Roman"/>
      <family val="1"/>
    </font>
    <font>
      <sz val="14"/>
      <name val="Times New Roman"/>
      <family val="1"/>
    </font>
    <font>
      <u/>
      <sz val="14"/>
      <color theme="10"/>
      <name val="Times New Roman"/>
      <family val="1"/>
    </font>
    <font>
      <b/>
      <i/>
      <sz val="13"/>
      <name val=".VnTime"/>
      <family val="2"/>
    </font>
    <font>
      <b/>
      <sz val="13"/>
      <name val="Times New Roman"/>
      <family val="1"/>
    </font>
    <font>
      <b/>
      <sz val="16"/>
      <name val="Times New Roman"/>
      <family val="1"/>
    </font>
    <font>
      <b/>
      <i/>
      <sz val="13"/>
      <name val="Times New Roman"/>
      <family val="1"/>
    </font>
    <font>
      <b/>
      <i/>
      <sz val="14"/>
      <name val="Times New Roman"/>
      <family val="1"/>
    </font>
    <font>
      <sz val="13"/>
      <name val="Times New Roman"/>
      <family val="1"/>
    </font>
    <font>
      <sz val="14"/>
      <color theme="1"/>
      <name val="Calibri"/>
      <family val="2"/>
      <scheme val="minor"/>
    </font>
    <font>
      <i/>
      <sz val="12"/>
      <name val="Times New Roman"/>
      <family val="1"/>
    </font>
    <font>
      <sz val="14"/>
      <color indexed="8"/>
      <name val="Times New Roman"/>
      <family val="1"/>
    </font>
    <font>
      <i/>
      <sz val="14"/>
      <name val="Times New Roman"/>
      <family val="1"/>
    </font>
    <font>
      <sz val="14"/>
      <name val="Times New Roman"/>
      <family val="1"/>
      <charset val="163"/>
    </font>
    <font>
      <b/>
      <sz val="14"/>
      <name val="Times New Roman"/>
      <family val="1"/>
      <charset val="163"/>
    </font>
    <font>
      <b/>
      <i/>
      <sz val="10"/>
      <name val="Times New Roman"/>
      <family val="1"/>
    </font>
    <font>
      <sz val="10"/>
      <name val="Times New Roman"/>
      <family val="1"/>
    </font>
    <font>
      <b/>
      <sz val="10"/>
      <color indexed="10"/>
      <name val="Times New Roman"/>
      <family val="1"/>
    </font>
    <font>
      <b/>
      <sz val="10"/>
      <color indexed="12"/>
      <name val="Times New Roman"/>
      <family val="1"/>
    </font>
    <font>
      <sz val="10"/>
      <name val="Arial"/>
      <family val="2"/>
    </font>
    <font>
      <sz val="10"/>
      <name val="Lohit Devanagari"/>
      <family val="2"/>
    </font>
    <font>
      <b/>
      <sz val="11"/>
      <color theme="1"/>
      <name val="Calibri"/>
      <family val="2"/>
      <scheme val="minor"/>
    </font>
    <font>
      <sz val="8"/>
      <color rgb="FF000000"/>
      <name val="Segoe UI"/>
      <family val="2"/>
    </font>
  </fonts>
  <fills count="3">
    <fill>
      <patternFill patternType="none"/>
    </fill>
    <fill>
      <patternFill patternType="gray125"/>
    </fill>
    <fill>
      <patternFill patternType="solid">
        <fgColor theme="5" tint="0.39997558519241921"/>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thin">
        <color auto="1"/>
      </bottom>
      <diagonal/>
    </border>
  </borders>
  <cellStyleXfs count="10">
    <xf numFmtId="0" fontId="0" fillId="0" borderId="0"/>
    <xf numFmtId="0" fontId="1" fillId="0" borderId="0"/>
    <xf numFmtId="164" fontId="1" fillId="0" borderId="0" applyFont="0" applyFill="0" applyBorder="0" applyAlignment="0" applyProtection="0"/>
    <xf numFmtId="164" fontId="1" fillId="0" borderId="0" applyFont="0" applyFill="0" applyBorder="0" applyAlignment="0" applyProtection="0"/>
    <xf numFmtId="164" fontId="2" fillId="0" borderId="0" applyFont="0" applyFill="0" applyBorder="0" applyAlignment="0" applyProtection="0"/>
    <xf numFmtId="0" fontId="3" fillId="0" borderId="0"/>
    <xf numFmtId="0" fontId="4" fillId="0" borderId="0" applyNumberFormat="0" applyFill="0" applyBorder="0" applyAlignment="0" applyProtection="0"/>
    <xf numFmtId="43" fontId="2" fillId="0" borderId="0" applyFont="0" applyFill="0" applyBorder="0" applyAlignment="0" applyProtection="0"/>
    <xf numFmtId="0" fontId="27" fillId="0" borderId="0"/>
    <xf numFmtId="167" fontId="28" fillId="0" borderId="0" applyBorder="0" applyAlignment="0" applyProtection="0"/>
  </cellStyleXfs>
  <cellXfs count="103">
    <xf numFmtId="0" fontId="0" fillId="0" borderId="0" xfId="0"/>
    <xf numFmtId="0" fontId="5" fillId="0" borderId="0" xfId="1" applyFont="1" applyBorder="1" applyAlignment="1">
      <alignment horizontal="center" vertical="center"/>
    </xf>
    <xf numFmtId="0" fontId="5" fillId="0" borderId="0" xfId="1" applyFont="1" applyBorder="1" applyAlignment="1">
      <alignment horizontal="left" vertical="center"/>
    </xf>
    <xf numFmtId="0" fontId="7" fillId="0" borderId="0" xfId="0" applyFont="1" applyBorder="1"/>
    <xf numFmtId="0" fontId="5" fillId="0" borderId="0" xfId="1" applyFont="1" applyFill="1" applyBorder="1" applyAlignment="1">
      <alignment horizontal="center" vertical="center"/>
    </xf>
    <xf numFmtId="0" fontId="9" fillId="0" borderId="0" xfId="1" applyFont="1" applyFill="1" applyBorder="1" applyAlignment="1">
      <alignment vertical="center" wrapText="1"/>
    </xf>
    <xf numFmtId="0" fontId="0" fillId="0" borderId="0" xfId="0" applyFill="1"/>
    <xf numFmtId="0" fontId="11" fillId="0" borderId="0" xfId="1" applyFont="1" applyFill="1" applyBorder="1" applyAlignment="1">
      <alignment horizontal="center" vertical="center"/>
    </xf>
    <xf numFmtId="0" fontId="11" fillId="0" borderId="0" xfId="1" applyFont="1" applyBorder="1" applyAlignment="1">
      <alignment horizontal="center" vertical="center"/>
    </xf>
    <xf numFmtId="0" fontId="9" fillId="0" borderId="0" xfId="1" applyFont="1" applyBorder="1" applyAlignment="1">
      <alignment horizontal="left" vertical="center" wrapText="1"/>
    </xf>
    <xf numFmtId="0" fontId="9" fillId="0" borderId="0" xfId="1" applyFont="1" applyBorder="1" applyAlignment="1">
      <alignment horizontal="center" vertical="center"/>
    </xf>
    <xf numFmtId="3" fontId="12" fillId="0" borderId="0" xfId="1" applyNumberFormat="1" applyFont="1" applyAlignment="1"/>
    <xf numFmtId="3" fontId="8" fillId="0" borderId="0" xfId="1" applyNumberFormat="1" applyFont="1" applyAlignment="1"/>
    <xf numFmtId="0" fontId="14" fillId="0" borderId="0" xfId="1" applyFont="1" applyBorder="1" applyAlignment="1">
      <alignment horizontal="center" vertical="center"/>
    </xf>
    <xf numFmtId="0" fontId="14" fillId="0" borderId="0" xfId="1" applyFont="1" applyBorder="1" applyAlignment="1">
      <alignment vertical="center"/>
    </xf>
    <xf numFmtId="0" fontId="15" fillId="0" borderId="0" xfId="1" applyFont="1" applyBorder="1" applyAlignment="1">
      <alignment vertical="center"/>
    </xf>
    <xf numFmtId="0" fontId="15" fillId="0" borderId="0" xfId="1" applyFont="1" applyBorder="1" applyAlignment="1">
      <alignment horizontal="center" vertical="center"/>
    </xf>
    <xf numFmtId="0" fontId="16" fillId="0" borderId="0" xfId="1" applyFont="1" applyFill="1" applyBorder="1" applyAlignment="1">
      <alignment vertical="center"/>
    </xf>
    <xf numFmtId="0" fontId="17" fillId="0" borderId="0" xfId="0" applyFont="1" applyFill="1"/>
    <xf numFmtId="0" fontId="8" fillId="0" borderId="1" xfId="1" applyFont="1" applyBorder="1" applyAlignment="1">
      <alignment horizontal="center" vertical="center"/>
    </xf>
    <xf numFmtId="0" fontId="8" fillId="0" borderId="1" xfId="1" applyFont="1" applyBorder="1" applyAlignment="1">
      <alignment vertical="center"/>
    </xf>
    <xf numFmtId="0" fontId="8" fillId="0" borderId="1" xfId="1" applyFont="1" applyBorder="1" applyAlignment="1">
      <alignment horizontal="center" vertical="center" wrapText="1"/>
    </xf>
    <xf numFmtId="0" fontId="17" fillId="0" borderId="0" xfId="0" applyFont="1"/>
    <xf numFmtId="0" fontId="9" fillId="0" borderId="1" xfId="1" applyFont="1" applyBorder="1" applyAlignment="1">
      <alignment horizontal="center" vertical="center"/>
    </xf>
    <xf numFmtId="0" fontId="19" fillId="0" borderId="1" xfId="7" applyNumberFormat="1" applyFont="1" applyBorder="1" applyAlignment="1">
      <alignment horizontal="center" vertical="center"/>
    </xf>
    <xf numFmtId="49" fontId="9" fillId="0" borderId="1" xfId="2" applyNumberFormat="1" applyFont="1" applyBorder="1" applyAlignment="1">
      <alignment horizontal="center" vertical="center" wrapText="1"/>
    </xf>
    <xf numFmtId="165" fontId="9" fillId="0" borderId="1" xfId="2" applyNumberFormat="1" applyFont="1" applyBorder="1" applyAlignment="1">
      <alignment horizontal="right" vertical="center"/>
    </xf>
    <xf numFmtId="41" fontId="9" fillId="0" borderId="1" xfId="1" applyNumberFormat="1" applyFont="1" applyBorder="1" applyAlignment="1">
      <alignment horizontal="center" vertical="center" wrapText="1"/>
    </xf>
    <xf numFmtId="165" fontId="17" fillId="0" borderId="0" xfId="0" applyNumberFormat="1" applyFont="1"/>
    <xf numFmtId="0" fontId="0" fillId="0" borderId="0" xfId="0" applyBorder="1"/>
    <xf numFmtId="0" fontId="19" fillId="0" borderId="0" xfId="7" applyNumberFormat="1" applyFont="1" applyBorder="1" applyAlignment="1">
      <alignment horizontal="left" vertical="center"/>
    </xf>
    <xf numFmtId="49" fontId="9" fillId="0" borderId="0" xfId="2" applyNumberFormat="1" applyFont="1" applyBorder="1" applyAlignment="1">
      <alignment horizontal="left" vertical="center" wrapText="1"/>
    </xf>
    <xf numFmtId="165" fontId="9" fillId="0" borderId="1" xfId="2" applyNumberFormat="1" applyFont="1" applyBorder="1" applyAlignment="1">
      <alignment horizontal="center" vertical="center"/>
    </xf>
    <xf numFmtId="165" fontId="9" fillId="0" borderId="1" xfId="1" applyNumberFormat="1" applyFont="1" applyBorder="1" applyAlignment="1">
      <alignment horizontal="center" vertical="center" wrapText="1"/>
    </xf>
    <xf numFmtId="165" fontId="17" fillId="0" borderId="0" xfId="0" applyNumberFormat="1" applyFont="1" applyBorder="1"/>
    <xf numFmtId="165" fontId="9" fillId="0" borderId="1" xfId="2" quotePrefix="1" applyNumberFormat="1" applyFont="1" applyBorder="1" applyAlignment="1">
      <alignment horizontal="right" vertical="center"/>
    </xf>
    <xf numFmtId="165" fontId="8" fillId="0" borderId="1" xfId="1" applyNumberFormat="1" applyFont="1" applyBorder="1" applyAlignment="1">
      <alignment horizontal="center" vertical="center" wrapText="1"/>
    </xf>
    <xf numFmtId="0" fontId="16" fillId="0" borderId="0" xfId="1" applyFont="1"/>
    <xf numFmtId="0" fontId="20" fillId="0" borderId="0" xfId="1" applyFont="1" applyFill="1" applyBorder="1" applyAlignment="1">
      <alignment vertical="center" wrapText="1"/>
    </xf>
    <xf numFmtId="0" fontId="15" fillId="0" borderId="0" xfId="1" applyFont="1" applyFill="1" applyBorder="1" applyAlignment="1">
      <alignment vertical="center" wrapText="1"/>
    </xf>
    <xf numFmtId="0" fontId="15" fillId="0" borderId="0" xfId="1" applyFont="1" applyFill="1" applyBorder="1" applyAlignment="1">
      <alignment horizontal="center" vertical="center" wrapText="1"/>
    </xf>
    <xf numFmtId="0" fontId="14" fillId="0" borderId="0" xfId="1" applyFont="1"/>
    <xf numFmtId="0" fontId="21" fillId="0" borderId="0" xfId="1" quotePrefix="1" applyFont="1" applyFill="1" applyBorder="1" applyAlignment="1">
      <alignment horizontal="left" vertical="center" wrapText="1"/>
    </xf>
    <xf numFmtId="0" fontId="8" fillId="0" borderId="0" xfId="1" applyFont="1" applyFill="1" applyBorder="1" applyAlignment="1">
      <alignment vertical="center" wrapText="1"/>
    </xf>
    <xf numFmtId="0" fontId="23" fillId="0" borderId="0" xfId="1" applyFont="1"/>
    <xf numFmtId="0" fontId="8" fillId="0" borderId="0" xfId="1" quotePrefix="1" applyFont="1" applyFill="1" applyBorder="1" applyAlignment="1">
      <alignment vertical="center" wrapText="1"/>
    </xf>
    <xf numFmtId="165" fontId="8" fillId="0" borderId="0" xfId="1" applyNumberFormat="1" applyFont="1" applyFill="1" applyBorder="1" applyAlignment="1">
      <alignment horizontal="center" vertical="center" wrapText="1"/>
    </xf>
    <xf numFmtId="0" fontId="20" fillId="0" borderId="0" xfId="1" applyFont="1" applyFill="1" applyBorder="1" applyAlignment="1">
      <alignment horizontal="center" vertical="center" wrapText="1"/>
    </xf>
    <xf numFmtId="0" fontId="24" fillId="0" borderId="0" xfId="1" applyFont="1"/>
    <xf numFmtId="0" fontId="20" fillId="0" borderId="0" xfId="1" applyFont="1"/>
    <xf numFmtId="0" fontId="8" fillId="0" borderId="0" xfId="1" applyFont="1"/>
    <xf numFmtId="0" fontId="9" fillId="0" borderId="0" xfId="1" applyFont="1"/>
    <xf numFmtId="166" fontId="9" fillId="0" borderId="0" xfId="1" applyNumberFormat="1" applyFont="1" applyAlignment="1">
      <alignment horizontal="center"/>
    </xf>
    <xf numFmtId="0" fontId="22" fillId="0" borderId="0" xfId="1" applyFont="1" applyAlignment="1">
      <alignment horizontal="center"/>
    </xf>
    <xf numFmtId="0" fontId="9" fillId="0" borderId="0" xfId="1" quotePrefix="1" applyFont="1"/>
    <xf numFmtId="166" fontId="24" fillId="0" borderId="0" xfId="1" applyNumberFormat="1" applyFont="1" applyAlignment="1">
      <alignment horizontal="center"/>
    </xf>
    <xf numFmtId="43" fontId="24" fillId="0" borderId="0" xfId="1" applyNumberFormat="1" applyFont="1" applyAlignment="1">
      <alignment horizontal="center"/>
    </xf>
    <xf numFmtId="0" fontId="25" fillId="0" borderId="0" xfId="1" applyFont="1" applyFill="1" applyBorder="1" applyAlignment="1">
      <alignment horizontal="left" vertical="center" wrapText="1"/>
    </xf>
    <xf numFmtId="0" fontId="24" fillId="0" borderId="0" xfId="1" applyFont="1" applyAlignment="1">
      <alignment horizontal="center"/>
    </xf>
    <xf numFmtId="0" fontId="26" fillId="0" borderId="0" xfId="1" applyFont="1" applyFill="1" applyBorder="1" applyAlignment="1">
      <alignment horizontal="center" vertical="center" wrapText="1"/>
    </xf>
    <xf numFmtId="0" fontId="0" fillId="0" borderId="0" xfId="0" applyAlignment="1">
      <alignment horizontal="center"/>
    </xf>
    <xf numFmtId="0" fontId="19" fillId="0" borderId="1" xfId="7" applyNumberFormat="1" applyFont="1" applyBorder="1" applyAlignment="1">
      <alignment horizontal="left" vertical="center" wrapText="1"/>
    </xf>
    <xf numFmtId="0" fontId="0" fillId="2" borderId="0" xfId="0" applyFill="1" applyAlignment="1">
      <alignment horizontal="center" vertical="center"/>
    </xf>
    <xf numFmtId="0" fontId="30" fillId="2" borderId="1" xfId="0" quotePrefix="1" applyFont="1" applyFill="1" applyBorder="1" applyAlignment="1">
      <alignment horizontal="center" vertical="center"/>
    </xf>
    <xf numFmtId="0" fontId="30" fillId="2" borderId="1" xfId="0" applyFont="1" applyFill="1" applyBorder="1" applyAlignment="1">
      <alignment horizontal="center" vertical="center"/>
    </xf>
    <xf numFmtId="0" fontId="30" fillId="2" borderId="2" xfId="0" applyFont="1" applyFill="1" applyBorder="1" applyAlignment="1">
      <alignment horizontal="center" vertical="center"/>
    </xf>
    <xf numFmtId="0" fontId="0" fillId="0" borderId="1" xfId="0" applyBorder="1" applyAlignment="1">
      <alignment horizontal="center" vertical="center"/>
    </xf>
    <xf numFmtId="0" fontId="30" fillId="0" borderId="1" xfId="0" quotePrefix="1" applyFont="1" applyBorder="1"/>
    <xf numFmtId="0" fontId="30" fillId="0" borderId="1" xfId="0" applyFont="1" applyBorder="1" applyAlignment="1">
      <alignment horizontal="center"/>
    </xf>
    <xf numFmtId="3" fontId="0" fillId="0" borderId="1" xfId="0" applyNumberFormat="1" applyBorder="1"/>
    <xf numFmtId="0" fontId="29" fillId="0" borderId="0" xfId="0" applyFont="1" applyAlignment="1">
      <alignment horizontal="center" vertical="center"/>
    </xf>
    <xf numFmtId="3" fontId="29" fillId="0" borderId="0" xfId="0" applyNumberFormat="1" applyFont="1"/>
    <xf numFmtId="0" fontId="0" fillId="0" borderId="0" xfId="0" applyAlignment="1">
      <alignment horizontal="center" vertic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29" fillId="0" borderId="3" xfId="0" applyFont="1" applyBorder="1" applyAlignment="1">
      <alignment horizontal="center" vertical="center"/>
    </xf>
    <xf numFmtId="0" fontId="29" fillId="0" borderId="1" xfId="0" applyFont="1" applyBorder="1" applyAlignment="1">
      <alignment horizontal="center" vertical="center"/>
    </xf>
    <xf numFmtId="0" fontId="29" fillId="0" borderId="4" xfId="0" applyFont="1" applyBorder="1" applyAlignment="1">
      <alignment horizontal="center" vertical="center"/>
    </xf>
    <xf numFmtId="0" fontId="0" fillId="0" borderId="3" xfId="0" applyBorder="1"/>
    <xf numFmtId="0" fontId="0" fillId="0" borderId="1" xfId="0" applyBorder="1" applyAlignment="1">
      <alignment wrapText="1"/>
    </xf>
    <xf numFmtId="0" fontId="0" fillId="0" borderId="1" xfId="0" applyBorder="1"/>
    <xf numFmtId="0" fontId="0" fillId="0" borderId="4" xfId="0" applyBorder="1"/>
    <xf numFmtId="3" fontId="0" fillId="0" borderId="0" xfId="0" applyNumberFormat="1"/>
    <xf numFmtId="0" fontId="0" fillId="0" borderId="5" xfId="0" applyBorder="1"/>
    <xf numFmtId="0" fontId="0" fillId="0" borderId="6" xfId="0" applyBorder="1"/>
    <xf numFmtId="3" fontId="29" fillId="0" borderId="6" xfId="0" applyNumberFormat="1" applyFont="1" applyBorder="1"/>
    <xf numFmtId="3" fontId="0" fillId="0" borderId="7" xfId="0" applyNumberFormat="1" applyBorder="1"/>
    <xf numFmtId="49" fontId="8" fillId="0" borderId="1" xfId="2" applyNumberFormat="1" applyFont="1" applyBorder="1" applyAlignment="1">
      <alignment horizontal="left" vertical="center" wrapText="1"/>
    </xf>
    <xf numFmtId="0" fontId="9" fillId="0" borderId="13" xfId="1" applyFont="1" applyFill="1" applyBorder="1" applyAlignment="1">
      <alignment horizontal="left" vertical="center" wrapText="1"/>
    </xf>
    <xf numFmtId="0" fontId="6" fillId="0" borderId="0" xfId="0" applyFont="1" applyAlignment="1">
      <alignment horizontal="center"/>
    </xf>
    <xf numFmtId="0" fontId="8" fillId="0" borderId="0" xfId="1" applyFont="1" applyBorder="1" applyAlignment="1">
      <alignment horizontal="center" vertical="center"/>
    </xf>
    <xf numFmtId="0" fontId="10" fillId="0" borderId="0" xfId="6" applyFont="1" applyFill="1" applyAlignment="1">
      <alignment horizontal="center"/>
    </xf>
    <xf numFmtId="0" fontId="7" fillId="0" borderId="0" xfId="0" applyFont="1" applyFill="1" applyAlignment="1">
      <alignment horizontal="center"/>
    </xf>
    <xf numFmtId="3" fontId="13" fillId="0" borderId="0" xfId="1" applyNumberFormat="1" applyFont="1" applyAlignment="1">
      <alignment horizontal="center" vertical="center"/>
    </xf>
    <xf numFmtId="0" fontId="26" fillId="0" borderId="0" xfId="1" applyFont="1" applyFill="1" applyBorder="1" applyAlignment="1">
      <alignment horizontal="center" vertical="center" wrapText="1"/>
    </xf>
    <xf numFmtId="0" fontId="21" fillId="0" borderId="0" xfId="1" quotePrefix="1" applyFont="1" applyFill="1" applyBorder="1" applyAlignment="1">
      <alignment horizontal="left" vertical="center" wrapText="1"/>
    </xf>
    <xf numFmtId="0" fontId="15" fillId="0" borderId="0" xfId="1" applyFont="1" applyFill="1" applyAlignment="1">
      <alignment horizontal="center" vertical="center"/>
    </xf>
    <xf numFmtId="0" fontId="22" fillId="0" borderId="0" xfId="1" applyFont="1" applyAlignment="1">
      <alignment horizontal="center"/>
    </xf>
    <xf numFmtId="0" fontId="9" fillId="0" borderId="0" xfId="1" quotePrefix="1" applyFont="1" applyFill="1" applyBorder="1" applyAlignment="1">
      <alignment horizontal="left" vertical="top" wrapText="1"/>
    </xf>
    <xf numFmtId="0" fontId="9" fillId="0" borderId="0" xfId="1" applyFont="1" applyFill="1" applyBorder="1" applyAlignment="1">
      <alignment horizontal="left" vertical="top" wrapText="1"/>
    </xf>
  </cellXfs>
  <cellStyles count="10">
    <cellStyle name="Comma" xfId="7" builtinId="3"/>
    <cellStyle name="Comma 2" xfId="2"/>
    <cellStyle name="Comma 2 2" xfId="3"/>
    <cellStyle name="Comma 3" xfId="4"/>
    <cellStyle name="Explanatory Text 2" xfId="9"/>
    <cellStyle name="Hyperlink" xfId="6" builtinId="8"/>
    <cellStyle name="Normal" xfId="0" builtinId="0"/>
    <cellStyle name="Normal 2" xfId="1"/>
    <cellStyle name="Normal 3" xfId="5"/>
    <cellStyle name="Normal 4" xfId="8"/>
  </cellStyles>
  <dxfs count="0"/>
  <tableStyles count="0" defaultTableStyle="TableStyleMedium2" defaultPivotStyle="PivotStyleLight16"/>
  <colors>
    <mruColors>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2</xdr:col>
      <xdr:colOff>40796</xdr:colOff>
      <xdr:row>0</xdr:row>
      <xdr:rowOff>19051</xdr:rowOff>
    </xdr:from>
    <xdr:to>
      <xdr:col>2</xdr:col>
      <xdr:colOff>1962150</xdr:colOff>
      <xdr:row>6</xdr:row>
      <xdr:rowOff>88779</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3746" y="19051"/>
          <a:ext cx="1921354" cy="14984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66674</xdr:colOff>
      <xdr:row>1</xdr:row>
      <xdr:rowOff>19050</xdr:rowOff>
    </xdr:from>
    <xdr:to>
      <xdr:col>18</xdr:col>
      <xdr:colOff>235561</xdr:colOff>
      <xdr:row>19</xdr:row>
      <xdr:rowOff>180975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477249" y="419100"/>
          <a:ext cx="6264887" cy="35909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vnhs.info@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9"/>
  <sheetViews>
    <sheetView tabSelected="1" view="pageBreakPreview" zoomScale="80" zoomScaleNormal="100" zoomScaleSheetLayoutView="80" workbookViewId="0">
      <selection activeCell="C11" sqref="C11"/>
    </sheetView>
  </sheetViews>
  <sheetFormatPr defaultRowHeight="14.4"/>
  <cols>
    <col min="1" max="1" width="2.5546875" customWidth="1"/>
    <col min="2" max="2" width="8.33203125" customWidth="1"/>
    <col min="3" max="3" width="45.44140625" customWidth="1"/>
    <col min="4" max="4" width="19" customWidth="1"/>
    <col min="5" max="5" width="8.44140625" bestFit="1" customWidth="1"/>
    <col min="6" max="6" width="12.5546875" customWidth="1"/>
    <col min="7" max="7" width="11.88671875" bestFit="1" customWidth="1"/>
    <col min="8" max="8" width="32.6640625" style="60" customWidth="1"/>
    <col min="9" max="9" width="22.88671875" customWidth="1"/>
    <col min="10" max="10" width="15.33203125" customWidth="1"/>
    <col min="11" max="11" width="18.44140625" customWidth="1"/>
  </cols>
  <sheetData>
    <row r="1" spans="1:10" ht="18" customHeight="1">
      <c r="A1" s="1"/>
      <c r="B1" s="2"/>
      <c r="C1" s="92"/>
      <c r="D1" s="92"/>
      <c r="E1" s="92"/>
      <c r="F1" s="92"/>
      <c r="G1" s="92"/>
      <c r="H1" s="92"/>
      <c r="I1" s="92"/>
    </row>
    <row r="2" spans="1:10" ht="18" customHeight="1">
      <c r="A2" s="1"/>
      <c r="B2" s="3"/>
      <c r="C2" s="93" t="s">
        <v>1</v>
      </c>
      <c r="D2" s="93"/>
      <c r="E2" s="93"/>
      <c r="F2" s="93"/>
      <c r="G2" s="93"/>
      <c r="H2" s="93"/>
      <c r="I2" s="93"/>
    </row>
    <row r="3" spans="1:10" s="6" customFormat="1" ht="18" customHeight="1">
      <c r="A3" s="4"/>
      <c r="B3" s="5"/>
      <c r="C3" s="94" t="s">
        <v>2</v>
      </c>
      <c r="D3" s="95"/>
      <c r="E3" s="95"/>
      <c r="F3" s="95"/>
      <c r="G3" s="95"/>
      <c r="H3" s="95"/>
      <c r="I3" s="95"/>
    </row>
    <row r="4" spans="1:10" s="6" customFormat="1" ht="18" customHeight="1">
      <c r="A4" s="7"/>
      <c r="B4" s="5"/>
      <c r="C4" s="95" t="s">
        <v>3</v>
      </c>
      <c r="D4" s="95"/>
      <c r="E4" s="95"/>
      <c r="F4" s="95"/>
      <c r="G4" s="95"/>
      <c r="H4" s="95"/>
      <c r="I4" s="95"/>
    </row>
    <row r="5" spans="1:10" ht="13.5" customHeight="1">
      <c r="A5" s="8"/>
      <c r="B5" s="9"/>
      <c r="C5" s="9"/>
      <c r="D5" s="9"/>
      <c r="E5" s="9"/>
      <c r="F5" s="10"/>
      <c r="G5" s="10"/>
      <c r="H5" s="10"/>
      <c r="I5" s="10"/>
    </row>
    <row r="6" spans="1:10" ht="27" customHeight="1">
      <c r="A6" s="11"/>
      <c r="B6" s="12"/>
      <c r="C6" s="96" t="s">
        <v>4</v>
      </c>
      <c r="D6" s="96"/>
      <c r="E6" s="96"/>
      <c r="F6" s="96"/>
      <c r="G6" s="96"/>
      <c r="H6" s="96"/>
      <c r="I6" s="96"/>
    </row>
    <row r="7" spans="1:10" ht="15.75" customHeight="1">
      <c r="A7" s="13"/>
      <c r="B7" s="13"/>
      <c r="C7" s="13"/>
      <c r="D7" s="13"/>
      <c r="E7" s="13"/>
      <c r="F7" s="13"/>
      <c r="G7" s="13"/>
      <c r="H7" s="13"/>
      <c r="I7" s="13"/>
    </row>
    <row r="8" spans="1:10" ht="15.6" customHeight="1">
      <c r="A8" s="14"/>
      <c r="B8" s="15" t="s">
        <v>24</v>
      </c>
      <c r="C8" s="15"/>
      <c r="D8" s="15"/>
      <c r="E8" s="15"/>
      <c r="F8" s="15"/>
      <c r="G8" s="15"/>
      <c r="H8" s="16"/>
      <c r="I8" s="15"/>
      <c r="J8" s="15"/>
    </row>
    <row r="9" spans="1:10" s="6" customFormat="1" ht="66" customHeight="1">
      <c r="A9" s="17"/>
      <c r="B9" s="91" t="s">
        <v>130</v>
      </c>
      <c r="C9" s="91"/>
      <c r="D9" s="91"/>
      <c r="E9" s="91"/>
      <c r="F9" s="91"/>
      <c r="G9" s="91"/>
      <c r="H9" s="91"/>
      <c r="I9" s="91"/>
      <c r="J9" s="18"/>
    </row>
    <row r="10" spans="1:10" ht="48.6">
      <c r="B10" s="19" t="s">
        <v>5</v>
      </c>
      <c r="C10" s="20" t="s">
        <v>6</v>
      </c>
      <c r="D10" s="21" t="s">
        <v>7</v>
      </c>
      <c r="E10" s="21" t="s">
        <v>8</v>
      </c>
      <c r="F10" s="21" t="s">
        <v>9</v>
      </c>
      <c r="G10" s="21" t="s">
        <v>10</v>
      </c>
      <c r="H10" s="21" t="s">
        <v>11</v>
      </c>
      <c r="I10" s="21" t="s">
        <v>12</v>
      </c>
      <c r="J10" s="22"/>
    </row>
    <row r="11" spans="1:10" ht="36">
      <c r="B11" s="23">
        <v>1</v>
      </c>
      <c r="C11" s="61" t="s">
        <v>136</v>
      </c>
      <c r="D11" s="24" t="s">
        <v>25</v>
      </c>
      <c r="E11" s="25" t="s">
        <v>26</v>
      </c>
      <c r="F11" s="25" t="s">
        <v>132</v>
      </c>
      <c r="G11" s="25" t="s">
        <v>133</v>
      </c>
      <c r="H11" s="26">
        <v>500000</v>
      </c>
      <c r="I11" s="27">
        <f>F11*H11</f>
        <v>36000000</v>
      </c>
      <c r="J11" s="28"/>
    </row>
    <row r="12" spans="1:10" s="29" customFormat="1" ht="18">
      <c r="B12" s="10"/>
      <c r="C12" s="30"/>
      <c r="D12" s="30"/>
      <c r="E12" s="31"/>
      <c r="F12" s="90" t="s">
        <v>13</v>
      </c>
      <c r="G12" s="90"/>
      <c r="H12" s="32"/>
      <c r="I12" s="33">
        <f>SUM(I11:I11)</f>
        <v>36000000</v>
      </c>
      <c r="J12" s="34"/>
    </row>
    <row r="13" spans="1:10" s="29" customFormat="1" ht="18">
      <c r="B13" s="10"/>
      <c r="C13" s="30"/>
      <c r="D13" s="30"/>
      <c r="E13" s="31"/>
      <c r="F13" s="90" t="s">
        <v>14</v>
      </c>
      <c r="G13" s="90"/>
      <c r="H13" s="35" t="s">
        <v>15</v>
      </c>
      <c r="I13" s="33">
        <f>I12*10%</f>
        <v>3600000</v>
      </c>
      <c r="J13" s="34"/>
    </row>
    <row r="14" spans="1:10" s="29" customFormat="1" ht="18">
      <c r="B14" s="10"/>
      <c r="C14" s="30"/>
      <c r="D14" s="30"/>
      <c r="E14" s="31"/>
      <c r="F14" s="90" t="s">
        <v>16</v>
      </c>
      <c r="G14" s="90"/>
      <c r="H14" s="32"/>
      <c r="I14" s="36">
        <f>SUM(I12,I13)</f>
        <v>39600000</v>
      </c>
      <c r="J14" s="34"/>
    </row>
    <row r="15" spans="1:10" ht="18">
      <c r="A15" s="37"/>
      <c r="B15" s="38" t="s">
        <v>17</v>
      </c>
      <c r="C15" s="39"/>
      <c r="D15" s="39"/>
      <c r="E15" s="39"/>
      <c r="F15" s="39"/>
      <c r="G15" s="39"/>
      <c r="H15" s="40"/>
      <c r="I15" s="39"/>
      <c r="J15" s="22"/>
    </row>
    <row r="16" spans="1:10" ht="18">
      <c r="A16" s="37"/>
      <c r="B16" s="101" t="s">
        <v>135</v>
      </c>
      <c r="C16" s="102"/>
      <c r="D16" s="102"/>
      <c r="E16" s="102"/>
      <c r="F16" s="39"/>
      <c r="G16" s="39"/>
      <c r="H16" s="40"/>
      <c r="I16" s="39"/>
      <c r="J16" s="22"/>
    </row>
    <row r="17" spans="1:10" ht="21" customHeight="1">
      <c r="A17" s="41"/>
      <c r="B17" s="98" t="s">
        <v>131</v>
      </c>
      <c r="C17" s="98"/>
      <c r="D17" s="98"/>
      <c r="E17" s="98"/>
      <c r="F17" s="98"/>
      <c r="G17" s="98"/>
      <c r="H17" s="98"/>
      <c r="I17" s="98"/>
      <c r="J17" s="98"/>
    </row>
    <row r="18" spans="1:10" ht="21.6" customHeight="1">
      <c r="A18" s="41"/>
      <c r="B18" s="98" t="s">
        <v>134</v>
      </c>
      <c r="C18" s="98"/>
      <c r="D18" s="98"/>
      <c r="E18" s="98"/>
      <c r="F18" s="42"/>
      <c r="G18" s="99" t="s">
        <v>27</v>
      </c>
      <c r="H18" s="99"/>
      <c r="I18" s="99"/>
      <c r="J18" s="42"/>
    </row>
    <row r="19" spans="1:10" ht="42" customHeight="1">
      <c r="A19" s="41"/>
      <c r="B19" s="98" t="s">
        <v>20</v>
      </c>
      <c r="C19" s="98"/>
      <c r="D19" s="98"/>
      <c r="E19" s="98"/>
      <c r="F19" s="43"/>
      <c r="G19" s="100" t="s">
        <v>18</v>
      </c>
      <c r="H19" s="100"/>
      <c r="I19" s="100"/>
      <c r="J19" s="22"/>
    </row>
    <row r="20" spans="1:10" ht="18">
      <c r="A20" s="44"/>
      <c r="B20" s="45"/>
      <c r="C20" s="43"/>
      <c r="D20" s="43"/>
      <c r="E20" s="43"/>
      <c r="F20" s="43"/>
      <c r="G20" s="43"/>
      <c r="H20" s="46"/>
      <c r="I20" s="47"/>
      <c r="J20" s="22"/>
    </row>
    <row r="21" spans="1:10" ht="18">
      <c r="A21" s="48"/>
      <c r="B21" s="49" t="s">
        <v>19</v>
      </c>
      <c r="C21" s="49"/>
      <c r="D21" s="50"/>
      <c r="E21" s="50"/>
      <c r="F21" s="51"/>
      <c r="G21" s="51"/>
      <c r="H21" s="52"/>
      <c r="I21" s="53"/>
      <c r="J21" s="22"/>
    </row>
    <row r="22" spans="1:10" ht="18">
      <c r="A22" s="48"/>
      <c r="B22" s="54" t="s">
        <v>21</v>
      </c>
      <c r="C22" s="48"/>
      <c r="D22" s="48"/>
      <c r="E22" s="48"/>
      <c r="F22" s="48"/>
      <c r="G22" s="48"/>
      <c r="H22" s="55"/>
      <c r="I22" s="48"/>
    </row>
    <row r="23" spans="1:10" ht="18">
      <c r="A23" s="48"/>
      <c r="B23" s="54" t="s">
        <v>22</v>
      </c>
      <c r="C23" s="48"/>
      <c r="D23" s="48"/>
      <c r="E23" s="48"/>
      <c r="F23" s="48"/>
      <c r="G23" s="48"/>
      <c r="H23" s="55"/>
      <c r="I23" s="48"/>
    </row>
    <row r="24" spans="1:10" ht="18">
      <c r="A24" s="48"/>
      <c r="B24" s="54" t="s">
        <v>23</v>
      </c>
      <c r="C24" s="48"/>
      <c r="D24" s="48"/>
      <c r="E24" s="48"/>
      <c r="F24" s="48"/>
      <c r="G24" s="48"/>
      <c r="H24" s="56"/>
      <c r="I24" s="48"/>
    </row>
    <row r="25" spans="1:10">
      <c r="A25" s="48"/>
      <c r="B25" s="57"/>
      <c r="C25" s="57"/>
      <c r="D25" s="57"/>
      <c r="E25" s="57"/>
      <c r="F25" s="48"/>
      <c r="G25" s="48"/>
      <c r="H25" s="58"/>
      <c r="I25" s="48"/>
    </row>
    <row r="26" spans="1:10">
      <c r="A26" s="48"/>
      <c r="B26" s="97"/>
      <c r="C26" s="97"/>
      <c r="D26" s="97"/>
      <c r="E26" s="97"/>
      <c r="F26" s="97"/>
      <c r="G26" s="59"/>
      <c r="H26" s="59"/>
      <c r="I26" s="59"/>
    </row>
    <row r="27" spans="1:10">
      <c r="A27" s="48"/>
      <c r="B27" s="97"/>
      <c r="C27" s="97"/>
      <c r="D27" s="97"/>
      <c r="E27" s="97"/>
      <c r="F27" s="97"/>
      <c r="G27" s="59"/>
      <c r="H27" s="59"/>
      <c r="I27" s="59"/>
    </row>
    <row r="28" spans="1:10">
      <c r="A28" s="48"/>
      <c r="B28" s="97"/>
      <c r="C28" s="97"/>
      <c r="D28" s="97"/>
      <c r="E28" s="97"/>
      <c r="F28" s="97"/>
      <c r="G28" s="59"/>
      <c r="H28" s="59"/>
      <c r="I28" s="59"/>
    </row>
    <row r="29" spans="1:10">
      <c r="A29" s="48"/>
      <c r="B29" s="97"/>
      <c r="C29" s="97"/>
      <c r="D29" s="97"/>
      <c r="E29" s="97"/>
      <c r="F29" s="97"/>
      <c r="G29" s="59"/>
      <c r="H29" s="59"/>
      <c r="I29" s="59"/>
    </row>
    <row r="30" spans="1:10">
      <c r="A30" s="48"/>
      <c r="B30" s="48"/>
      <c r="C30" s="48"/>
      <c r="D30" s="48"/>
      <c r="E30" s="48"/>
      <c r="F30" s="48"/>
      <c r="G30" s="48"/>
      <c r="H30" s="58"/>
      <c r="I30" s="48"/>
    </row>
    <row r="31" spans="1:10">
      <c r="A31" s="48"/>
      <c r="B31" s="48"/>
      <c r="C31" s="48"/>
      <c r="D31" s="48"/>
      <c r="E31" s="48"/>
      <c r="F31" s="48"/>
      <c r="G31" s="48"/>
      <c r="H31" s="58"/>
      <c r="I31" s="48"/>
    </row>
    <row r="32" spans="1:10">
      <c r="A32" s="48"/>
      <c r="B32" s="48"/>
      <c r="C32" s="48"/>
      <c r="D32" s="48"/>
      <c r="E32" s="48"/>
      <c r="F32" s="48"/>
      <c r="G32" s="48"/>
      <c r="H32" s="58"/>
      <c r="I32" s="48"/>
    </row>
    <row r="33" spans="1:9">
      <c r="A33" s="48"/>
      <c r="B33" s="48"/>
      <c r="C33" s="48"/>
      <c r="D33" s="48"/>
      <c r="E33" s="48"/>
      <c r="F33" s="48"/>
      <c r="G33" s="48"/>
      <c r="H33" s="58"/>
      <c r="I33" s="48"/>
    </row>
    <row r="34" spans="1:9">
      <c r="A34" s="48"/>
      <c r="B34" s="48"/>
      <c r="C34" s="48"/>
      <c r="D34" s="48"/>
      <c r="E34" s="48"/>
      <c r="F34" s="48"/>
      <c r="G34" s="48"/>
      <c r="H34" s="58"/>
      <c r="I34" s="48"/>
    </row>
    <row r="35" spans="1:9">
      <c r="A35" s="48"/>
      <c r="B35" s="48"/>
      <c r="C35" s="48"/>
      <c r="D35" s="48"/>
      <c r="E35" s="48"/>
      <c r="F35" s="48"/>
      <c r="G35" s="48"/>
      <c r="H35" s="58"/>
      <c r="I35" s="48"/>
    </row>
    <row r="36" spans="1:9">
      <c r="A36" s="48"/>
      <c r="B36" s="48"/>
      <c r="C36" s="48"/>
      <c r="D36" s="48"/>
      <c r="E36" s="48"/>
      <c r="F36" s="48"/>
      <c r="G36" s="48"/>
      <c r="H36" s="58"/>
      <c r="I36" s="48"/>
    </row>
    <row r="37" spans="1:9">
      <c r="A37" s="48"/>
      <c r="B37" s="48"/>
      <c r="C37" s="48"/>
      <c r="D37" s="48"/>
      <c r="E37" s="48"/>
      <c r="F37" s="48"/>
      <c r="G37" s="48"/>
      <c r="H37" s="58"/>
      <c r="I37" s="48"/>
    </row>
    <row r="38" spans="1:9">
      <c r="A38" s="48"/>
      <c r="B38" s="48"/>
      <c r="C38" s="48"/>
      <c r="D38" s="48"/>
      <c r="E38" s="48"/>
      <c r="F38" s="48"/>
      <c r="G38" s="48"/>
      <c r="H38" s="58"/>
      <c r="I38" s="48"/>
    </row>
    <row r="39" spans="1:9">
      <c r="A39" s="48"/>
      <c r="B39" s="48"/>
      <c r="C39" s="48"/>
      <c r="D39" s="48"/>
      <c r="E39" s="48"/>
      <c r="F39" s="48"/>
      <c r="G39" s="48"/>
      <c r="H39" s="58"/>
      <c r="I39" s="48"/>
    </row>
  </sheetData>
  <mergeCells count="19">
    <mergeCell ref="B29:F29"/>
    <mergeCell ref="F13:G13"/>
    <mergeCell ref="F14:G14"/>
    <mergeCell ref="B17:J17"/>
    <mergeCell ref="B18:E18"/>
    <mergeCell ref="G18:I18"/>
    <mergeCell ref="B19:E19"/>
    <mergeCell ref="G19:I19"/>
    <mergeCell ref="B26:F26"/>
    <mergeCell ref="B27:F27"/>
    <mergeCell ref="B28:F28"/>
    <mergeCell ref="B16:E16"/>
    <mergeCell ref="F12:G12"/>
    <mergeCell ref="B9:I9"/>
    <mergeCell ref="C1:I1"/>
    <mergeCell ref="C2:I2"/>
    <mergeCell ref="C3:I3"/>
    <mergeCell ref="C4:I4"/>
    <mergeCell ref="C6:I6"/>
  </mergeCells>
  <hyperlinks>
    <hyperlink ref="C3" r:id="rId1"/>
  </hyperlinks>
  <pageMargins left="0.7" right="0.7" top="0.75" bottom="0.75" header="0.3" footer="0.3"/>
  <pageSetup scale="75" fitToHeight="0"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zoomScaleNormal="100" workbookViewId="0">
      <selection sqref="A1:H34"/>
    </sheetView>
  </sheetViews>
  <sheetFormatPr defaultRowHeight="14.4"/>
  <cols>
    <col min="1" max="1" width="4.6640625" customWidth="1"/>
    <col min="2" max="2" width="21.5546875" customWidth="1"/>
    <col min="3" max="3" width="40.33203125" customWidth="1"/>
    <col min="4" max="4" width="14.5546875" bestFit="1" customWidth="1"/>
    <col min="5" max="5" width="7.109375" style="60" customWidth="1"/>
    <col min="6" max="6" width="10.88671875" style="72" bestFit="1" customWidth="1"/>
    <col min="7" max="7" width="11.33203125" customWidth="1"/>
    <col min="8" max="8" width="15.6640625" customWidth="1"/>
  </cols>
  <sheetData>
    <row r="1" spans="1:8" ht="31.5" customHeight="1">
      <c r="A1" s="62" t="s">
        <v>28</v>
      </c>
      <c r="B1" s="63" t="s">
        <v>29</v>
      </c>
      <c r="C1" s="63" t="s">
        <v>30</v>
      </c>
      <c r="D1" s="63" t="s">
        <v>31</v>
      </c>
      <c r="E1" s="63" t="s">
        <v>32</v>
      </c>
      <c r="F1" s="63" t="s">
        <v>33</v>
      </c>
      <c r="G1" s="64" t="s">
        <v>34</v>
      </c>
      <c r="H1" s="65" t="s">
        <v>35</v>
      </c>
    </row>
    <row r="2" spans="1:8">
      <c r="A2" s="66">
        <v>1</v>
      </c>
      <c r="B2" s="67" t="s">
        <v>36</v>
      </c>
      <c r="C2" s="67" t="s">
        <v>37</v>
      </c>
      <c r="D2" s="67" t="s">
        <v>0</v>
      </c>
      <c r="E2" s="68">
        <v>1</v>
      </c>
      <c r="F2" s="66">
        <v>70</v>
      </c>
      <c r="G2" s="69">
        <v>310000</v>
      </c>
      <c r="H2" s="69">
        <f>F2*G2</f>
        <v>21700000</v>
      </c>
    </row>
    <row r="3" spans="1:8">
      <c r="A3" s="66">
        <v>2</v>
      </c>
      <c r="B3" s="67" t="s">
        <v>38</v>
      </c>
      <c r="C3" s="67" t="s">
        <v>39</v>
      </c>
      <c r="D3" s="67" t="s">
        <v>40</v>
      </c>
      <c r="E3" s="68">
        <v>4</v>
      </c>
      <c r="F3" s="66">
        <v>70</v>
      </c>
      <c r="G3" s="69">
        <v>420</v>
      </c>
      <c r="H3" s="69">
        <f t="shared" ref="H3:H32" si="0">F3*G3</f>
        <v>29400</v>
      </c>
    </row>
    <row r="4" spans="1:8">
      <c r="A4" s="66">
        <v>3</v>
      </c>
      <c r="B4" s="67" t="s">
        <v>41</v>
      </c>
      <c r="C4" s="67" t="s">
        <v>42</v>
      </c>
      <c r="D4" s="67" t="s">
        <v>43</v>
      </c>
      <c r="E4" s="68">
        <v>2</v>
      </c>
      <c r="F4" s="66">
        <v>70</v>
      </c>
      <c r="G4" s="69">
        <v>420</v>
      </c>
      <c r="H4" s="69">
        <f t="shared" si="0"/>
        <v>29400</v>
      </c>
    </row>
    <row r="5" spans="1:8">
      <c r="A5" s="66">
        <v>4</v>
      </c>
      <c r="B5" s="67" t="s">
        <v>44</v>
      </c>
      <c r="C5" s="67" t="s">
        <v>45</v>
      </c>
      <c r="D5" s="67" t="s">
        <v>46</v>
      </c>
      <c r="E5" s="68">
        <v>1</v>
      </c>
      <c r="F5" s="66">
        <v>70</v>
      </c>
      <c r="G5" s="69">
        <v>420</v>
      </c>
      <c r="H5" s="69">
        <f t="shared" si="0"/>
        <v>29400</v>
      </c>
    </row>
    <row r="6" spans="1:8">
      <c r="A6" s="66">
        <v>5</v>
      </c>
      <c r="B6" s="67" t="s">
        <v>47</v>
      </c>
      <c r="C6" s="67" t="s">
        <v>39</v>
      </c>
      <c r="D6" s="67" t="s">
        <v>48</v>
      </c>
      <c r="E6" s="68">
        <v>1</v>
      </c>
      <c r="F6" s="66">
        <v>70</v>
      </c>
      <c r="G6" s="69">
        <v>420</v>
      </c>
      <c r="H6" s="69">
        <f t="shared" si="0"/>
        <v>29400</v>
      </c>
    </row>
    <row r="7" spans="1:8">
      <c r="A7" s="66">
        <v>6</v>
      </c>
      <c r="B7" s="67" t="s">
        <v>49</v>
      </c>
      <c r="C7" s="67" t="s">
        <v>50</v>
      </c>
      <c r="D7" s="67" t="s">
        <v>51</v>
      </c>
      <c r="E7" s="68">
        <v>1</v>
      </c>
      <c r="F7" s="66">
        <v>70</v>
      </c>
      <c r="G7" s="69">
        <v>420</v>
      </c>
      <c r="H7" s="69">
        <f t="shared" si="0"/>
        <v>29400</v>
      </c>
    </row>
    <row r="8" spans="1:8">
      <c r="A8" s="66">
        <v>7</v>
      </c>
      <c r="B8" s="67" t="s">
        <v>52</v>
      </c>
      <c r="C8" s="67" t="s">
        <v>53</v>
      </c>
      <c r="D8" s="67" t="s">
        <v>54</v>
      </c>
      <c r="E8" s="68">
        <v>4</v>
      </c>
      <c r="F8" s="66">
        <v>70</v>
      </c>
      <c r="G8" s="69">
        <v>420</v>
      </c>
      <c r="H8" s="69">
        <f t="shared" si="0"/>
        <v>29400</v>
      </c>
    </row>
    <row r="9" spans="1:8">
      <c r="A9" s="66">
        <v>8</v>
      </c>
      <c r="B9" s="67" t="s">
        <v>55</v>
      </c>
      <c r="C9" s="67" t="s">
        <v>39</v>
      </c>
      <c r="D9" s="67" t="s">
        <v>56</v>
      </c>
      <c r="E9" s="68">
        <v>1</v>
      </c>
      <c r="F9" s="66">
        <v>70</v>
      </c>
      <c r="G9" s="69">
        <v>420</v>
      </c>
      <c r="H9" s="69">
        <f t="shared" si="0"/>
        <v>29400</v>
      </c>
    </row>
    <row r="10" spans="1:8">
      <c r="A10" s="66">
        <v>9</v>
      </c>
      <c r="B10" s="67" t="s">
        <v>57</v>
      </c>
      <c r="C10" s="67" t="s">
        <v>58</v>
      </c>
      <c r="D10" s="67" t="s">
        <v>59</v>
      </c>
      <c r="E10" s="68">
        <v>1</v>
      </c>
      <c r="F10" s="66">
        <v>70</v>
      </c>
      <c r="G10" s="69">
        <v>76000</v>
      </c>
      <c r="H10" s="69">
        <f t="shared" si="0"/>
        <v>5320000</v>
      </c>
    </row>
    <row r="11" spans="1:8">
      <c r="A11" s="66">
        <v>10</v>
      </c>
      <c r="B11" s="67" t="s">
        <v>60</v>
      </c>
      <c r="C11" s="67" t="s">
        <v>61</v>
      </c>
      <c r="D11" s="67" t="s">
        <v>62</v>
      </c>
      <c r="E11" s="68">
        <v>1</v>
      </c>
      <c r="F11" s="66">
        <v>70</v>
      </c>
      <c r="G11" s="69">
        <v>2800</v>
      </c>
      <c r="H11" s="69">
        <f t="shared" si="0"/>
        <v>196000</v>
      </c>
    </row>
    <row r="12" spans="1:8">
      <c r="A12" s="66">
        <v>11</v>
      </c>
      <c r="B12" s="67" t="s">
        <v>63</v>
      </c>
      <c r="C12" s="67" t="s">
        <v>64</v>
      </c>
      <c r="D12" s="67" t="s">
        <v>65</v>
      </c>
      <c r="E12" s="68">
        <v>1</v>
      </c>
      <c r="F12" s="66">
        <v>70</v>
      </c>
      <c r="G12" s="69">
        <v>15000</v>
      </c>
      <c r="H12" s="69">
        <f t="shared" si="0"/>
        <v>1050000</v>
      </c>
    </row>
    <row r="13" spans="1:8">
      <c r="A13" s="66">
        <v>12</v>
      </c>
      <c r="B13" s="67" t="s">
        <v>66</v>
      </c>
      <c r="C13" s="67" t="s">
        <v>66</v>
      </c>
      <c r="D13" s="67" t="s">
        <v>67</v>
      </c>
      <c r="E13" s="68">
        <v>1</v>
      </c>
      <c r="F13" s="66">
        <v>70</v>
      </c>
      <c r="G13" s="69">
        <v>1400</v>
      </c>
      <c r="H13" s="69">
        <f t="shared" si="0"/>
        <v>98000</v>
      </c>
    </row>
    <row r="14" spans="1:8">
      <c r="A14" s="66">
        <v>13</v>
      </c>
      <c r="B14" s="67" t="s">
        <v>66</v>
      </c>
      <c r="C14" s="67" t="s">
        <v>68</v>
      </c>
      <c r="D14" s="67" t="s">
        <v>69</v>
      </c>
      <c r="E14" s="68">
        <v>1</v>
      </c>
      <c r="F14" s="66">
        <v>70</v>
      </c>
      <c r="G14" s="69">
        <v>1400</v>
      </c>
      <c r="H14" s="69">
        <f t="shared" si="0"/>
        <v>98000</v>
      </c>
    </row>
    <row r="15" spans="1:8">
      <c r="A15" s="66">
        <v>14</v>
      </c>
      <c r="B15" s="67" t="s">
        <v>70</v>
      </c>
      <c r="C15" s="67" t="s">
        <v>71</v>
      </c>
      <c r="D15" s="67" t="s">
        <v>72</v>
      </c>
      <c r="E15" s="68">
        <v>1</v>
      </c>
      <c r="F15" s="66">
        <v>70</v>
      </c>
      <c r="G15" s="69">
        <v>5000</v>
      </c>
      <c r="H15" s="69">
        <f t="shared" si="0"/>
        <v>350000</v>
      </c>
    </row>
    <row r="16" spans="1:8">
      <c r="A16" s="66">
        <v>15</v>
      </c>
      <c r="B16" s="67" t="s">
        <v>73</v>
      </c>
      <c r="C16" s="67" t="s">
        <v>74</v>
      </c>
      <c r="D16" s="67" t="s">
        <v>75</v>
      </c>
      <c r="E16" s="68">
        <v>1</v>
      </c>
      <c r="F16" s="66">
        <v>70</v>
      </c>
      <c r="G16" s="69">
        <v>500</v>
      </c>
      <c r="H16" s="69">
        <f t="shared" si="0"/>
        <v>35000</v>
      </c>
    </row>
    <row r="17" spans="1:8">
      <c r="A17" s="66">
        <v>16</v>
      </c>
      <c r="B17" s="67" t="s">
        <v>76</v>
      </c>
      <c r="C17" s="67" t="s">
        <v>77</v>
      </c>
      <c r="D17" s="67" t="s">
        <v>78</v>
      </c>
      <c r="E17" s="68">
        <v>1</v>
      </c>
      <c r="F17" s="66">
        <v>70</v>
      </c>
      <c r="G17" s="69">
        <v>1000</v>
      </c>
      <c r="H17" s="69">
        <f t="shared" si="0"/>
        <v>70000</v>
      </c>
    </row>
    <row r="18" spans="1:8">
      <c r="A18" s="66">
        <v>17</v>
      </c>
      <c r="B18" s="67" t="s">
        <v>76</v>
      </c>
      <c r="C18" s="67" t="s">
        <v>77</v>
      </c>
      <c r="D18" s="67" t="s">
        <v>79</v>
      </c>
      <c r="E18" s="68">
        <v>1</v>
      </c>
      <c r="F18" s="66">
        <v>70</v>
      </c>
      <c r="G18" s="69">
        <v>1000</v>
      </c>
      <c r="H18" s="69">
        <f t="shared" si="0"/>
        <v>70000</v>
      </c>
    </row>
    <row r="19" spans="1:8">
      <c r="A19" s="66">
        <v>18</v>
      </c>
      <c r="B19" s="67" t="s">
        <v>80</v>
      </c>
      <c r="C19" s="67" t="s">
        <v>81</v>
      </c>
      <c r="D19" s="67" t="s">
        <v>82</v>
      </c>
      <c r="E19" s="68">
        <v>1</v>
      </c>
      <c r="F19" s="66">
        <v>70</v>
      </c>
      <c r="G19" s="69">
        <v>1000</v>
      </c>
      <c r="H19" s="69">
        <f t="shared" si="0"/>
        <v>70000</v>
      </c>
    </row>
    <row r="20" spans="1:8">
      <c r="A20" s="66">
        <v>19</v>
      </c>
      <c r="B20" s="67" t="s">
        <v>83</v>
      </c>
      <c r="C20" s="67" t="s">
        <v>84</v>
      </c>
      <c r="D20" s="67" t="s">
        <v>85</v>
      </c>
      <c r="E20" s="68">
        <v>4</v>
      </c>
      <c r="F20" s="66">
        <v>70</v>
      </c>
      <c r="G20" s="69">
        <v>50</v>
      </c>
      <c r="H20" s="69">
        <f t="shared" si="0"/>
        <v>3500</v>
      </c>
    </row>
    <row r="21" spans="1:8">
      <c r="A21" s="66">
        <v>20</v>
      </c>
      <c r="B21" s="67" t="s">
        <v>86</v>
      </c>
      <c r="C21" s="67" t="s">
        <v>87</v>
      </c>
      <c r="D21" s="67" t="s">
        <v>88</v>
      </c>
      <c r="E21" s="68">
        <v>3</v>
      </c>
      <c r="F21" s="66">
        <v>70</v>
      </c>
      <c r="G21" s="69">
        <v>50</v>
      </c>
      <c r="H21" s="69">
        <f t="shared" si="0"/>
        <v>3500</v>
      </c>
    </row>
    <row r="22" spans="1:8">
      <c r="A22" s="66">
        <v>21</v>
      </c>
      <c r="B22" s="67" t="s">
        <v>89</v>
      </c>
      <c r="C22" s="67" t="s">
        <v>90</v>
      </c>
      <c r="D22" s="67" t="s">
        <v>91</v>
      </c>
      <c r="E22" s="68">
        <v>1</v>
      </c>
      <c r="F22" s="66">
        <v>70</v>
      </c>
      <c r="G22" s="69">
        <v>50</v>
      </c>
      <c r="H22" s="69">
        <f t="shared" si="0"/>
        <v>3500</v>
      </c>
    </row>
    <row r="23" spans="1:8">
      <c r="A23" s="66">
        <v>22</v>
      </c>
      <c r="B23" s="67" t="s">
        <v>92</v>
      </c>
      <c r="C23" s="67" t="s">
        <v>93</v>
      </c>
      <c r="D23" s="67" t="s">
        <v>94</v>
      </c>
      <c r="E23" s="68">
        <v>1</v>
      </c>
      <c r="F23" s="66">
        <v>70</v>
      </c>
      <c r="G23" s="69">
        <v>50</v>
      </c>
      <c r="H23" s="69">
        <f t="shared" si="0"/>
        <v>3500</v>
      </c>
    </row>
    <row r="24" spans="1:8">
      <c r="A24" s="66">
        <v>23</v>
      </c>
      <c r="B24" s="67" t="s">
        <v>95</v>
      </c>
      <c r="C24" s="67" t="s">
        <v>96</v>
      </c>
      <c r="D24" s="67" t="s">
        <v>97</v>
      </c>
      <c r="E24" s="68">
        <v>1</v>
      </c>
      <c r="F24" s="66">
        <v>70</v>
      </c>
      <c r="G24" s="69">
        <v>50</v>
      </c>
      <c r="H24" s="69">
        <f t="shared" si="0"/>
        <v>3500</v>
      </c>
    </row>
    <row r="25" spans="1:8">
      <c r="A25" s="66">
        <v>24</v>
      </c>
      <c r="B25" s="67" t="s">
        <v>98</v>
      </c>
      <c r="C25" s="67" t="s">
        <v>99</v>
      </c>
      <c r="D25" s="67" t="s">
        <v>100</v>
      </c>
      <c r="E25" s="68">
        <v>4</v>
      </c>
      <c r="F25" s="66">
        <v>70</v>
      </c>
      <c r="G25" s="69">
        <v>50</v>
      </c>
      <c r="H25" s="69">
        <f t="shared" si="0"/>
        <v>3500</v>
      </c>
    </row>
    <row r="26" spans="1:8">
      <c r="A26" s="66">
        <v>25</v>
      </c>
      <c r="B26" s="67" t="s">
        <v>101</v>
      </c>
      <c r="C26" s="67" t="s">
        <v>102</v>
      </c>
      <c r="D26" s="67" t="s">
        <v>103</v>
      </c>
      <c r="E26" s="68">
        <v>1</v>
      </c>
      <c r="F26" s="66">
        <v>70</v>
      </c>
      <c r="G26" s="69">
        <v>50</v>
      </c>
      <c r="H26" s="69">
        <f t="shared" si="0"/>
        <v>3500</v>
      </c>
    </row>
    <row r="27" spans="1:8">
      <c r="A27" s="66">
        <v>26</v>
      </c>
      <c r="B27" s="67" t="s">
        <v>104</v>
      </c>
      <c r="C27" s="67" t="s">
        <v>105</v>
      </c>
      <c r="D27" s="67" t="s">
        <v>106</v>
      </c>
      <c r="E27" s="68">
        <v>1</v>
      </c>
      <c r="F27" s="66">
        <v>70</v>
      </c>
      <c r="G27" s="69">
        <v>1500</v>
      </c>
      <c r="H27" s="69">
        <f t="shared" si="0"/>
        <v>105000</v>
      </c>
    </row>
    <row r="28" spans="1:8">
      <c r="A28" s="66">
        <v>27</v>
      </c>
      <c r="B28" s="67" t="s">
        <v>107</v>
      </c>
      <c r="C28" s="67" t="s">
        <v>108</v>
      </c>
      <c r="D28" s="67" t="s">
        <v>109</v>
      </c>
      <c r="E28" s="68">
        <v>1</v>
      </c>
      <c r="F28" s="66">
        <v>70</v>
      </c>
      <c r="G28" s="69">
        <v>1000</v>
      </c>
      <c r="H28" s="69">
        <f t="shared" si="0"/>
        <v>70000</v>
      </c>
    </row>
    <row r="29" spans="1:8">
      <c r="A29" s="66">
        <v>28</v>
      </c>
      <c r="B29" s="67" t="s">
        <v>110</v>
      </c>
      <c r="C29" s="67" t="s">
        <v>110</v>
      </c>
      <c r="D29" s="67" t="s">
        <v>111</v>
      </c>
      <c r="E29" s="68">
        <v>2</v>
      </c>
      <c r="F29" s="66">
        <v>70</v>
      </c>
      <c r="G29" s="69">
        <v>7000</v>
      </c>
      <c r="H29" s="69">
        <f t="shared" si="0"/>
        <v>490000</v>
      </c>
    </row>
    <row r="30" spans="1:8">
      <c r="A30" s="66">
        <v>29</v>
      </c>
      <c r="B30" s="67" t="s">
        <v>112</v>
      </c>
      <c r="C30" s="67" t="s">
        <v>113</v>
      </c>
      <c r="D30" s="67" t="s">
        <v>114</v>
      </c>
      <c r="E30" s="68">
        <v>1</v>
      </c>
      <c r="F30" s="66">
        <v>70</v>
      </c>
      <c r="G30" s="69">
        <v>2245</v>
      </c>
      <c r="H30" s="69">
        <f t="shared" si="0"/>
        <v>157150</v>
      </c>
    </row>
    <row r="31" spans="1:8">
      <c r="A31" s="66">
        <v>30</v>
      </c>
      <c r="B31" s="67" t="s">
        <v>115</v>
      </c>
      <c r="C31" s="67" t="s">
        <v>116</v>
      </c>
      <c r="D31" s="67" t="s">
        <v>117</v>
      </c>
      <c r="E31" s="68">
        <v>1</v>
      </c>
      <c r="F31" s="66">
        <v>70</v>
      </c>
      <c r="G31" s="69">
        <v>1000</v>
      </c>
      <c r="H31" s="69">
        <f t="shared" si="0"/>
        <v>70000</v>
      </c>
    </row>
    <row r="32" spans="1:8">
      <c r="A32" s="66">
        <v>31</v>
      </c>
      <c r="B32" s="67" t="s">
        <v>118</v>
      </c>
      <c r="C32" s="67" t="s">
        <v>116</v>
      </c>
      <c r="D32" s="67" t="s">
        <v>119</v>
      </c>
      <c r="E32" s="68">
        <v>1</v>
      </c>
      <c r="F32" s="66">
        <v>70</v>
      </c>
      <c r="G32" s="69">
        <v>1000</v>
      </c>
      <c r="H32" s="69">
        <f t="shared" si="0"/>
        <v>70000</v>
      </c>
    </row>
    <row r="34" spans="6:8">
      <c r="F34" s="70" t="s">
        <v>120</v>
      </c>
      <c r="G34" s="71">
        <f>SUM(G2:G32)</f>
        <v>432135</v>
      </c>
      <c r="H34" s="71">
        <f>SUM(H2:H32)</f>
        <v>30249450</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9"/>
  <sheetViews>
    <sheetView workbookViewId="0">
      <selection activeCell="E9" sqref="E9"/>
    </sheetView>
  </sheetViews>
  <sheetFormatPr defaultRowHeight="14.4"/>
  <cols>
    <col min="2" max="2" width="15.33203125" customWidth="1"/>
    <col min="3" max="3" width="32.33203125" customWidth="1"/>
    <col min="5" max="5" width="15.5546875" customWidth="1"/>
    <col min="6" max="6" width="19.88671875" customWidth="1"/>
    <col min="7" max="7" width="27.6640625" customWidth="1"/>
    <col min="9" max="9" width="37.44140625" customWidth="1"/>
  </cols>
  <sheetData>
    <row r="1" spans="2:8" ht="15" thickBot="1"/>
    <row r="2" spans="2:8">
      <c r="B2" s="73"/>
      <c r="C2" s="74" t="s">
        <v>121</v>
      </c>
      <c r="D2" s="74"/>
      <c r="E2" s="74"/>
      <c r="F2" s="74"/>
      <c r="G2" s="75"/>
    </row>
    <row r="3" spans="2:8">
      <c r="B3" s="76"/>
      <c r="C3" s="29"/>
      <c r="D3" s="29"/>
      <c r="E3" s="29"/>
      <c r="F3" s="29"/>
      <c r="G3" s="77"/>
    </row>
    <row r="4" spans="2:8" s="70" customFormat="1">
      <c r="B4" s="78"/>
      <c r="C4" s="79"/>
      <c r="D4" s="79" t="s">
        <v>122</v>
      </c>
      <c r="E4" s="79" t="s">
        <v>123</v>
      </c>
      <c r="F4" s="79" t="s">
        <v>12</v>
      </c>
      <c r="G4" s="80"/>
    </row>
    <row r="5" spans="2:8" ht="43.2">
      <c r="B5" s="81" t="s">
        <v>124</v>
      </c>
      <c r="C5" s="82" t="s">
        <v>125</v>
      </c>
      <c r="D5" s="83">
        <v>70</v>
      </c>
      <c r="E5" s="69">
        <v>25506</v>
      </c>
      <c r="F5" s="69">
        <f>E5*D5</f>
        <v>1785420</v>
      </c>
      <c r="G5" s="84" t="s">
        <v>126</v>
      </c>
      <c r="H5" s="85"/>
    </row>
    <row r="6" spans="2:8">
      <c r="B6" s="81" t="s">
        <v>127</v>
      </c>
      <c r="C6" s="83"/>
      <c r="D6" s="83">
        <v>1</v>
      </c>
      <c r="E6" s="69">
        <v>800000</v>
      </c>
      <c r="F6" s="69">
        <f>E6*D6</f>
        <v>800000</v>
      </c>
      <c r="G6" s="84"/>
    </row>
    <row r="7" spans="2:8">
      <c r="B7" s="81" t="s">
        <v>128</v>
      </c>
      <c r="C7" s="83"/>
      <c r="D7" s="83">
        <v>70</v>
      </c>
      <c r="E7" s="69">
        <v>30500</v>
      </c>
      <c r="F7" s="69">
        <f>E7*D7</f>
        <v>2135000</v>
      </c>
      <c r="G7" s="84"/>
    </row>
    <row r="8" spans="2:8">
      <c r="B8" s="81" t="s">
        <v>129</v>
      </c>
      <c r="C8" s="83"/>
      <c r="D8" s="83">
        <v>70</v>
      </c>
      <c r="E8" s="69">
        <f>PCB_Project1_70!G34</f>
        <v>432135</v>
      </c>
      <c r="F8" s="69">
        <f>E8*D8</f>
        <v>30249450</v>
      </c>
      <c r="G8" s="84"/>
    </row>
    <row r="9" spans="2:8" ht="15" thickBot="1">
      <c r="B9" s="86"/>
      <c r="C9" s="87"/>
      <c r="D9" s="87"/>
      <c r="E9" s="87"/>
      <c r="F9" s="88">
        <f>SUM(F5:F8)</f>
        <v>34969870</v>
      </c>
      <c r="G9" s="89">
        <f>F9/70</f>
        <v>499569.57142857142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Báo_Giá</vt:lpstr>
      <vt:lpstr>PCB_Project1_70</vt:lpstr>
      <vt:lpstr>Tổng giá</vt:lpstr>
      <vt:lpstr>Báo_Giá!Print_Area</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 - [2010]</dc:creator>
  <cp:lastModifiedBy>Tran Van Kho (FGA.DAP)</cp:lastModifiedBy>
  <cp:lastPrinted>2021-03-28T10:51:01Z</cp:lastPrinted>
  <dcterms:created xsi:type="dcterms:W3CDTF">2017-02-13T05:34:39Z</dcterms:created>
  <dcterms:modified xsi:type="dcterms:W3CDTF">2021-03-28T11:52:31Z</dcterms:modified>
</cp:coreProperties>
</file>