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<sst xmlns="http://schemas.openxmlformats.org/spreadsheetml/2006/main" count="13" uniqueCount="9">
  <si>
    <t>Thế hệ (tuần)</t>
  </si>
  <si>
    <t>Trứng</t>
  </si>
  <si>
    <t>Ấu trùng</t>
  </si>
  <si>
    <t>Trưởng thành 1</t>
  </si>
  <si>
    <t>Trưởng thành 2</t>
  </si>
  <si>
    <t>Trứng đẻ ra</t>
  </si>
  <si>
    <t>Trứng còn lại</t>
  </si>
  <si>
    <t>Điều kiện</t>
  </si>
  <si>
    <t>Số ấu trùng max
tuần 7-13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</si>
</sst>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1" xfId="0" applyAlignment="1" applyBorder="1" applyFont="1" applyNumberFormat="1">
      <alignment horizontal="left" readingOrder="0"/>
    </xf>
    <xf borderId="1" fillId="0" fontId="2" numFmtId="1" xfId="0" applyAlignment="1" applyBorder="1" applyFont="1" applyNumberFormat="1">
      <alignment horizontal="left" readingOrder="0"/>
    </xf>
    <xf borderId="1" fillId="0" fontId="2" numFmtId="1" xfId="0" applyAlignment="1" applyBorder="1" applyFont="1" applyNumberFormat="1">
      <alignment horizontal="left"/>
    </xf>
    <xf borderId="0" fillId="0" fontId="1" numFmtId="1" xfId="0" applyFont="1" applyNumberFormat="1"/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1" t="s">
        <v>5</v>
      </c>
      <c r="I1" s="1" t="s">
        <v>6</v>
      </c>
      <c r="J1" s="2" t="s">
        <v>2</v>
      </c>
      <c r="K1" s="2" t="s">
        <v>3</v>
      </c>
      <c r="L1" s="2" t="s">
        <v>4</v>
      </c>
    </row>
    <row r="2">
      <c r="A2" s="3">
        <v>0.0</v>
      </c>
      <c r="B2" s="3">
        <v>100.0</v>
      </c>
      <c r="C2" s="3">
        <v>40.0</v>
      </c>
      <c r="D2" s="3">
        <v>10.0</v>
      </c>
      <c r="E2" s="3">
        <v>0.0</v>
      </c>
      <c r="G2" s="3">
        <v>0.0</v>
      </c>
      <c r="H2" s="4">
        <v>100.0</v>
      </c>
      <c r="I2" s="5">
        <f t="shared" ref="I2:I18" si="1">IF(H2&gt;1500,0.05*H2,H2)</f>
        <v>100</v>
      </c>
      <c r="J2" s="4">
        <v>40.0</v>
      </c>
      <c r="K2" s="4">
        <v>10.0</v>
      </c>
      <c r="L2" s="4">
        <v>0.0</v>
      </c>
    </row>
    <row r="3">
      <c r="A3" s="3">
        <v>1.0</v>
      </c>
      <c r="B3" s="6">
        <f t="shared" ref="B3:B18" si="2">80*E2/2</f>
        <v>0</v>
      </c>
      <c r="C3" s="6">
        <f t="shared" ref="C3:C18" si="3">B2*0.62</f>
        <v>62</v>
      </c>
      <c r="D3" s="6">
        <f t="shared" ref="D3:D18" si="4">C2*0.24</f>
        <v>9.6</v>
      </c>
      <c r="E3" s="6">
        <f t="shared" ref="E3:E18" si="5">D2*0.73</f>
        <v>7.3</v>
      </c>
      <c r="G3" s="3">
        <v>1.0</v>
      </c>
      <c r="H3" s="6">
        <f t="shared" ref="H3:H18" si="6">L2*80/2</f>
        <v>0</v>
      </c>
      <c r="I3" s="5">
        <f t="shared" si="1"/>
        <v>0</v>
      </c>
      <c r="J3" s="6">
        <f t="shared" ref="J3:J18" si="7">I2*0.62</f>
        <v>62</v>
      </c>
      <c r="K3" s="6">
        <f t="shared" ref="K3:K18" si="8">J2*0.24</f>
        <v>9.6</v>
      </c>
      <c r="L3" s="6">
        <f t="shared" ref="L3:L18" si="9">0.73*K2</f>
        <v>7.3</v>
      </c>
    </row>
    <row r="4">
      <c r="A4" s="3">
        <v>2.0</v>
      </c>
      <c r="B4" s="6">
        <f t="shared" si="2"/>
        <v>292</v>
      </c>
      <c r="C4" s="6">
        <f t="shared" si="3"/>
        <v>0</v>
      </c>
      <c r="D4" s="6">
        <f t="shared" si="4"/>
        <v>14.88</v>
      </c>
      <c r="E4" s="6">
        <f t="shared" si="5"/>
        <v>7.008</v>
      </c>
      <c r="G4" s="3">
        <v>2.0</v>
      </c>
      <c r="H4" s="6">
        <f t="shared" si="6"/>
        <v>292</v>
      </c>
      <c r="I4" s="5">
        <f t="shared" si="1"/>
        <v>292</v>
      </c>
      <c r="J4" s="6">
        <f t="shared" si="7"/>
        <v>0</v>
      </c>
      <c r="K4" s="6">
        <f t="shared" si="8"/>
        <v>14.88</v>
      </c>
      <c r="L4" s="6">
        <f t="shared" si="9"/>
        <v>7.008</v>
      </c>
    </row>
    <row r="5">
      <c r="A5" s="3">
        <v>3.0</v>
      </c>
      <c r="B5" s="6">
        <f t="shared" si="2"/>
        <v>280.32</v>
      </c>
      <c r="C5" s="6">
        <f t="shared" si="3"/>
        <v>181.04</v>
      </c>
      <c r="D5" s="6">
        <f t="shared" si="4"/>
        <v>0</v>
      </c>
      <c r="E5" s="6">
        <f t="shared" si="5"/>
        <v>10.8624</v>
      </c>
      <c r="G5" s="3">
        <v>3.0</v>
      </c>
      <c r="H5" s="6">
        <f t="shared" si="6"/>
        <v>280.32</v>
      </c>
      <c r="I5" s="5">
        <f t="shared" si="1"/>
        <v>280.32</v>
      </c>
      <c r="J5" s="6">
        <f t="shared" si="7"/>
        <v>181.04</v>
      </c>
      <c r="K5" s="6">
        <f t="shared" si="8"/>
        <v>0</v>
      </c>
      <c r="L5" s="6">
        <f t="shared" si="9"/>
        <v>10.8624</v>
      </c>
    </row>
    <row r="6">
      <c r="A6" s="3">
        <v>4.0</v>
      </c>
      <c r="B6" s="6">
        <f t="shared" si="2"/>
        <v>434.496</v>
      </c>
      <c r="C6" s="6">
        <f t="shared" si="3"/>
        <v>173.7984</v>
      </c>
      <c r="D6" s="6">
        <f t="shared" si="4"/>
        <v>43.4496</v>
      </c>
      <c r="E6" s="6">
        <f t="shared" si="5"/>
        <v>0</v>
      </c>
      <c r="G6" s="3">
        <v>4.0</v>
      </c>
      <c r="H6" s="6">
        <f t="shared" si="6"/>
        <v>434.496</v>
      </c>
      <c r="I6" s="5">
        <f t="shared" si="1"/>
        <v>434.496</v>
      </c>
      <c r="J6" s="6">
        <f t="shared" si="7"/>
        <v>173.7984</v>
      </c>
      <c r="K6" s="6">
        <f t="shared" si="8"/>
        <v>43.4496</v>
      </c>
      <c r="L6" s="6">
        <f t="shared" si="9"/>
        <v>0</v>
      </c>
    </row>
    <row r="7">
      <c r="A7" s="3">
        <v>5.0</v>
      </c>
      <c r="B7" s="6">
        <f t="shared" si="2"/>
        <v>0</v>
      </c>
      <c r="C7" s="6">
        <f t="shared" si="3"/>
        <v>269.38752</v>
      </c>
      <c r="D7" s="6">
        <f t="shared" si="4"/>
        <v>41.711616</v>
      </c>
      <c r="E7" s="6">
        <f t="shared" si="5"/>
        <v>31.718208</v>
      </c>
      <c r="G7" s="3">
        <v>5.0</v>
      </c>
      <c r="H7" s="6">
        <f t="shared" si="6"/>
        <v>0</v>
      </c>
      <c r="I7" s="5">
        <f t="shared" si="1"/>
        <v>0</v>
      </c>
      <c r="J7" s="6">
        <f t="shared" si="7"/>
        <v>269.38752</v>
      </c>
      <c r="K7" s="6">
        <f t="shared" si="8"/>
        <v>41.711616</v>
      </c>
      <c r="L7" s="6">
        <f t="shared" si="9"/>
        <v>31.718208</v>
      </c>
    </row>
    <row r="8">
      <c r="A8" s="3">
        <v>6.0</v>
      </c>
      <c r="B8" s="6">
        <f t="shared" si="2"/>
        <v>1268.72832</v>
      </c>
      <c r="C8" s="6">
        <f t="shared" si="3"/>
        <v>0</v>
      </c>
      <c r="D8" s="6">
        <f t="shared" si="4"/>
        <v>64.6530048</v>
      </c>
      <c r="E8" s="6">
        <f t="shared" si="5"/>
        <v>30.44947968</v>
      </c>
      <c r="G8" s="3">
        <v>6.0</v>
      </c>
      <c r="H8" s="6">
        <f t="shared" si="6"/>
        <v>1268.72832</v>
      </c>
      <c r="I8" s="5">
        <f t="shared" si="1"/>
        <v>1268.72832</v>
      </c>
      <c r="J8" s="6">
        <f t="shared" si="7"/>
        <v>0</v>
      </c>
      <c r="K8" s="6">
        <f t="shared" si="8"/>
        <v>64.6530048</v>
      </c>
      <c r="L8" s="6">
        <f t="shared" si="9"/>
        <v>30.44947968</v>
      </c>
    </row>
    <row r="9">
      <c r="A9" s="3">
        <v>7.0</v>
      </c>
      <c r="B9" s="6">
        <f t="shared" si="2"/>
        <v>1217.979187</v>
      </c>
      <c r="C9" s="6">
        <f t="shared" si="3"/>
        <v>786.6115584</v>
      </c>
      <c r="D9" s="6">
        <f t="shared" si="4"/>
        <v>0</v>
      </c>
      <c r="E9" s="6">
        <f t="shared" si="5"/>
        <v>47.1966935</v>
      </c>
      <c r="G9" s="3">
        <v>7.0</v>
      </c>
      <c r="H9" s="6">
        <f t="shared" si="6"/>
        <v>1217.979187</v>
      </c>
      <c r="I9" s="5">
        <f t="shared" si="1"/>
        <v>1217.979187</v>
      </c>
      <c r="J9" s="6">
        <f t="shared" si="7"/>
        <v>786.6115584</v>
      </c>
      <c r="K9" s="6">
        <f t="shared" si="8"/>
        <v>0</v>
      </c>
      <c r="L9" s="6">
        <f t="shared" si="9"/>
        <v>47.1966935</v>
      </c>
    </row>
    <row r="10">
      <c r="A10" s="3">
        <v>8.0</v>
      </c>
      <c r="B10" s="6">
        <f t="shared" si="2"/>
        <v>1887.86774</v>
      </c>
      <c r="C10" s="6">
        <f t="shared" si="3"/>
        <v>755.1470961</v>
      </c>
      <c r="D10" s="6">
        <f t="shared" si="4"/>
        <v>188.786774</v>
      </c>
      <c r="E10" s="6">
        <f t="shared" si="5"/>
        <v>0</v>
      </c>
      <c r="G10" s="3">
        <v>8.0</v>
      </c>
      <c r="H10" s="6">
        <f t="shared" si="6"/>
        <v>1887.86774</v>
      </c>
      <c r="I10" s="5">
        <f t="shared" si="1"/>
        <v>94.39338701</v>
      </c>
      <c r="J10" s="6">
        <f t="shared" si="7"/>
        <v>755.1470961</v>
      </c>
      <c r="K10" s="6">
        <f t="shared" si="8"/>
        <v>188.786774</v>
      </c>
      <c r="L10" s="6">
        <f t="shared" si="9"/>
        <v>0</v>
      </c>
    </row>
    <row r="11">
      <c r="A11" s="3">
        <v>9.0</v>
      </c>
      <c r="B11" s="6">
        <f t="shared" si="2"/>
        <v>0</v>
      </c>
      <c r="C11" s="6">
        <f t="shared" si="3"/>
        <v>1170.477999</v>
      </c>
      <c r="D11" s="6">
        <f t="shared" si="4"/>
        <v>181.2353031</v>
      </c>
      <c r="E11" s="6">
        <f t="shared" si="5"/>
        <v>137.814345</v>
      </c>
      <c r="G11" s="3">
        <v>9.0</v>
      </c>
      <c r="H11" s="6">
        <f t="shared" si="6"/>
        <v>0</v>
      </c>
      <c r="I11" s="5">
        <f t="shared" si="1"/>
        <v>0</v>
      </c>
      <c r="J11" s="6">
        <f t="shared" si="7"/>
        <v>58.52389994</v>
      </c>
      <c r="K11" s="6">
        <f t="shared" si="8"/>
        <v>181.2353031</v>
      </c>
      <c r="L11" s="6">
        <f t="shared" si="9"/>
        <v>137.814345</v>
      </c>
    </row>
    <row r="12">
      <c r="A12" s="3">
        <v>10.0</v>
      </c>
      <c r="B12" s="6">
        <f t="shared" si="2"/>
        <v>5512.573801</v>
      </c>
      <c r="C12" s="6">
        <f t="shared" si="3"/>
        <v>0</v>
      </c>
      <c r="D12" s="6">
        <f t="shared" si="4"/>
        <v>280.9147197</v>
      </c>
      <c r="E12" s="6">
        <f t="shared" si="5"/>
        <v>132.3017712</v>
      </c>
      <c r="G12" s="3">
        <v>10.0</v>
      </c>
      <c r="H12" s="6">
        <f t="shared" si="6"/>
        <v>5512.573801</v>
      </c>
      <c r="I12" s="5">
        <f t="shared" si="1"/>
        <v>275.6286901</v>
      </c>
      <c r="J12" s="6">
        <f t="shared" si="7"/>
        <v>0</v>
      </c>
      <c r="K12" s="6">
        <f t="shared" si="8"/>
        <v>14.04573599</v>
      </c>
      <c r="L12" s="6">
        <f t="shared" si="9"/>
        <v>132.3017712</v>
      </c>
    </row>
    <row r="13">
      <c r="A13" s="3">
        <v>11.0</v>
      </c>
      <c r="B13" s="6">
        <f t="shared" si="2"/>
        <v>5292.070849</v>
      </c>
      <c r="C13" s="6">
        <f t="shared" si="3"/>
        <v>3417.795757</v>
      </c>
      <c r="D13" s="6">
        <f t="shared" si="4"/>
        <v>0</v>
      </c>
      <c r="E13" s="6">
        <f t="shared" si="5"/>
        <v>205.0677454</v>
      </c>
      <c r="G13" s="3">
        <v>11.0</v>
      </c>
      <c r="H13" s="6">
        <f t="shared" si="6"/>
        <v>5292.070849</v>
      </c>
      <c r="I13" s="5">
        <f t="shared" si="1"/>
        <v>264.6035425</v>
      </c>
      <c r="J13" s="6">
        <f t="shared" si="7"/>
        <v>170.8897878</v>
      </c>
      <c r="K13" s="6">
        <f t="shared" si="8"/>
        <v>0</v>
      </c>
      <c r="L13" s="6">
        <f t="shared" si="9"/>
        <v>10.25338727</v>
      </c>
    </row>
    <row r="14">
      <c r="A14" s="3">
        <v>12.0</v>
      </c>
      <c r="B14" s="6">
        <f t="shared" si="2"/>
        <v>8202.709816</v>
      </c>
      <c r="C14" s="6">
        <f t="shared" si="3"/>
        <v>3281.083927</v>
      </c>
      <c r="D14" s="6">
        <f t="shared" si="4"/>
        <v>820.2709816</v>
      </c>
      <c r="E14" s="6">
        <f t="shared" si="5"/>
        <v>0</v>
      </c>
      <c r="G14" s="3">
        <v>12.0</v>
      </c>
      <c r="H14" s="6">
        <f t="shared" si="6"/>
        <v>410.1354908</v>
      </c>
      <c r="I14" s="5">
        <f t="shared" si="1"/>
        <v>410.1354908</v>
      </c>
      <c r="J14" s="6">
        <f t="shared" si="7"/>
        <v>164.0541963</v>
      </c>
      <c r="K14" s="6">
        <f t="shared" si="8"/>
        <v>41.01354908</v>
      </c>
      <c r="L14" s="6">
        <f t="shared" si="9"/>
        <v>0</v>
      </c>
    </row>
    <row r="15">
      <c r="A15" s="3">
        <v>13.0</v>
      </c>
      <c r="B15" s="6">
        <f t="shared" si="2"/>
        <v>0</v>
      </c>
      <c r="C15" s="6">
        <f t="shared" si="3"/>
        <v>5085.680086</v>
      </c>
      <c r="D15" s="6">
        <f t="shared" si="4"/>
        <v>787.4601424</v>
      </c>
      <c r="E15" s="6">
        <f t="shared" si="5"/>
        <v>598.7978166</v>
      </c>
      <c r="G15" s="3">
        <v>13.0</v>
      </c>
      <c r="H15" s="6">
        <f t="shared" si="6"/>
        <v>0</v>
      </c>
      <c r="I15" s="5">
        <f t="shared" si="1"/>
        <v>0</v>
      </c>
      <c r="J15" s="6">
        <f t="shared" si="7"/>
        <v>254.2840043</v>
      </c>
      <c r="K15" s="6">
        <f t="shared" si="8"/>
        <v>39.37300712</v>
      </c>
      <c r="L15" s="6">
        <f t="shared" si="9"/>
        <v>29.93989083</v>
      </c>
    </row>
    <row r="16">
      <c r="A16" s="3">
        <v>14.0</v>
      </c>
      <c r="B16" s="6">
        <f t="shared" si="2"/>
        <v>23951.91266</v>
      </c>
      <c r="C16" s="6">
        <f t="shared" si="3"/>
        <v>0</v>
      </c>
      <c r="D16" s="6">
        <f t="shared" si="4"/>
        <v>1220.563221</v>
      </c>
      <c r="E16" s="6">
        <f t="shared" si="5"/>
        <v>574.8459039</v>
      </c>
      <c r="G16" s="3">
        <v>14.0</v>
      </c>
      <c r="H16" s="6">
        <f t="shared" si="6"/>
        <v>1197.595633</v>
      </c>
      <c r="I16" s="5">
        <f t="shared" si="1"/>
        <v>1197.595633</v>
      </c>
      <c r="J16" s="6">
        <f t="shared" si="7"/>
        <v>0</v>
      </c>
      <c r="K16" s="6">
        <f t="shared" si="8"/>
        <v>61.02816103</v>
      </c>
      <c r="L16" s="6">
        <f t="shared" si="9"/>
        <v>28.7422952</v>
      </c>
    </row>
    <row r="17">
      <c r="A17" s="3">
        <v>15.0</v>
      </c>
      <c r="B17" s="6">
        <f t="shared" si="2"/>
        <v>22993.83616</v>
      </c>
      <c r="C17" s="6">
        <f t="shared" si="3"/>
        <v>14850.18585</v>
      </c>
      <c r="D17" s="6">
        <f t="shared" si="4"/>
        <v>0</v>
      </c>
      <c r="E17" s="6">
        <f t="shared" si="5"/>
        <v>891.0111511</v>
      </c>
      <c r="G17" s="3">
        <v>15.0</v>
      </c>
      <c r="H17" s="6">
        <f t="shared" si="6"/>
        <v>1149.691808</v>
      </c>
      <c r="I17" s="5">
        <f t="shared" si="1"/>
        <v>1149.691808</v>
      </c>
      <c r="J17" s="6">
        <f t="shared" si="7"/>
        <v>742.5092926</v>
      </c>
      <c r="K17" s="6">
        <f t="shared" si="8"/>
        <v>0</v>
      </c>
      <c r="L17" s="6">
        <f t="shared" si="9"/>
        <v>44.55055755</v>
      </c>
    </row>
    <row r="18">
      <c r="A18" s="3">
        <v>16.0</v>
      </c>
      <c r="B18" s="6">
        <f t="shared" si="2"/>
        <v>35640.44604</v>
      </c>
      <c r="C18" s="6">
        <f t="shared" si="3"/>
        <v>14256.17842</v>
      </c>
      <c r="D18" s="6">
        <f t="shared" si="4"/>
        <v>3564.044604</v>
      </c>
      <c r="E18" s="6">
        <f t="shared" si="5"/>
        <v>0</v>
      </c>
      <c r="G18" s="3">
        <v>16.0</v>
      </c>
      <c r="H18" s="6">
        <f t="shared" si="6"/>
        <v>1782.022302</v>
      </c>
      <c r="I18" s="5">
        <f t="shared" si="1"/>
        <v>89.10111511</v>
      </c>
      <c r="J18" s="6">
        <f t="shared" si="7"/>
        <v>712.8089209</v>
      </c>
      <c r="K18" s="6">
        <f t="shared" si="8"/>
        <v>178.2022302</v>
      </c>
      <c r="L18" s="6">
        <f t="shared" si="9"/>
        <v>0</v>
      </c>
    </row>
    <row r="19">
      <c r="B19" s="7"/>
      <c r="C19" s="7"/>
      <c r="D19" s="7"/>
      <c r="E19" s="7"/>
    </row>
    <row r="20">
      <c r="A20" s="8" t="s">
        <v>7</v>
      </c>
      <c r="B20" s="9" t="s">
        <v>8</v>
      </c>
      <c r="C20" s="7"/>
      <c r="D20" s="7"/>
      <c r="E20" s="7"/>
    </row>
    <row r="21">
      <c r="A21" s="3">
        <v>1.0</v>
      </c>
      <c r="B21" s="6">
        <f>MAX(C9:C15)</f>
        <v>5085.680086</v>
      </c>
      <c r="C21" s="10"/>
      <c r="D21" s="7"/>
      <c r="E21" s="7"/>
    </row>
    <row r="22">
      <c r="A22" s="4">
        <v>2.0</v>
      </c>
      <c r="B22" s="6">
        <f>MAX(J9:J15)</f>
        <v>786.6115584</v>
      </c>
      <c r="C22" s="7"/>
      <c r="D22" s="7"/>
      <c r="E22" s="7"/>
    </row>
    <row r="23">
      <c r="B23" s="7"/>
      <c r="C23" s="7"/>
      <c r="D23" s="7"/>
      <c r="E23" s="7"/>
    </row>
    <row r="24">
      <c r="B24" s="7"/>
      <c r="C24" s="7"/>
      <c r="D24" s="7"/>
      <c r="E24" s="7"/>
    </row>
    <row r="25">
      <c r="B25" s="7"/>
      <c r="C25" s="7"/>
      <c r="D25" s="7"/>
      <c r="E25" s="7"/>
    </row>
    <row r="26">
      <c r="B26" s="7"/>
      <c r="C26" s="7"/>
      <c r="D26" s="7"/>
      <c r="E26" s="7"/>
    </row>
    <row r="27">
      <c r="B27" s="7"/>
      <c r="C27" s="7"/>
      <c r="D27" s="7"/>
      <c r="E27" s="7"/>
    </row>
    <row r="28">
      <c r="B28" s="7"/>
      <c r="C28" s="7"/>
      <c r="D28" s="7"/>
      <c r="E28" s="7"/>
    </row>
    <row r="29">
      <c r="B29" s="7"/>
      <c r="C29" s="7"/>
      <c r="D29" s="7"/>
      <c r="E29" s="7"/>
    </row>
    <row r="30">
      <c r="B30" s="7"/>
      <c r="C30" s="7"/>
      <c r="D30" s="7"/>
      <c r="E30" s="7"/>
    </row>
  </sheetData>
  <drawing r:id="rId1"/>
</worksheet>
</file>