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tables/table1.xml" ContentType="application/vnd.openxmlformats-officedocument.spreadsheetml.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tado de cultivo (2)" sheetId="1" state="visible" r:id="rId2"/>
    <sheet name="Estado de cultivo1" sheetId="2" state="visible" r:id="rId3"/>
    <sheet name="Estado de cultivo" sheetId="3" state="visible" r:id="rId4"/>
  </sheets>
  <definedNames>
    <definedName function="false" hidden="false" localSheetId="0" name="DatosExternos_1" vbProcedure="false">'Estado de cultivo (2)'!$A$1:$G$128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<sst xmlns="http://schemas.openxmlformats.org/spreadsheetml/2006/main" count="872" uniqueCount="297">
  <si>
    <t xml:space="preserve">Campo</t>
  </si>
  <si>
    <t xml:space="preserve">Lote</t>
  </si>
  <si>
    <t xml:space="preserve">Fecha</t>
  </si>
  <si>
    <t xml:space="preserve">Columna3</t>
  </si>
  <si>
    <t xml:space="preserve">Columna2</t>
  </si>
  <si>
    <t xml:space="preserve">Columna22</t>
  </si>
  <si>
    <t xml:space="preserve">NDVI</t>
  </si>
  <si>
    <t xml:space="preserve">NDVI2</t>
  </si>
  <si>
    <t xml:space="preserve">kc</t>
  </si>
  <si>
    <t xml:space="preserve">DD</t>
  </si>
  <si>
    <t xml:space="preserve">Temporada</t>
  </si>
  <si>
    <t xml:space="preserve">eea</t>
  </si>
  <si>
    <t xml:space="preserve">Lisímetro2</t>
  </si>
  <si>
    <t xml:space="preserve">18-19</t>
  </si>
  <si>
    <t xml:space="preserve">19-20</t>
  </si>
  <si>
    <t xml:space="preserve">20-21</t>
  </si>
  <si>
    <t xml:space="preserve">21-22</t>
  </si>
  <si>
    <t xml:space="preserve">Campo,Lote,Fecha,NDVI</t>
  </si>
  <si>
    <t xml:space="preserve">eea,LisÃ­metro2,2015-08-25,0.133691</t>
  </si>
  <si>
    <t xml:space="preserve">eea,LisÃ­metro2,2015-11-23,0.298825</t>
  </si>
  <si>
    <t xml:space="preserve">eea,LisÃ­metro2,2016-01-22,0.403184</t>
  </si>
  <si>
    <t xml:space="preserve">eea,LisÃ­metro2,2016-03-22,0.383305</t>
  </si>
  <si>
    <t xml:space="preserve">eea,LisÃ­metro2,2016-04-21,0.363456</t>
  </si>
  <si>
    <t xml:space="preserve">eea,LisÃ­metro2,2016-06-20,0.216773</t>
  </si>
  <si>
    <t xml:space="preserve">eea,LisÃ­metro2,2016-06-30,0.132727</t>
  </si>
  <si>
    <t xml:space="preserve">eea,LisÃ­metro2,2016-07-10,0.213535</t>
  </si>
  <si>
    <t xml:space="preserve">eea,LisÃ­metro2,2016-07-20,0.179472</t>
  </si>
  <si>
    <t xml:space="preserve">eea,LisÃ­metro2,2016-07-30,0.179202</t>
  </si>
  <si>
    <t xml:space="preserve">eea,LisÃ­metro2,2016-08-09,0.194071</t>
  </si>
  <si>
    <t xml:space="preserve">eea,LisÃ­metro2,2016-08-19,0.176982</t>
  </si>
  <si>
    <t xml:space="preserve">eea,LisÃ­metro2,2016-08-29,0.211134</t>
  </si>
  <si>
    <t xml:space="preserve">eea,LisÃ­metro2,2016-09-08,0.212636</t>
  </si>
  <si>
    <t xml:space="preserve">eea,LisÃ­metro2,2016-10-08,0.261386</t>
  </si>
  <si>
    <t xml:space="preserve">eea,LisÃ­metro2,2016-10-28,0.310426</t>
  </si>
  <si>
    <t xml:space="preserve">eea,LisÃ­metro2,2016-11-07,0.332636</t>
  </si>
  <si>
    <t xml:space="preserve">eea,LisÃ­metro2,2016-11-17,0.409252</t>
  </si>
  <si>
    <t xml:space="preserve">eea,LisÃ­metro2,2016-11-27,0.326757</t>
  </si>
  <si>
    <t xml:space="preserve">eea,LisÃ­metro2,2016-12-07,0.399385</t>
  </si>
  <si>
    <t xml:space="preserve">eea,LisÃ­metro2,2016-12-17,0.438993</t>
  </si>
  <si>
    <t xml:space="preserve">eea,LisÃ­metro2,2016-12-27,0.410759</t>
  </si>
  <si>
    <t xml:space="preserve">eea,LisÃ­metro2,2017-01-06,0.39913</t>
  </si>
  <si>
    <t xml:space="preserve">eea,LisÃ­metro2,2017-01-16,0.383475</t>
  </si>
  <si>
    <t xml:space="preserve">eea,LisÃ­metro2,2017-01-26,0.380506</t>
  </si>
  <si>
    <t xml:space="preserve">eea,LisÃ­metro2,2017-02-05,0.365772</t>
  </si>
  <si>
    <t xml:space="preserve">eea,LisÃ­metro2,2017-02-15,0.379225</t>
  </si>
  <si>
    <t xml:space="preserve">eea,LisÃ­metro2,2017-02-25,0.450657</t>
  </si>
  <si>
    <t xml:space="preserve">eea,LisÃ­metro2,2017-03-17,0.388269</t>
  </si>
  <si>
    <t xml:space="preserve">eea,LisÃ­metro2,2017-03-27,0.392751</t>
  </si>
  <si>
    <t xml:space="preserve">eea,LisÃ­metro2,2017-04-26,0.394988</t>
  </si>
  <si>
    <t xml:space="preserve">eea,LisÃ­metro2,2017-05-26,0.246506</t>
  </si>
  <si>
    <t xml:space="preserve">eea,LisÃ­metro2,2017-06-05,0.225083</t>
  </si>
  <si>
    <t xml:space="preserve">eea,LisÃ­metro2,2017-06-25,0.1799</t>
  </si>
  <si>
    <t xml:space="preserve">eea,LisÃ­metro2,2017-06-30,0.193617</t>
  </si>
  <si>
    <t xml:space="preserve">eea,LisÃ­metro2,2017-07-05,0.249918</t>
  </si>
  <si>
    <t xml:space="preserve">eea,LisÃ­metro2,2017-07-15,0.269327</t>
  </si>
  <si>
    <t xml:space="preserve">eea,LisÃ­metro2,2017-07-20,0.254268</t>
  </si>
  <si>
    <t xml:space="preserve">eea,LisÃ­metro2,2017-07-25,0.175902</t>
  </si>
  <si>
    <t xml:space="preserve">eea,LisÃ­metro2,2017-08-04,0.187937</t>
  </si>
  <si>
    <t xml:space="preserve">eea,LisÃ­metro2,2017-08-14,0.244106</t>
  </si>
  <si>
    <t xml:space="preserve">eea,LisÃ­metro2,2017-08-19,0.199634</t>
  </si>
  <si>
    <t xml:space="preserve">eea,LisÃ­metro2,2017-08-24,0.180126</t>
  </si>
  <si>
    <t xml:space="preserve">eea,LisÃ­metro2,2017-09-03,0.183766</t>
  </si>
  <si>
    <t xml:space="preserve">eea,LisÃ­metro2,2017-09-08,0.174641</t>
  </si>
  <si>
    <t xml:space="preserve">eea,LisÃ­metro2,2017-09-13,0.171837</t>
  </si>
  <si>
    <t xml:space="preserve">eea,LisÃ­metro2,2017-09-23,0.173601</t>
  </si>
  <si>
    <t xml:space="preserve">eea,LisÃ­metro2,2017-10-08,0.229384</t>
  </si>
  <si>
    <t xml:space="preserve">eea,LisÃ­metro2,2017-10-13,0.278054</t>
  </si>
  <si>
    <t xml:space="preserve">eea,LisÃ­metro2,2017-10-23,0.302014</t>
  </si>
  <si>
    <t xml:space="preserve">eea,LisÃ­metro2,2017-10-28,0.328392</t>
  </si>
  <si>
    <t xml:space="preserve">eea,LisÃ­metro2,2017-11-07,0.502621</t>
  </si>
  <si>
    <t xml:space="preserve">eea,LisÃ­metro2,2017-11-12,0.373618</t>
  </si>
  <si>
    <t xml:space="preserve">eea,LisÃ­metro2,2017-11-17,0.373376</t>
  </si>
  <si>
    <t xml:space="preserve">eea,LisÃ­metro2,2017-11-22,0.402887</t>
  </si>
  <si>
    <t xml:space="preserve">eea,LisÃ­metro2,2017-11-27,0.260348</t>
  </si>
  <si>
    <t xml:space="preserve">eea,LisÃ­metro2,2017-12-07,0.503502</t>
  </si>
  <si>
    <t xml:space="preserve">eea,LisÃ­metro2,2017-12-12,0.40998</t>
  </si>
  <si>
    <t xml:space="preserve">eea,LisÃ­metro2,2017-12-17,0.44391</t>
  </si>
  <si>
    <t xml:space="preserve">eea,LisÃ­metro2,2017-12-22,0.40844</t>
  </si>
  <si>
    <t xml:space="preserve">eea,LisÃ­metro2,2017-12-27,0.450908</t>
  </si>
  <si>
    <t xml:space="preserve">eea,LisÃ­metro2,2018-01-01,0.392134</t>
  </si>
  <si>
    <t xml:space="preserve">eea,LisÃ­metro2,2018-01-06,0.40045</t>
  </si>
  <si>
    <t xml:space="preserve">eea,LisÃ­metro2,2018-01-21,0.405648</t>
  </si>
  <si>
    <t xml:space="preserve">eea,LisÃ­metro2,2018-01-26,0.480358</t>
  </si>
  <si>
    <t xml:space="preserve">eea,LisÃ­metro2,2018-02-05,0.375066</t>
  </si>
  <si>
    <t xml:space="preserve">eea,LisÃ­metro2,2018-02-10,0.320416</t>
  </si>
  <si>
    <t xml:space="preserve">eea,LisÃ­metro2,2018-02-15,0.381392</t>
  </si>
  <si>
    <t xml:space="preserve">eea,LisÃ­metro2,2018-02-25,0.382479</t>
  </si>
  <si>
    <t xml:space="preserve">eea,LisÃ­metro2,2018-03-02,0.377418</t>
  </si>
  <si>
    <t xml:space="preserve">eea,LisÃ­metro2,2018-03-07,0.403794</t>
  </si>
  <si>
    <t xml:space="preserve">eea,LisÃ­metro2,2018-03-12,0.40132</t>
  </si>
  <si>
    <t xml:space="preserve">eea,LisÃ­metro2,2018-03-17,0.386579</t>
  </si>
  <si>
    <t xml:space="preserve">eea,LisÃ­metro2,2018-03-22,0.39292</t>
  </si>
  <si>
    <t xml:space="preserve">eea,LisÃ­metro2,2018-03-27,0.410562</t>
  </si>
  <si>
    <t xml:space="preserve">eea,LisÃ­metro2,2018-04-06,0.391282</t>
  </si>
  <si>
    <t xml:space="preserve">eea,LisÃ­metro2,2018-04-11,0.396611</t>
  </si>
  <si>
    <t xml:space="preserve">eea,LisÃ­metro2,2018-04-16,0.395014</t>
  </si>
  <si>
    <t xml:space="preserve">eea,LisÃ­metro2,2018-04-21,0.364918</t>
  </si>
  <si>
    <t xml:space="preserve">eea,LisÃ­metro2,2018-04-26,0.372074</t>
  </si>
  <si>
    <t xml:space="preserve">eea,LisÃ­metro2,2018-05-01,0.354243</t>
  </si>
  <si>
    <t xml:space="preserve">eea,LisÃ­metro2,2018-05-11,0.339285</t>
  </si>
  <si>
    <t xml:space="preserve">eea,LisÃ­metro2,2018-05-16,0.341872</t>
  </si>
  <si>
    <t xml:space="preserve">eea,LisÃ­metro2,2018-06-05,0.320547</t>
  </si>
  <si>
    <t xml:space="preserve">eea,LisÃ­metro2,2018-07-20,0.220972</t>
  </si>
  <si>
    <t xml:space="preserve">eea,LisÃ­metro2,2018-07-25,0.231235</t>
  </si>
  <si>
    <t xml:space="preserve">eea,LisÃ­metro2,2018-07-30,0.219833</t>
  </si>
  <si>
    <t xml:space="preserve">eea,LisÃ­metro2,2018-08-14,0.206133</t>
  </si>
  <si>
    <t xml:space="preserve">eea,LisÃ­metro2,2018-08-24,0.216737</t>
  </si>
  <si>
    <t xml:space="preserve">eea,LisÃ­metro2,2018-08-29,0.194528</t>
  </si>
  <si>
    <t xml:space="preserve">eea,LisÃ­metro2,2018-09-03,0.182525</t>
  </si>
  <si>
    <t xml:space="preserve">eea,LisÃ­metro2,2018-09-08,0.178694</t>
  </si>
  <si>
    <t xml:space="preserve">eea,LisÃ­metro2,2018-09-13,0.184777</t>
  </si>
  <si>
    <t xml:space="preserve">eea,LisÃ­metro2,2018-09-23,0.181788</t>
  </si>
  <si>
    <t xml:space="preserve">eea,LisÃ­metro2,2018-10-03,0.193477</t>
  </si>
  <si>
    <t xml:space="preserve">eea,LisÃ­metro2,2018-10-18,0.239257</t>
  </si>
  <si>
    <t xml:space="preserve">eea,LisÃ­metro2,2018-11-02,0.352673</t>
  </si>
  <si>
    <t xml:space="preserve">eea,LisÃ­metro2,2018-11-17,0.350204</t>
  </si>
  <si>
    <t xml:space="preserve">eea,LisÃ­metro2,2018-11-22,0.393721</t>
  </si>
  <si>
    <t xml:space="preserve">eea,LisÃ­metro2,2018-11-27,0.478746</t>
  </si>
  <si>
    <t xml:space="preserve">eea,LisÃ­metro2,2018-12-07,0.43808</t>
  </si>
  <si>
    <t xml:space="preserve">eea,LisÃ­metro2,2018-12-22,0.41448</t>
  </si>
  <si>
    <t xml:space="preserve">eea,LisÃ­metro2,2018-12-27,0.510432</t>
  </si>
  <si>
    <t xml:space="preserve">eea,LisÃ­metro2,2019-01-01,0.44201</t>
  </si>
  <si>
    <t xml:space="preserve">eea,LisÃ­metro2,2019-01-11,0.471536</t>
  </si>
  <si>
    <t xml:space="preserve">eea,LisÃ­metro2,2019-01-16,0.410178</t>
  </si>
  <si>
    <t xml:space="preserve">eea,LisÃ­metro2,2019-01-21,0.42758</t>
  </si>
  <si>
    <t xml:space="preserve">eea,LisÃ­metro2,2019-01-26,0.410908</t>
  </si>
  <si>
    <t xml:space="preserve">eea,LisÃ­metro2,2019-01-31,0.415074</t>
  </si>
  <si>
    <t xml:space="preserve">eea,LisÃ­metro2,2019-02-05,0.432842</t>
  </si>
  <si>
    <t xml:space="preserve">eea,LisÃ­metro2,2019-02-10,0.414899</t>
  </si>
  <si>
    <t xml:space="preserve">eea,LisÃ­metro2,2019-02-15,0.404295</t>
  </si>
  <si>
    <t xml:space="preserve">eea,LisÃ­metro2,2019-02-20,0.420651</t>
  </si>
  <si>
    <t xml:space="preserve">eea,LisÃ­metro2,2019-03-02,0.414122</t>
  </si>
  <si>
    <t xml:space="preserve">eea,LisÃ­metro2,2019-03-07,0.420407</t>
  </si>
  <si>
    <t xml:space="preserve">eea,LisÃ­metro2,2019-03-12,0.509404</t>
  </si>
  <si>
    <t xml:space="preserve">eea,LisÃ­metro2,2019-03-17,0.480523</t>
  </si>
  <si>
    <t xml:space="preserve">eea,LisÃ­metro2,2019-03-22,0.44507</t>
  </si>
  <si>
    <t xml:space="preserve">eea,LisÃ­metro2,2019-04-01,0.431826</t>
  </si>
  <si>
    <t xml:space="preserve">eea,LisÃ­metro2,2019-04-06,0.445459</t>
  </si>
  <si>
    <t xml:space="preserve">eea,LisÃ­metro2,2019-04-11,0.457989</t>
  </si>
  <si>
    <t xml:space="preserve">eea,LisÃ­metro2,2019-04-16,0.453076</t>
  </si>
  <si>
    <t xml:space="preserve">eea,LisÃ­metro2,2019-04-21,0.29218</t>
  </si>
  <si>
    <t xml:space="preserve">eea,LisÃ­metro2,2019-05-01,0.607806</t>
  </si>
  <si>
    <t xml:space="preserve">eea,LisÃ­metro2,2019-05-06,0.586847</t>
  </si>
  <si>
    <t xml:space="preserve">eea,LisÃ­metro2,2019-05-11,0.623059</t>
  </si>
  <si>
    <t xml:space="preserve">eea,LisÃ­metro2,2019-05-26,0.435281</t>
  </si>
  <si>
    <t xml:space="preserve">eea,LisÃ­metro2,2019-06-10,0.294283</t>
  </si>
  <si>
    <t xml:space="preserve">eea,LisÃ­metro2,2019-06-25,0.237399</t>
  </si>
  <si>
    <t xml:space="preserve">eea,LisÃ­metro2,2019-07-05,0.262777</t>
  </si>
  <si>
    <t xml:space="preserve">eea,LisÃ­metro2,2019-07-15,0.247319</t>
  </si>
  <si>
    <t xml:space="preserve">eea,LisÃ­metro2,2019-07-20,0.254027</t>
  </si>
  <si>
    <t xml:space="preserve">eea,LisÃ­metro2,2019-07-25,0.22924</t>
  </si>
  <si>
    <t xml:space="preserve">eea,LisÃ­metro2,2019-08-04,0.206148</t>
  </si>
  <si>
    <t xml:space="preserve">eea,LisÃ­metro2,2019-08-09,0.215015</t>
  </si>
  <si>
    <t xml:space="preserve">eea,LisÃ­metro2,2019-08-14,0.193693</t>
  </si>
  <si>
    <t xml:space="preserve">eea,LisÃ­metro2,2019-08-24,0.197217</t>
  </si>
  <si>
    <t xml:space="preserve">eea,LisÃ­metro2,2019-08-29,0.187199</t>
  </si>
  <si>
    <t xml:space="preserve">eea,LisÃ­metro2,2019-09-03,0.189799</t>
  </si>
  <si>
    <t xml:space="preserve">eea,LisÃ­metro2,2019-09-13,0.205411</t>
  </si>
  <si>
    <t xml:space="preserve">eea,LisÃ­metro2,2019-09-18,0.182042</t>
  </si>
  <si>
    <t xml:space="preserve">eea,LisÃ­metro2,2019-09-28,0.169031</t>
  </si>
  <si>
    <t xml:space="preserve">eea,LisÃ­metro2,2019-10-03,0.175929</t>
  </si>
  <si>
    <t xml:space="preserve">eea,LisÃ­metro2,2019-10-08,0.192971</t>
  </si>
  <si>
    <t xml:space="preserve">eea,LisÃ­metro2,2019-10-13,0.223911</t>
  </si>
  <si>
    <t xml:space="preserve">eea,LisÃ­metro2,2019-10-18,0.260685</t>
  </si>
  <si>
    <t xml:space="preserve">eea,LisÃ­metro2,2019-10-23,0.280669</t>
  </si>
  <si>
    <t xml:space="preserve">eea,LisÃ­metro2,2019-11-02,0.376385</t>
  </si>
  <si>
    <t xml:space="preserve">eea,LisÃ­metro2,2019-11-07,0.418917</t>
  </si>
  <si>
    <t xml:space="preserve">eea,LisÃ­metro2,2019-11-12,0.45033</t>
  </si>
  <si>
    <t xml:space="preserve">eea,LisÃ­metro2,2019-11-17,0.415539</t>
  </si>
  <si>
    <t xml:space="preserve">eea,LisÃ­metro2,2019-11-27,0.415831</t>
  </si>
  <si>
    <t xml:space="preserve">eea,LisÃ­metro2,2019-12-02,0.394573</t>
  </si>
  <si>
    <t xml:space="preserve">eea,LisÃ­metro2,2019-12-07,0.420978</t>
  </si>
  <si>
    <t xml:space="preserve">eea,LisÃ­metro2,2019-12-12,0.410086</t>
  </si>
  <si>
    <t xml:space="preserve">eea,LisÃ­metro2,2019-12-17,0.413085</t>
  </si>
  <si>
    <t xml:space="preserve">eea,LisÃ­metro2,2019-12-22,0.402471</t>
  </si>
  <si>
    <t xml:space="preserve">eea,LisÃ­metro2,2019-12-27,0.380036</t>
  </si>
  <si>
    <t xml:space="preserve">eea,LisÃ­metro2,2020-01-01,0.392948</t>
  </si>
  <si>
    <t xml:space="preserve">eea,LisÃ­metro2,2020-01-11,0.386152</t>
  </si>
  <si>
    <t xml:space="preserve">eea,LisÃ­metro2,2020-01-16,0.347329</t>
  </si>
  <si>
    <t xml:space="preserve">eea,LisÃ­metro2,2020-01-21,0.384094</t>
  </si>
  <si>
    <t xml:space="preserve">eea,LisÃ­metro2,2020-01-26,0.412043</t>
  </si>
  <si>
    <t xml:space="preserve">eea,LisÃ­metro2,2020-01-31,0.412907</t>
  </si>
  <si>
    <t xml:space="preserve">eea,LisÃ­metro2,2020-02-05,0.499587</t>
  </si>
  <si>
    <t xml:space="preserve">eea,LisÃ­metro2,2020-02-15,0.45269</t>
  </si>
  <si>
    <t xml:space="preserve">eea,LisÃ­metro2,2020-02-25,0.460618</t>
  </si>
  <si>
    <t xml:space="preserve">eea,LisÃ­metro2,2020-03-01,0.444422</t>
  </si>
  <si>
    <t xml:space="preserve">eea,LisÃ­metro2,2020-03-11,0.378394</t>
  </si>
  <si>
    <t xml:space="preserve">eea,LisÃ­metro2,2020-03-16,0.414549</t>
  </si>
  <si>
    <t xml:space="preserve">eea,LisÃ­metro2,2020-03-21,0.418503</t>
  </si>
  <si>
    <t xml:space="preserve">eea,LisÃ­metro2,2020-03-26,0.494474</t>
  </si>
  <si>
    <t xml:space="preserve">eea,LisÃ­metro2,2020-04-10,0.45331</t>
  </si>
  <si>
    <t xml:space="preserve">eea,LisÃ­metro2,2020-04-15,0.537824</t>
  </si>
  <si>
    <t xml:space="preserve">eea,LisÃ­metro2,2020-04-20,0.480145</t>
  </si>
  <si>
    <t xml:space="preserve">eea,LisÃ­metro2,2020-04-25,0.431819</t>
  </si>
  <si>
    <t xml:space="preserve">eea,LisÃ­metro2,2020-04-30,0.483316</t>
  </si>
  <si>
    <t xml:space="preserve">eea,LisÃ­metro2,2020-05-10,0.394859</t>
  </si>
  <si>
    <t xml:space="preserve">eea,LisÃ­metro2,2020-05-15,0.384898</t>
  </si>
  <si>
    <t xml:space="preserve">eea,LisÃ­metro2,2020-05-25,0.305355</t>
  </si>
  <si>
    <t xml:space="preserve">eea,LisÃ­metro2,2020-05-30,0.310421</t>
  </si>
  <si>
    <t xml:space="preserve">eea,LisÃ­metro2,2020-06-04,0.288209</t>
  </si>
  <si>
    <t xml:space="preserve">eea,LisÃ­metro2,2020-06-14,0.265075</t>
  </si>
  <si>
    <t xml:space="preserve">eea,LisÃ­metro2,2020-06-19,0.208528</t>
  </si>
  <si>
    <t xml:space="preserve">eea,LisÃ­metro2,2020-07-14,0.248067</t>
  </si>
  <si>
    <t xml:space="preserve">eea,LisÃ­metro2,2020-07-19,0.209428</t>
  </si>
  <si>
    <t xml:space="preserve">eea,LisÃ­metro2,2020-07-24,0.29237</t>
  </si>
  <si>
    <t xml:space="preserve">eea,LisÃ­metro2,2020-07-29,0.212109</t>
  </si>
  <si>
    <t xml:space="preserve">eea,LisÃ­metro2,2020-08-03,0.201601</t>
  </si>
  <si>
    <t xml:space="preserve">eea,LisÃ­metro2,2020-08-13,0.211443</t>
  </si>
  <si>
    <t xml:space="preserve">eea,LisÃ­metro2,2020-08-18,0.194697</t>
  </si>
  <si>
    <t xml:space="preserve">eea,LisÃ­metro2,2020-08-23,0.205257</t>
  </si>
  <si>
    <t xml:space="preserve">eea,LisÃ­metro2,2020-09-02,0.185556</t>
  </si>
  <si>
    <t xml:space="preserve">eea,LisÃ­metro2,2020-09-07,0.182381</t>
  </si>
  <si>
    <t xml:space="preserve">eea,LisÃ­metro2,2020-09-12,0.189722</t>
  </si>
  <si>
    <t xml:space="preserve">eea,LisÃ­metro2,2020-09-17,0.168857</t>
  </si>
  <si>
    <t xml:space="preserve">eea,LisÃ­metro2,2020-09-22,0.180651</t>
  </si>
  <si>
    <t xml:space="preserve">eea,LisÃ­metro2,2020-09-27,0.194751</t>
  </si>
  <si>
    <t xml:space="preserve">eea,LisÃ­metro2,2020-10-02,0.193928</t>
  </si>
  <si>
    <t xml:space="preserve">eea,LisÃ­metro2,2020-10-07,0.198885</t>
  </si>
  <si>
    <t xml:space="preserve">eea,LisÃ­metro2,2020-10-12,0.205513</t>
  </si>
  <si>
    <t xml:space="preserve">eea,LisÃ­metro2,2020-10-17,0.269377</t>
  </si>
  <si>
    <t xml:space="preserve">eea,LisÃ­metro2,2020-10-22,0.32078</t>
  </si>
  <si>
    <t xml:space="preserve">eea,LisÃ­metro2,2020-11-01,0.401108</t>
  </si>
  <si>
    <t xml:space="preserve">eea,LisÃ­metro2,2020-11-06,0.408929</t>
  </si>
  <si>
    <t xml:space="preserve">eea,LisÃ­metro2,2020-11-16,0.422181</t>
  </si>
  <si>
    <t xml:space="preserve">eea,LisÃ­metro2,2020-11-21,0.429224</t>
  </si>
  <si>
    <t xml:space="preserve">eea,LisÃ­metro2,2020-11-26,0.409756</t>
  </si>
  <si>
    <t xml:space="preserve">eea,LisÃ­metro2,2020-12-01,0.40177</t>
  </si>
  <si>
    <t xml:space="preserve">eea,LisÃ­metro2,2020-12-06,0.40452</t>
  </si>
  <si>
    <t xml:space="preserve">eea,LisÃ­metro2,2020-12-11,0.407639</t>
  </si>
  <si>
    <t xml:space="preserve">eea,LisÃ­metro2,2020-12-16,0.423446</t>
  </si>
  <si>
    <t xml:space="preserve">eea,LisÃ­metro2,2020-12-21,0.405525</t>
  </si>
  <si>
    <t xml:space="preserve">eea,LisÃ­metro2,2020-12-31,0.40988</t>
  </si>
  <si>
    <t xml:space="preserve">eea,LisÃ­metro2,2021-01-20,0.443519</t>
  </si>
  <si>
    <t xml:space="preserve">eea,LisÃ­metro2,2021-01-25,0.397044</t>
  </si>
  <si>
    <t xml:space="preserve">eea,LisÃ­metro2,2021-02-04,0.494876</t>
  </si>
  <si>
    <t xml:space="preserve">eea,LisÃ­metro2,2021-02-14,0.539619</t>
  </si>
  <si>
    <t xml:space="preserve">eea,LisÃ­metro2,2021-02-24,0.454596</t>
  </si>
  <si>
    <t xml:space="preserve">eea,LisÃ­metro2,2021-03-01,0.52021</t>
  </si>
  <si>
    <t xml:space="preserve">eea,LisÃ­metro2,2021-03-06,0.427859</t>
  </si>
  <si>
    <t xml:space="preserve">eea,LisÃ­metro2,2021-03-21,0.44123</t>
  </si>
  <si>
    <t xml:space="preserve">eea,LisÃ­metro2,2021-03-31,0.436798</t>
  </si>
  <si>
    <t xml:space="preserve">eea,LisÃ­metro2,2021-04-15,0.448186</t>
  </si>
  <si>
    <t xml:space="preserve">eea,LisÃ­metro2,2021-04-20,0.401191</t>
  </si>
  <si>
    <t xml:space="preserve">eea,LisÃ­metro2,2021-04-25,0.41217</t>
  </si>
  <si>
    <t xml:space="preserve">eea,LisÃ­metro2,2021-05-05,0.406492</t>
  </si>
  <si>
    <t xml:space="preserve">eea,LisÃ­metro2,2021-05-15,0.350745</t>
  </si>
  <si>
    <t xml:space="preserve">eea,LisÃ­metro2,2021-05-25,0.363448</t>
  </si>
  <si>
    <t xml:space="preserve">eea,LisÃ­metro2,2021-05-30,0.331548</t>
  </si>
  <si>
    <t xml:space="preserve">eea,LisÃ­metro2,2021-06-24,0.261091</t>
  </si>
  <si>
    <t xml:space="preserve">eea,LisÃ­metro2,2021-06-29,0.314039</t>
  </si>
  <si>
    <t xml:space="preserve">eea,LisÃ­metro2,2021-07-04,0.254572</t>
  </si>
  <si>
    <t xml:space="preserve">eea,LisÃ­metro2,2021-07-09,0.249138</t>
  </si>
  <si>
    <t xml:space="preserve">eea,LisÃ­metro2,2021-07-14,0.228116</t>
  </si>
  <si>
    <t xml:space="preserve">eea,LisÃ­metro2,2021-07-19,0.228217</t>
  </si>
  <si>
    <t xml:space="preserve">eea,LisÃ­metro2,2021-07-29,0.221922</t>
  </si>
  <si>
    <t xml:space="preserve">eea,LisÃ­metro2,2021-08-03,0.20559</t>
  </si>
  <si>
    <t xml:space="preserve">eea,LisÃ­metro2,2021-08-13,0.207134</t>
  </si>
  <si>
    <t xml:space="preserve">eea,LisÃ­metro2,2021-08-18,0.184433</t>
  </si>
  <si>
    <t xml:space="preserve">eea,LisÃ­metro2,2021-09-12,0.190452</t>
  </si>
  <si>
    <t xml:space="preserve">eea,LisÃ­metro2,2021-09-17,0.191417</t>
  </si>
  <si>
    <t xml:space="preserve">eea,LisÃ­metro2,2021-09-22,0.1563</t>
  </si>
  <si>
    <t xml:space="preserve">eea,LisÃ­metro2,2021-09-27,0.182623</t>
  </si>
  <si>
    <t xml:space="preserve">eea,LisÃ­metro2,2021-10-02,0.186696</t>
  </si>
  <si>
    <t xml:space="preserve">eea,LisÃ­metro2,2021-10-07,0.193643</t>
  </si>
  <si>
    <t xml:space="preserve">eea,LisÃ­metro2,2021-10-17,0.235736</t>
  </si>
  <si>
    <t xml:space="preserve">eea,LisÃ­metro2,2021-11-06,0.402718</t>
  </si>
  <si>
    <t xml:space="preserve">eea,LisÃ­metro2,2021-11-21,0.396892</t>
  </si>
  <si>
    <t xml:space="preserve">eea,LisÃ­metro2,2021-11-26,0.453418</t>
  </si>
  <si>
    <t xml:space="preserve">eea,LisÃ­metro2,2021-12-01,0.454693</t>
  </si>
  <si>
    <t xml:space="preserve">eea,LisÃ­metro2,2021-12-06,0.492998</t>
  </si>
  <si>
    <t xml:space="preserve">eea,LisÃ­metro2,2021-12-11,0.467672</t>
  </si>
  <si>
    <t xml:space="preserve">eea,LisÃ­metro2,2021-12-16,0.416473</t>
  </si>
  <si>
    <t xml:space="preserve">eea,LisÃ­metro2,2021-12-26,0.439515</t>
  </si>
  <si>
    <t xml:space="preserve">eea,LisÃ­metro2,2021-12-31,0.432205</t>
  </si>
  <si>
    <t xml:space="preserve">eea,LisÃ­metro2,2022-01-05,0.443964</t>
  </si>
  <si>
    <t xml:space="preserve">eea,LisÃ­metro2,2022-01-10,0.41407</t>
  </si>
  <si>
    <t xml:space="preserve">eea,LisÃ­metro2,2022-01-15,0.406101</t>
  </si>
  <si>
    <t xml:space="preserve">eea,LisÃ­metro2,2022-01-20,0.427199</t>
  </si>
  <si>
    <t xml:space="preserve">eea,LisÃ­metro2,2022-01-25,0.469666</t>
  </si>
  <si>
    <t xml:space="preserve">eea,LisÃ­metro2,2022-01-30,0.489617</t>
  </si>
  <si>
    <t xml:space="preserve">eea,LisÃ­metro2,2022-02-04,0.494282</t>
  </si>
  <si>
    <t xml:space="preserve">eea,LisÃ­metro2,2022-02-09,0.465303</t>
  </si>
  <si>
    <t xml:space="preserve">eea,LisÃ­metro2,2022-02-14,0.509157</t>
  </si>
  <si>
    <t xml:space="preserve">eea,LisÃ­metro2,2022-02-19,0.461254</t>
  </si>
  <si>
    <t xml:space="preserve">eea,LisÃ­metro2,2022-03-01,0.45113</t>
  </si>
  <si>
    <t xml:space="preserve">eea,LisÃ­metro2,2022-03-06,0.42137</t>
  </si>
  <si>
    <t xml:space="preserve">eea,LisÃ­metro2,2022-03-16,0.426436</t>
  </si>
  <si>
    <t xml:space="preserve">eea,LisÃ­metro2,2022-03-21,0.418269</t>
  </si>
  <si>
    <t xml:space="preserve">eea,LisÃ­metro2,2022-03-26,0.415965</t>
  </si>
  <si>
    <t xml:space="preserve">eea,LisÃ­metro2,2022-03-31,0.378305</t>
  </si>
  <si>
    <t xml:space="preserve">eea,LisÃ­metro2,2022-04-05,0.395995</t>
  </si>
  <si>
    <t xml:space="preserve">eea,LisÃ­metro2,2022-04-15,0.397707</t>
  </si>
  <si>
    <t xml:space="preserve">eea,LisÃ­metro2,2022-04-20,0.398649</t>
  </si>
  <si>
    <t xml:space="preserve">eea,LisÃ­metro2,2022-04-25,0.392478</t>
  </si>
  <si>
    <t xml:space="preserve">eea,LisÃ­metro2,2022-04-30,0.403314</t>
  </si>
  <si>
    <t xml:space="preserve">eea,LisÃ­metro2,2022-05-05,0.39425</t>
  </si>
  <si>
    <t xml:space="preserve">eea,LisÃ­metro2,2022-05-10,0.203899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</si>
</sst>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.00"/>
    <numFmt numFmtId="167" formatCode="mm/dd/yy"/>
    <numFmt numFmtId="168" formatCode="0"/>
    <numFmt numFmtId="169" formatCode="[$-2C0A]d&quot; de &quot;mmmm&quot; de &quot;yyyy;@"/>
    <numFmt numFmtId="170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2"/>
      <charset val="1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C9211E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A9D18E"/>
      </top>
      <bottom style="thin">
        <color rgb="FFA9D18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55A11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7768228129091"/>
          <c:y val="0.0376754493967003"/>
          <c:w val="0.799305595082247"/>
          <c:h val="0.900927521956825"/>
        </c:manualLayout>
      </c:layout>
      <c:scatterChart>
        <c:scatterStyle val="lineMarker"/>
        <c:varyColors val="0"/>
        <c:ser>
          <c:idx val="0"/>
          <c:order val="0"/>
          <c:tx>
            <c:strRef>
              <c:f>"18-19"</c:f>
              <c:strCache>
                <c:ptCount val="1"/>
                <c:pt idx="0">
                  <c:v>18-19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38160">
                <a:solidFill>
                  <a:srgbClr val="c55a11"/>
                </a:solidFill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xVal>
            <c:numRef>
              <c:f>'Estado de cultivo1'!$A$2:$A$45</c:f>
              <c:numCache>
                <c:formatCode>General</c:formatCode>
                <c:ptCount val="44"/>
                <c:pt idx="0">
                  <c:v>4</c:v>
                </c:pt>
                <c:pt idx="1">
                  <c:v>49</c:v>
                </c:pt>
                <c:pt idx="2">
                  <c:v>54</c:v>
                </c:pt>
                <c:pt idx="3">
                  <c:v>59</c:v>
                </c:pt>
                <c:pt idx="4">
                  <c:v>74</c:v>
                </c:pt>
                <c:pt idx="5">
                  <c:v>84</c:v>
                </c:pt>
                <c:pt idx="6">
                  <c:v>89</c:v>
                </c:pt>
                <c:pt idx="7">
                  <c:v>94</c:v>
                </c:pt>
                <c:pt idx="8">
                  <c:v>99</c:v>
                </c:pt>
                <c:pt idx="9">
                  <c:v>104</c:v>
                </c:pt>
                <c:pt idx="10">
                  <c:v>114</c:v>
                </c:pt>
                <c:pt idx="11">
                  <c:v>124</c:v>
                </c:pt>
                <c:pt idx="12">
                  <c:v>139</c:v>
                </c:pt>
                <c:pt idx="13">
                  <c:v>154</c:v>
                </c:pt>
                <c:pt idx="14">
                  <c:v>169</c:v>
                </c:pt>
                <c:pt idx="15">
                  <c:v>174</c:v>
                </c:pt>
                <c:pt idx="16">
                  <c:v>179</c:v>
                </c:pt>
                <c:pt idx="17">
                  <c:v>189</c:v>
                </c:pt>
                <c:pt idx="18">
                  <c:v>204</c:v>
                </c:pt>
                <c:pt idx="19">
                  <c:v>209</c:v>
                </c:pt>
                <c:pt idx="20">
                  <c:v>214</c:v>
                </c:pt>
                <c:pt idx="21">
                  <c:v>224</c:v>
                </c:pt>
                <c:pt idx="22">
                  <c:v>229</c:v>
                </c:pt>
                <c:pt idx="23">
                  <c:v>234</c:v>
                </c:pt>
                <c:pt idx="24">
                  <c:v>239</c:v>
                </c:pt>
                <c:pt idx="25">
                  <c:v>244</c:v>
                </c:pt>
                <c:pt idx="26">
                  <c:v>249</c:v>
                </c:pt>
                <c:pt idx="27">
                  <c:v>254</c:v>
                </c:pt>
                <c:pt idx="28">
                  <c:v>259</c:v>
                </c:pt>
                <c:pt idx="29">
                  <c:v>264</c:v>
                </c:pt>
                <c:pt idx="30">
                  <c:v>274</c:v>
                </c:pt>
                <c:pt idx="31">
                  <c:v>279</c:v>
                </c:pt>
                <c:pt idx="32">
                  <c:v>284</c:v>
                </c:pt>
                <c:pt idx="33">
                  <c:v>289</c:v>
                </c:pt>
                <c:pt idx="34">
                  <c:v>294</c:v>
                </c:pt>
                <c:pt idx="35">
                  <c:v>304</c:v>
                </c:pt>
                <c:pt idx="36">
                  <c:v>309</c:v>
                </c:pt>
                <c:pt idx="37">
                  <c:v>314</c:v>
                </c:pt>
                <c:pt idx="38">
                  <c:v>319</c:v>
                </c:pt>
                <c:pt idx="39">
                  <c:v>324</c:v>
                </c:pt>
                <c:pt idx="40">
                  <c:v>334</c:v>
                </c:pt>
                <c:pt idx="41">
                  <c:v>339</c:v>
                </c:pt>
                <c:pt idx="42">
                  <c:v>344</c:v>
                </c:pt>
                <c:pt idx="43">
                  <c:v>359</c:v>
                </c:pt>
              </c:numCache>
            </c:numRef>
          </c:xVal>
          <c:yVal>
            <c:numRef>
              <c:f>'Estado de cultivo1'!$E$2:$E$45</c:f>
              <c:numCache>
                <c:formatCode>General</c:formatCode>
                <c:ptCount val="44"/>
                <c:pt idx="0">
                  <c:v>0.4206495625</c:v>
                </c:pt>
                <c:pt idx="1">
                  <c:v>0.30240425</c:v>
                </c:pt>
                <c:pt idx="2">
                  <c:v>0.3145915625</c:v>
                </c:pt>
                <c:pt idx="3">
                  <c:v>0.3010516875</c:v>
                </c:pt>
                <c:pt idx="4">
                  <c:v>0.2847829375</c:v>
                </c:pt>
                <c:pt idx="5">
                  <c:v>0.2973751875</c:v>
                </c:pt>
                <c:pt idx="6">
                  <c:v>0.271002</c:v>
                </c:pt>
                <c:pt idx="7">
                  <c:v>0.2567484375</c:v>
                </c:pt>
                <c:pt idx="8">
                  <c:v>0.252199125</c:v>
                </c:pt>
                <c:pt idx="9">
                  <c:v>0.2594226875</c:v>
                </c:pt>
                <c:pt idx="10">
                  <c:v>0.25587325</c:v>
                </c:pt>
                <c:pt idx="11">
                  <c:v>0.2697539375</c:v>
                </c:pt>
                <c:pt idx="12">
                  <c:v>0.3241176875</c:v>
                </c:pt>
                <c:pt idx="13">
                  <c:v>0.4587991875</c:v>
                </c:pt>
                <c:pt idx="14">
                  <c:v>0.45586725</c:v>
                </c:pt>
                <c:pt idx="15">
                  <c:v>0.5075436875</c:v>
                </c:pt>
                <c:pt idx="16">
                  <c:v>0.608510875</c:v>
                </c:pt>
                <c:pt idx="17">
                  <c:v>0.56022</c:v>
                </c:pt>
                <c:pt idx="18">
                  <c:v>0.532195</c:v>
                </c:pt>
                <c:pt idx="19">
                  <c:v>0.646138</c:v>
                </c:pt>
                <c:pt idx="20">
                  <c:v>0.564886875</c:v>
                </c:pt>
                <c:pt idx="21">
                  <c:v>0.599949</c:v>
                </c:pt>
                <c:pt idx="22">
                  <c:v>0.527086375</c:v>
                </c:pt>
                <c:pt idx="23">
                  <c:v>0.54775125</c:v>
                </c:pt>
                <c:pt idx="24">
                  <c:v>0.52795325</c:v>
                </c:pt>
                <c:pt idx="25">
                  <c:v>0.532900375</c:v>
                </c:pt>
                <c:pt idx="26">
                  <c:v>0.553999875</c:v>
                </c:pt>
                <c:pt idx="27">
                  <c:v>0.5326925625</c:v>
                </c:pt>
                <c:pt idx="28">
                  <c:v>0.5201003125</c:v>
                </c:pt>
                <c:pt idx="29">
                  <c:v>0.5395230625</c:v>
                </c:pt>
                <c:pt idx="30">
                  <c:v>0.531769875</c:v>
                </c:pt>
                <c:pt idx="31">
                  <c:v>0.5392333125</c:v>
                </c:pt>
                <c:pt idx="32">
                  <c:v>0.64491725</c:v>
                </c:pt>
                <c:pt idx="33">
                  <c:v>0.6106210625</c:v>
                </c:pt>
                <c:pt idx="34">
                  <c:v>0.568520625</c:v>
                </c:pt>
                <c:pt idx="35">
                  <c:v>0.552793375</c:v>
                </c:pt>
                <c:pt idx="36">
                  <c:v>0.5689825625</c:v>
                </c:pt>
                <c:pt idx="37">
                  <c:v>0.5838619375</c:v>
                </c:pt>
                <c:pt idx="38">
                  <c:v>0.57802775</c:v>
                </c:pt>
                <c:pt idx="39">
                  <c:v>0.38696375</c:v>
                </c:pt>
                <c:pt idx="40">
                  <c:v>0.761769625</c:v>
                </c:pt>
                <c:pt idx="41">
                  <c:v>0.7368808125</c:v>
                </c:pt>
                <c:pt idx="42">
                  <c:v>0.7798825625</c:v>
                </c:pt>
                <c:pt idx="43">
                  <c:v>0.5568961875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"19-20"</c:f>
              <c:strCache>
                <c:ptCount val="1"/>
                <c:pt idx="0">
                  <c:v>19-20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38160">
                <a:solidFill>
                  <a:srgbClr val="ffc000"/>
                </a:solidFill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xVal>
            <c:numRef>
              <c:f>'Estado de cultivo1'!$A$46:$A$99</c:f>
              <c:numCache>
                <c:formatCode>General</c:formatCode>
                <c:ptCount val="54"/>
                <c:pt idx="0">
                  <c:v>9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49</c:v>
                </c:pt>
                <c:pt idx="5">
                  <c:v>54</c:v>
                </c:pt>
                <c:pt idx="6">
                  <c:v>64</c:v>
                </c:pt>
                <c:pt idx="7">
                  <c:v>69</c:v>
                </c:pt>
                <c:pt idx="8">
                  <c:v>74</c:v>
                </c:pt>
                <c:pt idx="9">
                  <c:v>84</c:v>
                </c:pt>
                <c:pt idx="10">
                  <c:v>89</c:v>
                </c:pt>
                <c:pt idx="11">
                  <c:v>94</c:v>
                </c:pt>
                <c:pt idx="12">
                  <c:v>104</c:v>
                </c:pt>
                <c:pt idx="13">
                  <c:v>109</c:v>
                </c:pt>
                <c:pt idx="14">
                  <c:v>119</c:v>
                </c:pt>
                <c:pt idx="15">
                  <c:v>124</c:v>
                </c:pt>
                <c:pt idx="16">
                  <c:v>129</c:v>
                </c:pt>
                <c:pt idx="17">
                  <c:v>134</c:v>
                </c:pt>
                <c:pt idx="18">
                  <c:v>139</c:v>
                </c:pt>
                <c:pt idx="19">
                  <c:v>144</c:v>
                </c:pt>
                <c:pt idx="20">
                  <c:v>154</c:v>
                </c:pt>
                <c:pt idx="21">
                  <c:v>159</c:v>
                </c:pt>
                <c:pt idx="22">
                  <c:v>164</c:v>
                </c:pt>
                <c:pt idx="23">
                  <c:v>169</c:v>
                </c:pt>
                <c:pt idx="24">
                  <c:v>179</c:v>
                </c:pt>
                <c:pt idx="25">
                  <c:v>184</c:v>
                </c:pt>
                <c:pt idx="26">
                  <c:v>189</c:v>
                </c:pt>
                <c:pt idx="27">
                  <c:v>194</c:v>
                </c:pt>
                <c:pt idx="28">
                  <c:v>199</c:v>
                </c:pt>
                <c:pt idx="29">
                  <c:v>204</c:v>
                </c:pt>
                <c:pt idx="30">
                  <c:v>209</c:v>
                </c:pt>
                <c:pt idx="31">
                  <c:v>214</c:v>
                </c:pt>
                <c:pt idx="32">
                  <c:v>224</c:v>
                </c:pt>
                <c:pt idx="33">
                  <c:v>229</c:v>
                </c:pt>
                <c:pt idx="34">
                  <c:v>234</c:v>
                </c:pt>
                <c:pt idx="35">
                  <c:v>239</c:v>
                </c:pt>
                <c:pt idx="36">
                  <c:v>244</c:v>
                </c:pt>
                <c:pt idx="37">
                  <c:v>249</c:v>
                </c:pt>
                <c:pt idx="38">
                  <c:v>259</c:v>
                </c:pt>
                <c:pt idx="39">
                  <c:v>269</c:v>
                </c:pt>
                <c:pt idx="40">
                  <c:v>274</c:v>
                </c:pt>
                <c:pt idx="41">
                  <c:v>284</c:v>
                </c:pt>
                <c:pt idx="42">
                  <c:v>289</c:v>
                </c:pt>
                <c:pt idx="43">
                  <c:v>294</c:v>
                </c:pt>
                <c:pt idx="44">
                  <c:v>299</c:v>
                </c:pt>
                <c:pt idx="45">
                  <c:v>314</c:v>
                </c:pt>
                <c:pt idx="46">
                  <c:v>319</c:v>
                </c:pt>
                <c:pt idx="47">
                  <c:v>324</c:v>
                </c:pt>
                <c:pt idx="48">
                  <c:v>329</c:v>
                </c:pt>
                <c:pt idx="49">
                  <c:v>334</c:v>
                </c:pt>
                <c:pt idx="50">
                  <c:v>344</c:v>
                </c:pt>
                <c:pt idx="51">
                  <c:v>349</c:v>
                </c:pt>
                <c:pt idx="52">
                  <c:v>359</c:v>
                </c:pt>
                <c:pt idx="53">
                  <c:v>364</c:v>
                </c:pt>
              </c:numCache>
            </c:numRef>
          </c:xVal>
          <c:yVal>
            <c:numRef>
              <c:f>'Estado de cultivo1'!$E$46:$E$99</c:f>
              <c:numCache>
                <c:formatCode>General</c:formatCode>
                <c:ptCount val="54"/>
                <c:pt idx="0">
                  <c:v>0.3894610625</c:v>
                </c:pt>
                <c:pt idx="1">
                  <c:v>0.3219113125</c:v>
                </c:pt>
                <c:pt idx="2">
                  <c:v>0.3520476875</c:v>
                </c:pt>
                <c:pt idx="3">
                  <c:v>0.3336913125</c:v>
                </c:pt>
                <c:pt idx="4">
                  <c:v>0.3416570625</c:v>
                </c:pt>
                <c:pt idx="5">
                  <c:v>0.3122225</c:v>
                </c:pt>
                <c:pt idx="6">
                  <c:v>0.28480075</c:v>
                </c:pt>
                <c:pt idx="7">
                  <c:v>0.2953303125</c:v>
                </c:pt>
                <c:pt idx="8">
                  <c:v>0.2700104375</c:v>
                </c:pt>
                <c:pt idx="9">
                  <c:v>0.2741951875</c:v>
                </c:pt>
                <c:pt idx="10">
                  <c:v>0.2622988125</c:v>
                </c:pt>
                <c:pt idx="11">
                  <c:v>0.2653863125</c:v>
                </c:pt>
                <c:pt idx="12">
                  <c:v>0.2839255625</c:v>
                </c:pt>
                <c:pt idx="13">
                  <c:v>0.256174875</c:v>
                </c:pt>
                <c:pt idx="14">
                  <c:v>0.2407243125</c:v>
                </c:pt>
                <c:pt idx="15">
                  <c:v>0.2489156875</c:v>
                </c:pt>
                <c:pt idx="16">
                  <c:v>0.2691530625</c:v>
                </c:pt>
                <c:pt idx="17">
                  <c:v>0.3058943125</c:v>
                </c:pt>
                <c:pt idx="18">
                  <c:v>0.3495634375</c:v>
                </c:pt>
                <c:pt idx="19">
                  <c:v>0.3732944375</c:v>
                </c:pt>
                <c:pt idx="20">
                  <c:v>0.4869571875</c:v>
                </c:pt>
                <c:pt idx="21">
                  <c:v>0.5374639375</c:v>
                </c:pt>
                <c:pt idx="22">
                  <c:v>0.574766875</c:v>
                </c:pt>
                <c:pt idx="23">
                  <c:v>0.5334525625</c:v>
                </c:pt>
                <c:pt idx="24">
                  <c:v>0.5337993125</c:v>
                </c:pt>
                <c:pt idx="25">
                  <c:v>0.5085554375</c:v>
                </c:pt>
                <c:pt idx="26">
                  <c:v>0.539911375</c:v>
                </c:pt>
                <c:pt idx="27">
                  <c:v>0.526977125</c:v>
                </c:pt>
                <c:pt idx="28">
                  <c:v>0.5305384375</c:v>
                </c:pt>
                <c:pt idx="29">
                  <c:v>0.5179343125</c:v>
                </c:pt>
                <c:pt idx="30">
                  <c:v>0.49129275</c:v>
                </c:pt>
                <c:pt idx="31">
                  <c:v>0.50662575</c:v>
                </c:pt>
                <c:pt idx="32">
                  <c:v>0.4985555</c:v>
                </c:pt>
                <c:pt idx="33">
                  <c:v>0.4524531875</c:v>
                </c:pt>
                <c:pt idx="34">
                  <c:v>0.496111625</c:v>
                </c:pt>
                <c:pt idx="35">
                  <c:v>0.5293010625</c:v>
                </c:pt>
                <c:pt idx="36">
                  <c:v>0.5303270625</c:v>
                </c:pt>
                <c:pt idx="37">
                  <c:v>0.6332595625</c:v>
                </c:pt>
                <c:pt idx="38">
                  <c:v>0.577569375</c:v>
                </c:pt>
                <c:pt idx="39">
                  <c:v>0.586983875</c:v>
                </c:pt>
                <c:pt idx="40">
                  <c:v>0.567751125</c:v>
                </c:pt>
                <c:pt idx="41">
                  <c:v>0.489342875</c:v>
                </c:pt>
                <c:pt idx="42">
                  <c:v>0.5322769375</c:v>
                </c:pt>
                <c:pt idx="43">
                  <c:v>0.5369723125</c:v>
                </c:pt>
                <c:pt idx="44">
                  <c:v>0.627187875</c:v>
                </c:pt>
                <c:pt idx="45">
                  <c:v>0.578305625</c:v>
                </c:pt>
                <c:pt idx="46">
                  <c:v>0.678666</c:v>
                </c:pt>
                <c:pt idx="47">
                  <c:v>0.6101721875</c:v>
                </c:pt>
                <c:pt idx="48">
                  <c:v>0.5527850625</c:v>
                </c:pt>
                <c:pt idx="49">
                  <c:v>0.61393775</c:v>
                </c:pt>
                <c:pt idx="50">
                  <c:v>0.5088950625</c:v>
                </c:pt>
                <c:pt idx="51">
                  <c:v>0.497066375</c:v>
                </c:pt>
                <c:pt idx="52">
                  <c:v>0.4026090625</c:v>
                </c:pt>
                <c:pt idx="53">
                  <c:v>0.4086249375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"20-21"</c:f>
              <c:strCache>
                <c:ptCount val="1"/>
                <c:pt idx="0">
                  <c:v>20-21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38160">
                <a:solidFill>
                  <a:srgbClr val="a5a5a5"/>
                </a:solidFill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xVal>
            <c:numRef>
              <c:f>'Estado de cultivo1'!$A$100:$A$148</c:f>
              <c:numCache>
                <c:formatCode>General</c:formatCode>
                <c:ptCount val="49"/>
                <c:pt idx="0">
                  <c:v>3</c:v>
                </c:pt>
                <c:pt idx="1">
                  <c:v>13</c:v>
                </c:pt>
                <c:pt idx="2">
                  <c:v>18</c:v>
                </c:pt>
                <c:pt idx="3">
                  <c:v>43</c:v>
                </c:pt>
                <c:pt idx="4">
                  <c:v>48</c:v>
                </c:pt>
                <c:pt idx="5">
                  <c:v>53</c:v>
                </c:pt>
                <c:pt idx="6">
                  <c:v>58</c:v>
                </c:pt>
                <c:pt idx="7">
                  <c:v>63</c:v>
                </c:pt>
                <c:pt idx="8">
                  <c:v>73</c:v>
                </c:pt>
                <c:pt idx="9">
                  <c:v>78</c:v>
                </c:pt>
                <c:pt idx="10">
                  <c:v>83</c:v>
                </c:pt>
                <c:pt idx="11">
                  <c:v>93</c:v>
                </c:pt>
                <c:pt idx="12">
                  <c:v>98</c:v>
                </c:pt>
                <c:pt idx="13">
                  <c:v>103</c:v>
                </c:pt>
                <c:pt idx="14">
                  <c:v>108</c:v>
                </c:pt>
                <c:pt idx="15">
                  <c:v>113</c:v>
                </c:pt>
                <c:pt idx="16">
                  <c:v>118</c:v>
                </c:pt>
                <c:pt idx="17">
                  <c:v>123</c:v>
                </c:pt>
                <c:pt idx="18">
                  <c:v>128</c:v>
                </c:pt>
                <c:pt idx="19">
                  <c:v>133</c:v>
                </c:pt>
                <c:pt idx="20">
                  <c:v>138</c:v>
                </c:pt>
                <c:pt idx="21">
                  <c:v>143</c:v>
                </c:pt>
                <c:pt idx="22">
                  <c:v>153</c:v>
                </c:pt>
                <c:pt idx="23">
                  <c:v>158</c:v>
                </c:pt>
                <c:pt idx="24">
                  <c:v>168</c:v>
                </c:pt>
                <c:pt idx="25">
                  <c:v>173</c:v>
                </c:pt>
                <c:pt idx="26">
                  <c:v>178</c:v>
                </c:pt>
                <c:pt idx="27">
                  <c:v>183</c:v>
                </c:pt>
                <c:pt idx="28">
                  <c:v>188</c:v>
                </c:pt>
                <c:pt idx="29">
                  <c:v>193</c:v>
                </c:pt>
                <c:pt idx="30">
                  <c:v>198</c:v>
                </c:pt>
                <c:pt idx="31">
                  <c:v>203</c:v>
                </c:pt>
                <c:pt idx="32">
                  <c:v>213</c:v>
                </c:pt>
                <c:pt idx="33">
                  <c:v>233</c:v>
                </c:pt>
                <c:pt idx="34">
                  <c:v>238</c:v>
                </c:pt>
                <c:pt idx="35">
                  <c:v>248</c:v>
                </c:pt>
                <c:pt idx="36">
                  <c:v>258</c:v>
                </c:pt>
                <c:pt idx="37">
                  <c:v>268</c:v>
                </c:pt>
                <c:pt idx="38">
                  <c:v>273</c:v>
                </c:pt>
                <c:pt idx="39">
                  <c:v>278</c:v>
                </c:pt>
                <c:pt idx="40">
                  <c:v>293</c:v>
                </c:pt>
                <c:pt idx="41">
                  <c:v>303</c:v>
                </c:pt>
                <c:pt idx="42">
                  <c:v>318</c:v>
                </c:pt>
                <c:pt idx="43">
                  <c:v>323</c:v>
                </c:pt>
                <c:pt idx="44">
                  <c:v>328</c:v>
                </c:pt>
                <c:pt idx="45">
                  <c:v>338</c:v>
                </c:pt>
                <c:pt idx="46">
                  <c:v>348</c:v>
                </c:pt>
                <c:pt idx="47">
                  <c:v>358</c:v>
                </c:pt>
                <c:pt idx="48">
                  <c:v>363</c:v>
                </c:pt>
              </c:numCache>
            </c:numRef>
          </c:xVal>
          <c:yVal>
            <c:numRef>
              <c:f>'Estado de cultivo1'!$E$100:$E$148</c:f>
              <c:numCache>
                <c:formatCode>General</c:formatCode>
                <c:ptCount val="49"/>
                <c:pt idx="0">
                  <c:v>0.3822481875</c:v>
                </c:pt>
                <c:pt idx="1">
                  <c:v>0.3547765625</c:v>
                </c:pt>
                <c:pt idx="2">
                  <c:v>0.287627</c:v>
                </c:pt>
                <c:pt idx="3">
                  <c:v>0.3345795625</c:v>
                </c:pt>
                <c:pt idx="4">
                  <c:v>0.28869575</c:v>
                </c:pt>
                <c:pt idx="5">
                  <c:v>0.387189375</c:v>
                </c:pt>
                <c:pt idx="6">
                  <c:v>0.2918794375</c:v>
                </c:pt>
                <c:pt idx="7">
                  <c:v>0.2794011875</c:v>
                </c:pt>
                <c:pt idx="8">
                  <c:v>0.2910885625</c:v>
                </c:pt>
                <c:pt idx="9">
                  <c:v>0.2712026875</c:v>
                </c:pt>
                <c:pt idx="10">
                  <c:v>0.2837426875</c:v>
                </c:pt>
                <c:pt idx="11">
                  <c:v>0.26034775</c:v>
                </c:pt>
                <c:pt idx="12">
                  <c:v>0.2565774375</c:v>
                </c:pt>
                <c:pt idx="13">
                  <c:v>0.265294875</c:v>
                </c:pt>
                <c:pt idx="14">
                  <c:v>0.2405176875</c:v>
                </c:pt>
                <c:pt idx="15">
                  <c:v>0.2545230625</c:v>
                </c:pt>
                <c:pt idx="16">
                  <c:v>0.2712668125</c:v>
                </c:pt>
                <c:pt idx="17">
                  <c:v>0.2702895</c:v>
                </c:pt>
                <c:pt idx="18">
                  <c:v>0.2761759375</c:v>
                </c:pt>
                <c:pt idx="19">
                  <c:v>0.2840466875</c:v>
                </c:pt>
                <c:pt idx="20">
                  <c:v>0.3598851875</c:v>
                </c:pt>
                <c:pt idx="21">
                  <c:v>0.42092625</c:v>
                </c:pt>
                <c:pt idx="22">
                  <c:v>0.51631575</c:v>
                </c:pt>
                <c:pt idx="23">
                  <c:v>0.5256031875</c:v>
                </c:pt>
                <c:pt idx="24">
                  <c:v>0.5413399375</c:v>
                </c:pt>
                <c:pt idx="25">
                  <c:v>0.5497035</c:v>
                </c:pt>
                <c:pt idx="26">
                  <c:v>0.52658525</c:v>
                </c:pt>
                <c:pt idx="27">
                  <c:v>0.517101875</c:v>
                </c:pt>
                <c:pt idx="28">
                  <c:v>0.5203675</c:v>
                </c:pt>
                <c:pt idx="29">
                  <c:v>0.5240713125</c:v>
                </c:pt>
                <c:pt idx="30">
                  <c:v>0.542842125</c:v>
                </c:pt>
                <c:pt idx="31">
                  <c:v>0.5215609375</c:v>
                </c:pt>
                <c:pt idx="32">
                  <c:v>0.5267325</c:v>
                </c:pt>
                <c:pt idx="33">
                  <c:v>0.5666788125</c:v>
                </c:pt>
                <c:pt idx="34">
                  <c:v>0.51148975</c:v>
                </c:pt>
                <c:pt idx="35">
                  <c:v>0.62766525</c:v>
                </c:pt>
                <c:pt idx="36">
                  <c:v>0.6807975625</c:v>
                </c:pt>
                <c:pt idx="37">
                  <c:v>0.57983275</c:v>
                </c:pt>
                <c:pt idx="38">
                  <c:v>0.657749375</c:v>
                </c:pt>
                <c:pt idx="39">
                  <c:v>0.5480825625</c:v>
                </c:pt>
                <c:pt idx="40">
                  <c:v>0.563960625</c:v>
                </c:pt>
                <c:pt idx="41">
                  <c:v>0.558697625</c:v>
                </c:pt>
                <c:pt idx="42">
                  <c:v>0.572220875</c:v>
                </c:pt>
                <c:pt idx="43">
                  <c:v>0.5164143125</c:v>
                </c:pt>
                <c:pt idx="44">
                  <c:v>0.529451875</c:v>
                </c:pt>
                <c:pt idx="45">
                  <c:v>0.52270925</c:v>
                </c:pt>
                <c:pt idx="46">
                  <c:v>0.4565096875</c:v>
                </c:pt>
                <c:pt idx="47">
                  <c:v>0.4715945</c:v>
                </c:pt>
                <c:pt idx="48">
                  <c:v>0.43371325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"21-22"</c:f>
              <c:strCache>
                <c:ptCount val="1"/>
                <c:pt idx="0">
                  <c:v>21-22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38160">
                <a:solidFill>
                  <a:srgbClr val="4472c4"/>
                </a:solidFill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xVal>
            <c:numRef>
              <c:f>'Estado de cultivo1'!$A$149:$A$197</c:f>
              <c:numCache>
                <c:formatCode>General</c:formatCode>
                <c:ptCount val="49"/>
                <c:pt idx="0">
                  <c:v>23</c:v>
                </c:pt>
                <c:pt idx="1">
                  <c:v>28</c:v>
                </c:pt>
                <c:pt idx="2">
                  <c:v>33</c:v>
                </c:pt>
                <c:pt idx="3">
                  <c:v>38</c:v>
                </c:pt>
                <c:pt idx="4">
                  <c:v>43</c:v>
                </c:pt>
                <c:pt idx="5">
                  <c:v>48</c:v>
                </c:pt>
                <c:pt idx="6">
                  <c:v>58</c:v>
                </c:pt>
                <c:pt idx="7">
                  <c:v>63</c:v>
                </c:pt>
                <c:pt idx="8">
                  <c:v>73</c:v>
                </c:pt>
                <c:pt idx="9">
                  <c:v>78</c:v>
                </c:pt>
                <c:pt idx="10">
                  <c:v>103</c:v>
                </c:pt>
                <c:pt idx="11">
                  <c:v>108</c:v>
                </c:pt>
                <c:pt idx="12">
                  <c:v>113</c:v>
                </c:pt>
                <c:pt idx="13">
                  <c:v>118</c:v>
                </c:pt>
                <c:pt idx="14">
                  <c:v>123</c:v>
                </c:pt>
                <c:pt idx="15">
                  <c:v>128</c:v>
                </c:pt>
                <c:pt idx="16">
                  <c:v>138</c:v>
                </c:pt>
                <c:pt idx="17">
                  <c:v>158</c:v>
                </c:pt>
                <c:pt idx="18">
                  <c:v>173</c:v>
                </c:pt>
                <c:pt idx="19">
                  <c:v>178</c:v>
                </c:pt>
                <c:pt idx="20">
                  <c:v>183</c:v>
                </c:pt>
                <c:pt idx="21">
                  <c:v>188</c:v>
                </c:pt>
                <c:pt idx="22">
                  <c:v>193</c:v>
                </c:pt>
                <c:pt idx="23">
                  <c:v>198</c:v>
                </c:pt>
                <c:pt idx="24">
                  <c:v>208</c:v>
                </c:pt>
                <c:pt idx="25">
                  <c:v>213</c:v>
                </c:pt>
                <c:pt idx="26">
                  <c:v>218</c:v>
                </c:pt>
                <c:pt idx="27">
                  <c:v>223</c:v>
                </c:pt>
                <c:pt idx="28">
                  <c:v>228</c:v>
                </c:pt>
                <c:pt idx="29">
                  <c:v>233</c:v>
                </c:pt>
                <c:pt idx="30">
                  <c:v>238</c:v>
                </c:pt>
                <c:pt idx="31">
                  <c:v>243</c:v>
                </c:pt>
                <c:pt idx="32">
                  <c:v>248</c:v>
                </c:pt>
                <c:pt idx="33">
                  <c:v>253</c:v>
                </c:pt>
                <c:pt idx="34">
                  <c:v>258</c:v>
                </c:pt>
                <c:pt idx="35">
                  <c:v>263</c:v>
                </c:pt>
                <c:pt idx="36">
                  <c:v>273</c:v>
                </c:pt>
                <c:pt idx="37">
                  <c:v>278</c:v>
                </c:pt>
                <c:pt idx="38">
                  <c:v>288</c:v>
                </c:pt>
                <c:pt idx="39">
                  <c:v>293</c:v>
                </c:pt>
                <c:pt idx="40">
                  <c:v>298</c:v>
                </c:pt>
                <c:pt idx="41">
                  <c:v>303</c:v>
                </c:pt>
                <c:pt idx="42">
                  <c:v>308</c:v>
                </c:pt>
                <c:pt idx="43">
                  <c:v>318</c:v>
                </c:pt>
                <c:pt idx="44">
                  <c:v>323</c:v>
                </c:pt>
                <c:pt idx="45">
                  <c:v>328</c:v>
                </c:pt>
                <c:pt idx="46">
                  <c:v>333</c:v>
                </c:pt>
                <c:pt idx="47">
                  <c:v>338</c:v>
                </c:pt>
                <c:pt idx="48">
                  <c:v>343</c:v>
                </c:pt>
              </c:numCache>
            </c:numRef>
          </c:xVal>
          <c:yVal>
            <c:numRef>
              <c:f>'Estado de cultivo1'!$E$149:$E$197</c:f>
              <c:numCache>
                <c:formatCode>General</c:formatCode>
                <c:ptCount val="49"/>
                <c:pt idx="0">
                  <c:v>0.3500455625</c:v>
                </c:pt>
                <c:pt idx="1">
                  <c:v>0.4129213125</c:v>
                </c:pt>
                <c:pt idx="2">
                  <c:v>0.34230425</c:v>
                </c:pt>
                <c:pt idx="3">
                  <c:v>0.335851375</c:v>
                </c:pt>
                <c:pt idx="4">
                  <c:v>0.31088775</c:v>
                </c:pt>
                <c:pt idx="5">
                  <c:v>0.3110076875</c:v>
                </c:pt>
                <c:pt idx="6">
                  <c:v>0.303532375</c:v>
                </c:pt>
                <c:pt idx="7">
                  <c:v>0.284138125</c:v>
                </c:pt>
                <c:pt idx="8">
                  <c:v>0.285971625</c:v>
                </c:pt>
                <c:pt idx="9">
                  <c:v>0.2590141875</c:v>
                </c:pt>
                <c:pt idx="10">
                  <c:v>0.26616175</c:v>
                </c:pt>
                <c:pt idx="11">
                  <c:v>0.2673076875</c:v>
                </c:pt>
                <c:pt idx="12">
                  <c:v>0.22560625</c:v>
                </c:pt>
                <c:pt idx="13">
                  <c:v>0.2568648125</c:v>
                </c:pt>
                <c:pt idx="14">
                  <c:v>0.2617015</c:v>
                </c:pt>
                <c:pt idx="15">
                  <c:v>0.2699510625</c:v>
                </c:pt>
                <c:pt idx="16">
                  <c:v>0.3199365</c:v>
                </c:pt>
                <c:pt idx="17">
                  <c:v>0.518227625</c:v>
                </c:pt>
                <c:pt idx="18">
                  <c:v>0.51130925</c:v>
                </c:pt>
                <c:pt idx="19">
                  <c:v>0.578433875</c:v>
                </c:pt>
                <c:pt idx="20">
                  <c:v>0.5799479375</c:v>
                </c:pt>
                <c:pt idx="21">
                  <c:v>0.625435125</c:v>
                </c:pt>
                <c:pt idx="22">
                  <c:v>0.5953605</c:v>
                </c:pt>
                <c:pt idx="23">
                  <c:v>0.5345616875</c:v>
                </c:pt>
                <c:pt idx="24">
                  <c:v>0.5619240625</c:v>
                </c:pt>
                <c:pt idx="25">
                  <c:v>0.5532434375</c:v>
                </c:pt>
                <c:pt idx="26">
                  <c:v>0.56720725</c:v>
                </c:pt>
                <c:pt idx="27">
                  <c:v>0.531708125</c:v>
                </c:pt>
                <c:pt idx="28">
                  <c:v>0.5222449375</c:v>
                </c:pt>
                <c:pt idx="29">
                  <c:v>0.5472988125</c:v>
                </c:pt>
                <c:pt idx="30">
                  <c:v>0.597728375</c:v>
                </c:pt>
                <c:pt idx="31">
                  <c:v>0.6214201875</c:v>
                </c:pt>
                <c:pt idx="32">
                  <c:v>0.626959875</c:v>
                </c:pt>
                <c:pt idx="33">
                  <c:v>0.5925473125</c:v>
                </c:pt>
                <c:pt idx="34">
                  <c:v>0.6446239375</c:v>
                </c:pt>
                <c:pt idx="35">
                  <c:v>0.587739125</c:v>
                </c:pt>
                <c:pt idx="36">
                  <c:v>0.575716875</c:v>
                </c:pt>
                <c:pt idx="37">
                  <c:v>0.540376875</c:v>
                </c:pt>
                <c:pt idx="38">
                  <c:v>0.54639275</c:v>
                </c:pt>
                <c:pt idx="39">
                  <c:v>0.5366944375</c:v>
                </c:pt>
                <c:pt idx="40">
                  <c:v>0.5339584375</c:v>
                </c:pt>
                <c:pt idx="41">
                  <c:v>0.4892371875</c:v>
                </c:pt>
                <c:pt idx="42">
                  <c:v>0.5102440625</c:v>
                </c:pt>
                <c:pt idx="43">
                  <c:v>0.5122770625</c:v>
                </c:pt>
                <c:pt idx="44">
                  <c:v>0.5133956875</c:v>
                </c:pt>
                <c:pt idx="45">
                  <c:v>0.506067625</c:v>
                </c:pt>
                <c:pt idx="46">
                  <c:v>0.518935375</c:v>
                </c:pt>
                <c:pt idx="47">
                  <c:v>0.508171875</c:v>
                </c:pt>
                <c:pt idx="48">
                  <c:v>0.2821300625</c:v>
                </c:pt>
              </c:numCache>
            </c:numRef>
          </c:yVal>
          <c:smooth val="1"/>
        </c:ser>
        <c:axId val="51060813"/>
        <c:axId val="98262491"/>
      </c:scatterChart>
      <c:valAx>
        <c:axId val="510608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262491"/>
        <c:crosses val="autoZero"/>
        <c:crossBetween val="midCat"/>
      </c:valAx>
      <c:valAx>
        <c:axId val="982624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06081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'Estado de cultivo1'!$F$2</c:f>
              <c:strCache>
                <c:ptCount val="1"/>
                <c:pt idx="0">
                  <c:v>18-19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'Estado de cultivo1'!$A$2:$A$45</c:f>
              <c:numCache>
                <c:formatCode>General</c:formatCode>
                <c:ptCount val="44"/>
                <c:pt idx="0">
                  <c:v>4</c:v>
                </c:pt>
                <c:pt idx="1">
                  <c:v>49</c:v>
                </c:pt>
                <c:pt idx="2">
                  <c:v>54</c:v>
                </c:pt>
                <c:pt idx="3">
                  <c:v>59</c:v>
                </c:pt>
                <c:pt idx="4">
                  <c:v>74</c:v>
                </c:pt>
                <c:pt idx="5">
                  <c:v>84</c:v>
                </c:pt>
                <c:pt idx="6">
                  <c:v>89</c:v>
                </c:pt>
                <c:pt idx="7">
                  <c:v>94</c:v>
                </c:pt>
                <c:pt idx="8">
                  <c:v>99</c:v>
                </c:pt>
                <c:pt idx="9">
                  <c:v>104</c:v>
                </c:pt>
                <c:pt idx="10">
                  <c:v>114</c:v>
                </c:pt>
                <c:pt idx="11">
                  <c:v>124</c:v>
                </c:pt>
                <c:pt idx="12">
                  <c:v>139</c:v>
                </c:pt>
                <c:pt idx="13">
                  <c:v>154</c:v>
                </c:pt>
                <c:pt idx="14">
                  <c:v>169</c:v>
                </c:pt>
                <c:pt idx="15">
                  <c:v>174</c:v>
                </c:pt>
                <c:pt idx="16">
                  <c:v>179</c:v>
                </c:pt>
                <c:pt idx="17">
                  <c:v>189</c:v>
                </c:pt>
                <c:pt idx="18">
                  <c:v>204</c:v>
                </c:pt>
                <c:pt idx="19">
                  <c:v>209</c:v>
                </c:pt>
                <c:pt idx="20">
                  <c:v>214</c:v>
                </c:pt>
                <c:pt idx="21">
                  <c:v>224</c:v>
                </c:pt>
                <c:pt idx="22">
                  <c:v>229</c:v>
                </c:pt>
                <c:pt idx="23">
                  <c:v>234</c:v>
                </c:pt>
                <c:pt idx="24">
                  <c:v>239</c:v>
                </c:pt>
                <c:pt idx="25">
                  <c:v>244</c:v>
                </c:pt>
                <c:pt idx="26">
                  <c:v>249</c:v>
                </c:pt>
                <c:pt idx="27">
                  <c:v>254</c:v>
                </c:pt>
                <c:pt idx="28">
                  <c:v>259</c:v>
                </c:pt>
                <c:pt idx="29">
                  <c:v>264</c:v>
                </c:pt>
                <c:pt idx="30">
                  <c:v>274</c:v>
                </c:pt>
                <c:pt idx="31">
                  <c:v>279</c:v>
                </c:pt>
                <c:pt idx="32">
                  <c:v>284</c:v>
                </c:pt>
                <c:pt idx="33">
                  <c:v>289</c:v>
                </c:pt>
                <c:pt idx="34">
                  <c:v>294</c:v>
                </c:pt>
                <c:pt idx="35">
                  <c:v>304</c:v>
                </c:pt>
                <c:pt idx="36">
                  <c:v>309</c:v>
                </c:pt>
                <c:pt idx="37">
                  <c:v>314</c:v>
                </c:pt>
                <c:pt idx="38">
                  <c:v>319</c:v>
                </c:pt>
                <c:pt idx="39">
                  <c:v>324</c:v>
                </c:pt>
                <c:pt idx="40">
                  <c:v>334</c:v>
                </c:pt>
                <c:pt idx="41">
                  <c:v>339</c:v>
                </c:pt>
                <c:pt idx="42">
                  <c:v>344</c:v>
                </c:pt>
                <c:pt idx="43">
                  <c:v>359</c:v>
                </c:pt>
              </c:numCache>
            </c:numRef>
          </c:xVal>
          <c:yVal>
            <c:numRef>
              <c:f>'Estado de cultivo1'!$E$2:$E$45</c:f>
              <c:numCache>
                <c:formatCode>General</c:formatCode>
                <c:ptCount val="44"/>
                <c:pt idx="0">
                  <c:v>0.4206495625</c:v>
                </c:pt>
                <c:pt idx="1">
                  <c:v>0.30240425</c:v>
                </c:pt>
                <c:pt idx="2">
                  <c:v>0.3145915625</c:v>
                </c:pt>
                <c:pt idx="3">
                  <c:v>0.3010516875</c:v>
                </c:pt>
                <c:pt idx="4">
                  <c:v>0.2847829375</c:v>
                </c:pt>
                <c:pt idx="5">
                  <c:v>0.2973751875</c:v>
                </c:pt>
                <c:pt idx="6">
                  <c:v>0.271002</c:v>
                </c:pt>
                <c:pt idx="7">
                  <c:v>0.2567484375</c:v>
                </c:pt>
                <c:pt idx="8">
                  <c:v>0.252199125</c:v>
                </c:pt>
                <c:pt idx="9">
                  <c:v>0.2594226875</c:v>
                </c:pt>
                <c:pt idx="10">
                  <c:v>0.25587325</c:v>
                </c:pt>
                <c:pt idx="11">
                  <c:v>0.2697539375</c:v>
                </c:pt>
                <c:pt idx="12">
                  <c:v>0.3241176875</c:v>
                </c:pt>
                <c:pt idx="13">
                  <c:v>0.4587991875</c:v>
                </c:pt>
                <c:pt idx="14">
                  <c:v>0.45586725</c:v>
                </c:pt>
                <c:pt idx="15">
                  <c:v>0.5075436875</c:v>
                </c:pt>
                <c:pt idx="16">
                  <c:v>0.608510875</c:v>
                </c:pt>
                <c:pt idx="17">
                  <c:v>0.56022</c:v>
                </c:pt>
                <c:pt idx="18">
                  <c:v>0.532195</c:v>
                </c:pt>
                <c:pt idx="19">
                  <c:v>0.646138</c:v>
                </c:pt>
                <c:pt idx="20">
                  <c:v>0.564886875</c:v>
                </c:pt>
                <c:pt idx="21">
                  <c:v>0.599949</c:v>
                </c:pt>
                <c:pt idx="22">
                  <c:v>0.527086375</c:v>
                </c:pt>
                <c:pt idx="23">
                  <c:v>0.54775125</c:v>
                </c:pt>
                <c:pt idx="24">
                  <c:v>0.52795325</c:v>
                </c:pt>
                <c:pt idx="25">
                  <c:v>0.532900375</c:v>
                </c:pt>
                <c:pt idx="26">
                  <c:v>0.553999875</c:v>
                </c:pt>
                <c:pt idx="27">
                  <c:v>0.5326925625</c:v>
                </c:pt>
                <c:pt idx="28">
                  <c:v>0.5201003125</c:v>
                </c:pt>
                <c:pt idx="29">
                  <c:v>0.5395230625</c:v>
                </c:pt>
                <c:pt idx="30">
                  <c:v>0.531769875</c:v>
                </c:pt>
                <c:pt idx="31">
                  <c:v>0.5392333125</c:v>
                </c:pt>
                <c:pt idx="32">
                  <c:v>0.64491725</c:v>
                </c:pt>
                <c:pt idx="33">
                  <c:v>0.6106210625</c:v>
                </c:pt>
                <c:pt idx="34">
                  <c:v>0.568520625</c:v>
                </c:pt>
                <c:pt idx="35">
                  <c:v>0.552793375</c:v>
                </c:pt>
                <c:pt idx="36">
                  <c:v>0.5689825625</c:v>
                </c:pt>
                <c:pt idx="37">
                  <c:v>0.5838619375</c:v>
                </c:pt>
                <c:pt idx="38">
                  <c:v>0.57802775</c:v>
                </c:pt>
                <c:pt idx="39">
                  <c:v>0.38696375</c:v>
                </c:pt>
                <c:pt idx="40">
                  <c:v>0.761769625</c:v>
                </c:pt>
                <c:pt idx="41">
                  <c:v>0.7368808125</c:v>
                </c:pt>
                <c:pt idx="42">
                  <c:v>0.7798825625</c:v>
                </c:pt>
                <c:pt idx="43">
                  <c:v>0.5568961875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'Estado de cultivo1'!$F$46</c:f>
              <c:strCache>
                <c:ptCount val="1"/>
                <c:pt idx="0">
                  <c:v>19-20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'Estado de cultivo1'!$A$46:$A$99</c:f>
              <c:numCache>
                <c:formatCode>General</c:formatCode>
                <c:ptCount val="54"/>
                <c:pt idx="0">
                  <c:v>9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  <c:pt idx="4">
                  <c:v>49</c:v>
                </c:pt>
                <c:pt idx="5">
                  <c:v>54</c:v>
                </c:pt>
                <c:pt idx="6">
                  <c:v>64</c:v>
                </c:pt>
                <c:pt idx="7">
                  <c:v>69</c:v>
                </c:pt>
                <c:pt idx="8">
                  <c:v>74</c:v>
                </c:pt>
                <c:pt idx="9">
                  <c:v>84</c:v>
                </c:pt>
                <c:pt idx="10">
                  <c:v>89</c:v>
                </c:pt>
                <c:pt idx="11">
                  <c:v>94</c:v>
                </c:pt>
                <c:pt idx="12">
                  <c:v>104</c:v>
                </c:pt>
                <c:pt idx="13">
                  <c:v>109</c:v>
                </c:pt>
                <c:pt idx="14">
                  <c:v>119</c:v>
                </c:pt>
                <c:pt idx="15">
                  <c:v>124</c:v>
                </c:pt>
                <c:pt idx="16">
                  <c:v>129</c:v>
                </c:pt>
                <c:pt idx="17">
                  <c:v>134</c:v>
                </c:pt>
                <c:pt idx="18">
                  <c:v>139</c:v>
                </c:pt>
                <c:pt idx="19">
                  <c:v>144</c:v>
                </c:pt>
                <c:pt idx="20">
                  <c:v>154</c:v>
                </c:pt>
                <c:pt idx="21">
                  <c:v>159</c:v>
                </c:pt>
                <c:pt idx="22">
                  <c:v>164</c:v>
                </c:pt>
                <c:pt idx="23">
                  <c:v>169</c:v>
                </c:pt>
                <c:pt idx="24">
                  <c:v>179</c:v>
                </c:pt>
                <c:pt idx="25">
                  <c:v>184</c:v>
                </c:pt>
                <c:pt idx="26">
                  <c:v>189</c:v>
                </c:pt>
                <c:pt idx="27">
                  <c:v>194</c:v>
                </c:pt>
                <c:pt idx="28">
                  <c:v>199</c:v>
                </c:pt>
                <c:pt idx="29">
                  <c:v>204</c:v>
                </c:pt>
                <c:pt idx="30">
                  <c:v>209</c:v>
                </c:pt>
                <c:pt idx="31">
                  <c:v>214</c:v>
                </c:pt>
                <c:pt idx="32">
                  <c:v>224</c:v>
                </c:pt>
                <c:pt idx="33">
                  <c:v>229</c:v>
                </c:pt>
                <c:pt idx="34">
                  <c:v>234</c:v>
                </c:pt>
                <c:pt idx="35">
                  <c:v>239</c:v>
                </c:pt>
                <c:pt idx="36">
                  <c:v>244</c:v>
                </c:pt>
                <c:pt idx="37">
                  <c:v>249</c:v>
                </c:pt>
                <c:pt idx="38">
                  <c:v>259</c:v>
                </c:pt>
                <c:pt idx="39">
                  <c:v>269</c:v>
                </c:pt>
                <c:pt idx="40">
                  <c:v>274</c:v>
                </c:pt>
                <c:pt idx="41">
                  <c:v>284</c:v>
                </c:pt>
                <c:pt idx="42">
                  <c:v>289</c:v>
                </c:pt>
                <c:pt idx="43">
                  <c:v>294</c:v>
                </c:pt>
                <c:pt idx="44">
                  <c:v>299</c:v>
                </c:pt>
                <c:pt idx="45">
                  <c:v>314</c:v>
                </c:pt>
                <c:pt idx="46">
                  <c:v>319</c:v>
                </c:pt>
                <c:pt idx="47">
                  <c:v>324</c:v>
                </c:pt>
                <c:pt idx="48">
                  <c:v>329</c:v>
                </c:pt>
                <c:pt idx="49">
                  <c:v>334</c:v>
                </c:pt>
                <c:pt idx="50">
                  <c:v>344</c:v>
                </c:pt>
                <c:pt idx="51">
                  <c:v>349</c:v>
                </c:pt>
                <c:pt idx="52">
                  <c:v>359</c:v>
                </c:pt>
                <c:pt idx="53">
                  <c:v>364</c:v>
                </c:pt>
              </c:numCache>
            </c:numRef>
          </c:xVal>
          <c:yVal>
            <c:numRef>
              <c:f>'Estado de cultivo1'!$E$46:$E$99</c:f>
              <c:numCache>
                <c:formatCode>General</c:formatCode>
                <c:ptCount val="54"/>
                <c:pt idx="0">
                  <c:v>0.3894610625</c:v>
                </c:pt>
                <c:pt idx="1">
                  <c:v>0.3219113125</c:v>
                </c:pt>
                <c:pt idx="2">
                  <c:v>0.3520476875</c:v>
                </c:pt>
                <c:pt idx="3">
                  <c:v>0.3336913125</c:v>
                </c:pt>
                <c:pt idx="4">
                  <c:v>0.3416570625</c:v>
                </c:pt>
                <c:pt idx="5">
                  <c:v>0.3122225</c:v>
                </c:pt>
                <c:pt idx="6">
                  <c:v>0.28480075</c:v>
                </c:pt>
                <c:pt idx="7">
                  <c:v>0.2953303125</c:v>
                </c:pt>
                <c:pt idx="8">
                  <c:v>0.2700104375</c:v>
                </c:pt>
                <c:pt idx="9">
                  <c:v>0.2741951875</c:v>
                </c:pt>
                <c:pt idx="10">
                  <c:v>0.2622988125</c:v>
                </c:pt>
                <c:pt idx="11">
                  <c:v>0.2653863125</c:v>
                </c:pt>
                <c:pt idx="12">
                  <c:v>0.2839255625</c:v>
                </c:pt>
                <c:pt idx="13">
                  <c:v>0.256174875</c:v>
                </c:pt>
                <c:pt idx="14">
                  <c:v>0.2407243125</c:v>
                </c:pt>
                <c:pt idx="15">
                  <c:v>0.2489156875</c:v>
                </c:pt>
                <c:pt idx="16">
                  <c:v>0.2691530625</c:v>
                </c:pt>
                <c:pt idx="17">
                  <c:v>0.3058943125</c:v>
                </c:pt>
                <c:pt idx="18">
                  <c:v>0.3495634375</c:v>
                </c:pt>
                <c:pt idx="19">
                  <c:v>0.3732944375</c:v>
                </c:pt>
                <c:pt idx="20">
                  <c:v>0.4869571875</c:v>
                </c:pt>
                <c:pt idx="21">
                  <c:v>0.5374639375</c:v>
                </c:pt>
                <c:pt idx="22">
                  <c:v>0.574766875</c:v>
                </c:pt>
                <c:pt idx="23">
                  <c:v>0.5334525625</c:v>
                </c:pt>
                <c:pt idx="24">
                  <c:v>0.5337993125</c:v>
                </c:pt>
                <c:pt idx="25">
                  <c:v>0.5085554375</c:v>
                </c:pt>
                <c:pt idx="26">
                  <c:v>0.539911375</c:v>
                </c:pt>
                <c:pt idx="27">
                  <c:v>0.526977125</c:v>
                </c:pt>
                <c:pt idx="28">
                  <c:v>0.5305384375</c:v>
                </c:pt>
                <c:pt idx="29">
                  <c:v>0.5179343125</c:v>
                </c:pt>
                <c:pt idx="30">
                  <c:v>0.49129275</c:v>
                </c:pt>
                <c:pt idx="31">
                  <c:v>0.50662575</c:v>
                </c:pt>
                <c:pt idx="32">
                  <c:v>0.4985555</c:v>
                </c:pt>
                <c:pt idx="33">
                  <c:v>0.4524531875</c:v>
                </c:pt>
                <c:pt idx="34">
                  <c:v>0.496111625</c:v>
                </c:pt>
                <c:pt idx="35">
                  <c:v>0.5293010625</c:v>
                </c:pt>
                <c:pt idx="36">
                  <c:v>0.5303270625</c:v>
                </c:pt>
                <c:pt idx="37">
                  <c:v>0.6332595625</c:v>
                </c:pt>
                <c:pt idx="38">
                  <c:v>0.577569375</c:v>
                </c:pt>
                <c:pt idx="39">
                  <c:v>0.586983875</c:v>
                </c:pt>
                <c:pt idx="40">
                  <c:v>0.567751125</c:v>
                </c:pt>
                <c:pt idx="41">
                  <c:v>0.489342875</c:v>
                </c:pt>
                <c:pt idx="42">
                  <c:v>0.5322769375</c:v>
                </c:pt>
                <c:pt idx="43">
                  <c:v>0.5369723125</c:v>
                </c:pt>
                <c:pt idx="44">
                  <c:v>0.627187875</c:v>
                </c:pt>
                <c:pt idx="45">
                  <c:v>0.578305625</c:v>
                </c:pt>
                <c:pt idx="46">
                  <c:v>0.678666</c:v>
                </c:pt>
                <c:pt idx="47">
                  <c:v>0.6101721875</c:v>
                </c:pt>
                <c:pt idx="48">
                  <c:v>0.5527850625</c:v>
                </c:pt>
                <c:pt idx="49">
                  <c:v>0.61393775</c:v>
                </c:pt>
                <c:pt idx="50">
                  <c:v>0.5088950625</c:v>
                </c:pt>
                <c:pt idx="51">
                  <c:v>0.497066375</c:v>
                </c:pt>
                <c:pt idx="52">
                  <c:v>0.4026090625</c:v>
                </c:pt>
                <c:pt idx="53">
                  <c:v>0.4086249375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'Estado de cultivo1'!$F$100</c:f>
              <c:strCache>
                <c:ptCount val="1"/>
                <c:pt idx="0">
                  <c:v>20-21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'Estado de cultivo1'!$A$100:$A$148</c:f>
              <c:numCache>
                <c:formatCode>General</c:formatCode>
                <c:ptCount val="49"/>
                <c:pt idx="0">
                  <c:v>3</c:v>
                </c:pt>
                <c:pt idx="1">
                  <c:v>13</c:v>
                </c:pt>
                <c:pt idx="2">
                  <c:v>18</c:v>
                </c:pt>
                <c:pt idx="3">
                  <c:v>43</c:v>
                </c:pt>
                <c:pt idx="4">
                  <c:v>48</c:v>
                </c:pt>
                <c:pt idx="5">
                  <c:v>53</c:v>
                </c:pt>
                <c:pt idx="6">
                  <c:v>58</c:v>
                </c:pt>
                <c:pt idx="7">
                  <c:v>63</c:v>
                </c:pt>
                <c:pt idx="8">
                  <c:v>73</c:v>
                </c:pt>
                <c:pt idx="9">
                  <c:v>78</c:v>
                </c:pt>
                <c:pt idx="10">
                  <c:v>83</c:v>
                </c:pt>
                <c:pt idx="11">
                  <c:v>93</c:v>
                </c:pt>
                <c:pt idx="12">
                  <c:v>98</c:v>
                </c:pt>
                <c:pt idx="13">
                  <c:v>103</c:v>
                </c:pt>
                <c:pt idx="14">
                  <c:v>108</c:v>
                </c:pt>
                <c:pt idx="15">
                  <c:v>113</c:v>
                </c:pt>
                <c:pt idx="16">
                  <c:v>118</c:v>
                </c:pt>
                <c:pt idx="17">
                  <c:v>123</c:v>
                </c:pt>
                <c:pt idx="18">
                  <c:v>128</c:v>
                </c:pt>
                <c:pt idx="19">
                  <c:v>133</c:v>
                </c:pt>
                <c:pt idx="20">
                  <c:v>138</c:v>
                </c:pt>
                <c:pt idx="21">
                  <c:v>143</c:v>
                </c:pt>
                <c:pt idx="22">
                  <c:v>153</c:v>
                </c:pt>
                <c:pt idx="23">
                  <c:v>158</c:v>
                </c:pt>
                <c:pt idx="24">
                  <c:v>168</c:v>
                </c:pt>
                <c:pt idx="25">
                  <c:v>173</c:v>
                </c:pt>
                <c:pt idx="26">
                  <c:v>178</c:v>
                </c:pt>
                <c:pt idx="27">
                  <c:v>183</c:v>
                </c:pt>
                <c:pt idx="28">
                  <c:v>188</c:v>
                </c:pt>
                <c:pt idx="29">
                  <c:v>193</c:v>
                </c:pt>
                <c:pt idx="30">
                  <c:v>198</c:v>
                </c:pt>
                <c:pt idx="31">
                  <c:v>203</c:v>
                </c:pt>
                <c:pt idx="32">
                  <c:v>213</c:v>
                </c:pt>
                <c:pt idx="33">
                  <c:v>233</c:v>
                </c:pt>
                <c:pt idx="34">
                  <c:v>238</c:v>
                </c:pt>
                <c:pt idx="35">
                  <c:v>248</c:v>
                </c:pt>
                <c:pt idx="36">
                  <c:v>258</c:v>
                </c:pt>
                <c:pt idx="37">
                  <c:v>268</c:v>
                </c:pt>
                <c:pt idx="38">
                  <c:v>273</c:v>
                </c:pt>
                <c:pt idx="39">
                  <c:v>278</c:v>
                </c:pt>
                <c:pt idx="40">
                  <c:v>293</c:v>
                </c:pt>
                <c:pt idx="41">
                  <c:v>303</c:v>
                </c:pt>
                <c:pt idx="42">
                  <c:v>318</c:v>
                </c:pt>
                <c:pt idx="43">
                  <c:v>323</c:v>
                </c:pt>
                <c:pt idx="44">
                  <c:v>328</c:v>
                </c:pt>
                <c:pt idx="45">
                  <c:v>338</c:v>
                </c:pt>
                <c:pt idx="46">
                  <c:v>348</c:v>
                </c:pt>
                <c:pt idx="47">
                  <c:v>358</c:v>
                </c:pt>
                <c:pt idx="48">
                  <c:v>363</c:v>
                </c:pt>
              </c:numCache>
            </c:numRef>
          </c:xVal>
          <c:yVal>
            <c:numRef>
              <c:f>'Estado de cultivo1'!$E$100:$E$148</c:f>
              <c:numCache>
                <c:formatCode>General</c:formatCode>
                <c:ptCount val="49"/>
                <c:pt idx="0">
                  <c:v>0.3822481875</c:v>
                </c:pt>
                <c:pt idx="1">
                  <c:v>0.3547765625</c:v>
                </c:pt>
                <c:pt idx="2">
                  <c:v>0.287627</c:v>
                </c:pt>
                <c:pt idx="3">
                  <c:v>0.3345795625</c:v>
                </c:pt>
                <c:pt idx="4">
                  <c:v>0.28869575</c:v>
                </c:pt>
                <c:pt idx="5">
                  <c:v>0.387189375</c:v>
                </c:pt>
                <c:pt idx="6">
                  <c:v>0.2918794375</c:v>
                </c:pt>
                <c:pt idx="7">
                  <c:v>0.2794011875</c:v>
                </c:pt>
                <c:pt idx="8">
                  <c:v>0.2910885625</c:v>
                </c:pt>
                <c:pt idx="9">
                  <c:v>0.2712026875</c:v>
                </c:pt>
                <c:pt idx="10">
                  <c:v>0.2837426875</c:v>
                </c:pt>
                <c:pt idx="11">
                  <c:v>0.26034775</c:v>
                </c:pt>
                <c:pt idx="12">
                  <c:v>0.2565774375</c:v>
                </c:pt>
                <c:pt idx="13">
                  <c:v>0.265294875</c:v>
                </c:pt>
                <c:pt idx="14">
                  <c:v>0.2405176875</c:v>
                </c:pt>
                <c:pt idx="15">
                  <c:v>0.2545230625</c:v>
                </c:pt>
                <c:pt idx="16">
                  <c:v>0.2712668125</c:v>
                </c:pt>
                <c:pt idx="17">
                  <c:v>0.2702895</c:v>
                </c:pt>
                <c:pt idx="18">
                  <c:v>0.2761759375</c:v>
                </c:pt>
                <c:pt idx="19">
                  <c:v>0.2840466875</c:v>
                </c:pt>
                <c:pt idx="20">
                  <c:v>0.3598851875</c:v>
                </c:pt>
                <c:pt idx="21">
                  <c:v>0.42092625</c:v>
                </c:pt>
                <c:pt idx="22">
                  <c:v>0.51631575</c:v>
                </c:pt>
                <c:pt idx="23">
                  <c:v>0.5256031875</c:v>
                </c:pt>
                <c:pt idx="24">
                  <c:v>0.5413399375</c:v>
                </c:pt>
                <c:pt idx="25">
                  <c:v>0.5497035</c:v>
                </c:pt>
                <c:pt idx="26">
                  <c:v>0.52658525</c:v>
                </c:pt>
                <c:pt idx="27">
                  <c:v>0.517101875</c:v>
                </c:pt>
                <c:pt idx="28">
                  <c:v>0.5203675</c:v>
                </c:pt>
                <c:pt idx="29">
                  <c:v>0.5240713125</c:v>
                </c:pt>
                <c:pt idx="30">
                  <c:v>0.542842125</c:v>
                </c:pt>
                <c:pt idx="31">
                  <c:v>0.5215609375</c:v>
                </c:pt>
                <c:pt idx="32">
                  <c:v>0.5267325</c:v>
                </c:pt>
                <c:pt idx="33">
                  <c:v>0.5666788125</c:v>
                </c:pt>
                <c:pt idx="34">
                  <c:v>0.51148975</c:v>
                </c:pt>
                <c:pt idx="35">
                  <c:v>0.62766525</c:v>
                </c:pt>
                <c:pt idx="36">
                  <c:v>0.6807975625</c:v>
                </c:pt>
                <c:pt idx="37">
                  <c:v>0.57983275</c:v>
                </c:pt>
                <c:pt idx="38">
                  <c:v>0.657749375</c:v>
                </c:pt>
                <c:pt idx="39">
                  <c:v>0.5480825625</c:v>
                </c:pt>
                <c:pt idx="40">
                  <c:v>0.563960625</c:v>
                </c:pt>
                <c:pt idx="41">
                  <c:v>0.558697625</c:v>
                </c:pt>
                <c:pt idx="42">
                  <c:v>0.572220875</c:v>
                </c:pt>
                <c:pt idx="43">
                  <c:v>0.5164143125</c:v>
                </c:pt>
                <c:pt idx="44">
                  <c:v>0.529451875</c:v>
                </c:pt>
                <c:pt idx="45">
                  <c:v>0.52270925</c:v>
                </c:pt>
                <c:pt idx="46">
                  <c:v>0.4565096875</c:v>
                </c:pt>
                <c:pt idx="47">
                  <c:v>0.4715945</c:v>
                </c:pt>
                <c:pt idx="48">
                  <c:v>0.43371325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'Estado de cultivo1'!$F$149</c:f>
              <c:strCache>
                <c:ptCount val="1"/>
                <c:pt idx="0">
                  <c:v>21-22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'Estado de cultivo1'!$A$149:$A$197</c:f>
              <c:numCache>
                <c:formatCode>General</c:formatCode>
                <c:ptCount val="49"/>
                <c:pt idx="0">
                  <c:v>23</c:v>
                </c:pt>
                <c:pt idx="1">
                  <c:v>28</c:v>
                </c:pt>
                <c:pt idx="2">
                  <c:v>33</c:v>
                </c:pt>
                <c:pt idx="3">
                  <c:v>38</c:v>
                </c:pt>
                <c:pt idx="4">
                  <c:v>43</c:v>
                </c:pt>
                <c:pt idx="5">
                  <c:v>48</c:v>
                </c:pt>
                <c:pt idx="6">
                  <c:v>58</c:v>
                </c:pt>
                <c:pt idx="7">
                  <c:v>63</c:v>
                </c:pt>
                <c:pt idx="8">
                  <c:v>73</c:v>
                </c:pt>
                <c:pt idx="9">
                  <c:v>78</c:v>
                </c:pt>
                <c:pt idx="10">
                  <c:v>103</c:v>
                </c:pt>
                <c:pt idx="11">
                  <c:v>108</c:v>
                </c:pt>
                <c:pt idx="12">
                  <c:v>113</c:v>
                </c:pt>
                <c:pt idx="13">
                  <c:v>118</c:v>
                </c:pt>
                <c:pt idx="14">
                  <c:v>123</c:v>
                </c:pt>
                <c:pt idx="15">
                  <c:v>128</c:v>
                </c:pt>
                <c:pt idx="16">
                  <c:v>138</c:v>
                </c:pt>
                <c:pt idx="17">
                  <c:v>158</c:v>
                </c:pt>
                <c:pt idx="18">
                  <c:v>173</c:v>
                </c:pt>
                <c:pt idx="19">
                  <c:v>178</c:v>
                </c:pt>
                <c:pt idx="20">
                  <c:v>183</c:v>
                </c:pt>
                <c:pt idx="21">
                  <c:v>188</c:v>
                </c:pt>
                <c:pt idx="22">
                  <c:v>193</c:v>
                </c:pt>
                <c:pt idx="23">
                  <c:v>198</c:v>
                </c:pt>
                <c:pt idx="24">
                  <c:v>208</c:v>
                </c:pt>
                <c:pt idx="25">
                  <c:v>213</c:v>
                </c:pt>
                <c:pt idx="26">
                  <c:v>218</c:v>
                </c:pt>
                <c:pt idx="27">
                  <c:v>223</c:v>
                </c:pt>
                <c:pt idx="28">
                  <c:v>228</c:v>
                </c:pt>
                <c:pt idx="29">
                  <c:v>233</c:v>
                </c:pt>
                <c:pt idx="30">
                  <c:v>238</c:v>
                </c:pt>
                <c:pt idx="31">
                  <c:v>243</c:v>
                </c:pt>
                <c:pt idx="32">
                  <c:v>248</c:v>
                </c:pt>
                <c:pt idx="33">
                  <c:v>253</c:v>
                </c:pt>
                <c:pt idx="34">
                  <c:v>258</c:v>
                </c:pt>
                <c:pt idx="35">
                  <c:v>263</c:v>
                </c:pt>
                <c:pt idx="36">
                  <c:v>273</c:v>
                </c:pt>
                <c:pt idx="37">
                  <c:v>278</c:v>
                </c:pt>
                <c:pt idx="38">
                  <c:v>288</c:v>
                </c:pt>
                <c:pt idx="39">
                  <c:v>293</c:v>
                </c:pt>
                <c:pt idx="40">
                  <c:v>298</c:v>
                </c:pt>
                <c:pt idx="41">
                  <c:v>303</c:v>
                </c:pt>
                <c:pt idx="42">
                  <c:v>308</c:v>
                </c:pt>
                <c:pt idx="43">
                  <c:v>318</c:v>
                </c:pt>
                <c:pt idx="44">
                  <c:v>323</c:v>
                </c:pt>
                <c:pt idx="45">
                  <c:v>328</c:v>
                </c:pt>
                <c:pt idx="46">
                  <c:v>333</c:v>
                </c:pt>
                <c:pt idx="47">
                  <c:v>338</c:v>
                </c:pt>
                <c:pt idx="48">
                  <c:v>343</c:v>
                </c:pt>
              </c:numCache>
            </c:numRef>
          </c:xVal>
          <c:yVal>
            <c:numRef>
              <c:f>'Estado de cultivo1'!$E$149:$E$197</c:f>
              <c:numCache>
                <c:formatCode>General</c:formatCode>
                <c:ptCount val="49"/>
                <c:pt idx="0">
                  <c:v>0.3500455625</c:v>
                </c:pt>
                <c:pt idx="1">
                  <c:v>0.4129213125</c:v>
                </c:pt>
                <c:pt idx="2">
                  <c:v>0.34230425</c:v>
                </c:pt>
                <c:pt idx="3">
                  <c:v>0.335851375</c:v>
                </c:pt>
                <c:pt idx="4">
                  <c:v>0.31088775</c:v>
                </c:pt>
                <c:pt idx="5">
                  <c:v>0.3110076875</c:v>
                </c:pt>
                <c:pt idx="6">
                  <c:v>0.303532375</c:v>
                </c:pt>
                <c:pt idx="7">
                  <c:v>0.284138125</c:v>
                </c:pt>
                <c:pt idx="8">
                  <c:v>0.285971625</c:v>
                </c:pt>
                <c:pt idx="9">
                  <c:v>0.2590141875</c:v>
                </c:pt>
                <c:pt idx="10">
                  <c:v>0.26616175</c:v>
                </c:pt>
                <c:pt idx="11">
                  <c:v>0.2673076875</c:v>
                </c:pt>
                <c:pt idx="12">
                  <c:v>0.22560625</c:v>
                </c:pt>
                <c:pt idx="13">
                  <c:v>0.2568648125</c:v>
                </c:pt>
                <c:pt idx="14">
                  <c:v>0.2617015</c:v>
                </c:pt>
                <c:pt idx="15">
                  <c:v>0.2699510625</c:v>
                </c:pt>
                <c:pt idx="16">
                  <c:v>0.3199365</c:v>
                </c:pt>
                <c:pt idx="17">
                  <c:v>0.518227625</c:v>
                </c:pt>
                <c:pt idx="18">
                  <c:v>0.51130925</c:v>
                </c:pt>
                <c:pt idx="19">
                  <c:v>0.578433875</c:v>
                </c:pt>
                <c:pt idx="20">
                  <c:v>0.5799479375</c:v>
                </c:pt>
                <c:pt idx="21">
                  <c:v>0.625435125</c:v>
                </c:pt>
                <c:pt idx="22">
                  <c:v>0.5953605</c:v>
                </c:pt>
                <c:pt idx="23">
                  <c:v>0.5345616875</c:v>
                </c:pt>
                <c:pt idx="24">
                  <c:v>0.5619240625</c:v>
                </c:pt>
                <c:pt idx="25">
                  <c:v>0.5532434375</c:v>
                </c:pt>
                <c:pt idx="26">
                  <c:v>0.56720725</c:v>
                </c:pt>
                <c:pt idx="27">
                  <c:v>0.531708125</c:v>
                </c:pt>
                <c:pt idx="28">
                  <c:v>0.5222449375</c:v>
                </c:pt>
                <c:pt idx="29">
                  <c:v>0.5472988125</c:v>
                </c:pt>
                <c:pt idx="30">
                  <c:v>0.597728375</c:v>
                </c:pt>
                <c:pt idx="31">
                  <c:v>0.6214201875</c:v>
                </c:pt>
                <c:pt idx="32">
                  <c:v>0.626959875</c:v>
                </c:pt>
                <c:pt idx="33">
                  <c:v>0.5925473125</c:v>
                </c:pt>
                <c:pt idx="34">
                  <c:v>0.6446239375</c:v>
                </c:pt>
                <c:pt idx="35">
                  <c:v>0.587739125</c:v>
                </c:pt>
                <c:pt idx="36">
                  <c:v>0.575716875</c:v>
                </c:pt>
                <c:pt idx="37">
                  <c:v>0.540376875</c:v>
                </c:pt>
                <c:pt idx="38">
                  <c:v>0.54639275</c:v>
                </c:pt>
                <c:pt idx="39">
                  <c:v>0.5366944375</c:v>
                </c:pt>
                <c:pt idx="40">
                  <c:v>0.5339584375</c:v>
                </c:pt>
                <c:pt idx="41">
                  <c:v>0.4892371875</c:v>
                </c:pt>
                <c:pt idx="42">
                  <c:v>0.5102440625</c:v>
                </c:pt>
                <c:pt idx="43">
                  <c:v>0.5122770625</c:v>
                </c:pt>
                <c:pt idx="44">
                  <c:v>0.5133956875</c:v>
                </c:pt>
                <c:pt idx="45">
                  <c:v>0.506067625</c:v>
                </c:pt>
                <c:pt idx="46">
                  <c:v>0.518935375</c:v>
                </c:pt>
                <c:pt idx="47">
                  <c:v>0.508171875</c:v>
                </c:pt>
                <c:pt idx="48">
                  <c:v>0.2821300625</c:v>
                </c:pt>
              </c:numCache>
            </c:numRef>
          </c:yVal>
          <c:smooth val="0"/>
        </c:ser>
        <c:axId val="25975207"/>
        <c:axId val="15930239"/>
      </c:scatterChart>
      <c:valAx>
        <c:axId val="259752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930239"/>
        <c:crosses val="autoZero"/>
        <c:crossBetween val="midCat"/>
      </c:valAx>
      <c:valAx>
        <c:axId val="159302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97520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77843302443134"/>
          <c:y val="0.0376723571897571"/>
          <c:w val="0.799326032013479"/>
          <c:h val="0.90093565331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"18-19"</c:f>
              <c:strCache>
                <c:ptCount val="1"/>
                <c:pt idx="0">
                  <c:v>18-19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38160">
                <a:solidFill>
                  <a:srgbClr val="c55a11"/>
                </a:solidFill>
                <a:round/>
              </a:ln>
            </c:spPr>
            <c:trendlineType val="poly"/>
            <c:order val="6"/>
            <c:forward val="0"/>
            <c:backward val="0"/>
            <c:dispRSqr val="0"/>
            <c:dispEq val="0"/>
          </c:trendline>
          <c:xVal>
            <c:numRef>
              <c:f>'Estado de cultivo1'!$B$13:$B$36</c:f>
              <c:numCache>
                <c:formatCode>General</c:formatCode>
                <c:ptCount val="24"/>
                <c:pt idx="0">
                  <c:v>44472</c:v>
                </c:pt>
                <c:pt idx="1">
                  <c:v>44487</c:v>
                </c:pt>
                <c:pt idx="2">
                  <c:v>44502</c:v>
                </c:pt>
                <c:pt idx="3">
                  <c:v>44517</c:v>
                </c:pt>
                <c:pt idx="4">
                  <c:v>44522</c:v>
                </c:pt>
                <c:pt idx="5">
                  <c:v>44527</c:v>
                </c:pt>
                <c:pt idx="6">
                  <c:v>44537</c:v>
                </c:pt>
                <c:pt idx="7">
                  <c:v>44552</c:v>
                </c:pt>
                <c:pt idx="8">
                  <c:v>44557</c:v>
                </c:pt>
                <c:pt idx="9">
                  <c:v>44562</c:v>
                </c:pt>
                <c:pt idx="10">
                  <c:v>44572</c:v>
                </c:pt>
                <c:pt idx="11">
                  <c:v>44577</c:v>
                </c:pt>
                <c:pt idx="12">
                  <c:v>44582</c:v>
                </c:pt>
                <c:pt idx="13">
                  <c:v>44587</c:v>
                </c:pt>
                <c:pt idx="14">
                  <c:v>44592</c:v>
                </c:pt>
                <c:pt idx="15">
                  <c:v>44597</c:v>
                </c:pt>
                <c:pt idx="16">
                  <c:v>44602</c:v>
                </c:pt>
                <c:pt idx="17">
                  <c:v>44607</c:v>
                </c:pt>
                <c:pt idx="18">
                  <c:v>44612</c:v>
                </c:pt>
                <c:pt idx="19">
                  <c:v>44622</c:v>
                </c:pt>
                <c:pt idx="20">
                  <c:v>44627</c:v>
                </c:pt>
                <c:pt idx="21">
                  <c:v>44632</c:v>
                </c:pt>
                <c:pt idx="22">
                  <c:v>44637</c:v>
                </c:pt>
                <c:pt idx="23">
                  <c:v>44642</c:v>
                </c:pt>
              </c:numCache>
            </c:numRef>
          </c:xVal>
          <c:yVal>
            <c:numRef>
              <c:f>'Estado de cultivo1'!$E$13:$E$36</c:f>
              <c:numCache>
                <c:formatCode>General</c:formatCode>
                <c:ptCount val="24"/>
                <c:pt idx="0">
                  <c:v>0.2697539375</c:v>
                </c:pt>
                <c:pt idx="1">
                  <c:v>0.3241176875</c:v>
                </c:pt>
                <c:pt idx="2">
                  <c:v>0.4587991875</c:v>
                </c:pt>
                <c:pt idx="3">
                  <c:v>0.45586725</c:v>
                </c:pt>
                <c:pt idx="4">
                  <c:v>0.5075436875</c:v>
                </c:pt>
                <c:pt idx="5">
                  <c:v>0.608510875</c:v>
                </c:pt>
                <c:pt idx="6">
                  <c:v>0.56022</c:v>
                </c:pt>
                <c:pt idx="7">
                  <c:v>0.532195</c:v>
                </c:pt>
                <c:pt idx="8">
                  <c:v>0.646138</c:v>
                </c:pt>
                <c:pt idx="9">
                  <c:v>0.564886875</c:v>
                </c:pt>
                <c:pt idx="10">
                  <c:v>0.599949</c:v>
                </c:pt>
                <c:pt idx="11">
                  <c:v>0.527086375</c:v>
                </c:pt>
                <c:pt idx="12">
                  <c:v>0.54775125</c:v>
                </c:pt>
                <c:pt idx="13">
                  <c:v>0.52795325</c:v>
                </c:pt>
                <c:pt idx="14">
                  <c:v>0.532900375</c:v>
                </c:pt>
                <c:pt idx="15">
                  <c:v>0.553999875</c:v>
                </c:pt>
                <c:pt idx="16">
                  <c:v>0.5326925625</c:v>
                </c:pt>
                <c:pt idx="17">
                  <c:v>0.5201003125</c:v>
                </c:pt>
                <c:pt idx="18">
                  <c:v>0.5395230625</c:v>
                </c:pt>
                <c:pt idx="19">
                  <c:v>0.531769875</c:v>
                </c:pt>
                <c:pt idx="20">
                  <c:v>0.5392333125</c:v>
                </c:pt>
                <c:pt idx="21">
                  <c:v>0.64491725</c:v>
                </c:pt>
                <c:pt idx="22">
                  <c:v>0.6106210625</c:v>
                </c:pt>
                <c:pt idx="23">
                  <c:v>0.568520625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'Estado de cultivo1'!$F$71</c:f>
              <c:strCache>
                <c:ptCount val="1"/>
                <c:pt idx="0">
                  <c:v>19-20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38160">
                <a:solidFill>
                  <a:srgbClr val="ffc000"/>
                </a:solidFill>
                <a:round/>
              </a:ln>
            </c:spPr>
            <c:trendlineType val="poly"/>
            <c:order val="4"/>
            <c:forward val="0"/>
            <c:backward val="0"/>
            <c:dispRSqr val="0"/>
            <c:dispEq val="0"/>
          </c:trendline>
          <c:xVal>
            <c:numRef>
              <c:f>'Estado de cultivo1'!$B$61:$B$90</c:f>
              <c:numCache>
                <c:formatCode>General</c:formatCode>
                <c:ptCount val="30"/>
                <c:pt idx="0">
                  <c:v>44472</c:v>
                </c:pt>
                <c:pt idx="1">
                  <c:v>44477</c:v>
                </c:pt>
                <c:pt idx="2">
                  <c:v>44482</c:v>
                </c:pt>
                <c:pt idx="3">
                  <c:v>44487</c:v>
                </c:pt>
                <c:pt idx="4">
                  <c:v>44492</c:v>
                </c:pt>
                <c:pt idx="5">
                  <c:v>44502</c:v>
                </c:pt>
                <c:pt idx="6">
                  <c:v>44507</c:v>
                </c:pt>
                <c:pt idx="7">
                  <c:v>44512</c:v>
                </c:pt>
                <c:pt idx="8">
                  <c:v>44517</c:v>
                </c:pt>
                <c:pt idx="9">
                  <c:v>44527</c:v>
                </c:pt>
                <c:pt idx="10">
                  <c:v>44532</c:v>
                </c:pt>
                <c:pt idx="11">
                  <c:v>44537</c:v>
                </c:pt>
                <c:pt idx="12">
                  <c:v>44542</c:v>
                </c:pt>
                <c:pt idx="13">
                  <c:v>44547</c:v>
                </c:pt>
                <c:pt idx="14">
                  <c:v>44552</c:v>
                </c:pt>
                <c:pt idx="15">
                  <c:v>44557</c:v>
                </c:pt>
                <c:pt idx="16">
                  <c:v>44562</c:v>
                </c:pt>
                <c:pt idx="17">
                  <c:v>44572</c:v>
                </c:pt>
                <c:pt idx="18">
                  <c:v>44577</c:v>
                </c:pt>
                <c:pt idx="19">
                  <c:v>44582</c:v>
                </c:pt>
                <c:pt idx="20">
                  <c:v>44587</c:v>
                </c:pt>
                <c:pt idx="21">
                  <c:v>44592</c:v>
                </c:pt>
                <c:pt idx="22">
                  <c:v>44597</c:v>
                </c:pt>
                <c:pt idx="23">
                  <c:v>44607</c:v>
                </c:pt>
                <c:pt idx="24">
                  <c:v>44617</c:v>
                </c:pt>
                <c:pt idx="25">
                  <c:v>44622</c:v>
                </c:pt>
                <c:pt idx="26">
                  <c:v>44632</c:v>
                </c:pt>
                <c:pt idx="27">
                  <c:v>44637</c:v>
                </c:pt>
                <c:pt idx="28">
                  <c:v>44642</c:v>
                </c:pt>
                <c:pt idx="29">
                  <c:v>44647</c:v>
                </c:pt>
              </c:numCache>
            </c:numRef>
          </c:xVal>
          <c:yVal>
            <c:numRef>
              <c:f>'Estado de cultivo1'!$E$61:$E$90</c:f>
              <c:numCache>
                <c:formatCode>General</c:formatCode>
                <c:ptCount val="30"/>
                <c:pt idx="0">
                  <c:v>0.2489156875</c:v>
                </c:pt>
                <c:pt idx="1">
                  <c:v>0.2691530625</c:v>
                </c:pt>
                <c:pt idx="2">
                  <c:v>0.3058943125</c:v>
                </c:pt>
                <c:pt idx="3">
                  <c:v>0.3495634375</c:v>
                </c:pt>
                <c:pt idx="4">
                  <c:v>0.3732944375</c:v>
                </c:pt>
                <c:pt idx="5">
                  <c:v>0.4869571875</c:v>
                </c:pt>
                <c:pt idx="6">
                  <c:v>0.5374639375</c:v>
                </c:pt>
                <c:pt idx="7">
                  <c:v>0.574766875</c:v>
                </c:pt>
                <c:pt idx="8">
                  <c:v>0.5334525625</c:v>
                </c:pt>
                <c:pt idx="9">
                  <c:v>0.5337993125</c:v>
                </c:pt>
                <c:pt idx="10">
                  <c:v>0.5085554375</c:v>
                </c:pt>
                <c:pt idx="11">
                  <c:v>0.539911375</c:v>
                </c:pt>
                <c:pt idx="12">
                  <c:v>0.526977125</c:v>
                </c:pt>
                <c:pt idx="13">
                  <c:v>0.5305384375</c:v>
                </c:pt>
                <c:pt idx="14">
                  <c:v>0.5179343125</c:v>
                </c:pt>
                <c:pt idx="15">
                  <c:v>0.49129275</c:v>
                </c:pt>
                <c:pt idx="16">
                  <c:v>0.50662575</c:v>
                </c:pt>
                <c:pt idx="17">
                  <c:v>0.4985555</c:v>
                </c:pt>
                <c:pt idx="18">
                  <c:v>0.4524531875</c:v>
                </c:pt>
                <c:pt idx="19">
                  <c:v>0.496111625</c:v>
                </c:pt>
                <c:pt idx="20">
                  <c:v>0.5293010625</c:v>
                </c:pt>
                <c:pt idx="21">
                  <c:v>0.5303270625</c:v>
                </c:pt>
                <c:pt idx="22">
                  <c:v>0.6332595625</c:v>
                </c:pt>
                <c:pt idx="23">
                  <c:v>0.577569375</c:v>
                </c:pt>
                <c:pt idx="24">
                  <c:v>0.586983875</c:v>
                </c:pt>
                <c:pt idx="25">
                  <c:v>0.567751125</c:v>
                </c:pt>
                <c:pt idx="26">
                  <c:v>0.489342875</c:v>
                </c:pt>
                <c:pt idx="27">
                  <c:v>0.5322769375</c:v>
                </c:pt>
                <c:pt idx="28">
                  <c:v>0.5369723125</c:v>
                </c:pt>
                <c:pt idx="29">
                  <c:v>0.627187875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"20-21"</c:f>
              <c:strCache>
                <c:ptCount val="1"/>
                <c:pt idx="0">
                  <c:v>20-21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38160">
                <a:solidFill>
                  <a:srgbClr val="a5a5a5"/>
                </a:solidFill>
                <a:round/>
              </a:ln>
            </c:spPr>
            <c:trendlineType val="poly"/>
            <c:order val="4"/>
            <c:forward val="0"/>
            <c:backward val="0"/>
            <c:dispRSqr val="0"/>
            <c:dispEq val="0"/>
          </c:trendline>
          <c:xVal>
            <c:numRef>
              <c:f>'Estado de cultivo1'!$B$117:$B$141</c:f>
              <c:numCache>
                <c:formatCode>General</c:formatCode>
                <c:ptCount val="25"/>
                <c:pt idx="0">
                  <c:v>44471</c:v>
                </c:pt>
                <c:pt idx="1">
                  <c:v>44476</c:v>
                </c:pt>
                <c:pt idx="2">
                  <c:v>44481</c:v>
                </c:pt>
                <c:pt idx="3">
                  <c:v>44486</c:v>
                </c:pt>
                <c:pt idx="4">
                  <c:v>44491</c:v>
                </c:pt>
                <c:pt idx="5">
                  <c:v>44501</c:v>
                </c:pt>
                <c:pt idx="6">
                  <c:v>44506</c:v>
                </c:pt>
                <c:pt idx="7">
                  <c:v>44516</c:v>
                </c:pt>
                <c:pt idx="8">
                  <c:v>44521</c:v>
                </c:pt>
                <c:pt idx="9">
                  <c:v>44526</c:v>
                </c:pt>
                <c:pt idx="10">
                  <c:v>44531</c:v>
                </c:pt>
                <c:pt idx="11">
                  <c:v>44536</c:v>
                </c:pt>
                <c:pt idx="12">
                  <c:v>44541</c:v>
                </c:pt>
                <c:pt idx="13">
                  <c:v>44546</c:v>
                </c:pt>
                <c:pt idx="14">
                  <c:v>44551</c:v>
                </c:pt>
                <c:pt idx="15">
                  <c:v>44561</c:v>
                </c:pt>
                <c:pt idx="16">
                  <c:v>44581</c:v>
                </c:pt>
                <c:pt idx="17">
                  <c:v>44586</c:v>
                </c:pt>
                <c:pt idx="18">
                  <c:v>44596</c:v>
                </c:pt>
                <c:pt idx="19">
                  <c:v>44606</c:v>
                </c:pt>
                <c:pt idx="20">
                  <c:v>44616</c:v>
                </c:pt>
                <c:pt idx="21">
                  <c:v>44621</c:v>
                </c:pt>
                <c:pt idx="22">
                  <c:v>44626</c:v>
                </c:pt>
                <c:pt idx="23">
                  <c:v>44641</c:v>
                </c:pt>
                <c:pt idx="24">
                  <c:v>44651</c:v>
                </c:pt>
              </c:numCache>
            </c:numRef>
          </c:xVal>
          <c:yVal>
            <c:numRef>
              <c:f>'Estado de cultivo1'!$E$117:$E$141</c:f>
              <c:numCache>
                <c:formatCode>General</c:formatCode>
                <c:ptCount val="25"/>
                <c:pt idx="0">
                  <c:v>0.2702895</c:v>
                </c:pt>
                <c:pt idx="1">
                  <c:v>0.2761759375</c:v>
                </c:pt>
                <c:pt idx="2">
                  <c:v>0.2840466875</c:v>
                </c:pt>
                <c:pt idx="3">
                  <c:v>0.3598851875</c:v>
                </c:pt>
                <c:pt idx="4">
                  <c:v>0.42092625</c:v>
                </c:pt>
                <c:pt idx="5">
                  <c:v>0.51631575</c:v>
                </c:pt>
                <c:pt idx="6">
                  <c:v>0.5256031875</c:v>
                </c:pt>
                <c:pt idx="7">
                  <c:v>0.5413399375</c:v>
                </c:pt>
                <c:pt idx="8">
                  <c:v>0.5497035</c:v>
                </c:pt>
                <c:pt idx="9">
                  <c:v>0.52658525</c:v>
                </c:pt>
                <c:pt idx="10">
                  <c:v>0.517101875</c:v>
                </c:pt>
                <c:pt idx="11">
                  <c:v>0.5203675</c:v>
                </c:pt>
                <c:pt idx="12">
                  <c:v>0.5240713125</c:v>
                </c:pt>
                <c:pt idx="13">
                  <c:v>0.542842125</c:v>
                </c:pt>
                <c:pt idx="14">
                  <c:v>0.5215609375</c:v>
                </c:pt>
                <c:pt idx="15">
                  <c:v>0.5267325</c:v>
                </c:pt>
                <c:pt idx="16">
                  <c:v>0.5666788125</c:v>
                </c:pt>
                <c:pt idx="17">
                  <c:v>0.51148975</c:v>
                </c:pt>
                <c:pt idx="18">
                  <c:v>0.62766525</c:v>
                </c:pt>
                <c:pt idx="19">
                  <c:v>0.6807975625</c:v>
                </c:pt>
                <c:pt idx="20">
                  <c:v>0.57983275</c:v>
                </c:pt>
                <c:pt idx="21">
                  <c:v>0.657749375</c:v>
                </c:pt>
                <c:pt idx="22">
                  <c:v>0.5480825625</c:v>
                </c:pt>
                <c:pt idx="23">
                  <c:v>0.563960625</c:v>
                </c:pt>
                <c:pt idx="24">
                  <c:v>0.558697625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"21-22"</c:f>
              <c:strCache>
                <c:ptCount val="1"/>
                <c:pt idx="0">
                  <c:v>21-22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38160">
                <a:solidFill>
                  <a:srgbClr val="4472c4"/>
                </a:solidFill>
                <a:round/>
              </a:ln>
            </c:spPr>
            <c:trendlineType val="poly"/>
            <c:order val="4"/>
            <c:forward val="0"/>
            <c:backward val="0"/>
            <c:dispRSqr val="0"/>
            <c:dispEq val="0"/>
          </c:trendline>
          <c:xVal>
            <c:numRef>
              <c:f>'Estado de cultivo1'!$B$163:$B$190</c:f>
              <c:numCache>
                <c:formatCode>General</c:formatCode>
                <c:ptCount val="28"/>
                <c:pt idx="0">
                  <c:v>44471</c:v>
                </c:pt>
                <c:pt idx="1">
                  <c:v>44476</c:v>
                </c:pt>
                <c:pt idx="2">
                  <c:v>44486</c:v>
                </c:pt>
                <c:pt idx="3">
                  <c:v>44506</c:v>
                </c:pt>
                <c:pt idx="4">
                  <c:v>44521</c:v>
                </c:pt>
                <c:pt idx="5">
                  <c:v>44526</c:v>
                </c:pt>
                <c:pt idx="6">
                  <c:v>44531</c:v>
                </c:pt>
                <c:pt idx="7">
                  <c:v>44536</c:v>
                </c:pt>
                <c:pt idx="8">
                  <c:v>44541</c:v>
                </c:pt>
                <c:pt idx="9">
                  <c:v>44546</c:v>
                </c:pt>
                <c:pt idx="10">
                  <c:v>44556</c:v>
                </c:pt>
                <c:pt idx="11">
                  <c:v>44561</c:v>
                </c:pt>
                <c:pt idx="12">
                  <c:v>44566</c:v>
                </c:pt>
                <c:pt idx="13">
                  <c:v>44571</c:v>
                </c:pt>
                <c:pt idx="14">
                  <c:v>44576</c:v>
                </c:pt>
                <c:pt idx="15">
                  <c:v>44581</c:v>
                </c:pt>
                <c:pt idx="16">
                  <c:v>44586</c:v>
                </c:pt>
                <c:pt idx="17">
                  <c:v>44591</c:v>
                </c:pt>
                <c:pt idx="18">
                  <c:v>44596</c:v>
                </c:pt>
                <c:pt idx="19">
                  <c:v>44601</c:v>
                </c:pt>
                <c:pt idx="20">
                  <c:v>44606</c:v>
                </c:pt>
                <c:pt idx="21">
                  <c:v>44611</c:v>
                </c:pt>
                <c:pt idx="22">
                  <c:v>44621</c:v>
                </c:pt>
                <c:pt idx="23">
                  <c:v>44626</c:v>
                </c:pt>
                <c:pt idx="24">
                  <c:v>44636</c:v>
                </c:pt>
                <c:pt idx="25">
                  <c:v>44641</c:v>
                </c:pt>
                <c:pt idx="26">
                  <c:v>44646</c:v>
                </c:pt>
                <c:pt idx="27">
                  <c:v>44651</c:v>
                </c:pt>
              </c:numCache>
            </c:numRef>
          </c:xVal>
          <c:yVal>
            <c:numRef>
              <c:f>'Estado de cultivo1'!$E$163:$E$190</c:f>
              <c:numCache>
                <c:formatCode>General</c:formatCode>
                <c:ptCount val="28"/>
                <c:pt idx="0">
                  <c:v>0.2617015</c:v>
                </c:pt>
                <c:pt idx="1">
                  <c:v>0.2699510625</c:v>
                </c:pt>
                <c:pt idx="2">
                  <c:v>0.3199365</c:v>
                </c:pt>
                <c:pt idx="3">
                  <c:v>0.518227625</c:v>
                </c:pt>
                <c:pt idx="4">
                  <c:v>0.51130925</c:v>
                </c:pt>
                <c:pt idx="5">
                  <c:v>0.578433875</c:v>
                </c:pt>
                <c:pt idx="6">
                  <c:v>0.5799479375</c:v>
                </c:pt>
                <c:pt idx="7">
                  <c:v>0.625435125</c:v>
                </c:pt>
                <c:pt idx="8">
                  <c:v>0.5953605</c:v>
                </c:pt>
                <c:pt idx="9">
                  <c:v>0.5345616875</c:v>
                </c:pt>
                <c:pt idx="10">
                  <c:v>0.5619240625</c:v>
                </c:pt>
                <c:pt idx="11">
                  <c:v>0.5532434375</c:v>
                </c:pt>
                <c:pt idx="12">
                  <c:v>0.56720725</c:v>
                </c:pt>
                <c:pt idx="13">
                  <c:v>0.531708125</c:v>
                </c:pt>
                <c:pt idx="14">
                  <c:v>0.5222449375</c:v>
                </c:pt>
                <c:pt idx="15">
                  <c:v>0.5472988125</c:v>
                </c:pt>
                <c:pt idx="16">
                  <c:v>0.597728375</c:v>
                </c:pt>
                <c:pt idx="17">
                  <c:v>0.6214201875</c:v>
                </c:pt>
                <c:pt idx="18">
                  <c:v>0.626959875</c:v>
                </c:pt>
                <c:pt idx="19">
                  <c:v>0.5925473125</c:v>
                </c:pt>
                <c:pt idx="20">
                  <c:v>0.6446239375</c:v>
                </c:pt>
                <c:pt idx="21">
                  <c:v>0.587739125</c:v>
                </c:pt>
                <c:pt idx="22">
                  <c:v>0.575716875</c:v>
                </c:pt>
                <c:pt idx="23">
                  <c:v>0.540376875</c:v>
                </c:pt>
                <c:pt idx="24">
                  <c:v>0.54639275</c:v>
                </c:pt>
                <c:pt idx="25">
                  <c:v>0.5366944375</c:v>
                </c:pt>
                <c:pt idx="26">
                  <c:v>0.5339584375</c:v>
                </c:pt>
                <c:pt idx="27">
                  <c:v>0.4892371875</c:v>
                </c:pt>
              </c:numCache>
            </c:numRef>
          </c:yVal>
          <c:smooth val="1"/>
        </c:ser>
        <c:axId val="26756100"/>
        <c:axId val="35300033"/>
      </c:scatterChart>
      <c:valAx>
        <c:axId val="267561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-2C0A]d&quot; de &quot;mmmm&quot; de &quot;yyyy;@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300033"/>
        <c:crosses val="autoZero"/>
        <c:crossBetween val="midCat"/>
      </c:valAx>
      <c:valAx>
        <c:axId val="353000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756100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97745761087448"/>
          <c:y val="0.541981969165559"/>
          <c:w val="0.196297427204556"/>
          <c:h val="0.39088208096913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119160</xdr:colOff>
      <xdr:row>168</xdr:row>
      <xdr:rowOff>81000</xdr:rowOff>
    </xdr:from>
    <xdr:to>
      <xdr:col>15</xdr:col>
      <xdr:colOff>418680</xdr:colOff>
      <xdr:row>191</xdr:row>
      <xdr:rowOff>85320</xdr:rowOff>
    </xdr:to>
    <xdr:graphicFrame>
      <xdr:nvGraphicFramePr>
        <xdr:cNvPr id="0" name="Gráfico 2"/>
        <xdr:cNvGraphicFramePr/>
      </xdr:nvGraphicFramePr>
      <xdr:xfrm>
        <a:off x="6840360" y="32085000"/>
        <a:ext cx="6324480" cy="438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624600</xdr:colOff>
      <xdr:row>3</xdr:row>
      <xdr:rowOff>166680</xdr:rowOff>
    </xdr:from>
    <xdr:to>
      <xdr:col>15</xdr:col>
      <xdr:colOff>709200</xdr:colOff>
      <xdr:row>18</xdr:row>
      <xdr:rowOff>52200</xdr:rowOff>
    </xdr:to>
    <xdr:graphicFrame>
      <xdr:nvGraphicFramePr>
        <xdr:cNvPr id="1" name="Gráfico 3"/>
        <xdr:cNvGraphicFramePr/>
      </xdr:nvGraphicFramePr>
      <xdr:xfrm>
        <a:off x="8852040" y="738000"/>
        <a:ext cx="46033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47520</xdr:colOff>
      <xdr:row>187</xdr:row>
      <xdr:rowOff>109440</xdr:rowOff>
    </xdr:from>
    <xdr:to>
      <xdr:col>11</xdr:col>
      <xdr:colOff>718560</xdr:colOff>
      <xdr:row>210</xdr:row>
      <xdr:rowOff>113760</xdr:rowOff>
    </xdr:to>
    <xdr:graphicFrame>
      <xdr:nvGraphicFramePr>
        <xdr:cNvPr id="2" name="Gráfico 7"/>
        <xdr:cNvGraphicFramePr/>
      </xdr:nvGraphicFramePr>
      <xdr:xfrm>
        <a:off x="4042800" y="35732880"/>
        <a:ext cx="6409440" cy="438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Estado_de_cultivo" displayName="Estado_de_cultivo" ref="A1:I128" headerRowCount="1" totalsRowCount="0" totalsRowShown="0">
  <autoFilter ref="A1:I128"/>
  <tableColumns count="9">
    <tableColumn id="1" name="Campo"/>
    <tableColumn id="2" name="Lote"/>
    <tableColumn id="3" name="Fecha"/>
    <tableColumn id="4" name="Columna3"/>
    <tableColumn id="5" name="Columna2"/>
    <tableColumn id="6" name="Columna22"/>
    <tableColumn id="7" name="NDVI"/>
    <tableColumn id="8" name="NDVI2"/>
    <tableColumn id="9" name="kc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9.42"/>
    <col collapsed="false" customWidth="true" hidden="false" outlineLevel="0" max="2" min="2" style="0" width="10.14"/>
    <col collapsed="false" customWidth="true" hidden="false" outlineLevel="0" max="3" min="3" style="0" width="18.76"/>
    <col collapsed="false" customWidth="true" hidden="false" outlineLevel="0" max="5" min="4" style="0" width="19.04"/>
    <col collapsed="false" customWidth="true" hidden="false" outlineLevel="0" max="6" min="6" style="0" width="21.54"/>
    <col collapsed="false" customWidth="true" hidden="false" outlineLevel="0" max="7" min="7" style="0" width="7.8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0" t="s">
        <v>9</v>
      </c>
      <c r="L1" s="0" t="s">
        <v>10</v>
      </c>
    </row>
    <row r="2" s="5" customFormat="true" ht="13.8" hidden="false" customHeight="false" outlineLevel="0" collapsed="false">
      <c r="A2" s="2" t="s">
        <v>11</v>
      </c>
      <c r="B2" s="2" t="s">
        <v>12</v>
      </c>
      <c r="C2" s="3" t="n">
        <v>43376</v>
      </c>
      <c r="D2" s="2" t="n">
        <f aca="false">+Estado_de_cultivo[[#This Row],[Fecha]]</f>
        <v>43376</v>
      </c>
      <c r="E2" s="4" t="n">
        <v>43252</v>
      </c>
      <c r="F2" s="4" t="n">
        <f aca="false">+Estado_de_cultivo[[#This Row],[Columna3]]-Estado_de_cultivo[[#This Row],[Columna2]]</f>
        <v>124</v>
      </c>
      <c r="G2" s="5" t="n">
        <v>193477</v>
      </c>
      <c r="H2" s="5" t="n">
        <f aca="false">+Estado_de_cultivo[[#This Row],[NDVI]]/1000000</f>
        <v>0.193477</v>
      </c>
      <c r="I2" s="2" t="n">
        <f aca="false">+(H2*1.1875)+0.04</f>
        <v>0.2697539375</v>
      </c>
      <c r="J2" s="6" t="n">
        <v>43373</v>
      </c>
      <c r="K2" s="5" t="n">
        <f aca="false">+C2-J2</f>
        <v>3</v>
      </c>
      <c r="L2" s="5" t="s">
        <v>13</v>
      </c>
    </row>
    <row r="3" customFormat="false" ht="13.8" hidden="false" customHeight="false" outlineLevel="0" collapsed="false">
      <c r="A3" s="7" t="s">
        <v>11</v>
      </c>
      <c r="B3" s="7" t="s">
        <v>12</v>
      </c>
      <c r="C3" s="8" t="n">
        <v>43391</v>
      </c>
      <c r="D3" s="7" t="n">
        <f aca="false">+Estado_de_cultivo[[#This Row],[Fecha]]</f>
        <v>43391</v>
      </c>
      <c r="E3" s="9" t="n">
        <v>43252</v>
      </c>
      <c r="F3" s="9" t="n">
        <f aca="false">+Estado_de_cultivo[[#This Row],[Columna3]]-Estado_de_cultivo[[#This Row],[Columna2]]</f>
        <v>139</v>
      </c>
      <c r="G3" s="0" t="n">
        <v>239257</v>
      </c>
      <c r="H3" s="0" t="n">
        <f aca="false">+Estado_de_cultivo[[#This Row],[NDVI]]/1000000</f>
        <v>0.239257</v>
      </c>
      <c r="I3" s="7" t="n">
        <f aca="false">+(H3*1.1875)+0.04</f>
        <v>0.3241176875</v>
      </c>
      <c r="J3" s="10" t="n">
        <v>43373</v>
      </c>
      <c r="K3" s="0" t="n">
        <f aca="false">+C3-J3</f>
        <v>18</v>
      </c>
      <c r="L3" s="0" t="s">
        <v>13</v>
      </c>
    </row>
    <row r="4" customFormat="false" ht="13.8" hidden="false" customHeight="false" outlineLevel="0" collapsed="false">
      <c r="A4" s="7" t="s">
        <v>11</v>
      </c>
      <c r="B4" s="7" t="s">
        <v>12</v>
      </c>
      <c r="C4" s="8" t="n">
        <v>43406</v>
      </c>
      <c r="D4" s="7" t="n">
        <f aca="false">+Estado_de_cultivo[[#This Row],[Fecha]]</f>
        <v>43406</v>
      </c>
      <c r="E4" s="9" t="n">
        <v>43252</v>
      </c>
      <c r="F4" s="9" t="n">
        <f aca="false">+Estado_de_cultivo[[#This Row],[Columna3]]-Estado_de_cultivo[[#This Row],[Columna2]]</f>
        <v>154</v>
      </c>
      <c r="G4" s="0" t="n">
        <v>352673</v>
      </c>
      <c r="H4" s="0" t="n">
        <f aca="false">+Estado_de_cultivo[[#This Row],[NDVI]]/1000000</f>
        <v>0.352673</v>
      </c>
      <c r="I4" s="7" t="n">
        <f aca="false">+(H4*1.1875)+0.04</f>
        <v>0.4587991875</v>
      </c>
      <c r="J4" s="10" t="n">
        <v>43373</v>
      </c>
      <c r="K4" s="0" t="n">
        <f aca="false">+C4-J4</f>
        <v>33</v>
      </c>
      <c r="L4" s="0" t="s">
        <v>13</v>
      </c>
    </row>
    <row r="5" customFormat="false" ht="13.8" hidden="false" customHeight="false" outlineLevel="0" collapsed="false">
      <c r="A5" s="7" t="s">
        <v>11</v>
      </c>
      <c r="B5" s="7" t="s">
        <v>12</v>
      </c>
      <c r="C5" s="8" t="n">
        <v>43421</v>
      </c>
      <c r="D5" s="7" t="n">
        <f aca="false">+Estado_de_cultivo[[#This Row],[Fecha]]</f>
        <v>43421</v>
      </c>
      <c r="E5" s="9" t="n">
        <v>43252</v>
      </c>
      <c r="F5" s="9" t="n">
        <f aca="false">+Estado_de_cultivo[[#This Row],[Columna3]]-Estado_de_cultivo[[#This Row],[Columna2]]</f>
        <v>169</v>
      </c>
      <c r="G5" s="0" t="n">
        <v>350204</v>
      </c>
      <c r="H5" s="0" t="n">
        <f aca="false">+Estado_de_cultivo[[#This Row],[NDVI]]/1000000</f>
        <v>0.350204</v>
      </c>
      <c r="I5" s="7" t="n">
        <f aca="false">+(H5*1.1875)+0.04</f>
        <v>0.45586725</v>
      </c>
      <c r="J5" s="10" t="n">
        <v>43373</v>
      </c>
      <c r="K5" s="0" t="n">
        <f aca="false">+C5-J5</f>
        <v>48</v>
      </c>
      <c r="L5" s="0" t="s">
        <v>13</v>
      </c>
    </row>
    <row r="6" customFormat="false" ht="13.8" hidden="false" customHeight="false" outlineLevel="0" collapsed="false">
      <c r="A6" s="7" t="s">
        <v>11</v>
      </c>
      <c r="B6" s="7" t="s">
        <v>12</v>
      </c>
      <c r="C6" s="8" t="n">
        <v>43426</v>
      </c>
      <c r="D6" s="7" t="n">
        <f aca="false">+Estado_de_cultivo[[#This Row],[Fecha]]</f>
        <v>43426</v>
      </c>
      <c r="E6" s="9" t="n">
        <v>43252</v>
      </c>
      <c r="F6" s="9" t="n">
        <f aca="false">+Estado_de_cultivo[[#This Row],[Columna3]]-Estado_de_cultivo[[#This Row],[Columna2]]</f>
        <v>174</v>
      </c>
      <c r="G6" s="0" t="n">
        <v>393721</v>
      </c>
      <c r="H6" s="0" t="n">
        <f aca="false">+Estado_de_cultivo[[#This Row],[NDVI]]/1000000</f>
        <v>0.393721</v>
      </c>
      <c r="I6" s="7" t="n">
        <f aca="false">+(H6*1.1875)+0.04</f>
        <v>0.5075436875</v>
      </c>
      <c r="J6" s="10" t="n">
        <v>43373</v>
      </c>
      <c r="K6" s="0" t="n">
        <f aca="false">+C6-J6</f>
        <v>53</v>
      </c>
      <c r="L6" s="0" t="s">
        <v>13</v>
      </c>
    </row>
    <row r="7" customFormat="false" ht="13.8" hidden="false" customHeight="false" outlineLevel="0" collapsed="false">
      <c r="A7" s="7" t="s">
        <v>11</v>
      </c>
      <c r="B7" s="7" t="s">
        <v>12</v>
      </c>
      <c r="C7" s="8" t="n">
        <v>43431</v>
      </c>
      <c r="D7" s="7" t="n">
        <f aca="false">+Estado_de_cultivo[[#This Row],[Fecha]]</f>
        <v>43431</v>
      </c>
      <c r="E7" s="9" t="n">
        <v>43252</v>
      </c>
      <c r="F7" s="9" t="n">
        <f aca="false">+Estado_de_cultivo[[#This Row],[Columna3]]-Estado_de_cultivo[[#This Row],[Columna2]]</f>
        <v>179</v>
      </c>
      <c r="G7" s="0" t="n">
        <v>478746</v>
      </c>
      <c r="H7" s="0" t="n">
        <f aca="false">+Estado_de_cultivo[[#This Row],[NDVI]]/1000000</f>
        <v>0.478746</v>
      </c>
      <c r="I7" s="7" t="n">
        <f aca="false">+(H7*1.1875)+0.04</f>
        <v>0.608510875</v>
      </c>
      <c r="J7" s="10" t="n">
        <v>43373</v>
      </c>
      <c r="K7" s="0" t="n">
        <f aca="false">+C7-J7</f>
        <v>58</v>
      </c>
      <c r="L7" s="0" t="s">
        <v>13</v>
      </c>
    </row>
    <row r="8" customFormat="false" ht="13.8" hidden="false" customHeight="false" outlineLevel="0" collapsed="false">
      <c r="A8" s="7" t="s">
        <v>11</v>
      </c>
      <c r="B8" s="7" t="s">
        <v>12</v>
      </c>
      <c r="C8" s="8" t="n">
        <v>43441</v>
      </c>
      <c r="D8" s="7" t="n">
        <f aca="false">+Estado_de_cultivo[[#This Row],[Fecha]]</f>
        <v>43441</v>
      </c>
      <c r="E8" s="9" t="n">
        <v>43252</v>
      </c>
      <c r="F8" s="9" t="n">
        <f aca="false">+Estado_de_cultivo[[#This Row],[Columna3]]-Estado_de_cultivo[[#This Row],[Columna2]]</f>
        <v>189</v>
      </c>
      <c r="G8" s="0" t="n">
        <v>43808</v>
      </c>
      <c r="H8" s="0" t="n">
        <f aca="false">+Estado_de_cultivo[[#This Row],[NDVI]]/1000000</f>
        <v>0.043808</v>
      </c>
      <c r="I8" s="7" t="n">
        <f aca="false">+(H8*1.1875)+0.04</f>
        <v>0.092022</v>
      </c>
      <c r="J8" s="10" t="n">
        <v>43373</v>
      </c>
      <c r="K8" s="0" t="n">
        <f aca="false">+C8-J8</f>
        <v>68</v>
      </c>
      <c r="L8" s="0" t="s">
        <v>13</v>
      </c>
    </row>
    <row r="9" customFormat="false" ht="13.8" hidden="false" customHeight="false" outlineLevel="0" collapsed="false">
      <c r="A9" s="7" t="s">
        <v>11</v>
      </c>
      <c r="B9" s="7" t="s">
        <v>12</v>
      </c>
      <c r="C9" s="8" t="n">
        <v>43456</v>
      </c>
      <c r="D9" s="7" t="n">
        <f aca="false">+Estado_de_cultivo[[#This Row],[Fecha]]</f>
        <v>43456</v>
      </c>
      <c r="E9" s="9" t="n">
        <v>43252</v>
      </c>
      <c r="F9" s="9" t="n">
        <f aca="false">+Estado_de_cultivo[[#This Row],[Columna3]]-Estado_de_cultivo[[#This Row],[Columna2]]</f>
        <v>204</v>
      </c>
      <c r="G9" s="0" t="n">
        <v>41448</v>
      </c>
      <c r="H9" s="0" t="n">
        <f aca="false">+Estado_de_cultivo[[#This Row],[NDVI]]/1000000</f>
        <v>0.041448</v>
      </c>
      <c r="I9" s="7" t="n">
        <f aca="false">+(H9*1.1875)+0.04</f>
        <v>0.0892195</v>
      </c>
      <c r="J9" s="10" t="n">
        <v>43373</v>
      </c>
      <c r="K9" s="0" t="n">
        <f aca="false">+C9-J9</f>
        <v>83</v>
      </c>
      <c r="L9" s="0" t="s">
        <v>13</v>
      </c>
    </row>
    <row r="10" customFormat="false" ht="13.8" hidden="false" customHeight="false" outlineLevel="0" collapsed="false">
      <c r="A10" s="7" t="s">
        <v>11</v>
      </c>
      <c r="B10" s="7" t="s">
        <v>12</v>
      </c>
      <c r="C10" s="8" t="n">
        <v>43461</v>
      </c>
      <c r="D10" s="7" t="n">
        <f aca="false">+Estado_de_cultivo[[#This Row],[Fecha]]</f>
        <v>43461</v>
      </c>
      <c r="E10" s="9" t="n">
        <v>43252</v>
      </c>
      <c r="F10" s="9" t="n">
        <f aca="false">+Estado_de_cultivo[[#This Row],[Columna3]]-Estado_de_cultivo[[#This Row],[Columna2]]</f>
        <v>209</v>
      </c>
      <c r="G10" s="0" t="n">
        <v>510432</v>
      </c>
      <c r="H10" s="0" t="n">
        <f aca="false">+Estado_de_cultivo[[#This Row],[NDVI]]/1000000</f>
        <v>0.510432</v>
      </c>
      <c r="I10" s="7" t="n">
        <f aca="false">+(H10*1.1875)+0.04</f>
        <v>0.646138</v>
      </c>
      <c r="J10" s="10" t="n">
        <v>43373</v>
      </c>
      <c r="K10" s="0" t="n">
        <f aca="false">+C10-J10</f>
        <v>88</v>
      </c>
      <c r="L10" s="0" t="s">
        <v>13</v>
      </c>
    </row>
    <row r="11" customFormat="false" ht="13.8" hidden="false" customHeight="false" outlineLevel="0" collapsed="false">
      <c r="A11" s="7" t="s">
        <v>11</v>
      </c>
      <c r="B11" s="7" t="s">
        <v>12</v>
      </c>
      <c r="C11" s="8" t="n">
        <v>43466</v>
      </c>
      <c r="D11" s="7" t="n">
        <f aca="false">+Estado_de_cultivo[[#This Row],[Fecha]]</f>
        <v>43466</v>
      </c>
      <c r="E11" s="9" t="n">
        <v>43252</v>
      </c>
      <c r="F11" s="9" t="n">
        <f aca="false">+Estado_de_cultivo[[#This Row],[Columna3]]-Estado_de_cultivo[[#This Row],[Columna2]]</f>
        <v>214</v>
      </c>
      <c r="G11" s="0" t="n">
        <v>44201</v>
      </c>
      <c r="H11" s="0" t="n">
        <f aca="false">+Estado_de_cultivo[[#This Row],[NDVI]]/1000000</f>
        <v>0.044201</v>
      </c>
      <c r="I11" s="7" t="n">
        <f aca="false">+(H11*1.1875)+0.04</f>
        <v>0.0924886875</v>
      </c>
      <c r="J11" s="10" t="n">
        <v>43373</v>
      </c>
      <c r="K11" s="0" t="n">
        <f aca="false">+C11-J11</f>
        <v>93</v>
      </c>
      <c r="L11" s="0" t="s">
        <v>13</v>
      </c>
    </row>
    <row r="12" customFormat="false" ht="13.8" hidden="false" customHeight="false" outlineLevel="0" collapsed="false">
      <c r="A12" s="7" t="s">
        <v>11</v>
      </c>
      <c r="B12" s="7" t="s">
        <v>12</v>
      </c>
      <c r="C12" s="8" t="n">
        <v>43476</v>
      </c>
      <c r="D12" s="7" t="n">
        <f aca="false">+Estado_de_cultivo[[#This Row],[Fecha]]</f>
        <v>43476</v>
      </c>
      <c r="E12" s="9" t="n">
        <v>43252</v>
      </c>
      <c r="F12" s="9" t="n">
        <f aca="false">+Estado_de_cultivo[[#This Row],[Columna3]]-Estado_de_cultivo[[#This Row],[Columna2]]</f>
        <v>224</v>
      </c>
      <c r="G12" s="0" t="n">
        <v>471536</v>
      </c>
      <c r="H12" s="0" t="n">
        <f aca="false">+Estado_de_cultivo[[#This Row],[NDVI]]/1000000</f>
        <v>0.471536</v>
      </c>
      <c r="I12" s="7" t="n">
        <f aca="false">+(H12*1.1875)+0.04</f>
        <v>0.599949</v>
      </c>
      <c r="J12" s="10" t="n">
        <v>43373</v>
      </c>
      <c r="K12" s="0" t="n">
        <f aca="false">+C12-J12</f>
        <v>103</v>
      </c>
      <c r="L12" s="0" t="s">
        <v>13</v>
      </c>
    </row>
    <row r="13" customFormat="false" ht="13.8" hidden="false" customHeight="false" outlineLevel="0" collapsed="false">
      <c r="A13" s="7" t="s">
        <v>11</v>
      </c>
      <c r="B13" s="7" t="s">
        <v>12</v>
      </c>
      <c r="C13" s="8" t="n">
        <v>43481</v>
      </c>
      <c r="D13" s="7" t="n">
        <f aca="false">+Estado_de_cultivo[[#This Row],[Fecha]]</f>
        <v>43481</v>
      </c>
      <c r="E13" s="9" t="n">
        <v>43252</v>
      </c>
      <c r="F13" s="9" t="n">
        <f aca="false">+Estado_de_cultivo[[#This Row],[Columna3]]-Estado_de_cultivo[[#This Row],[Columna2]]</f>
        <v>229</v>
      </c>
      <c r="G13" s="0" t="n">
        <v>410178</v>
      </c>
      <c r="H13" s="0" t="n">
        <f aca="false">+Estado_de_cultivo[[#This Row],[NDVI]]/1000000</f>
        <v>0.410178</v>
      </c>
      <c r="I13" s="7" t="n">
        <f aca="false">+(H13*1.1875)+0.04</f>
        <v>0.527086375</v>
      </c>
      <c r="J13" s="10" t="n">
        <v>43373</v>
      </c>
      <c r="K13" s="0" t="n">
        <f aca="false">+C13-J13</f>
        <v>108</v>
      </c>
      <c r="L13" s="0" t="s">
        <v>13</v>
      </c>
    </row>
    <row r="14" customFormat="false" ht="13.8" hidden="false" customHeight="false" outlineLevel="0" collapsed="false">
      <c r="A14" s="7" t="s">
        <v>11</v>
      </c>
      <c r="B14" s="7" t="s">
        <v>12</v>
      </c>
      <c r="C14" s="8" t="n">
        <v>43486</v>
      </c>
      <c r="D14" s="7" t="n">
        <f aca="false">+Estado_de_cultivo[[#This Row],[Fecha]]</f>
        <v>43486</v>
      </c>
      <c r="E14" s="9" t="n">
        <v>43252</v>
      </c>
      <c r="F14" s="9" t="n">
        <f aca="false">+Estado_de_cultivo[[#This Row],[Columna3]]-Estado_de_cultivo[[#This Row],[Columna2]]</f>
        <v>234</v>
      </c>
      <c r="G14" s="0" t="n">
        <v>42758</v>
      </c>
      <c r="H14" s="0" t="n">
        <f aca="false">+Estado_de_cultivo[[#This Row],[NDVI]]/1000000</f>
        <v>0.042758</v>
      </c>
      <c r="I14" s="7" t="n">
        <f aca="false">+(H14*1.1875)+0.04</f>
        <v>0.090775125</v>
      </c>
      <c r="J14" s="10" t="n">
        <v>43373</v>
      </c>
      <c r="K14" s="0" t="n">
        <f aca="false">+C14-J14</f>
        <v>113</v>
      </c>
      <c r="L14" s="0" t="s">
        <v>13</v>
      </c>
    </row>
    <row r="15" customFormat="false" ht="13.8" hidden="false" customHeight="false" outlineLevel="0" collapsed="false">
      <c r="A15" s="7" t="s">
        <v>11</v>
      </c>
      <c r="B15" s="7" t="s">
        <v>12</v>
      </c>
      <c r="C15" s="8" t="n">
        <v>43491</v>
      </c>
      <c r="D15" s="7" t="n">
        <f aca="false">+Estado_de_cultivo[[#This Row],[Fecha]]</f>
        <v>43491</v>
      </c>
      <c r="E15" s="9" t="n">
        <v>43252</v>
      </c>
      <c r="F15" s="9" t="n">
        <f aca="false">+Estado_de_cultivo[[#This Row],[Columna3]]-Estado_de_cultivo[[#This Row],[Columna2]]</f>
        <v>239</v>
      </c>
      <c r="G15" s="0" t="n">
        <v>410908</v>
      </c>
      <c r="H15" s="0" t="n">
        <f aca="false">+Estado_de_cultivo[[#This Row],[NDVI]]/1000000</f>
        <v>0.410908</v>
      </c>
      <c r="I15" s="7" t="n">
        <f aca="false">+(H15*1.1875)+0.04</f>
        <v>0.52795325</v>
      </c>
      <c r="J15" s="10" t="n">
        <v>43373</v>
      </c>
      <c r="K15" s="0" t="n">
        <f aca="false">+C15-J15</f>
        <v>118</v>
      </c>
      <c r="L15" s="0" t="s">
        <v>13</v>
      </c>
    </row>
    <row r="16" customFormat="false" ht="13.8" hidden="false" customHeight="false" outlineLevel="0" collapsed="false">
      <c r="A16" s="7" t="s">
        <v>11</v>
      </c>
      <c r="B16" s="7" t="s">
        <v>12</v>
      </c>
      <c r="C16" s="8" t="n">
        <v>43496</v>
      </c>
      <c r="D16" s="7" t="n">
        <f aca="false">+Estado_de_cultivo[[#This Row],[Fecha]]</f>
        <v>43496</v>
      </c>
      <c r="E16" s="9" t="n">
        <v>43252</v>
      </c>
      <c r="F16" s="9" t="n">
        <f aca="false">+Estado_de_cultivo[[#This Row],[Columna3]]-Estado_de_cultivo[[#This Row],[Columna2]]</f>
        <v>244</v>
      </c>
      <c r="G16" s="0" t="n">
        <v>415074</v>
      </c>
      <c r="H16" s="0" t="n">
        <f aca="false">+Estado_de_cultivo[[#This Row],[NDVI]]/1000000</f>
        <v>0.415074</v>
      </c>
      <c r="I16" s="7" t="n">
        <f aca="false">+(H16*1.1875)+0.04</f>
        <v>0.532900375</v>
      </c>
      <c r="J16" s="10" t="n">
        <v>43373</v>
      </c>
      <c r="K16" s="0" t="n">
        <f aca="false">+C16-J16</f>
        <v>123</v>
      </c>
      <c r="L16" s="0" t="s">
        <v>13</v>
      </c>
    </row>
    <row r="17" customFormat="false" ht="13.8" hidden="false" customHeight="false" outlineLevel="0" collapsed="false">
      <c r="A17" s="7" t="s">
        <v>11</v>
      </c>
      <c r="B17" s="7" t="s">
        <v>12</v>
      </c>
      <c r="C17" s="8" t="n">
        <v>43501</v>
      </c>
      <c r="D17" s="7" t="n">
        <f aca="false">+Estado_de_cultivo[[#This Row],[Fecha]]</f>
        <v>43501</v>
      </c>
      <c r="E17" s="9" t="n">
        <v>43252</v>
      </c>
      <c r="F17" s="9" t="n">
        <f aca="false">+Estado_de_cultivo[[#This Row],[Columna3]]-Estado_de_cultivo[[#This Row],[Columna2]]</f>
        <v>249</v>
      </c>
      <c r="G17" s="0" t="n">
        <v>432842</v>
      </c>
      <c r="H17" s="0" t="n">
        <f aca="false">+Estado_de_cultivo[[#This Row],[NDVI]]/1000000</f>
        <v>0.432842</v>
      </c>
      <c r="I17" s="7" t="n">
        <f aca="false">+(H17*1.1875)+0.04</f>
        <v>0.553999875</v>
      </c>
      <c r="J17" s="10" t="n">
        <v>43373</v>
      </c>
      <c r="K17" s="0" t="n">
        <f aca="false">+C17-J17</f>
        <v>128</v>
      </c>
      <c r="L17" s="0" t="s">
        <v>13</v>
      </c>
    </row>
    <row r="18" customFormat="false" ht="13.8" hidden="false" customHeight="false" outlineLevel="0" collapsed="false">
      <c r="A18" s="7" t="s">
        <v>11</v>
      </c>
      <c r="B18" s="7" t="s">
        <v>12</v>
      </c>
      <c r="C18" s="8" t="n">
        <v>43506</v>
      </c>
      <c r="D18" s="7" t="n">
        <f aca="false">+Estado_de_cultivo[[#This Row],[Fecha]]</f>
        <v>43506</v>
      </c>
      <c r="E18" s="9" t="n">
        <v>43252</v>
      </c>
      <c r="F18" s="9" t="n">
        <f aca="false">+Estado_de_cultivo[[#This Row],[Columna3]]-Estado_de_cultivo[[#This Row],[Columna2]]</f>
        <v>254</v>
      </c>
      <c r="G18" s="0" t="n">
        <v>414899</v>
      </c>
      <c r="H18" s="0" t="n">
        <f aca="false">+Estado_de_cultivo[[#This Row],[NDVI]]/1000000</f>
        <v>0.414899</v>
      </c>
      <c r="I18" s="7" t="n">
        <f aca="false">+(H18*1.1875)+0.04</f>
        <v>0.5326925625</v>
      </c>
      <c r="J18" s="10" t="n">
        <v>43373</v>
      </c>
      <c r="K18" s="0" t="n">
        <f aca="false">+C18-J18</f>
        <v>133</v>
      </c>
      <c r="L18" s="0" t="s">
        <v>13</v>
      </c>
    </row>
    <row r="19" customFormat="false" ht="13.8" hidden="false" customHeight="false" outlineLevel="0" collapsed="false">
      <c r="A19" s="7" t="s">
        <v>11</v>
      </c>
      <c r="B19" s="7" t="s">
        <v>12</v>
      </c>
      <c r="C19" s="8" t="n">
        <v>43511</v>
      </c>
      <c r="D19" s="7" t="n">
        <f aca="false">+Estado_de_cultivo[[#This Row],[Fecha]]</f>
        <v>43511</v>
      </c>
      <c r="E19" s="9" t="n">
        <v>43252</v>
      </c>
      <c r="F19" s="9" t="n">
        <f aca="false">+Estado_de_cultivo[[#This Row],[Columna3]]-Estado_de_cultivo[[#This Row],[Columna2]]</f>
        <v>259</v>
      </c>
      <c r="G19" s="0" t="n">
        <v>404295</v>
      </c>
      <c r="H19" s="0" t="n">
        <f aca="false">+Estado_de_cultivo[[#This Row],[NDVI]]/1000000</f>
        <v>0.404295</v>
      </c>
      <c r="I19" s="7" t="n">
        <f aca="false">+(H19*1.1875)+0.04</f>
        <v>0.5201003125</v>
      </c>
      <c r="J19" s="10" t="n">
        <v>43373</v>
      </c>
      <c r="K19" s="0" t="n">
        <f aca="false">+C19-J19</f>
        <v>138</v>
      </c>
      <c r="L19" s="0" t="s">
        <v>13</v>
      </c>
    </row>
    <row r="20" customFormat="false" ht="13.8" hidden="false" customHeight="false" outlineLevel="0" collapsed="false">
      <c r="A20" s="7" t="s">
        <v>11</v>
      </c>
      <c r="B20" s="7" t="s">
        <v>12</v>
      </c>
      <c r="C20" s="8" t="n">
        <v>43516</v>
      </c>
      <c r="D20" s="7" t="n">
        <f aca="false">+Estado_de_cultivo[[#This Row],[Fecha]]</f>
        <v>43516</v>
      </c>
      <c r="E20" s="9" t="n">
        <v>43252</v>
      </c>
      <c r="F20" s="9" t="n">
        <f aca="false">+Estado_de_cultivo[[#This Row],[Columna3]]-Estado_de_cultivo[[#This Row],[Columna2]]</f>
        <v>264</v>
      </c>
      <c r="G20" s="0" t="n">
        <v>420651</v>
      </c>
      <c r="H20" s="0" t="n">
        <f aca="false">+Estado_de_cultivo[[#This Row],[NDVI]]/1000000</f>
        <v>0.420651</v>
      </c>
      <c r="I20" s="7" t="n">
        <f aca="false">+(H20*1.1875)+0.04</f>
        <v>0.5395230625</v>
      </c>
      <c r="J20" s="10" t="n">
        <v>43373</v>
      </c>
      <c r="K20" s="0" t="n">
        <f aca="false">+C20-J20</f>
        <v>143</v>
      </c>
      <c r="L20" s="0" t="s">
        <v>13</v>
      </c>
    </row>
    <row r="21" customFormat="false" ht="13.8" hidden="false" customHeight="false" outlineLevel="0" collapsed="false">
      <c r="A21" s="7" t="s">
        <v>11</v>
      </c>
      <c r="B21" s="7" t="s">
        <v>12</v>
      </c>
      <c r="C21" s="8" t="n">
        <v>43526</v>
      </c>
      <c r="D21" s="7" t="n">
        <f aca="false">+Estado_de_cultivo[[#This Row],[Fecha]]</f>
        <v>43526</v>
      </c>
      <c r="E21" s="9" t="n">
        <v>43252</v>
      </c>
      <c r="F21" s="9" t="n">
        <f aca="false">+Estado_de_cultivo[[#This Row],[Columna3]]-Estado_de_cultivo[[#This Row],[Columna2]]</f>
        <v>274</v>
      </c>
      <c r="G21" s="0" t="n">
        <v>414122</v>
      </c>
      <c r="H21" s="0" t="n">
        <f aca="false">+Estado_de_cultivo[[#This Row],[NDVI]]/1000000</f>
        <v>0.414122</v>
      </c>
      <c r="I21" s="7" t="n">
        <f aca="false">+(H21*1.1875)+0.04</f>
        <v>0.531769875</v>
      </c>
      <c r="J21" s="10" t="n">
        <v>43373</v>
      </c>
      <c r="K21" s="0" t="n">
        <f aca="false">+C21-J21</f>
        <v>153</v>
      </c>
      <c r="L21" s="0" t="s">
        <v>13</v>
      </c>
    </row>
    <row r="22" customFormat="false" ht="13.8" hidden="false" customHeight="false" outlineLevel="0" collapsed="false">
      <c r="A22" s="7" t="s">
        <v>11</v>
      </c>
      <c r="B22" s="7" t="s">
        <v>12</v>
      </c>
      <c r="C22" s="8" t="n">
        <v>43531</v>
      </c>
      <c r="D22" s="7" t="n">
        <f aca="false">+Estado_de_cultivo[[#This Row],[Fecha]]</f>
        <v>43531</v>
      </c>
      <c r="E22" s="9" t="n">
        <v>43252</v>
      </c>
      <c r="F22" s="9" t="n">
        <f aca="false">+Estado_de_cultivo[[#This Row],[Columna3]]-Estado_de_cultivo[[#This Row],[Columna2]]</f>
        <v>279</v>
      </c>
      <c r="G22" s="0" t="n">
        <v>420407</v>
      </c>
      <c r="H22" s="0" t="n">
        <f aca="false">+Estado_de_cultivo[[#This Row],[NDVI]]/1000000</f>
        <v>0.420407</v>
      </c>
      <c r="I22" s="7" t="n">
        <f aca="false">+(H22*1.1875)+0.04</f>
        <v>0.5392333125</v>
      </c>
      <c r="J22" s="10" t="n">
        <v>43373</v>
      </c>
      <c r="K22" s="0" t="n">
        <f aca="false">+C22-J22</f>
        <v>158</v>
      </c>
      <c r="L22" s="0" t="s">
        <v>13</v>
      </c>
    </row>
    <row r="23" customFormat="false" ht="13.8" hidden="false" customHeight="false" outlineLevel="0" collapsed="false">
      <c r="A23" s="7" t="s">
        <v>11</v>
      </c>
      <c r="B23" s="7" t="s">
        <v>12</v>
      </c>
      <c r="C23" s="8" t="n">
        <v>43536</v>
      </c>
      <c r="D23" s="7" t="n">
        <f aca="false">+Estado_de_cultivo[[#This Row],[Fecha]]</f>
        <v>43536</v>
      </c>
      <c r="E23" s="9" t="n">
        <v>43252</v>
      </c>
      <c r="F23" s="9" t="n">
        <f aca="false">+Estado_de_cultivo[[#This Row],[Columna3]]-Estado_de_cultivo[[#This Row],[Columna2]]</f>
        <v>284</v>
      </c>
      <c r="G23" s="0" t="n">
        <v>509404</v>
      </c>
      <c r="H23" s="0" t="n">
        <f aca="false">+Estado_de_cultivo[[#This Row],[NDVI]]/1000000</f>
        <v>0.509404</v>
      </c>
      <c r="I23" s="7" t="n">
        <f aca="false">+(H23*1.1875)+0.04</f>
        <v>0.64491725</v>
      </c>
      <c r="J23" s="10" t="n">
        <v>43373</v>
      </c>
      <c r="K23" s="0" t="n">
        <f aca="false">+C23-J23</f>
        <v>163</v>
      </c>
      <c r="L23" s="0" t="s">
        <v>13</v>
      </c>
    </row>
    <row r="24" customFormat="false" ht="13.8" hidden="false" customHeight="false" outlineLevel="0" collapsed="false">
      <c r="A24" s="7" t="s">
        <v>11</v>
      </c>
      <c r="B24" s="7" t="s">
        <v>12</v>
      </c>
      <c r="C24" s="8" t="n">
        <v>43541</v>
      </c>
      <c r="D24" s="7" t="n">
        <f aca="false">+Estado_de_cultivo[[#This Row],[Fecha]]</f>
        <v>43541</v>
      </c>
      <c r="E24" s="9" t="n">
        <v>43252</v>
      </c>
      <c r="F24" s="9" t="n">
        <f aca="false">+Estado_de_cultivo[[#This Row],[Columna3]]-Estado_de_cultivo[[#This Row],[Columna2]]</f>
        <v>289</v>
      </c>
      <c r="G24" s="0" t="n">
        <v>480523</v>
      </c>
      <c r="H24" s="0" t="n">
        <f aca="false">+Estado_de_cultivo[[#This Row],[NDVI]]/1000000</f>
        <v>0.480523</v>
      </c>
      <c r="I24" s="7" t="n">
        <f aca="false">+(H24*1.1875)+0.04</f>
        <v>0.6106210625</v>
      </c>
      <c r="J24" s="10" t="n">
        <v>43373</v>
      </c>
      <c r="K24" s="0" t="n">
        <f aca="false">+C24-J24</f>
        <v>168</v>
      </c>
      <c r="L24" s="0" t="s">
        <v>13</v>
      </c>
    </row>
    <row r="25" customFormat="false" ht="13.8" hidden="false" customHeight="false" outlineLevel="0" collapsed="false">
      <c r="A25" s="7" t="s">
        <v>11</v>
      </c>
      <c r="B25" s="7" t="s">
        <v>12</v>
      </c>
      <c r="C25" s="8" t="n">
        <v>43546</v>
      </c>
      <c r="D25" s="7" t="n">
        <f aca="false">+Estado_de_cultivo[[#This Row],[Fecha]]</f>
        <v>43546</v>
      </c>
      <c r="E25" s="9" t="n">
        <v>43252</v>
      </c>
      <c r="F25" s="9" t="n">
        <f aca="false">+Estado_de_cultivo[[#This Row],[Columna3]]-Estado_de_cultivo[[#This Row],[Columna2]]</f>
        <v>294</v>
      </c>
      <c r="G25" s="0" t="n">
        <v>44507</v>
      </c>
      <c r="H25" s="0" t="n">
        <f aca="false">+Estado_de_cultivo[[#This Row],[NDVI]]/1000000</f>
        <v>0.044507</v>
      </c>
      <c r="I25" s="7" t="n">
        <f aca="false">+(H25*1.1875)+0.04</f>
        <v>0.0928520625</v>
      </c>
      <c r="J25" s="10" t="n">
        <v>43373</v>
      </c>
      <c r="K25" s="0" t="n">
        <f aca="false">+C25-J25</f>
        <v>173</v>
      </c>
      <c r="L25" s="0" t="s">
        <v>13</v>
      </c>
    </row>
    <row r="26" customFormat="false" ht="13.8" hidden="false" customHeight="false" outlineLevel="0" collapsed="false">
      <c r="A26" s="7" t="s">
        <v>11</v>
      </c>
      <c r="B26" s="7" t="s">
        <v>12</v>
      </c>
      <c r="C26" s="8" t="n">
        <v>43556</v>
      </c>
      <c r="D26" s="7" t="n">
        <f aca="false">+Estado_de_cultivo[[#This Row],[Fecha]]</f>
        <v>43556</v>
      </c>
      <c r="E26" s="9" t="n">
        <v>43252</v>
      </c>
      <c r="F26" s="9" t="n">
        <f aca="false">+Estado_de_cultivo[[#This Row],[Columna3]]-Estado_de_cultivo[[#This Row],[Columna2]]</f>
        <v>304</v>
      </c>
      <c r="G26" s="0" t="n">
        <v>431826</v>
      </c>
      <c r="H26" s="0" t="n">
        <f aca="false">+Estado_de_cultivo[[#This Row],[NDVI]]/1000000</f>
        <v>0.431826</v>
      </c>
      <c r="I26" s="7" t="n">
        <f aca="false">+(H26*1.1875)+0.04</f>
        <v>0.552793375</v>
      </c>
      <c r="J26" s="10" t="n">
        <v>43373</v>
      </c>
      <c r="K26" s="0" t="n">
        <f aca="false">+C26-J26</f>
        <v>183</v>
      </c>
      <c r="L26" s="0" t="s">
        <v>13</v>
      </c>
    </row>
    <row r="27" customFormat="false" ht="13.8" hidden="false" customHeight="false" outlineLevel="0" collapsed="false">
      <c r="A27" s="7" t="s">
        <v>11</v>
      </c>
      <c r="B27" s="7" t="s">
        <v>12</v>
      </c>
      <c r="C27" s="8" t="n">
        <v>43561</v>
      </c>
      <c r="D27" s="7" t="n">
        <f aca="false">+Estado_de_cultivo[[#This Row],[Fecha]]</f>
        <v>43561</v>
      </c>
      <c r="E27" s="9" t="n">
        <v>43252</v>
      </c>
      <c r="F27" s="9" t="n">
        <f aca="false">+Estado_de_cultivo[[#This Row],[Columna3]]-Estado_de_cultivo[[#This Row],[Columna2]]</f>
        <v>309</v>
      </c>
      <c r="G27" s="0" t="n">
        <v>445459</v>
      </c>
      <c r="H27" s="0" t="n">
        <f aca="false">+Estado_de_cultivo[[#This Row],[NDVI]]/1000000</f>
        <v>0.445459</v>
      </c>
      <c r="I27" s="7" t="n">
        <f aca="false">+(H27*1.1875)+0.04</f>
        <v>0.5689825625</v>
      </c>
      <c r="J27" s="10" t="n">
        <v>43373</v>
      </c>
      <c r="K27" s="0" t="n">
        <f aca="false">+C27-J27</f>
        <v>188</v>
      </c>
      <c r="L27" s="0" t="s">
        <v>13</v>
      </c>
    </row>
    <row r="28" customFormat="false" ht="13.8" hidden="false" customHeight="false" outlineLevel="0" collapsed="false">
      <c r="A28" s="7" t="s">
        <v>11</v>
      </c>
      <c r="B28" s="7" t="s">
        <v>12</v>
      </c>
      <c r="C28" s="8" t="n">
        <v>43566</v>
      </c>
      <c r="D28" s="7" t="n">
        <f aca="false">+Estado_de_cultivo[[#This Row],[Fecha]]</f>
        <v>43566</v>
      </c>
      <c r="E28" s="9" t="n">
        <v>43252</v>
      </c>
      <c r="F28" s="9" t="n">
        <f aca="false">+Estado_de_cultivo[[#This Row],[Columna3]]-Estado_de_cultivo[[#This Row],[Columna2]]</f>
        <v>314</v>
      </c>
      <c r="G28" s="0" t="n">
        <v>457989</v>
      </c>
      <c r="H28" s="0" t="n">
        <f aca="false">+Estado_de_cultivo[[#This Row],[NDVI]]/1000000</f>
        <v>0.457989</v>
      </c>
      <c r="I28" s="7" t="n">
        <f aca="false">+(H28*1.1875)+0.04</f>
        <v>0.5838619375</v>
      </c>
      <c r="J28" s="10" t="n">
        <v>43373</v>
      </c>
      <c r="K28" s="0" t="n">
        <f aca="false">+C28-J28</f>
        <v>193</v>
      </c>
      <c r="L28" s="0" t="s">
        <v>13</v>
      </c>
    </row>
    <row r="29" customFormat="false" ht="13.8" hidden="false" customHeight="false" outlineLevel="0" collapsed="false">
      <c r="A29" s="7" t="s">
        <v>11</v>
      </c>
      <c r="B29" s="7" t="s">
        <v>12</v>
      </c>
      <c r="C29" s="8" t="n">
        <v>43571</v>
      </c>
      <c r="D29" s="7" t="n">
        <f aca="false">+Estado_de_cultivo[[#This Row],[Fecha]]</f>
        <v>43571</v>
      </c>
      <c r="E29" s="9" t="n">
        <v>43252</v>
      </c>
      <c r="F29" s="9" t="n">
        <f aca="false">+Estado_de_cultivo[[#This Row],[Columna3]]-Estado_de_cultivo[[#This Row],[Columna2]]</f>
        <v>319</v>
      </c>
      <c r="G29" s="0" t="n">
        <v>453076</v>
      </c>
      <c r="H29" s="0" t="n">
        <f aca="false">+Estado_de_cultivo[[#This Row],[NDVI]]/1000000</f>
        <v>0.453076</v>
      </c>
      <c r="I29" s="7" t="n">
        <f aca="false">+(H29*1.1875)+0.04</f>
        <v>0.57802775</v>
      </c>
      <c r="J29" s="10" t="n">
        <v>43373</v>
      </c>
      <c r="K29" s="0" t="n">
        <f aca="false">+C29-J29</f>
        <v>198</v>
      </c>
      <c r="L29" s="0" t="s">
        <v>13</v>
      </c>
    </row>
    <row r="30" s="5" customFormat="true" ht="13.8" hidden="false" customHeight="false" outlineLevel="0" collapsed="false">
      <c r="A30" s="2" t="s">
        <v>11</v>
      </c>
      <c r="B30" s="2" t="s">
        <v>12</v>
      </c>
      <c r="C30" s="3" t="n">
        <v>43576</v>
      </c>
      <c r="D30" s="2" t="n">
        <f aca="false">+Estado_de_cultivo[[#This Row],[Fecha]]</f>
        <v>43576</v>
      </c>
      <c r="E30" s="4" t="n">
        <v>43252</v>
      </c>
      <c r="F30" s="4" t="n">
        <f aca="false">+Estado_de_cultivo[[#This Row],[Columna3]]-Estado_de_cultivo[[#This Row],[Columna2]]</f>
        <v>324</v>
      </c>
      <c r="G30" s="5" t="n">
        <v>29218</v>
      </c>
      <c r="H30" s="5" t="n">
        <f aca="false">+Estado_de_cultivo[[#This Row],[NDVI]]/1000000</f>
        <v>0.029218</v>
      </c>
      <c r="I30" s="2" t="n">
        <f aca="false">+(H30*1.1875)+0.04</f>
        <v>0.074696375</v>
      </c>
      <c r="J30" s="6" t="n">
        <v>43373</v>
      </c>
      <c r="K30" s="5" t="n">
        <f aca="false">+C30-J30</f>
        <v>203</v>
      </c>
      <c r="L30" s="5" t="s">
        <v>13</v>
      </c>
    </row>
    <row r="31" s="14" customFormat="true" ht="13.8" hidden="false" customHeight="false" outlineLevel="0" collapsed="false">
      <c r="A31" s="11" t="s">
        <v>11</v>
      </c>
      <c r="B31" s="11" t="s">
        <v>12</v>
      </c>
      <c r="C31" s="12" t="n">
        <v>43741</v>
      </c>
      <c r="D31" s="11" t="n">
        <f aca="false">+Estado_de_cultivo[[#This Row],[Fecha]]</f>
        <v>43741</v>
      </c>
      <c r="E31" s="13" t="n">
        <v>43617</v>
      </c>
      <c r="F31" s="13" t="n">
        <f aca="false">+Estado_de_cultivo[[#This Row],[Columna3]]-Estado_de_cultivo[[#This Row],[Columna2]]</f>
        <v>124</v>
      </c>
      <c r="G31" s="14" t="n">
        <v>175929</v>
      </c>
      <c r="H31" s="14" t="n">
        <f aca="false">+Estado_de_cultivo[[#This Row],[NDVI]]/1000000</f>
        <v>0.175929</v>
      </c>
      <c r="I31" s="11" t="n">
        <f aca="false">+(H31*1.1875)+0.04</f>
        <v>0.2489156875</v>
      </c>
      <c r="J31" s="15" t="n">
        <v>43738</v>
      </c>
      <c r="K31" s="14" t="n">
        <f aca="false">+C31-J31</f>
        <v>3</v>
      </c>
      <c r="L31" s="14" t="s">
        <v>14</v>
      </c>
    </row>
    <row r="32" customFormat="false" ht="13.8" hidden="false" customHeight="false" outlineLevel="0" collapsed="false">
      <c r="A32" s="7" t="s">
        <v>11</v>
      </c>
      <c r="B32" s="7" t="s">
        <v>12</v>
      </c>
      <c r="C32" s="8" t="n">
        <v>43746</v>
      </c>
      <c r="D32" s="7" t="n">
        <f aca="false">+Estado_de_cultivo[[#This Row],[Fecha]]</f>
        <v>43746</v>
      </c>
      <c r="E32" s="9" t="n">
        <v>43617</v>
      </c>
      <c r="F32" s="9" t="n">
        <f aca="false">+Estado_de_cultivo[[#This Row],[Columna3]]-Estado_de_cultivo[[#This Row],[Columna2]]</f>
        <v>129</v>
      </c>
      <c r="G32" s="0" t="n">
        <v>192971</v>
      </c>
      <c r="H32" s="0" t="n">
        <f aca="false">+Estado_de_cultivo[[#This Row],[NDVI]]/1000000</f>
        <v>0.192971</v>
      </c>
      <c r="I32" s="7" t="n">
        <f aca="false">+(H32*1.1875)+0.04</f>
        <v>0.2691530625</v>
      </c>
      <c r="J32" s="10" t="n">
        <v>43738</v>
      </c>
      <c r="K32" s="0" t="n">
        <f aca="false">+C32-J32</f>
        <v>8</v>
      </c>
      <c r="L32" s="0" t="s">
        <v>14</v>
      </c>
    </row>
    <row r="33" customFormat="false" ht="13.8" hidden="false" customHeight="false" outlineLevel="0" collapsed="false">
      <c r="A33" s="7" t="s">
        <v>11</v>
      </c>
      <c r="B33" s="7" t="s">
        <v>12</v>
      </c>
      <c r="C33" s="8" t="n">
        <v>43751</v>
      </c>
      <c r="D33" s="7" t="n">
        <f aca="false">+Estado_de_cultivo[[#This Row],[Fecha]]</f>
        <v>43751</v>
      </c>
      <c r="E33" s="9" t="n">
        <v>43617</v>
      </c>
      <c r="F33" s="9" t="n">
        <f aca="false">+Estado_de_cultivo[[#This Row],[Columna3]]-Estado_de_cultivo[[#This Row],[Columna2]]</f>
        <v>134</v>
      </c>
      <c r="G33" s="0" t="n">
        <v>223911</v>
      </c>
      <c r="H33" s="0" t="n">
        <f aca="false">+Estado_de_cultivo[[#This Row],[NDVI]]/1000000</f>
        <v>0.223911</v>
      </c>
      <c r="I33" s="7" t="n">
        <f aca="false">+(H33*1.1875)+0.04</f>
        <v>0.3058943125</v>
      </c>
      <c r="J33" s="10" t="n">
        <v>43738</v>
      </c>
      <c r="K33" s="0" t="n">
        <f aca="false">+C33-J33</f>
        <v>13</v>
      </c>
      <c r="L33" s="0" t="s">
        <v>14</v>
      </c>
    </row>
    <row r="34" customFormat="false" ht="13.8" hidden="false" customHeight="false" outlineLevel="0" collapsed="false">
      <c r="A34" s="7" t="s">
        <v>11</v>
      </c>
      <c r="B34" s="7" t="s">
        <v>12</v>
      </c>
      <c r="C34" s="8" t="n">
        <v>43756</v>
      </c>
      <c r="D34" s="7" t="n">
        <f aca="false">+Estado_de_cultivo[[#This Row],[Fecha]]</f>
        <v>43756</v>
      </c>
      <c r="E34" s="9" t="n">
        <v>43617</v>
      </c>
      <c r="F34" s="9" t="n">
        <f aca="false">+Estado_de_cultivo[[#This Row],[Columna3]]-Estado_de_cultivo[[#This Row],[Columna2]]</f>
        <v>139</v>
      </c>
      <c r="G34" s="0" t="n">
        <v>260685</v>
      </c>
      <c r="H34" s="0" t="n">
        <f aca="false">+Estado_de_cultivo[[#This Row],[NDVI]]/1000000</f>
        <v>0.260685</v>
      </c>
      <c r="I34" s="7" t="n">
        <f aca="false">+(H34*1.1875)+0.04</f>
        <v>0.3495634375</v>
      </c>
      <c r="J34" s="10" t="n">
        <v>43738</v>
      </c>
      <c r="K34" s="0" t="n">
        <f aca="false">+C34-J34</f>
        <v>18</v>
      </c>
      <c r="L34" s="0" t="s">
        <v>14</v>
      </c>
    </row>
    <row r="35" customFormat="false" ht="13.8" hidden="false" customHeight="false" outlineLevel="0" collapsed="false">
      <c r="A35" s="7" t="s">
        <v>11</v>
      </c>
      <c r="B35" s="7" t="s">
        <v>12</v>
      </c>
      <c r="C35" s="8" t="n">
        <v>43761</v>
      </c>
      <c r="D35" s="7" t="n">
        <f aca="false">+Estado_de_cultivo[[#This Row],[Fecha]]</f>
        <v>43761</v>
      </c>
      <c r="E35" s="9" t="n">
        <v>43617</v>
      </c>
      <c r="F35" s="9" t="n">
        <f aca="false">+Estado_de_cultivo[[#This Row],[Columna3]]-Estado_de_cultivo[[#This Row],[Columna2]]</f>
        <v>144</v>
      </c>
      <c r="G35" s="0" t="n">
        <v>280669</v>
      </c>
      <c r="H35" s="0" t="n">
        <f aca="false">+Estado_de_cultivo[[#This Row],[NDVI]]/1000000</f>
        <v>0.280669</v>
      </c>
      <c r="I35" s="7" t="n">
        <f aca="false">+(H35*1.1875)+0.04</f>
        <v>0.3732944375</v>
      </c>
      <c r="J35" s="10" t="n">
        <v>43738</v>
      </c>
      <c r="K35" s="0" t="n">
        <f aca="false">+C35-J35</f>
        <v>23</v>
      </c>
      <c r="L35" s="0" t="s">
        <v>14</v>
      </c>
    </row>
    <row r="36" customFormat="false" ht="13.8" hidden="false" customHeight="false" outlineLevel="0" collapsed="false">
      <c r="A36" s="7" t="s">
        <v>11</v>
      </c>
      <c r="B36" s="7" t="s">
        <v>12</v>
      </c>
      <c r="C36" s="8" t="n">
        <v>43771</v>
      </c>
      <c r="D36" s="7" t="n">
        <f aca="false">+Estado_de_cultivo[[#This Row],[Fecha]]</f>
        <v>43771</v>
      </c>
      <c r="E36" s="9" t="n">
        <v>43617</v>
      </c>
      <c r="F36" s="9" t="n">
        <f aca="false">+Estado_de_cultivo[[#This Row],[Columna3]]-Estado_de_cultivo[[#This Row],[Columna2]]</f>
        <v>154</v>
      </c>
      <c r="G36" s="0" t="n">
        <v>376385</v>
      </c>
      <c r="H36" s="0" t="n">
        <f aca="false">+Estado_de_cultivo[[#This Row],[NDVI]]/1000000</f>
        <v>0.376385</v>
      </c>
      <c r="I36" s="7" t="n">
        <f aca="false">+(H36*1.1875)+0.04</f>
        <v>0.4869571875</v>
      </c>
      <c r="J36" s="10" t="n">
        <v>43738</v>
      </c>
      <c r="K36" s="0" t="n">
        <f aca="false">+C36-J36</f>
        <v>33</v>
      </c>
      <c r="L36" s="0" t="s">
        <v>14</v>
      </c>
    </row>
    <row r="37" customFormat="false" ht="13.8" hidden="false" customHeight="false" outlineLevel="0" collapsed="false">
      <c r="A37" s="7" t="s">
        <v>11</v>
      </c>
      <c r="B37" s="7" t="s">
        <v>12</v>
      </c>
      <c r="C37" s="8" t="n">
        <v>43776</v>
      </c>
      <c r="D37" s="7" t="n">
        <f aca="false">+Estado_de_cultivo[[#This Row],[Fecha]]</f>
        <v>43776</v>
      </c>
      <c r="E37" s="9" t="n">
        <v>43617</v>
      </c>
      <c r="F37" s="9" t="n">
        <f aca="false">+Estado_de_cultivo[[#This Row],[Columna3]]-Estado_de_cultivo[[#This Row],[Columna2]]</f>
        <v>159</v>
      </c>
      <c r="G37" s="0" t="n">
        <v>418917</v>
      </c>
      <c r="H37" s="0" t="n">
        <f aca="false">+Estado_de_cultivo[[#This Row],[NDVI]]/1000000</f>
        <v>0.418917</v>
      </c>
      <c r="I37" s="7" t="n">
        <f aca="false">+(H37*1.1875)+0.04</f>
        <v>0.5374639375</v>
      </c>
      <c r="J37" s="10" t="n">
        <v>43738</v>
      </c>
      <c r="K37" s="0" t="n">
        <f aca="false">+C37-J37</f>
        <v>38</v>
      </c>
      <c r="L37" s="0" t="s">
        <v>14</v>
      </c>
    </row>
    <row r="38" customFormat="false" ht="13.8" hidden="false" customHeight="false" outlineLevel="0" collapsed="false">
      <c r="A38" s="7" t="s">
        <v>11</v>
      </c>
      <c r="B38" s="7" t="s">
        <v>12</v>
      </c>
      <c r="C38" s="8" t="n">
        <v>43781</v>
      </c>
      <c r="D38" s="7" t="n">
        <f aca="false">+Estado_de_cultivo[[#This Row],[Fecha]]</f>
        <v>43781</v>
      </c>
      <c r="E38" s="9" t="n">
        <v>43617</v>
      </c>
      <c r="F38" s="9" t="n">
        <f aca="false">+Estado_de_cultivo[[#This Row],[Columna3]]-Estado_de_cultivo[[#This Row],[Columna2]]</f>
        <v>164</v>
      </c>
      <c r="G38" s="0" t="n">
        <v>45033</v>
      </c>
      <c r="H38" s="0" t="n">
        <f aca="false">+Estado_de_cultivo[[#This Row],[NDVI]]/1000000</f>
        <v>0.045033</v>
      </c>
      <c r="I38" s="7" t="n">
        <f aca="false">+(H38*1.1875)+0.04</f>
        <v>0.0934766875</v>
      </c>
      <c r="J38" s="10" t="n">
        <v>43738</v>
      </c>
      <c r="K38" s="0" t="n">
        <f aca="false">+C38-J38</f>
        <v>43</v>
      </c>
      <c r="L38" s="0" t="s">
        <v>14</v>
      </c>
    </row>
    <row r="39" customFormat="false" ht="13.8" hidden="false" customHeight="false" outlineLevel="0" collapsed="false">
      <c r="A39" s="7" t="s">
        <v>11</v>
      </c>
      <c r="B39" s="7" t="s">
        <v>12</v>
      </c>
      <c r="C39" s="8" t="n">
        <v>43786</v>
      </c>
      <c r="D39" s="7" t="n">
        <f aca="false">+Estado_de_cultivo[[#This Row],[Fecha]]</f>
        <v>43786</v>
      </c>
      <c r="E39" s="9" t="n">
        <v>43617</v>
      </c>
      <c r="F39" s="9" t="n">
        <f aca="false">+Estado_de_cultivo[[#This Row],[Columna3]]-Estado_de_cultivo[[#This Row],[Columna2]]</f>
        <v>169</v>
      </c>
      <c r="G39" s="0" t="n">
        <v>415539</v>
      </c>
      <c r="H39" s="0" t="n">
        <f aca="false">+Estado_de_cultivo[[#This Row],[NDVI]]/1000000</f>
        <v>0.415539</v>
      </c>
      <c r="I39" s="7" t="n">
        <f aca="false">+(H39*1.1875)+0.04</f>
        <v>0.5334525625</v>
      </c>
      <c r="J39" s="10" t="n">
        <v>43738</v>
      </c>
      <c r="K39" s="0" t="n">
        <f aca="false">+C39-J39</f>
        <v>48</v>
      </c>
      <c r="L39" s="0" t="s">
        <v>14</v>
      </c>
    </row>
    <row r="40" customFormat="false" ht="13.8" hidden="false" customHeight="false" outlineLevel="0" collapsed="false">
      <c r="A40" s="7" t="s">
        <v>11</v>
      </c>
      <c r="B40" s="7" t="s">
        <v>12</v>
      </c>
      <c r="C40" s="8" t="n">
        <v>43796</v>
      </c>
      <c r="D40" s="7" t="n">
        <f aca="false">+Estado_de_cultivo[[#This Row],[Fecha]]</f>
        <v>43796</v>
      </c>
      <c r="E40" s="9" t="n">
        <v>43617</v>
      </c>
      <c r="F40" s="9" t="n">
        <f aca="false">+Estado_de_cultivo[[#This Row],[Columna3]]-Estado_de_cultivo[[#This Row],[Columna2]]</f>
        <v>179</v>
      </c>
      <c r="G40" s="0" t="n">
        <v>415831</v>
      </c>
      <c r="H40" s="0" t="n">
        <f aca="false">+Estado_de_cultivo[[#This Row],[NDVI]]/1000000</f>
        <v>0.415831</v>
      </c>
      <c r="I40" s="7" t="n">
        <f aca="false">+(H40*1.1875)+0.04</f>
        <v>0.5337993125</v>
      </c>
      <c r="J40" s="10" t="n">
        <v>43738</v>
      </c>
      <c r="K40" s="0" t="n">
        <f aca="false">+C40-J40</f>
        <v>58</v>
      </c>
      <c r="L40" s="0" t="s">
        <v>14</v>
      </c>
    </row>
    <row r="41" customFormat="false" ht="13.8" hidden="false" customHeight="false" outlineLevel="0" collapsed="false">
      <c r="A41" s="7" t="s">
        <v>11</v>
      </c>
      <c r="B41" s="7" t="s">
        <v>12</v>
      </c>
      <c r="C41" s="8" t="n">
        <v>43801</v>
      </c>
      <c r="D41" s="7" t="n">
        <f aca="false">+Estado_de_cultivo[[#This Row],[Fecha]]</f>
        <v>43801</v>
      </c>
      <c r="E41" s="9" t="n">
        <v>43617</v>
      </c>
      <c r="F41" s="9" t="n">
        <f aca="false">+Estado_de_cultivo[[#This Row],[Columna3]]-Estado_de_cultivo[[#This Row],[Columna2]]</f>
        <v>184</v>
      </c>
      <c r="G41" s="0" t="n">
        <v>394573</v>
      </c>
      <c r="H41" s="0" t="n">
        <f aca="false">+Estado_de_cultivo[[#This Row],[NDVI]]/1000000</f>
        <v>0.394573</v>
      </c>
      <c r="I41" s="7" t="n">
        <f aca="false">+(H41*1.1875)+0.04</f>
        <v>0.5085554375</v>
      </c>
      <c r="J41" s="10" t="n">
        <v>43738</v>
      </c>
      <c r="K41" s="0" t="n">
        <f aca="false">+C41-J41</f>
        <v>63</v>
      </c>
      <c r="L41" s="0" t="s">
        <v>14</v>
      </c>
    </row>
    <row r="42" customFormat="false" ht="13.8" hidden="false" customHeight="false" outlineLevel="0" collapsed="false">
      <c r="A42" s="7" t="s">
        <v>11</v>
      </c>
      <c r="B42" s="7" t="s">
        <v>12</v>
      </c>
      <c r="C42" s="8" t="n">
        <v>43806</v>
      </c>
      <c r="D42" s="7" t="n">
        <f aca="false">+Estado_de_cultivo[[#This Row],[Fecha]]</f>
        <v>43806</v>
      </c>
      <c r="E42" s="9" t="n">
        <v>43617</v>
      </c>
      <c r="F42" s="9" t="n">
        <f aca="false">+Estado_de_cultivo[[#This Row],[Columna3]]-Estado_de_cultivo[[#This Row],[Columna2]]</f>
        <v>189</v>
      </c>
      <c r="G42" s="0" t="n">
        <v>420978</v>
      </c>
      <c r="H42" s="0" t="n">
        <f aca="false">+Estado_de_cultivo[[#This Row],[NDVI]]/1000000</f>
        <v>0.420978</v>
      </c>
      <c r="I42" s="7" t="n">
        <f aca="false">+(H42*1.1875)+0.04</f>
        <v>0.539911375</v>
      </c>
      <c r="J42" s="10" t="n">
        <v>43738</v>
      </c>
      <c r="K42" s="0" t="n">
        <f aca="false">+C42-J42</f>
        <v>68</v>
      </c>
      <c r="L42" s="0" t="s">
        <v>14</v>
      </c>
    </row>
    <row r="43" customFormat="false" ht="13.8" hidden="false" customHeight="false" outlineLevel="0" collapsed="false">
      <c r="A43" s="7" t="s">
        <v>11</v>
      </c>
      <c r="B43" s="7" t="s">
        <v>12</v>
      </c>
      <c r="C43" s="8" t="n">
        <v>43811</v>
      </c>
      <c r="D43" s="7" t="n">
        <f aca="false">+Estado_de_cultivo[[#This Row],[Fecha]]</f>
        <v>43811</v>
      </c>
      <c r="E43" s="9" t="n">
        <v>43617</v>
      </c>
      <c r="F43" s="9" t="n">
        <f aca="false">+Estado_de_cultivo[[#This Row],[Columna3]]-Estado_de_cultivo[[#This Row],[Columna2]]</f>
        <v>194</v>
      </c>
      <c r="G43" s="0" t="n">
        <v>410086</v>
      </c>
      <c r="H43" s="0" t="n">
        <f aca="false">+Estado_de_cultivo[[#This Row],[NDVI]]/1000000</f>
        <v>0.410086</v>
      </c>
      <c r="I43" s="7" t="n">
        <f aca="false">+(H43*1.1875)+0.04</f>
        <v>0.526977125</v>
      </c>
      <c r="J43" s="10" t="n">
        <v>43738</v>
      </c>
      <c r="K43" s="0" t="n">
        <f aca="false">+C43-J43</f>
        <v>73</v>
      </c>
      <c r="L43" s="0" t="s">
        <v>14</v>
      </c>
    </row>
    <row r="44" customFormat="false" ht="13.8" hidden="false" customHeight="false" outlineLevel="0" collapsed="false">
      <c r="A44" s="7" t="s">
        <v>11</v>
      </c>
      <c r="B44" s="7" t="s">
        <v>12</v>
      </c>
      <c r="C44" s="8" t="n">
        <v>43816</v>
      </c>
      <c r="D44" s="7" t="n">
        <f aca="false">+Estado_de_cultivo[[#This Row],[Fecha]]</f>
        <v>43816</v>
      </c>
      <c r="E44" s="9" t="n">
        <v>43617</v>
      </c>
      <c r="F44" s="9" t="n">
        <f aca="false">+Estado_de_cultivo[[#This Row],[Columna3]]-Estado_de_cultivo[[#This Row],[Columna2]]</f>
        <v>199</v>
      </c>
      <c r="G44" s="0" t="n">
        <v>413085</v>
      </c>
      <c r="H44" s="0" t="n">
        <f aca="false">+Estado_de_cultivo[[#This Row],[NDVI]]/1000000</f>
        <v>0.413085</v>
      </c>
      <c r="I44" s="7" t="n">
        <f aca="false">+(H44*1.1875)+0.04</f>
        <v>0.5305384375</v>
      </c>
      <c r="J44" s="10" t="n">
        <v>43738</v>
      </c>
      <c r="K44" s="0" t="n">
        <f aca="false">+C44-J44</f>
        <v>78</v>
      </c>
      <c r="L44" s="0" t="s">
        <v>14</v>
      </c>
    </row>
    <row r="45" customFormat="false" ht="13.8" hidden="false" customHeight="false" outlineLevel="0" collapsed="false">
      <c r="A45" s="7" t="s">
        <v>11</v>
      </c>
      <c r="B45" s="7" t="s">
        <v>12</v>
      </c>
      <c r="C45" s="8" t="n">
        <v>43821</v>
      </c>
      <c r="D45" s="7" t="n">
        <f aca="false">+Estado_de_cultivo[[#This Row],[Fecha]]</f>
        <v>43821</v>
      </c>
      <c r="E45" s="9" t="n">
        <v>43617</v>
      </c>
      <c r="F45" s="9" t="n">
        <f aca="false">+Estado_de_cultivo[[#This Row],[Columna3]]-Estado_de_cultivo[[#This Row],[Columna2]]</f>
        <v>204</v>
      </c>
      <c r="G45" s="0" t="n">
        <v>402471</v>
      </c>
      <c r="H45" s="0" t="n">
        <f aca="false">+Estado_de_cultivo[[#This Row],[NDVI]]/1000000</f>
        <v>0.402471</v>
      </c>
      <c r="I45" s="7" t="n">
        <f aca="false">+(H45*1.1875)+0.04</f>
        <v>0.5179343125</v>
      </c>
      <c r="J45" s="10" t="n">
        <v>43738</v>
      </c>
      <c r="K45" s="0" t="n">
        <f aca="false">+C45-J45</f>
        <v>83</v>
      </c>
      <c r="L45" s="0" t="s">
        <v>14</v>
      </c>
    </row>
    <row r="46" customFormat="false" ht="13.8" hidden="false" customHeight="false" outlineLevel="0" collapsed="false">
      <c r="A46" s="7" t="s">
        <v>11</v>
      </c>
      <c r="B46" s="7" t="s">
        <v>12</v>
      </c>
      <c r="C46" s="8" t="n">
        <v>43826</v>
      </c>
      <c r="D46" s="7" t="n">
        <f aca="false">+Estado_de_cultivo[[#This Row],[Fecha]]</f>
        <v>43826</v>
      </c>
      <c r="E46" s="9" t="n">
        <v>43617</v>
      </c>
      <c r="F46" s="9" t="n">
        <f aca="false">+Estado_de_cultivo[[#This Row],[Columna3]]-Estado_de_cultivo[[#This Row],[Columna2]]</f>
        <v>209</v>
      </c>
      <c r="G46" s="0" t="n">
        <v>380036</v>
      </c>
      <c r="H46" s="0" t="n">
        <f aca="false">+Estado_de_cultivo[[#This Row],[NDVI]]/1000000</f>
        <v>0.380036</v>
      </c>
      <c r="I46" s="7" t="n">
        <f aca="false">+(H46*1.1875)+0.04</f>
        <v>0.49129275</v>
      </c>
      <c r="J46" s="10" t="n">
        <v>43738</v>
      </c>
      <c r="K46" s="0" t="n">
        <f aca="false">+C46-J46</f>
        <v>88</v>
      </c>
      <c r="L46" s="0" t="s">
        <v>14</v>
      </c>
    </row>
    <row r="47" customFormat="false" ht="13.8" hidden="false" customHeight="false" outlineLevel="0" collapsed="false">
      <c r="A47" s="7" t="s">
        <v>11</v>
      </c>
      <c r="B47" s="7" t="s">
        <v>12</v>
      </c>
      <c r="C47" s="8" t="n">
        <v>43831</v>
      </c>
      <c r="D47" s="7" t="n">
        <f aca="false">+Estado_de_cultivo[[#This Row],[Fecha]]</f>
        <v>43831</v>
      </c>
      <c r="E47" s="9" t="n">
        <v>43617</v>
      </c>
      <c r="F47" s="9" t="n">
        <f aca="false">+Estado_de_cultivo[[#This Row],[Columna3]]-Estado_de_cultivo[[#This Row],[Columna2]]</f>
        <v>214</v>
      </c>
      <c r="G47" s="0" t="n">
        <v>392948</v>
      </c>
      <c r="H47" s="0" t="n">
        <f aca="false">+Estado_de_cultivo[[#This Row],[NDVI]]/1000000</f>
        <v>0.392948</v>
      </c>
      <c r="I47" s="7" t="n">
        <f aca="false">+(H47*1.1875)+0.04</f>
        <v>0.50662575</v>
      </c>
      <c r="J47" s="10" t="n">
        <v>43738</v>
      </c>
      <c r="K47" s="0" t="n">
        <f aca="false">+C47-J47</f>
        <v>93</v>
      </c>
      <c r="L47" s="0" t="s">
        <v>14</v>
      </c>
    </row>
    <row r="48" customFormat="false" ht="13.8" hidden="false" customHeight="false" outlineLevel="0" collapsed="false">
      <c r="A48" s="7" t="s">
        <v>11</v>
      </c>
      <c r="B48" s="7" t="s">
        <v>12</v>
      </c>
      <c r="C48" s="8" t="n">
        <v>43841</v>
      </c>
      <c r="D48" s="7" t="n">
        <f aca="false">+Estado_de_cultivo[[#This Row],[Fecha]]</f>
        <v>43841</v>
      </c>
      <c r="E48" s="9" t="n">
        <v>43617</v>
      </c>
      <c r="F48" s="9" t="n">
        <f aca="false">+Estado_de_cultivo[[#This Row],[Columna3]]-Estado_de_cultivo[[#This Row],[Columna2]]</f>
        <v>224</v>
      </c>
      <c r="G48" s="0" t="n">
        <v>386152</v>
      </c>
      <c r="H48" s="0" t="n">
        <f aca="false">+Estado_de_cultivo[[#This Row],[NDVI]]/1000000</f>
        <v>0.386152</v>
      </c>
      <c r="I48" s="7" t="n">
        <f aca="false">+(H48*1.1875)+0.04</f>
        <v>0.4985555</v>
      </c>
      <c r="J48" s="10" t="n">
        <v>43738</v>
      </c>
      <c r="K48" s="0" t="n">
        <f aca="false">+C48-J48</f>
        <v>103</v>
      </c>
      <c r="L48" s="0" t="s">
        <v>14</v>
      </c>
    </row>
    <row r="49" customFormat="false" ht="13.8" hidden="false" customHeight="false" outlineLevel="0" collapsed="false">
      <c r="A49" s="7" t="s">
        <v>11</v>
      </c>
      <c r="B49" s="7" t="s">
        <v>12</v>
      </c>
      <c r="C49" s="8" t="n">
        <v>43846</v>
      </c>
      <c r="D49" s="7" t="n">
        <f aca="false">+Estado_de_cultivo[[#This Row],[Fecha]]</f>
        <v>43846</v>
      </c>
      <c r="E49" s="9" t="n">
        <v>43617</v>
      </c>
      <c r="F49" s="9" t="n">
        <f aca="false">+Estado_de_cultivo[[#This Row],[Columna3]]-Estado_de_cultivo[[#This Row],[Columna2]]</f>
        <v>229</v>
      </c>
      <c r="G49" s="0" t="n">
        <v>347329</v>
      </c>
      <c r="H49" s="0" t="n">
        <f aca="false">+Estado_de_cultivo[[#This Row],[NDVI]]/1000000</f>
        <v>0.347329</v>
      </c>
      <c r="I49" s="7" t="n">
        <f aca="false">+(H49*1.1875)+0.04</f>
        <v>0.4524531875</v>
      </c>
      <c r="J49" s="10" t="n">
        <v>43738</v>
      </c>
      <c r="K49" s="0" t="n">
        <f aca="false">+C49-J49</f>
        <v>108</v>
      </c>
      <c r="L49" s="0" t="s">
        <v>14</v>
      </c>
    </row>
    <row r="50" customFormat="false" ht="13.8" hidden="false" customHeight="false" outlineLevel="0" collapsed="false">
      <c r="A50" s="7" t="s">
        <v>11</v>
      </c>
      <c r="B50" s="7" t="s">
        <v>12</v>
      </c>
      <c r="C50" s="8" t="n">
        <v>43851</v>
      </c>
      <c r="D50" s="7" t="n">
        <f aca="false">+Estado_de_cultivo[[#This Row],[Fecha]]</f>
        <v>43851</v>
      </c>
      <c r="E50" s="9" t="n">
        <v>43617</v>
      </c>
      <c r="F50" s="9" t="n">
        <f aca="false">+Estado_de_cultivo[[#This Row],[Columna3]]-Estado_de_cultivo[[#This Row],[Columna2]]</f>
        <v>234</v>
      </c>
      <c r="G50" s="0" t="n">
        <v>384094</v>
      </c>
      <c r="H50" s="0" t="n">
        <f aca="false">+Estado_de_cultivo[[#This Row],[NDVI]]/1000000</f>
        <v>0.384094</v>
      </c>
      <c r="I50" s="7" t="n">
        <f aca="false">+(H50*1.1875)+0.04</f>
        <v>0.496111625</v>
      </c>
      <c r="J50" s="10" t="n">
        <v>43738</v>
      </c>
      <c r="K50" s="0" t="n">
        <f aca="false">+C50-J50</f>
        <v>113</v>
      </c>
      <c r="L50" s="0" t="s">
        <v>14</v>
      </c>
    </row>
    <row r="51" customFormat="false" ht="13.8" hidden="false" customHeight="false" outlineLevel="0" collapsed="false">
      <c r="A51" s="7" t="s">
        <v>11</v>
      </c>
      <c r="B51" s="7" t="s">
        <v>12</v>
      </c>
      <c r="C51" s="8" t="n">
        <v>43856</v>
      </c>
      <c r="D51" s="7" t="n">
        <f aca="false">+Estado_de_cultivo[[#This Row],[Fecha]]</f>
        <v>43856</v>
      </c>
      <c r="E51" s="9" t="n">
        <v>43617</v>
      </c>
      <c r="F51" s="9" t="n">
        <f aca="false">+Estado_de_cultivo[[#This Row],[Columna3]]-Estado_de_cultivo[[#This Row],[Columna2]]</f>
        <v>239</v>
      </c>
      <c r="G51" s="0" t="n">
        <v>412043</v>
      </c>
      <c r="H51" s="0" t="n">
        <f aca="false">+Estado_de_cultivo[[#This Row],[NDVI]]/1000000</f>
        <v>0.412043</v>
      </c>
      <c r="I51" s="7" t="n">
        <f aca="false">+(H51*1.1875)+0.04</f>
        <v>0.5293010625</v>
      </c>
      <c r="J51" s="10" t="n">
        <v>43738</v>
      </c>
      <c r="K51" s="0" t="n">
        <f aca="false">+C51-J51</f>
        <v>118</v>
      </c>
      <c r="L51" s="0" t="s">
        <v>14</v>
      </c>
    </row>
    <row r="52" customFormat="false" ht="13.8" hidden="false" customHeight="false" outlineLevel="0" collapsed="false">
      <c r="A52" s="7" t="s">
        <v>11</v>
      </c>
      <c r="B52" s="7" t="s">
        <v>12</v>
      </c>
      <c r="C52" s="8" t="n">
        <v>43861</v>
      </c>
      <c r="D52" s="7" t="n">
        <f aca="false">+Estado_de_cultivo[[#This Row],[Fecha]]</f>
        <v>43861</v>
      </c>
      <c r="E52" s="9" t="n">
        <v>43617</v>
      </c>
      <c r="F52" s="9" t="n">
        <f aca="false">+Estado_de_cultivo[[#This Row],[Columna3]]-Estado_de_cultivo[[#This Row],[Columna2]]</f>
        <v>244</v>
      </c>
      <c r="G52" s="0" t="n">
        <v>412907</v>
      </c>
      <c r="H52" s="0" t="n">
        <f aca="false">+Estado_de_cultivo[[#This Row],[NDVI]]/1000000</f>
        <v>0.412907</v>
      </c>
      <c r="I52" s="7" t="n">
        <f aca="false">+(H52*1.1875)+0.04</f>
        <v>0.5303270625</v>
      </c>
      <c r="J52" s="10" t="n">
        <v>43738</v>
      </c>
      <c r="K52" s="0" t="n">
        <f aca="false">+C52-J52</f>
        <v>123</v>
      </c>
      <c r="L52" s="0" t="s">
        <v>14</v>
      </c>
    </row>
    <row r="53" customFormat="false" ht="13.8" hidden="false" customHeight="false" outlineLevel="0" collapsed="false">
      <c r="A53" s="7" t="s">
        <v>11</v>
      </c>
      <c r="B53" s="7" t="s">
        <v>12</v>
      </c>
      <c r="C53" s="8" t="n">
        <v>43866</v>
      </c>
      <c r="D53" s="7" t="n">
        <f aca="false">+Estado_de_cultivo[[#This Row],[Fecha]]</f>
        <v>43866</v>
      </c>
      <c r="E53" s="9" t="n">
        <v>43617</v>
      </c>
      <c r="F53" s="9" t="n">
        <f aca="false">+Estado_de_cultivo[[#This Row],[Columna3]]-Estado_de_cultivo[[#This Row],[Columna2]]</f>
        <v>249</v>
      </c>
      <c r="G53" s="0" t="n">
        <v>499587</v>
      </c>
      <c r="H53" s="0" t="n">
        <f aca="false">+Estado_de_cultivo[[#This Row],[NDVI]]/1000000</f>
        <v>0.499587</v>
      </c>
      <c r="I53" s="7" t="n">
        <f aca="false">+(H53*1.1875)+0.04</f>
        <v>0.6332595625</v>
      </c>
      <c r="J53" s="10" t="n">
        <v>43738</v>
      </c>
      <c r="K53" s="0" t="n">
        <f aca="false">+C53-J53</f>
        <v>128</v>
      </c>
      <c r="L53" s="0" t="s">
        <v>14</v>
      </c>
    </row>
    <row r="54" customFormat="false" ht="13.8" hidden="false" customHeight="false" outlineLevel="0" collapsed="false">
      <c r="A54" s="7" t="s">
        <v>11</v>
      </c>
      <c r="B54" s="7" t="s">
        <v>12</v>
      </c>
      <c r="C54" s="8" t="n">
        <v>43876</v>
      </c>
      <c r="D54" s="7" t="n">
        <f aca="false">+Estado_de_cultivo[[#This Row],[Fecha]]</f>
        <v>43876</v>
      </c>
      <c r="E54" s="9" t="n">
        <v>43617</v>
      </c>
      <c r="F54" s="9" t="n">
        <f aca="false">+Estado_de_cultivo[[#This Row],[Columna3]]-Estado_de_cultivo[[#This Row],[Columna2]]</f>
        <v>259</v>
      </c>
      <c r="G54" s="0" t="n">
        <v>45269</v>
      </c>
      <c r="H54" s="0" t="n">
        <f aca="false">+Estado_de_cultivo[[#This Row],[NDVI]]/1000000</f>
        <v>0.045269</v>
      </c>
      <c r="I54" s="7" t="n">
        <f aca="false">+(H54*1.1875)+0.04</f>
        <v>0.0937569375</v>
      </c>
      <c r="J54" s="10" t="n">
        <v>43738</v>
      </c>
      <c r="K54" s="0" t="n">
        <f aca="false">+C54-J54</f>
        <v>138</v>
      </c>
      <c r="L54" s="0" t="s">
        <v>14</v>
      </c>
    </row>
    <row r="55" customFormat="false" ht="13.8" hidden="false" customHeight="false" outlineLevel="0" collapsed="false">
      <c r="A55" s="7" t="s">
        <v>11</v>
      </c>
      <c r="B55" s="7" t="s">
        <v>12</v>
      </c>
      <c r="C55" s="8" t="n">
        <v>43886</v>
      </c>
      <c r="D55" s="7" t="n">
        <f aca="false">+Estado_de_cultivo[[#This Row],[Fecha]]</f>
        <v>43886</v>
      </c>
      <c r="E55" s="9" t="n">
        <v>43617</v>
      </c>
      <c r="F55" s="9" t="n">
        <f aca="false">+Estado_de_cultivo[[#This Row],[Columna3]]-Estado_de_cultivo[[#This Row],[Columna2]]</f>
        <v>269</v>
      </c>
      <c r="G55" s="0" t="n">
        <v>460618</v>
      </c>
      <c r="H55" s="0" t="n">
        <f aca="false">+Estado_de_cultivo[[#This Row],[NDVI]]/1000000</f>
        <v>0.460618</v>
      </c>
      <c r="I55" s="7" t="n">
        <f aca="false">+(H55*1.1875)+0.04</f>
        <v>0.586983875</v>
      </c>
      <c r="J55" s="10" t="n">
        <v>43738</v>
      </c>
      <c r="K55" s="0" t="n">
        <f aca="false">+C55-J55</f>
        <v>148</v>
      </c>
      <c r="L55" s="0" t="s">
        <v>14</v>
      </c>
    </row>
    <row r="56" customFormat="false" ht="13.8" hidden="false" customHeight="false" outlineLevel="0" collapsed="false">
      <c r="A56" s="7" t="s">
        <v>11</v>
      </c>
      <c r="B56" s="7" t="s">
        <v>12</v>
      </c>
      <c r="C56" s="8" t="n">
        <v>43891</v>
      </c>
      <c r="D56" s="7" t="n">
        <f aca="false">+Estado_de_cultivo[[#This Row],[Fecha]]</f>
        <v>43891</v>
      </c>
      <c r="E56" s="9" t="n">
        <v>43617</v>
      </c>
      <c r="F56" s="9" t="n">
        <f aca="false">+Estado_de_cultivo[[#This Row],[Columna3]]-Estado_de_cultivo[[#This Row],[Columna2]]</f>
        <v>274</v>
      </c>
      <c r="G56" s="0" t="n">
        <v>444422</v>
      </c>
      <c r="H56" s="0" t="n">
        <f aca="false">+Estado_de_cultivo[[#This Row],[NDVI]]/1000000</f>
        <v>0.444422</v>
      </c>
      <c r="I56" s="7" t="n">
        <f aca="false">+(H56*1.1875)+0.04</f>
        <v>0.567751125</v>
      </c>
      <c r="J56" s="10" t="n">
        <v>43738</v>
      </c>
      <c r="K56" s="0" t="n">
        <f aca="false">+C56-J56</f>
        <v>153</v>
      </c>
      <c r="L56" s="0" t="s">
        <v>14</v>
      </c>
    </row>
    <row r="57" customFormat="false" ht="13.8" hidden="false" customHeight="false" outlineLevel="0" collapsed="false">
      <c r="A57" s="7" t="s">
        <v>11</v>
      </c>
      <c r="B57" s="7" t="s">
        <v>12</v>
      </c>
      <c r="C57" s="8" t="n">
        <v>43901</v>
      </c>
      <c r="D57" s="7" t="n">
        <f aca="false">+Estado_de_cultivo[[#This Row],[Fecha]]</f>
        <v>43901</v>
      </c>
      <c r="E57" s="9" t="n">
        <v>43617</v>
      </c>
      <c r="F57" s="9" t="n">
        <f aca="false">+Estado_de_cultivo[[#This Row],[Columna3]]-Estado_de_cultivo[[#This Row],[Columna2]]</f>
        <v>284</v>
      </c>
      <c r="G57" s="0" t="n">
        <v>378394</v>
      </c>
      <c r="H57" s="0" t="n">
        <f aca="false">+Estado_de_cultivo[[#This Row],[NDVI]]/1000000</f>
        <v>0.378394</v>
      </c>
      <c r="I57" s="7" t="n">
        <f aca="false">+(H57*1.1875)+0.04</f>
        <v>0.489342875</v>
      </c>
      <c r="J57" s="10" t="n">
        <v>43738</v>
      </c>
      <c r="K57" s="0" t="n">
        <f aca="false">+C57-J57</f>
        <v>163</v>
      </c>
      <c r="L57" s="0" t="s">
        <v>14</v>
      </c>
    </row>
    <row r="58" customFormat="false" ht="13.8" hidden="false" customHeight="false" outlineLevel="0" collapsed="false">
      <c r="A58" s="7" t="s">
        <v>11</v>
      </c>
      <c r="B58" s="7" t="s">
        <v>12</v>
      </c>
      <c r="C58" s="8" t="n">
        <v>43906</v>
      </c>
      <c r="D58" s="7" t="n">
        <f aca="false">+Estado_de_cultivo[[#This Row],[Fecha]]</f>
        <v>43906</v>
      </c>
      <c r="E58" s="9" t="n">
        <v>43617</v>
      </c>
      <c r="F58" s="9" t="n">
        <f aca="false">+Estado_de_cultivo[[#This Row],[Columna3]]-Estado_de_cultivo[[#This Row],[Columna2]]</f>
        <v>289</v>
      </c>
      <c r="G58" s="0" t="n">
        <v>414549</v>
      </c>
      <c r="H58" s="0" t="n">
        <f aca="false">+Estado_de_cultivo[[#This Row],[NDVI]]/1000000</f>
        <v>0.414549</v>
      </c>
      <c r="I58" s="7" t="n">
        <f aca="false">+(H58*1.1875)+0.04</f>
        <v>0.5322769375</v>
      </c>
      <c r="J58" s="10" t="n">
        <v>43738</v>
      </c>
      <c r="K58" s="0" t="n">
        <f aca="false">+C58-J58</f>
        <v>168</v>
      </c>
      <c r="L58" s="0" t="s">
        <v>14</v>
      </c>
    </row>
    <row r="59" customFormat="false" ht="13.8" hidden="false" customHeight="false" outlineLevel="0" collapsed="false">
      <c r="A59" s="7" t="s">
        <v>11</v>
      </c>
      <c r="B59" s="7" t="s">
        <v>12</v>
      </c>
      <c r="C59" s="8" t="n">
        <v>43911</v>
      </c>
      <c r="D59" s="7" t="n">
        <f aca="false">+Estado_de_cultivo[[#This Row],[Fecha]]</f>
        <v>43911</v>
      </c>
      <c r="E59" s="9" t="n">
        <v>43617</v>
      </c>
      <c r="F59" s="9" t="n">
        <f aca="false">+Estado_de_cultivo[[#This Row],[Columna3]]-Estado_de_cultivo[[#This Row],[Columna2]]</f>
        <v>294</v>
      </c>
      <c r="G59" s="0" t="n">
        <v>418503</v>
      </c>
      <c r="H59" s="0" t="n">
        <f aca="false">+Estado_de_cultivo[[#This Row],[NDVI]]/1000000</f>
        <v>0.418503</v>
      </c>
      <c r="I59" s="7" t="n">
        <f aca="false">+(H59*1.1875)+0.04</f>
        <v>0.5369723125</v>
      </c>
      <c r="J59" s="10" t="n">
        <v>43738</v>
      </c>
      <c r="K59" s="0" t="n">
        <f aca="false">+C59-J59</f>
        <v>173</v>
      </c>
      <c r="L59" s="0" t="s">
        <v>14</v>
      </c>
    </row>
    <row r="60" customFormat="false" ht="13.8" hidden="false" customHeight="false" outlineLevel="0" collapsed="false">
      <c r="A60" s="7" t="s">
        <v>11</v>
      </c>
      <c r="B60" s="7" t="s">
        <v>12</v>
      </c>
      <c r="C60" s="8" t="n">
        <v>43916</v>
      </c>
      <c r="D60" s="7" t="n">
        <f aca="false">+Estado_de_cultivo[[#This Row],[Fecha]]</f>
        <v>43916</v>
      </c>
      <c r="E60" s="9" t="n">
        <v>43617</v>
      </c>
      <c r="F60" s="9" t="n">
        <f aca="false">+Estado_de_cultivo[[#This Row],[Columna3]]-Estado_de_cultivo[[#This Row],[Columna2]]</f>
        <v>299</v>
      </c>
      <c r="G60" s="0" t="n">
        <v>494474</v>
      </c>
      <c r="H60" s="0" t="n">
        <f aca="false">+Estado_de_cultivo[[#This Row],[NDVI]]/1000000</f>
        <v>0.494474</v>
      </c>
      <c r="I60" s="7" t="n">
        <f aca="false">+(H60*1.1875)+0.04</f>
        <v>0.627187875</v>
      </c>
      <c r="J60" s="10" t="n">
        <v>43738</v>
      </c>
      <c r="K60" s="0" t="n">
        <f aca="false">+C60-J60</f>
        <v>178</v>
      </c>
      <c r="L60" s="0" t="s">
        <v>14</v>
      </c>
    </row>
    <row r="61" customFormat="false" ht="13.8" hidden="false" customHeight="false" outlineLevel="0" collapsed="false">
      <c r="A61" s="7" t="s">
        <v>11</v>
      </c>
      <c r="B61" s="7" t="s">
        <v>12</v>
      </c>
      <c r="C61" s="8" t="n">
        <v>43931</v>
      </c>
      <c r="D61" s="7" t="n">
        <f aca="false">+Estado_de_cultivo[[#This Row],[Fecha]]</f>
        <v>43931</v>
      </c>
      <c r="E61" s="9" t="n">
        <v>43617</v>
      </c>
      <c r="F61" s="9" t="n">
        <f aca="false">+Estado_de_cultivo[[#This Row],[Columna3]]-Estado_de_cultivo[[#This Row],[Columna2]]</f>
        <v>314</v>
      </c>
      <c r="G61" s="0" t="n">
        <v>45331</v>
      </c>
      <c r="H61" s="0" t="n">
        <f aca="false">+Estado_de_cultivo[[#This Row],[NDVI]]/1000000</f>
        <v>0.045331</v>
      </c>
      <c r="I61" s="7" t="n">
        <f aca="false">+(H61*1.1875)+0.04</f>
        <v>0.0938305625</v>
      </c>
      <c r="J61" s="10" t="n">
        <v>43738</v>
      </c>
      <c r="K61" s="0" t="n">
        <f aca="false">+C61-J61</f>
        <v>193</v>
      </c>
      <c r="L61" s="0" t="s">
        <v>14</v>
      </c>
    </row>
    <row r="62" customFormat="false" ht="13.8" hidden="false" customHeight="false" outlineLevel="0" collapsed="false">
      <c r="A62" s="7" t="s">
        <v>11</v>
      </c>
      <c r="B62" s="7" t="s">
        <v>12</v>
      </c>
      <c r="C62" s="8" t="n">
        <v>43936</v>
      </c>
      <c r="D62" s="7" t="n">
        <f aca="false">+Estado_de_cultivo[[#This Row],[Fecha]]</f>
        <v>43936</v>
      </c>
      <c r="E62" s="9" t="n">
        <v>43617</v>
      </c>
      <c r="F62" s="9" t="n">
        <f aca="false">+Estado_de_cultivo[[#This Row],[Columna3]]-Estado_de_cultivo[[#This Row],[Columna2]]</f>
        <v>319</v>
      </c>
      <c r="G62" s="0" t="n">
        <v>537824</v>
      </c>
      <c r="H62" s="0" t="n">
        <f aca="false">+Estado_de_cultivo[[#This Row],[NDVI]]/1000000</f>
        <v>0.537824</v>
      </c>
      <c r="I62" s="7" t="n">
        <f aca="false">+(H62*1.1875)+0.04</f>
        <v>0.678666</v>
      </c>
      <c r="J62" s="10" t="n">
        <v>43738</v>
      </c>
      <c r="K62" s="0" t="n">
        <f aca="false">+C62-J62</f>
        <v>198</v>
      </c>
      <c r="L62" s="0" t="s">
        <v>14</v>
      </c>
    </row>
    <row r="63" customFormat="false" ht="13.8" hidden="false" customHeight="false" outlineLevel="0" collapsed="false">
      <c r="A63" s="7" t="s">
        <v>11</v>
      </c>
      <c r="B63" s="7" t="s">
        <v>12</v>
      </c>
      <c r="C63" s="8" t="n">
        <v>43941</v>
      </c>
      <c r="D63" s="7" t="n">
        <f aca="false">+Estado_de_cultivo[[#This Row],[Fecha]]</f>
        <v>43941</v>
      </c>
      <c r="E63" s="9" t="n">
        <v>43617</v>
      </c>
      <c r="F63" s="9" t="n">
        <f aca="false">+Estado_de_cultivo[[#This Row],[Columna3]]-Estado_de_cultivo[[#This Row],[Columna2]]</f>
        <v>324</v>
      </c>
      <c r="G63" s="0" t="n">
        <v>480145</v>
      </c>
      <c r="H63" s="0" t="n">
        <f aca="false">+Estado_de_cultivo[[#This Row],[NDVI]]/1000000</f>
        <v>0.480145</v>
      </c>
      <c r="I63" s="7" t="n">
        <f aca="false">+(H63*1.1875)+0.04</f>
        <v>0.6101721875</v>
      </c>
      <c r="J63" s="10" t="n">
        <v>43738</v>
      </c>
      <c r="K63" s="0" t="n">
        <f aca="false">+C63-J63</f>
        <v>203</v>
      </c>
      <c r="L63" s="0" t="s">
        <v>14</v>
      </c>
    </row>
    <row r="64" customFormat="false" ht="13.8" hidden="false" customHeight="false" outlineLevel="0" collapsed="false">
      <c r="A64" s="7" t="s">
        <v>11</v>
      </c>
      <c r="B64" s="7" t="s">
        <v>12</v>
      </c>
      <c r="C64" s="8" t="n">
        <v>43946</v>
      </c>
      <c r="D64" s="7" t="n">
        <f aca="false">+Estado_de_cultivo[[#This Row],[Fecha]]</f>
        <v>43946</v>
      </c>
      <c r="E64" s="9" t="n">
        <v>43617</v>
      </c>
      <c r="F64" s="9" t="n">
        <f aca="false">+Estado_de_cultivo[[#This Row],[Columna3]]-Estado_de_cultivo[[#This Row],[Columna2]]</f>
        <v>329</v>
      </c>
      <c r="G64" s="0" t="n">
        <v>431819</v>
      </c>
      <c r="H64" s="0" t="n">
        <f aca="false">+Estado_de_cultivo[[#This Row],[NDVI]]/1000000</f>
        <v>0.431819</v>
      </c>
      <c r="I64" s="7" t="n">
        <f aca="false">+(H64*1.1875)+0.04</f>
        <v>0.5527850625</v>
      </c>
      <c r="J64" s="10" t="n">
        <v>43738</v>
      </c>
      <c r="K64" s="0" t="n">
        <f aca="false">+C64-J64</f>
        <v>208</v>
      </c>
      <c r="L64" s="0" t="s">
        <v>14</v>
      </c>
    </row>
    <row r="65" customFormat="false" ht="13.8" hidden="false" customHeight="false" outlineLevel="0" collapsed="false">
      <c r="A65" s="7" t="s">
        <v>11</v>
      </c>
      <c r="B65" s="7" t="s">
        <v>12</v>
      </c>
      <c r="C65" s="8" t="n">
        <v>43951</v>
      </c>
      <c r="D65" s="7" t="n">
        <f aca="false">+Estado_de_cultivo[[#This Row],[Fecha]]</f>
        <v>43951</v>
      </c>
      <c r="E65" s="9" t="n">
        <v>43617</v>
      </c>
      <c r="F65" s="9" t="n">
        <f aca="false">+Estado_de_cultivo[[#This Row],[Columna3]]-Estado_de_cultivo[[#This Row],[Columna2]]</f>
        <v>334</v>
      </c>
      <c r="G65" s="0" t="n">
        <v>483316</v>
      </c>
      <c r="H65" s="0" t="n">
        <f aca="false">+Estado_de_cultivo[[#This Row],[NDVI]]/1000000</f>
        <v>0.483316</v>
      </c>
      <c r="I65" s="7" t="n">
        <f aca="false">+(H65*1.1875)+0.04</f>
        <v>0.61393775</v>
      </c>
      <c r="J65" s="10" t="n">
        <v>43738</v>
      </c>
      <c r="K65" s="0" t="n">
        <f aca="false">+C65-J65</f>
        <v>213</v>
      </c>
      <c r="L65" s="0" t="s">
        <v>14</v>
      </c>
    </row>
    <row r="66" customFormat="false" ht="13.8" hidden="false" customHeight="false" outlineLevel="0" collapsed="false">
      <c r="A66" s="7" t="s">
        <v>11</v>
      </c>
      <c r="B66" s="7" t="s">
        <v>12</v>
      </c>
      <c r="C66" s="8" t="n">
        <v>44106</v>
      </c>
      <c r="D66" s="7" t="n">
        <f aca="false">+Estado_de_cultivo[[#This Row],[Fecha]]</f>
        <v>44106</v>
      </c>
      <c r="E66" s="9" t="n">
        <v>43983</v>
      </c>
      <c r="F66" s="9" t="n">
        <f aca="false">+Estado_de_cultivo[[#This Row],[Columna3]]-Estado_de_cultivo[[#This Row],[Columna2]]</f>
        <v>123</v>
      </c>
      <c r="G66" s="0" t="n">
        <v>193928</v>
      </c>
      <c r="H66" s="0" t="n">
        <f aca="false">+Estado_de_cultivo[[#This Row],[NDVI]]/1000000</f>
        <v>0.193928</v>
      </c>
      <c r="I66" s="7" t="n">
        <f aca="false">+(H66*1.1875)+0.04</f>
        <v>0.2702895</v>
      </c>
      <c r="J66" s="10" t="n">
        <v>44104</v>
      </c>
      <c r="K66" s="0" t="n">
        <f aca="false">+C66-J66</f>
        <v>2</v>
      </c>
      <c r="L66" s="0" t="s">
        <v>15</v>
      </c>
    </row>
    <row r="67" customFormat="false" ht="13.8" hidden="false" customHeight="false" outlineLevel="0" collapsed="false">
      <c r="A67" s="7" t="s">
        <v>11</v>
      </c>
      <c r="B67" s="7" t="s">
        <v>12</v>
      </c>
      <c r="C67" s="8" t="n">
        <v>44111</v>
      </c>
      <c r="D67" s="7" t="n">
        <f aca="false">+Estado_de_cultivo[[#This Row],[Fecha]]</f>
        <v>44111</v>
      </c>
      <c r="E67" s="9" t="n">
        <v>43983</v>
      </c>
      <c r="F67" s="9" t="n">
        <f aca="false">+Estado_de_cultivo[[#This Row],[Columna3]]-Estado_de_cultivo[[#This Row],[Columna2]]</f>
        <v>128</v>
      </c>
      <c r="G67" s="0" t="n">
        <v>198885</v>
      </c>
      <c r="H67" s="0" t="n">
        <f aca="false">+Estado_de_cultivo[[#This Row],[NDVI]]/1000000</f>
        <v>0.198885</v>
      </c>
      <c r="I67" s="7" t="n">
        <f aca="false">+(H67*1.1875)+0.04</f>
        <v>0.2761759375</v>
      </c>
      <c r="J67" s="10" t="n">
        <v>44104</v>
      </c>
      <c r="K67" s="0" t="n">
        <f aca="false">+C67-J67</f>
        <v>7</v>
      </c>
      <c r="L67" s="0" t="s">
        <v>15</v>
      </c>
    </row>
    <row r="68" customFormat="false" ht="13.8" hidden="false" customHeight="false" outlineLevel="0" collapsed="false">
      <c r="A68" s="7" t="s">
        <v>11</v>
      </c>
      <c r="B68" s="7" t="s">
        <v>12</v>
      </c>
      <c r="C68" s="8" t="n">
        <v>44116</v>
      </c>
      <c r="D68" s="7" t="n">
        <f aca="false">+Estado_de_cultivo[[#This Row],[Fecha]]</f>
        <v>44116</v>
      </c>
      <c r="E68" s="9" t="n">
        <v>43983</v>
      </c>
      <c r="F68" s="9" t="n">
        <f aca="false">+Estado_de_cultivo[[#This Row],[Columna3]]-Estado_de_cultivo[[#This Row],[Columna2]]</f>
        <v>133</v>
      </c>
      <c r="G68" s="0" t="n">
        <v>205513</v>
      </c>
      <c r="H68" s="0" t="n">
        <f aca="false">+Estado_de_cultivo[[#This Row],[NDVI]]/1000000</f>
        <v>0.205513</v>
      </c>
      <c r="I68" s="7" t="n">
        <f aca="false">+(H68*1.1875)+0.04</f>
        <v>0.2840466875</v>
      </c>
      <c r="J68" s="10" t="n">
        <v>44104</v>
      </c>
      <c r="K68" s="0" t="n">
        <f aca="false">+C68-J68</f>
        <v>12</v>
      </c>
      <c r="L68" s="0" t="s">
        <v>15</v>
      </c>
    </row>
    <row r="69" customFormat="false" ht="13.8" hidden="false" customHeight="false" outlineLevel="0" collapsed="false">
      <c r="A69" s="7" t="s">
        <v>11</v>
      </c>
      <c r="B69" s="7" t="s">
        <v>12</v>
      </c>
      <c r="C69" s="8" t="n">
        <v>44121</v>
      </c>
      <c r="D69" s="7" t="n">
        <f aca="false">+Estado_de_cultivo[[#This Row],[Fecha]]</f>
        <v>44121</v>
      </c>
      <c r="E69" s="9" t="n">
        <v>43983</v>
      </c>
      <c r="F69" s="9" t="n">
        <f aca="false">+Estado_de_cultivo[[#This Row],[Columna3]]-Estado_de_cultivo[[#This Row],[Columna2]]</f>
        <v>138</v>
      </c>
      <c r="G69" s="0" t="n">
        <v>269377</v>
      </c>
      <c r="H69" s="0" t="n">
        <f aca="false">+Estado_de_cultivo[[#This Row],[NDVI]]/1000000</f>
        <v>0.269377</v>
      </c>
      <c r="I69" s="7" t="n">
        <f aca="false">+(H69*1.1875)+0.04</f>
        <v>0.3598851875</v>
      </c>
      <c r="J69" s="10" t="n">
        <v>44104</v>
      </c>
      <c r="K69" s="0" t="n">
        <f aca="false">+C69-J69</f>
        <v>17</v>
      </c>
      <c r="L69" s="0" t="s">
        <v>15</v>
      </c>
    </row>
    <row r="70" customFormat="false" ht="13.8" hidden="false" customHeight="false" outlineLevel="0" collapsed="false">
      <c r="A70" s="7" t="s">
        <v>11</v>
      </c>
      <c r="B70" s="7" t="s">
        <v>12</v>
      </c>
      <c r="C70" s="8" t="n">
        <v>44126</v>
      </c>
      <c r="D70" s="7" t="n">
        <f aca="false">+Estado_de_cultivo[[#This Row],[Fecha]]</f>
        <v>44126</v>
      </c>
      <c r="E70" s="9" t="n">
        <v>43983</v>
      </c>
      <c r="F70" s="9" t="n">
        <f aca="false">+Estado_de_cultivo[[#This Row],[Columna3]]-Estado_de_cultivo[[#This Row],[Columna2]]</f>
        <v>143</v>
      </c>
      <c r="G70" s="0" t="n">
        <v>32078</v>
      </c>
      <c r="H70" s="0" t="n">
        <f aca="false">+Estado_de_cultivo[[#This Row],[NDVI]]/1000000</f>
        <v>0.032078</v>
      </c>
      <c r="I70" s="7" t="n">
        <f aca="false">+(H70*1.1875)+0.04</f>
        <v>0.078092625</v>
      </c>
      <c r="J70" s="10" t="n">
        <v>44104</v>
      </c>
      <c r="K70" s="0" t="n">
        <f aca="false">+C70-J70</f>
        <v>22</v>
      </c>
      <c r="L70" s="0" t="s">
        <v>15</v>
      </c>
    </row>
    <row r="71" customFormat="false" ht="13.8" hidden="false" customHeight="false" outlineLevel="0" collapsed="false">
      <c r="A71" s="7" t="s">
        <v>11</v>
      </c>
      <c r="B71" s="7" t="s">
        <v>12</v>
      </c>
      <c r="C71" s="8" t="n">
        <v>44136</v>
      </c>
      <c r="D71" s="7" t="n">
        <f aca="false">+Estado_de_cultivo[[#This Row],[Fecha]]</f>
        <v>44136</v>
      </c>
      <c r="E71" s="9" t="n">
        <v>43983</v>
      </c>
      <c r="F71" s="9" t="n">
        <f aca="false">+Estado_de_cultivo[[#This Row],[Columna3]]-Estado_de_cultivo[[#This Row],[Columna2]]</f>
        <v>153</v>
      </c>
      <c r="G71" s="0" t="n">
        <v>401108</v>
      </c>
      <c r="H71" s="0" t="n">
        <f aca="false">+Estado_de_cultivo[[#This Row],[NDVI]]/1000000</f>
        <v>0.401108</v>
      </c>
      <c r="I71" s="7" t="n">
        <f aca="false">+(H71*1.1875)+0.04</f>
        <v>0.51631575</v>
      </c>
      <c r="J71" s="10" t="n">
        <v>44104</v>
      </c>
      <c r="K71" s="0" t="n">
        <f aca="false">+C71-J71</f>
        <v>32</v>
      </c>
      <c r="L71" s="0" t="s">
        <v>15</v>
      </c>
    </row>
    <row r="72" customFormat="false" ht="13.8" hidden="false" customHeight="false" outlineLevel="0" collapsed="false">
      <c r="A72" s="7" t="s">
        <v>11</v>
      </c>
      <c r="B72" s="7" t="s">
        <v>12</v>
      </c>
      <c r="C72" s="8" t="n">
        <v>44141</v>
      </c>
      <c r="D72" s="7" t="n">
        <f aca="false">+Estado_de_cultivo[[#This Row],[Fecha]]</f>
        <v>44141</v>
      </c>
      <c r="E72" s="9" t="n">
        <v>43983</v>
      </c>
      <c r="F72" s="9" t="n">
        <f aca="false">+Estado_de_cultivo[[#This Row],[Columna3]]-Estado_de_cultivo[[#This Row],[Columna2]]</f>
        <v>158</v>
      </c>
      <c r="G72" s="0" t="n">
        <v>408929</v>
      </c>
      <c r="H72" s="0" t="n">
        <f aca="false">+Estado_de_cultivo[[#This Row],[NDVI]]/1000000</f>
        <v>0.408929</v>
      </c>
      <c r="I72" s="7" t="n">
        <f aca="false">+(H72*1.1875)+0.04</f>
        <v>0.5256031875</v>
      </c>
      <c r="J72" s="10" t="n">
        <v>44104</v>
      </c>
      <c r="K72" s="0" t="n">
        <f aca="false">+C72-J72</f>
        <v>37</v>
      </c>
      <c r="L72" s="0" t="s">
        <v>15</v>
      </c>
    </row>
    <row r="73" customFormat="false" ht="13.8" hidden="false" customHeight="false" outlineLevel="0" collapsed="false">
      <c r="A73" s="7" t="s">
        <v>11</v>
      </c>
      <c r="B73" s="7" t="s">
        <v>12</v>
      </c>
      <c r="C73" s="8" t="n">
        <v>44151</v>
      </c>
      <c r="D73" s="7" t="n">
        <f aca="false">+Estado_de_cultivo[[#This Row],[Fecha]]</f>
        <v>44151</v>
      </c>
      <c r="E73" s="9" t="n">
        <v>43983</v>
      </c>
      <c r="F73" s="9" t="n">
        <f aca="false">+Estado_de_cultivo[[#This Row],[Columna3]]-Estado_de_cultivo[[#This Row],[Columna2]]</f>
        <v>168</v>
      </c>
      <c r="G73" s="0" t="n">
        <v>422181</v>
      </c>
      <c r="H73" s="0" t="n">
        <f aca="false">+Estado_de_cultivo[[#This Row],[NDVI]]/1000000</f>
        <v>0.422181</v>
      </c>
      <c r="I73" s="7" t="n">
        <f aca="false">+(H73*1.1875)+0.04</f>
        <v>0.5413399375</v>
      </c>
      <c r="J73" s="10" t="n">
        <v>44104</v>
      </c>
      <c r="K73" s="0" t="n">
        <f aca="false">+C73-J73</f>
        <v>47</v>
      </c>
      <c r="L73" s="0" t="s">
        <v>15</v>
      </c>
    </row>
    <row r="74" customFormat="false" ht="13.8" hidden="false" customHeight="false" outlineLevel="0" collapsed="false">
      <c r="A74" s="7" t="s">
        <v>11</v>
      </c>
      <c r="B74" s="7" t="s">
        <v>12</v>
      </c>
      <c r="C74" s="8" t="n">
        <v>44156</v>
      </c>
      <c r="D74" s="7" t="n">
        <f aca="false">+Estado_de_cultivo[[#This Row],[Fecha]]</f>
        <v>44156</v>
      </c>
      <c r="E74" s="9" t="n">
        <v>43983</v>
      </c>
      <c r="F74" s="9" t="n">
        <f aca="false">+Estado_de_cultivo[[#This Row],[Columna3]]-Estado_de_cultivo[[#This Row],[Columna2]]</f>
        <v>173</v>
      </c>
      <c r="G74" s="0" t="n">
        <v>429224</v>
      </c>
      <c r="H74" s="0" t="n">
        <f aca="false">+Estado_de_cultivo[[#This Row],[NDVI]]/1000000</f>
        <v>0.429224</v>
      </c>
      <c r="I74" s="7" t="n">
        <f aca="false">+(H74*1.1875)+0.04</f>
        <v>0.5497035</v>
      </c>
      <c r="J74" s="10" t="n">
        <v>44104</v>
      </c>
      <c r="K74" s="0" t="n">
        <f aca="false">+C74-J74</f>
        <v>52</v>
      </c>
      <c r="L74" s="0" t="s">
        <v>15</v>
      </c>
    </row>
    <row r="75" customFormat="false" ht="13.8" hidden="false" customHeight="false" outlineLevel="0" collapsed="false">
      <c r="A75" s="7" t="s">
        <v>11</v>
      </c>
      <c r="B75" s="7" t="s">
        <v>12</v>
      </c>
      <c r="C75" s="8" t="n">
        <v>44161</v>
      </c>
      <c r="D75" s="7" t="n">
        <f aca="false">+Estado_de_cultivo[[#This Row],[Fecha]]</f>
        <v>44161</v>
      </c>
      <c r="E75" s="9" t="n">
        <v>43983</v>
      </c>
      <c r="F75" s="9" t="n">
        <f aca="false">+Estado_de_cultivo[[#This Row],[Columna3]]-Estado_de_cultivo[[#This Row],[Columna2]]</f>
        <v>178</v>
      </c>
      <c r="G75" s="0" t="n">
        <v>409756</v>
      </c>
      <c r="H75" s="0" t="n">
        <f aca="false">+Estado_de_cultivo[[#This Row],[NDVI]]/1000000</f>
        <v>0.409756</v>
      </c>
      <c r="I75" s="7" t="n">
        <f aca="false">+(H75*1.1875)+0.04</f>
        <v>0.52658525</v>
      </c>
      <c r="J75" s="10" t="n">
        <v>44104</v>
      </c>
      <c r="K75" s="0" t="n">
        <f aca="false">+C75-J75</f>
        <v>57</v>
      </c>
      <c r="L75" s="0" t="s">
        <v>15</v>
      </c>
    </row>
    <row r="76" customFormat="false" ht="13.8" hidden="false" customHeight="false" outlineLevel="0" collapsed="false">
      <c r="A76" s="7" t="s">
        <v>11</v>
      </c>
      <c r="B76" s="7" t="s">
        <v>12</v>
      </c>
      <c r="C76" s="8" t="n">
        <v>44166</v>
      </c>
      <c r="D76" s="7" t="n">
        <f aca="false">+Estado_de_cultivo[[#This Row],[Fecha]]</f>
        <v>44166</v>
      </c>
      <c r="E76" s="9" t="n">
        <v>43983</v>
      </c>
      <c r="F76" s="9" t="n">
        <f aca="false">+Estado_de_cultivo[[#This Row],[Columna3]]-Estado_de_cultivo[[#This Row],[Columna2]]</f>
        <v>183</v>
      </c>
      <c r="G76" s="0" t="n">
        <v>40177</v>
      </c>
      <c r="H76" s="0" t="n">
        <f aca="false">+Estado_de_cultivo[[#This Row],[NDVI]]/1000000</f>
        <v>0.040177</v>
      </c>
      <c r="I76" s="7" t="n">
        <f aca="false">+(H76*1.1875)+0.04</f>
        <v>0.0877101875</v>
      </c>
      <c r="J76" s="10" t="n">
        <v>44104</v>
      </c>
      <c r="K76" s="0" t="n">
        <f aca="false">+C76-J76</f>
        <v>62</v>
      </c>
      <c r="L76" s="0" t="s">
        <v>15</v>
      </c>
    </row>
    <row r="77" customFormat="false" ht="13.8" hidden="false" customHeight="false" outlineLevel="0" collapsed="false">
      <c r="A77" s="7" t="s">
        <v>11</v>
      </c>
      <c r="B77" s="7" t="s">
        <v>12</v>
      </c>
      <c r="C77" s="8" t="n">
        <v>44171</v>
      </c>
      <c r="D77" s="7" t="n">
        <f aca="false">+Estado_de_cultivo[[#This Row],[Fecha]]</f>
        <v>44171</v>
      </c>
      <c r="E77" s="9" t="n">
        <v>43983</v>
      </c>
      <c r="F77" s="9" t="n">
        <f aca="false">+Estado_de_cultivo[[#This Row],[Columna3]]-Estado_de_cultivo[[#This Row],[Columna2]]</f>
        <v>188</v>
      </c>
      <c r="G77" s="0" t="n">
        <v>40452</v>
      </c>
      <c r="H77" s="0" t="n">
        <f aca="false">+Estado_de_cultivo[[#This Row],[NDVI]]/1000000</f>
        <v>0.040452</v>
      </c>
      <c r="I77" s="7" t="n">
        <f aca="false">+(H77*1.1875)+0.04</f>
        <v>0.08803675</v>
      </c>
      <c r="J77" s="10" t="n">
        <v>44104</v>
      </c>
      <c r="K77" s="0" t="n">
        <f aca="false">+C77-J77</f>
        <v>67</v>
      </c>
      <c r="L77" s="0" t="s">
        <v>15</v>
      </c>
    </row>
    <row r="78" customFormat="false" ht="13.8" hidden="false" customHeight="false" outlineLevel="0" collapsed="false">
      <c r="A78" s="7" t="s">
        <v>11</v>
      </c>
      <c r="B78" s="7" t="s">
        <v>12</v>
      </c>
      <c r="C78" s="8" t="n">
        <v>44176</v>
      </c>
      <c r="D78" s="7" t="n">
        <f aca="false">+Estado_de_cultivo[[#This Row],[Fecha]]</f>
        <v>44176</v>
      </c>
      <c r="E78" s="9" t="n">
        <v>43983</v>
      </c>
      <c r="F78" s="9" t="n">
        <f aca="false">+Estado_de_cultivo[[#This Row],[Columna3]]-Estado_de_cultivo[[#This Row],[Columna2]]</f>
        <v>193</v>
      </c>
      <c r="G78" s="0" t="n">
        <v>407639</v>
      </c>
      <c r="H78" s="0" t="n">
        <f aca="false">+Estado_de_cultivo[[#This Row],[NDVI]]/1000000</f>
        <v>0.407639</v>
      </c>
      <c r="I78" s="7" t="n">
        <f aca="false">+(H78*1.1875)+0.04</f>
        <v>0.5240713125</v>
      </c>
      <c r="J78" s="10" t="n">
        <v>44104</v>
      </c>
      <c r="K78" s="0" t="n">
        <f aca="false">+C78-J78</f>
        <v>72</v>
      </c>
      <c r="L78" s="0" t="s">
        <v>15</v>
      </c>
    </row>
    <row r="79" customFormat="false" ht="13.8" hidden="false" customHeight="false" outlineLevel="0" collapsed="false">
      <c r="A79" s="7" t="s">
        <v>11</v>
      </c>
      <c r="B79" s="7" t="s">
        <v>12</v>
      </c>
      <c r="C79" s="8" t="n">
        <v>44181</v>
      </c>
      <c r="D79" s="7" t="n">
        <f aca="false">+Estado_de_cultivo[[#This Row],[Fecha]]</f>
        <v>44181</v>
      </c>
      <c r="E79" s="9" t="n">
        <v>43983</v>
      </c>
      <c r="F79" s="9" t="n">
        <f aca="false">+Estado_de_cultivo[[#This Row],[Columna3]]-Estado_de_cultivo[[#This Row],[Columna2]]</f>
        <v>198</v>
      </c>
      <c r="G79" s="0" t="n">
        <v>423446</v>
      </c>
      <c r="H79" s="0" t="n">
        <f aca="false">+Estado_de_cultivo[[#This Row],[NDVI]]/1000000</f>
        <v>0.423446</v>
      </c>
      <c r="I79" s="7" t="n">
        <f aca="false">+(H79*1.1875)+0.04</f>
        <v>0.542842125</v>
      </c>
      <c r="J79" s="10" t="n">
        <v>44104</v>
      </c>
      <c r="K79" s="0" t="n">
        <f aca="false">+C79-J79</f>
        <v>77</v>
      </c>
      <c r="L79" s="0" t="s">
        <v>15</v>
      </c>
    </row>
    <row r="80" customFormat="false" ht="13.8" hidden="false" customHeight="false" outlineLevel="0" collapsed="false">
      <c r="A80" s="7" t="s">
        <v>11</v>
      </c>
      <c r="B80" s="7" t="s">
        <v>12</v>
      </c>
      <c r="C80" s="8" t="n">
        <v>44186</v>
      </c>
      <c r="D80" s="7" t="n">
        <f aca="false">+Estado_de_cultivo[[#This Row],[Fecha]]</f>
        <v>44186</v>
      </c>
      <c r="E80" s="9" t="n">
        <v>43983</v>
      </c>
      <c r="F80" s="9" t="n">
        <f aca="false">+Estado_de_cultivo[[#This Row],[Columna3]]-Estado_de_cultivo[[#This Row],[Columna2]]</f>
        <v>203</v>
      </c>
      <c r="G80" s="0" t="n">
        <v>405525</v>
      </c>
      <c r="H80" s="0" t="n">
        <f aca="false">+Estado_de_cultivo[[#This Row],[NDVI]]/1000000</f>
        <v>0.405525</v>
      </c>
      <c r="I80" s="7" t="n">
        <f aca="false">+(H80*1.1875)+0.04</f>
        <v>0.5215609375</v>
      </c>
      <c r="J80" s="10" t="n">
        <v>44104</v>
      </c>
      <c r="K80" s="0" t="n">
        <f aca="false">+C80-J80</f>
        <v>82</v>
      </c>
      <c r="L80" s="0" t="s">
        <v>15</v>
      </c>
    </row>
    <row r="81" customFormat="false" ht="13.8" hidden="false" customHeight="false" outlineLevel="0" collapsed="false">
      <c r="A81" s="7" t="s">
        <v>11</v>
      </c>
      <c r="B81" s="7" t="s">
        <v>12</v>
      </c>
      <c r="C81" s="8" t="n">
        <v>44196</v>
      </c>
      <c r="D81" s="7" t="n">
        <f aca="false">+Estado_de_cultivo[[#This Row],[Fecha]]</f>
        <v>44196</v>
      </c>
      <c r="E81" s="9" t="n">
        <v>43983</v>
      </c>
      <c r="F81" s="9" t="n">
        <f aca="false">+Estado_de_cultivo[[#This Row],[Columna3]]-Estado_de_cultivo[[#This Row],[Columna2]]</f>
        <v>213</v>
      </c>
      <c r="G81" s="0" t="n">
        <v>40988</v>
      </c>
      <c r="H81" s="0" t="n">
        <f aca="false">+Estado_de_cultivo[[#This Row],[NDVI]]/1000000</f>
        <v>0.040988</v>
      </c>
      <c r="I81" s="7" t="n">
        <f aca="false">+(H81*1.1875)+0.04</f>
        <v>0.08867325</v>
      </c>
      <c r="J81" s="10" t="n">
        <v>44104</v>
      </c>
      <c r="K81" s="0" t="n">
        <f aca="false">+C81-J81</f>
        <v>92</v>
      </c>
      <c r="L81" s="0" t="s">
        <v>15</v>
      </c>
    </row>
    <row r="82" customFormat="false" ht="13.8" hidden="false" customHeight="false" outlineLevel="0" collapsed="false">
      <c r="A82" s="7" t="s">
        <v>11</v>
      </c>
      <c r="B82" s="7" t="s">
        <v>12</v>
      </c>
      <c r="C82" s="8" t="n">
        <v>44216</v>
      </c>
      <c r="D82" s="7" t="n">
        <f aca="false">+Estado_de_cultivo[[#This Row],[Fecha]]</f>
        <v>44216</v>
      </c>
      <c r="E82" s="9" t="n">
        <v>43983</v>
      </c>
      <c r="F82" s="9" t="n">
        <f aca="false">+Estado_de_cultivo[[#This Row],[Columna3]]-Estado_de_cultivo[[#This Row],[Columna2]]</f>
        <v>233</v>
      </c>
      <c r="G82" s="0" t="n">
        <v>443519</v>
      </c>
      <c r="H82" s="0" t="n">
        <f aca="false">+Estado_de_cultivo[[#This Row],[NDVI]]/1000000</f>
        <v>0.443519</v>
      </c>
      <c r="I82" s="7" t="n">
        <f aca="false">+(H82*1.1875)+0.04</f>
        <v>0.5666788125</v>
      </c>
      <c r="J82" s="10" t="n">
        <v>44104</v>
      </c>
      <c r="K82" s="0" t="n">
        <f aca="false">+C82-J82</f>
        <v>112</v>
      </c>
      <c r="L82" s="0" t="s">
        <v>15</v>
      </c>
    </row>
    <row r="83" customFormat="false" ht="13.8" hidden="false" customHeight="false" outlineLevel="0" collapsed="false">
      <c r="A83" s="7" t="s">
        <v>11</v>
      </c>
      <c r="B83" s="7" t="s">
        <v>12</v>
      </c>
      <c r="C83" s="8" t="n">
        <v>44221</v>
      </c>
      <c r="D83" s="7" t="n">
        <f aca="false">+Estado_de_cultivo[[#This Row],[Fecha]]</f>
        <v>44221</v>
      </c>
      <c r="E83" s="9" t="n">
        <v>43983</v>
      </c>
      <c r="F83" s="9" t="n">
        <f aca="false">+Estado_de_cultivo[[#This Row],[Columna3]]-Estado_de_cultivo[[#This Row],[Columna2]]</f>
        <v>238</v>
      </c>
      <c r="G83" s="0" t="n">
        <v>397044</v>
      </c>
      <c r="H83" s="0" t="n">
        <f aca="false">+Estado_de_cultivo[[#This Row],[NDVI]]/1000000</f>
        <v>0.397044</v>
      </c>
      <c r="I83" s="7" t="n">
        <f aca="false">+(H83*1.1875)+0.04</f>
        <v>0.51148975</v>
      </c>
      <c r="J83" s="10" t="n">
        <v>44104</v>
      </c>
      <c r="K83" s="0" t="n">
        <f aca="false">+C83-J83</f>
        <v>117</v>
      </c>
      <c r="L83" s="0" t="s">
        <v>15</v>
      </c>
    </row>
    <row r="84" customFormat="false" ht="13.8" hidden="false" customHeight="false" outlineLevel="0" collapsed="false">
      <c r="A84" s="7" t="s">
        <v>11</v>
      </c>
      <c r="B84" s="7" t="s">
        <v>12</v>
      </c>
      <c r="C84" s="8" t="n">
        <v>44231</v>
      </c>
      <c r="D84" s="7" t="n">
        <f aca="false">+Estado_de_cultivo[[#This Row],[Fecha]]</f>
        <v>44231</v>
      </c>
      <c r="E84" s="9" t="n">
        <v>43983</v>
      </c>
      <c r="F84" s="9" t="n">
        <f aca="false">+Estado_de_cultivo[[#This Row],[Columna3]]-Estado_de_cultivo[[#This Row],[Columna2]]</f>
        <v>248</v>
      </c>
      <c r="G84" s="0" t="n">
        <v>494876</v>
      </c>
      <c r="H84" s="0" t="n">
        <f aca="false">+Estado_de_cultivo[[#This Row],[NDVI]]/1000000</f>
        <v>0.494876</v>
      </c>
      <c r="I84" s="7" t="n">
        <f aca="false">+(H84*1.1875)+0.04</f>
        <v>0.62766525</v>
      </c>
      <c r="J84" s="10" t="n">
        <v>44104</v>
      </c>
      <c r="K84" s="0" t="n">
        <f aca="false">+C84-J84</f>
        <v>127</v>
      </c>
      <c r="L84" s="0" t="s">
        <v>15</v>
      </c>
    </row>
    <row r="85" customFormat="false" ht="13.8" hidden="false" customHeight="false" outlineLevel="0" collapsed="false">
      <c r="A85" s="7" t="s">
        <v>11</v>
      </c>
      <c r="B85" s="7" t="s">
        <v>12</v>
      </c>
      <c r="C85" s="8" t="n">
        <v>44241</v>
      </c>
      <c r="D85" s="7" t="n">
        <f aca="false">+Estado_de_cultivo[[#This Row],[Fecha]]</f>
        <v>44241</v>
      </c>
      <c r="E85" s="9" t="n">
        <v>43983</v>
      </c>
      <c r="F85" s="9" t="n">
        <f aca="false">+Estado_de_cultivo[[#This Row],[Columna3]]-Estado_de_cultivo[[#This Row],[Columna2]]</f>
        <v>258</v>
      </c>
      <c r="G85" s="0" t="n">
        <v>539619</v>
      </c>
      <c r="H85" s="0" t="n">
        <f aca="false">+Estado_de_cultivo[[#This Row],[NDVI]]/1000000</f>
        <v>0.539619</v>
      </c>
      <c r="I85" s="7" t="n">
        <f aca="false">+(H85*1.1875)+0.04</f>
        <v>0.6807975625</v>
      </c>
      <c r="J85" s="10" t="n">
        <v>44104</v>
      </c>
      <c r="K85" s="0" t="n">
        <f aca="false">+C85-J85</f>
        <v>137</v>
      </c>
      <c r="L85" s="0" t="s">
        <v>15</v>
      </c>
    </row>
    <row r="86" customFormat="false" ht="13.8" hidden="false" customHeight="false" outlineLevel="0" collapsed="false">
      <c r="A86" s="7" t="s">
        <v>11</v>
      </c>
      <c r="B86" s="7" t="s">
        <v>12</v>
      </c>
      <c r="C86" s="8" t="n">
        <v>44251</v>
      </c>
      <c r="D86" s="7" t="n">
        <f aca="false">+Estado_de_cultivo[[#This Row],[Fecha]]</f>
        <v>44251</v>
      </c>
      <c r="E86" s="9" t="n">
        <v>43983</v>
      </c>
      <c r="F86" s="9" t="n">
        <f aca="false">+Estado_de_cultivo[[#This Row],[Columna3]]-Estado_de_cultivo[[#This Row],[Columna2]]</f>
        <v>268</v>
      </c>
      <c r="G86" s="0" t="n">
        <v>454596</v>
      </c>
      <c r="H86" s="0" t="n">
        <f aca="false">+Estado_de_cultivo[[#This Row],[NDVI]]/1000000</f>
        <v>0.454596</v>
      </c>
      <c r="I86" s="7" t="n">
        <f aca="false">+(H86*1.1875)+0.04</f>
        <v>0.57983275</v>
      </c>
      <c r="J86" s="10" t="n">
        <v>44104</v>
      </c>
      <c r="K86" s="0" t="n">
        <f aca="false">+C86-J86</f>
        <v>147</v>
      </c>
      <c r="L86" s="0" t="s">
        <v>15</v>
      </c>
    </row>
    <row r="87" customFormat="false" ht="13.8" hidden="false" customHeight="false" outlineLevel="0" collapsed="false">
      <c r="A87" s="7" t="s">
        <v>11</v>
      </c>
      <c r="B87" s="7" t="s">
        <v>12</v>
      </c>
      <c r="C87" s="8" t="n">
        <v>44256</v>
      </c>
      <c r="D87" s="7" t="n">
        <f aca="false">+Estado_de_cultivo[[#This Row],[Fecha]]</f>
        <v>44256</v>
      </c>
      <c r="E87" s="9" t="n">
        <v>43983</v>
      </c>
      <c r="F87" s="9" t="n">
        <f aca="false">+Estado_de_cultivo[[#This Row],[Columna3]]-Estado_de_cultivo[[#This Row],[Columna2]]</f>
        <v>273</v>
      </c>
      <c r="G87" s="0" t="n">
        <v>52021</v>
      </c>
      <c r="H87" s="0" t="n">
        <f aca="false">+Estado_de_cultivo[[#This Row],[NDVI]]/1000000</f>
        <v>0.052021</v>
      </c>
      <c r="I87" s="7" t="n">
        <f aca="false">+(H87*1.1875)+0.04</f>
        <v>0.1017749375</v>
      </c>
      <c r="J87" s="10" t="n">
        <v>44104</v>
      </c>
      <c r="K87" s="0" t="n">
        <f aca="false">+C87-J87</f>
        <v>152</v>
      </c>
      <c r="L87" s="0" t="s">
        <v>15</v>
      </c>
    </row>
    <row r="88" customFormat="false" ht="13.8" hidden="false" customHeight="false" outlineLevel="0" collapsed="false">
      <c r="A88" s="7" t="s">
        <v>11</v>
      </c>
      <c r="B88" s="7" t="s">
        <v>12</v>
      </c>
      <c r="C88" s="8" t="n">
        <v>44261</v>
      </c>
      <c r="D88" s="7" t="n">
        <f aca="false">+Estado_de_cultivo[[#This Row],[Fecha]]</f>
        <v>44261</v>
      </c>
      <c r="E88" s="9" t="n">
        <v>43983</v>
      </c>
      <c r="F88" s="9" t="n">
        <f aca="false">+Estado_de_cultivo[[#This Row],[Columna3]]-Estado_de_cultivo[[#This Row],[Columna2]]</f>
        <v>278</v>
      </c>
      <c r="G88" s="0" t="n">
        <v>427859</v>
      </c>
      <c r="H88" s="0" t="n">
        <f aca="false">+Estado_de_cultivo[[#This Row],[NDVI]]/1000000</f>
        <v>0.427859</v>
      </c>
      <c r="I88" s="7" t="n">
        <f aca="false">+(H88*1.1875)+0.04</f>
        <v>0.5480825625</v>
      </c>
      <c r="J88" s="10" t="n">
        <v>44104</v>
      </c>
      <c r="K88" s="0" t="n">
        <f aca="false">+C88-J88</f>
        <v>157</v>
      </c>
      <c r="L88" s="0" t="s">
        <v>15</v>
      </c>
    </row>
    <row r="89" customFormat="false" ht="13.8" hidden="false" customHeight="false" outlineLevel="0" collapsed="false">
      <c r="A89" s="7" t="s">
        <v>11</v>
      </c>
      <c r="B89" s="7" t="s">
        <v>12</v>
      </c>
      <c r="C89" s="8" t="n">
        <v>44276</v>
      </c>
      <c r="D89" s="7" t="n">
        <f aca="false">+Estado_de_cultivo[[#This Row],[Fecha]]</f>
        <v>44276</v>
      </c>
      <c r="E89" s="9" t="n">
        <v>43983</v>
      </c>
      <c r="F89" s="9" t="n">
        <f aca="false">+Estado_de_cultivo[[#This Row],[Columna3]]-Estado_de_cultivo[[#This Row],[Columna2]]</f>
        <v>293</v>
      </c>
      <c r="G89" s="0" t="n">
        <v>44123</v>
      </c>
      <c r="H89" s="0" t="n">
        <f aca="false">+Estado_de_cultivo[[#This Row],[NDVI]]/1000000</f>
        <v>0.044123</v>
      </c>
      <c r="I89" s="7" t="n">
        <f aca="false">+(H89*1.1875)+0.04</f>
        <v>0.0923960625</v>
      </c>
      <c r="J89" s="10" t="n">
        <v>44104</v>
      </c>
      <c r="K89" s="0" t="n">
        <f aca="false">+C89-J89</f>
        <v>172</v>
      </c>
      <c r="L89" s="0" t="s">
        <v>15</v>
      </c>
    </row>
    <row r="90" customFormat="false" ht="13.8" hidden="false" customHeight="false" outlineLevel="0" collapsed="false">
      <c r="A90" s="7" t="s">
        <v>11</v>
      </c>
      <c r="B90" s="7" t="s">
        <v>12</v>
      </c>
      <c r="C90" s="8" t="n">
        <v>44286</v>
      </c>
      <c r="D90" s="7" t="n">
        <f aca="false">+Estado_de_cultivo[[#This Row],[Fecha]]</f>
        <v>44286</v>
      </c>
      <c r="E90" s="9" t="n">
        <v>43983</v>
      </c>
      <c r="F90" s="9" t="n">
        <f aca="false">+Estado_de_cultivo[[#This Row],[Columna3]]-Estado_de_cultivo[[#This Row],[Columna2]]</f>
        <v>303</v>
      </c>
      <c r="G90" s="0" t="n">
        <v>436798</v>
      </c>
      <c r="H90" s="0" t="n">
        <f aca="false">+Estado_de_cultivo[[#This Row],[NDVI]]/1000000</f>
        <v>0.436798</v>
      </c>
      <c r="I90" s="7" t="n">
        <f aca="false">+(H90*1.1875)+0.04</f>
        <v>0.558697625</v>
      </c>
      <c r="J90" s="10" t="n">
        <v>44104</v>
      </c>
      <c r="K90" s="0" t="n">
        <f aca="false">+C90-J90</f>
        <v>182</v>
      </c>
      <c r="L90" s="0" t="s">
        <v>15</v>
      </c>
    </row>
    <row r="91" customFormat="false" ht="13.8" hidden="false" customHeight="false" outlineLevel="0" collapsed="false">
      <c r="A91" s="7" t="s">
        <v>11</v>
      </c>
      <c r="B91" s="7" t="s">
        <v>12</v>
      </c>
      <c r="C91" s="8" t="n">
        <v>44301</v>
      </c>
      <c r="D91" s="7" t="n">
        <f aca="false">+Estado_de_cultivo[[#This Row],[Fecha]]</f>
        <v>44301</v>
      </c>
      <c r="E91" s="9" t="n">
        <v>43983</v>
      </c>
      <c r="F91" s="9" t="n">
        <f aca="false">+Estado_de_cultivo[[#This Row],[Columna3]]-Estado_de_cultivo[[#This Row],[Columna2]]</f>
        <v>318</v>
      </c>
      <c r="G91" s="0" t="n">
        <v>448186</v>
      </c>
      <c r="H91" s="0" t="n">
        <f aca="false">+Estado_de_cultivo[[#This Row],[NDVI]]/1000000</f>
        <v>0.448186</v>
      </c>
      <c r="I91" s="7" t="n">
        <f aca="false">+(H91*1.1875)+0.04</f>
        <v>0.572220875</v>
      </c>
      <c r="J91" s="10" t="n">
        <v>44104</v>
      </c>
      <c r="K91" s="0" t="n">
        <f aca="false">+C91-J91</f>
        <v>197</v>
      </c>
      <c r="L91" s="0" t="s">
        <v>15</v>
      </c>
    </row>
    <row r="92" customFormat="false" ht="13.8" hidden="false" customHeight="false" outlineLevel="0" collapsed="false">
      <c r="A92" s="7" t="s">
        <v>11</v>
      </c>
      <c r="B92" s="7" t="s">
        <v>12</v>
      </c>
      <c r="C92" s="8" t="n">
        <v>44306</v>
      </c>
      <c r="D92" s="7" t="n">
        <f aca="false">+Estado_de_cultivo[[#This Row],[Fecha]]</f>
        <v>44306</v>
      </c>
      <c r="E92" s="9" t="n">
        <v>43983</v>
      </c>
      <c r="F92" s="9" t="n">
        <f aca="false">+Estado_de_cultivo[[#This Row],[Columna3]]-Estado_de_cultivo[[#This Row],[Columna2]]</f>
        <v>323</v>
      </c>
      <c r="G92" s="0" t="n">
        <v>401191</v>
      </c>
      <c r="H92" s="0" t="n">
        <f aca="false">+Estado_de_cultivo[[#This Row],[NDVI]]/1000000</f>
        <v>0.401191</v>
      </c>
      <c r="I92" s="7" t="n">
        <f aca="false">+(H92*1.1875)+0.04</f>
        <v>0.5164143125</v>
      </c>
      <c r="J92" s="10" t="n">
        <v>44104</v>
      </c>
      <c r="K92" s="0" t="n">
        <f aca="false">+C92-J92</f>
        <v>202</v>
      </c>
      <c r="L92" s="0" t="s">
        <v>15</v>
      </c>
    </row>
    <row r="93" s="5" customFormat="true" ht="13.8" hidden="false" customHeight="false" outlineLevel="0" collapsed="false">
      <c r="A93" s="2" t="s">
        <v>11</v>
      </c>
      <c r="B93" s="2" t="s">
        <v>12</v>
      </c>
      <c r="C93" s="3" t="n">
        <v>44311</v>
      </c>
      <c r="D93" s="2" t="n">
        <f aca="false">+Estado_de_cultivo[[#This Row],[Fecha]]</f>
        <v>44311</v>
      </c>
      <c r="E93" s="4" t="n">
        <v>43983</v>
      </c>
      <c r="F93" s="4" t="n">
        <f aca="false">+Estado_de_cultivo[[#This Row],[Columna3]]-Estado_de_cultivo[[#This Row],[Columna2]]</f>
        <v>328</v>
      </c>
      <c r="G93" s="5" t="n">
        <v>41217</v>
      </c>
      <c r="H93" s="5" t="n">
        <f aca="false">+Estado_de_cultivo[[#This Row],[NDVI]]/1000000</f>
        <v>0.041217</v>
      </c>
      <c r="I93" s="2" t="n">
        <f aca="false">+(H93*1.1875)+0.04</f>
        <v>0.0889451875</v>
      </c>
      <c r="J93" s="6" t="n">
        <v>44104</v>
      </c>
      <c r="K93" s="5" t="n">
        <f aca="false">+C93-J93</f>
        <v>207</v>
      </c>
      <c r="L93" s="5" t="s">
        <v>15</v>
      </c>
    </row>
    <row r="94" s="19" customFormat="true" ht="13.8" hidden="false" customHeight="false" outlineLevel="0" collapsed="false">
      <c r="A94" s="16" t="s">
        <v>11</v>
      </c>
      <c r="B94" s="16" t="s">
        <v>12</v>
      </c>
      <c r="C94" s="17" t="n">
        <v>44471</v>
      </c>
      <c r="D94" s="16" t="n">
        <f aca="false">+Estado_de_cultivo[[#This Row],[Fecha]]</f>
        <v>44471</v>
      </c>
      <c r="E94" s="18" t="n">
        <v>44348</v>
      </c>
      <c r="F94" s="18" t="n">
        <f aca="false">+Estado_de_cultivo[[#This Row],[Columna3]]-Estado_de_cultivo[[#This Row],[Columna2]]</f>
        <v>123</v>
      </c>
      <c r="G94" s="19" t="n">
        <v>186696</v>
      </c>
      <c r="H94" s="19" t="n">
        <f aca="false">+Estado_de_cultivo[[#This Row],[NDVI]]/1000000</f>
        <v>0.186696</v>
      </c>
      <c r="I94" s="16" t="n">
        <f aca="false">+(H94*1.1875)+0.04</f>
        <v>0.2617015</v>
      </c>
      <c r="J94" s="20" t="n">
        <v>44469</v>
      </c>
      <c r="K94" s="19" t="n">
        <f aca="false">+C94-J94</f>
        <v>2</v>
      </c>
      <c r="L94" s="19" t="s">
        <v>16</v>
      </c>
    </row>
    <row r="95" customFormat="false" ht="13.8" hidden="false" customHeight="false" outlineLevel="0" collapsed="false">
      <c r="A95" s="7" t="s">
        <v>11</v>
      </c>
      <c r="B95" s="7" t="s">
        <v>12</v>
      </c>
      <c r="C95" s="8" t="n">
        <v>44476</v>
      </c>
      <c r="D95" s="7" t="n">
        <f aca="false">+Estado_de_cultivo[[#This Row],[Fecha]]</f>
        <v>44476</v>
      </c>
      <c r="E95" s="9" t="n">
        <v>44348</v>
      </c>
      <c r="F95" s="9" t="n">
        <f aca="false">+Estado_de_cultivo[[#This Row],[Columna3]]-Estado_de_cultivo[[#This Row],[Columna2]]</f>
        <v>128</v>
      </c>
      <c r="G95" s="0" t="n">
        <v>193643</v>
      </c>
      <c r="H95" s="0" t="n">
        <f aca="false">+Estado_de_cultivo[[#This Row],[NDVI]]/1000000</f>
        <v>0.193643</v>
      </c>
      <c r="I95" s="7" t="n">
        <f aca="false">+(H95*1.1875)+0.04</f>
        <v>0.2699510625</v>
      </c>
      <c r="J95" s="10" t="n">
        <v>44469</v>
      </c>
      <c r="K95" s="0" t="n">
        <f aca="false">+C95-J95</f>
        <v>7</v>
      </c>
      <c r="L95" s="0" t="s">
        <v>16</v>
      </c>
    </row>
    <row r="96" customFormat="false" ht="13.8" hidden="false" customHeight="false" outlineLevel="0" collapsed="false">
      <c r="A96" s="7" t="s">
        <v>11</v>
      </c>
      <c r="B96" s="7" t="s">
        <v>12</v>
      </c>
      <c r="C96" s="8" t="n">
        <v>44486</v>
      </c>
      <c r="D96" s="7" t="n">
        <f aca="false">+Estado_de_cultivo[[#This Row],[Fecha]]</f>
        <v>44486</v>
      </c>
      <c r="E96" s="9" t="n">
        <v>44348</v>
      </c>
      <c r="F96" s="9" t="n">
        <f aca="false">+Estado_de_cultivo[[#This Row],[Columna3]]-Estado_de_cultivo[[#This Row],[Columna2]]</f>
        <v>138</v>
      </c>
      <c r="G96" s="0" t="n">
        <v>235736</v>
      </c>
      <c r="H96" s="0" t="n">
        <f aca="false">+Estado_de_cultivo[[#This Row],[NDVI]]/1000000</f>
        <v>0.235736</v>
      </c>
      <c r="I96" s="7" t="n">
        <f aca="false">+(H96*1.1875)+0.04</f>
        <v>0.3199365</v>
      </c>
      <c r="J96" s="10" t="n">
        <v>44469</v>
      </c>
      <c r="K96" s="0" t="n">
        <f aca="false">+C96-J96</f>
        <v>17</v>
      </c>
      <c r="L96" s="0" t="s">
        <v>16</v>
      </c>
    </row>
    <row r="97" customFormat="false" ht="13.8" hidden="false" customHeight="false" outlineLevel="0" collapsed="false">
      <c r="A97" s="7" t="s">
        <v>11</v>
      </c>
      <c r="B97" s="7" t="s">
        <v>12</v>
      </c>
      <c r="C97" s="8" t="n">
        <v>44506</v>
      </c>
      <c r="D97" s="7" t="n">
        <f aca="false">+Estado_de_cultivo[[#This Row],[Fecha]]</f>
        <v>44506</v>
      </c>
      <c r="E97" s="9" t="n">
        <v>44348</v>
      </c>
      <c r="F97" s="9" t="n">
        <f aca="false">+Estado_de_cultivo[[#This Row],[Columna3]]-Estado_de_cultivo[[#This Row],[Columna2]]</f>
        <v>158</v>
      </c>
      <c r="G97" s="0" t="n">
        <v>402718</v>
      </c>
      <c r="H97" s="0" t="n">
        <f aca="false">+Estado_de_cultivo[[#This Row],[NDVI]]/1000000</f>
        <v>0.402718</v>
      </c>
      <c r="I97" s="7" t="n">
        <f aca="false">+(H97*1.1875)+0.04</f>
        <v>0.518227625</v>
      </c>
      <c r="J97" s="10" t="n">
        <v>44469</v>
      </c>
      <c r="K97" s="0" t="n">
        <f aca="false">+C97-J97</f>
        <v>37</v>
      </c>
      <c r="L97" s="0" t="s">
        <v>16</v>
      </c>
    </row>
    <row r="98" customFormat="false" ht="13.8" hidden="false" customHeight="false" outlineLevel="0" collapsed="false">
      <c r="A98" s="7" t="s">
        <v>11</v>
      </c>
      <c r="B98" s="7" t="s">
        <v>12</v>
      </c>
      <c r="C98" s="8" t="n">
        <v>44521</v>
      </c>
      <c r="D98" s="7" t="n">
        <f aca="false">+Estado_de_cultivo[[#This Row],[Fecha]]</f>
        <v>44521</v>
      </c>
      <c r="E98" s="9" t="n">
        <v>44348</v>
      </c>
      <c r="F98" s="9" t="n">
        <f aca="false">+Estado_de_cultivo[[#This Row],[Columna3]]-Estado_de_cultivo[[#This Row],[Columna2]]</f>
        <v>173</v>
      </c>
      <c r="G98" s="0" t="n">
        <v>396892</v>
      </c>
      <c r="H98" s="0" t="n">
        <f aca="false">+Estado_de_cultivo[[#This Row],[NDVI]]/1000000</f>
        <v>0.396892</v>
      </c>
      <c r="I98" s="7" t="n">
        <f aca="false">+(H98*1.1875)+0.04</f>
        <v>0.51130925</v>
      </c>
      <c r="J98" s="10" t="n">
        <v>44469</v>
      </c>
      <c r="K98" s="0" t="n">
        <f aca="false">+C98-J98</f>
        <v>52</v>
      </c>
      <c r="L98" s="0" t="s">
        <v>16</v>
      </c>
    </row>
    <row r="99" customFormat="false" ht="13.8" hidden="false" customHeight="false" outlineLevel="0" collapsed="false">
      <c r="A99" s="7" t="s">
        <v>11</v>
      </c>
      <c r="B99" s="7" t="s">
        <v>12</v>
      </c>
      <c r="C99" s="8" t="n">
        <v>44526</v>
      </c>
      <c r="D99" s="7" t="n">
        <f aca="false">+Estado_de_cultivo[[#This Row],[Fecha]]</f>
        <v>44526</v>
      </c>
      <c r="E99" s="9" t="n">
        <v>44348</v>
      </c>
      <c r="F99" s="9" t="n">
        <f aca="false">+Estado_de_cultivo[[#This Row],[Columna3]]-Estado_de_cultivo[[#This Row],[Columna2]]</f>
        <v>178</v>
      </c>
      <c r="G99" s="0" t="n">
        <v>453418</v>
      </c>
      <c r="H99" s="0" t="n">
        <f aca="false">+Estado_de_cultivo[[#This Row],[NDVI]]/1000000</f>
        <v>0.453418</v>
      </c>
      <c r="I99" s="7" t="n">
        <f aca="false">+(H99*1.1875)+0.04</f>
        <v>0.578433875</v>
      </c>
      <c r="J99" s="10" t="n">
        <v>44469</v>
      </c>
      <c r="K99" s="0" t="n">
        <f aca="false">+C99-J99</f>
        <v>57</v>
      </c>
      <c r="L99" s="0" t="s">
        <v>16</v>
      </c>
    </row>
    <row r="100" customFormat="false" ht="13.8" hidden="false" customHeight="false" outlineLevel="0" collapsed="false">
      <c r="A100" s="7" t="s">
        <v>11</v>
      </c>
      <c r="B100" s="7" t="s">
        <v>12</v>
      </c>
      <c r="C100" s="8" t="n">
        <v>44531</v>
      </c>
      <c r="D100" s="7" t="n">
        <f aca="false">+Estado_de_cultivo[[#This Row],[Fecha]]</f>
        <v>44531</v>
      </c>
      <c r="E100" s="9" t="n">
        <v>44348</v>
      </c>
      <c r="F100" s="9" t="n">
        <f aca="false">+Estado_de_cultivo[[#This Row],[Columna3]]-Estado_de_cultivo[[#This Row],[Columna2]]</f>
        <v>183</v>
      </c>
      <c r="G100" s="0" t="n">
        <v>454693</v>
      </c>
      <c r="H100" s="0" t="n">
        <f aca="false">+Estado_de_cultivo[[#This Row],[NDVI]]/1000000</f>
        <v>0.454693</v>
      </c>
      <c r="I100" s="7" t="n">
        <f aca="false">+(H100*1.1875)+0.04</f>
        <v>0.5799479375</v>
      </c>
      <c r="J100" s="10" t="n">
        <v>44469</v>
      </c>
      <c r="K100" s="0" t="n">
        <f aca="false">+C100-J100</f>
        <v>62</v>
      </c>
      <c r="L100" s="0" t="s">
        <v>16</v>
      </c>
    </row>
    <row r="101" customFormat="false" ht="13.8" hidden="false" customHeight="false" outlineLevel="0" collapsed="false">
      <c r="A101" s="7" t="s">
        <v>11</v>
      </c>
      <c r="B101" s="7" t="s">
        <v>12</v>
      </c>
      <c r="C101" s="8" t="n">
        <v>44536</v>
      </c>
      <c r="D101" s="7" t="n">
        <f aca="false">+Estado_de_cultivo[[#This Row],[Fecha]]</f>
        <v>44536</v>
      </c>
      <c r="E101" s="9" t="n">
        <v>44348</v>
      </c>
      <c r="F101" s="9" t="n">
        <f aca="false">+Estado_de_cultivo[[#This Row],[Columna3]]-Estado_de_cultivo[[#This Row],[Columna2]]</f>
        <v>188</v>
      </c>
      <c r="G101" s="0" t="n">
        <v>492998</v>
      </c>
      <c r="H101" s="0" t="n">
        <f aca="false">+Estado_de_cultivo[[#This Row],[NDVI]]/1000000</f>
        <v>0.492998</v>
      </c>
      <c r="I101" s="7" t="n">
        <f aca="false">+(H101*1.1875)+0.04</f>
        <v>0.625435125</v>
      </c>
      <c r="J101" s="10" t="n">
        <v>44469</v>
      </c>
      <c r="K101" s="0" t="n">
        <f aca="false">+C101-J101</f>
        <v>67</v>
      </c>
      <c r="L101" s="0" t="s">
        <v>16</v>
      </c>
    </row>
    <row r="102" customFormat="false" ht="13.8" hidden="false" customHeight="false" outlineLevel="0" collapsed="false">
      <c r="A102" s="7" t="s">
        <v>11</v>
      </c>
      <c r="B102" s="7" t="s">
        <v>12</v>
      </c>
      <c r="C102" s="8" t="n">
        <v>44541</v>
      </c>
      <c r="D102" s="7" t="n">
        <f aca="false">+Estado_de_cultivo[[#This Row],[Fecha]]</f>
        <v>44541</v>
      </c>
      <c r="E102" s="9" t="n">
        <v>44348</v>
      </c>
      <c r="F102" s="9" t="n">
        <f aca="false">+Estado_de_cultivo[[#This Row],[Columna3]]-Estado_de_cultivo[[#This Row],[Columna2]]</f>
        <v>193</v>
      </c>
      <c r="G102" s="0" t="n">
        <v>467672</v>
      </c>
      <c r="H102" s="0" t="n">
        <f aca="false">+Estado_de_cultivo[[#This Row],[NDVI]]/1000000</f>
        <v>0.467672</v>
      </c>
      <c r="I102" s="7" t="n">
        <f aca="false">+(H102*1.1875)+0.04</f>
        <v>0.5953605</v>
      </c>
      <c r="J102" s="10" t="n">
        <v>44469</v>
      </c>
      <c r="K102" s="0" t="n">
        <f aca="false">+C102-J102</f>
        <v>72</v>
      </c>
      <c r="L102" s="0" t="s">
        <v>16</v>
      </c>
    </row>
    <row r="103" customFormat="false" ht="13.8" hidden="false" customHeight="false" outlineLevel="0" collapsed="false">
      <c r="A103" s="7" t="s">
        <v>11</v>
      </c>
      <c r="B103" s="7" t="s">
        <v>12</v>
      </c>
      <c r="C103" s="8" t="n">
        <v>44546</v>
      </c>
      <c r="D103" s="7" t="n">
        <f aca="false">+Estado_de_cultivo[[#This Row],[Fecha]]</f>
        <v>44546</v>
      </c>
      <c r="E103" s="9" t="n">
        <v>44348</v>
      </c>
      <c r="F103" s="9" t="n">
        <f aca="false">+Estado_de_cultivo[[#This Row],[Columna3]]-Estado_de_cultivo[[#This Row],[Columna2]]</f>
        <v>198</v>
      </c>
      <c r="G103" s="0" t="n">
        <v>416473</v>
      </c>
      <c r="H103" s="0" t="n">
        <f aca="false">+Estado_de_cultivo[[#This Row],[NDVI]]/1000000</f>
        <v>0.416473</v>
      </c>
      <c r="I103" s="7" t="n">
        <f aca="false">+(H103*1.1875)+0.04</f>
        <v>0.5345616875</v>
      </c>
      <c r="J103" s="10" t="n">
        <v>44469</v>
      </c>
      <c r="K103" s="0" t="n">
        <f aca="false">+C103-J103</f>
        <v>77</v>
      </c>
      <c r="L103" s="0" t="s">
        <v>16</v>
      </c>
    </row>
    <row r="104" customFormat="false" ht="13.8" hidden="false" customHeight="false" outlineLevel="0" collapsed="false">
      <c r="A104" s="7" t="s">
        <v>11</v>
      </c>
      <c r="B104" s="7" t="s">
        <v>12</v>
      </c>
      <c r="C104" s="8" t="n">
        <v>44556</v>
      </c>
      <c r="D104" s="7" t="n">
        <f aca="false">+Estado_de_cultivo[[#This Row],[Fecha]]</f>
        <v>44556</v>
      </c>
      <c r="E104" s="9" t="n">
        <v>44348</v>
      </c>
      <c r="F104" s="9" t="n">
        <f aca="false">+Estado_de_cultivo[[#This Row],[Columna3]]-Estado_de_cultivo[[#This Row],[Columna2]]</f>
        <v>208</v>
      </c>
      <c r="G104" s="0" t="n">
        <v>439515</v>
      </c>
      <c r="H104" s="0" t="n">
        <f aca="false">+Estado_de_cultivo[[#This Row],[NDVI]]/1000000</f>
        <v>0.439515</v>
      </c>
      <c r="I104" s="7" t="n">
        <f aca="false">+(H104*1.1875)+0.04</f>
        <v>0.5619240625</v>
      </c>
      <c r="J104" s="10" t="n">
        <v>44469</v>
      </c>
      <c r="K104" s="0" t="n">
        <f aca="false">+C104-J104</f>
        <v>87</v>
      </c>
      <c r="L104" s="0" t="s">
        <v>16</v>
      </c>
    </row>
    <row r="105" customFormat="false" ht="13.8" hidden="false" customHeight="false" outlineLevel="0" collapsed="false">
      <c r="A105" s="7" t="s">
        <v>11</v>
      </c>
      <c r="B105" s="7" t="s">
        <v>12</v>
      </c>
      <c r="C105" s="8" t="n">
        <v>44561</v>
      </c>
      <c r="D105" s="7" t="n">
        <f aca="false">+Estado_de_cultivo[[#This Row],[Fecha]]</f>
        <v>44561</v>
      </c>
      <c r="E105" s="9" t="n">
        <v>44348</v>
      </c>
      <c r="F105" s="9" t="n">
        <f aca="false">+Estado_de_cultivo[[#This Row],[Columna3]]-Estado_de_cultivo[[#This Row],[Columna2]]</f>
        <v>213</v>
      </c>
      <c r="G105" s="0" t="n">
        <v>432205</v>
      </c>
      <c r="H105" s="0" t="n">
        <f aca="false">+Estado_de_cultivo[[#This Row],[NDVI]]/1000000</f>
        <v>0.432205</v>
      </c>
      <c r="I105" s="7" t="n">
        <f aca="false">+(H105*1.1875)+0.04</f>
        <v>0.5532434375</v>
      </c>
      <c r="J105" s="10" t="n">
        <v>44469</v>
      </c>
      <c r="K105" s="0" t="n">
        <f aca="false">+C105-J105</f>
        <v>92</v>
      </c>
      <c r="L105" s="0" t="s">
        <v>16</v>
      </c>
    </row>
    <row r="106" customFormat="false" ht="13.8" hidden="false" customHeight="false" outlineLevel="0" collapsed="false">
      <c r="A106" s="7" t="s">
        <v>11</v>
      </c>
      <c r="B106" s="7" t="s">
        <v>12</v>
      </c>
      <c r="C106" s="8" t="n">
        <v>44566</v>
      </c>
      <c r="D106" s="7" t="n">
        <f aca="false">+Estado_de_cultivo[[#This Row],[Fecha]]</f>
        <v>44566</v>
      </c>
      <c r="E106" s="9" t="n">
        <v>44348</v>
      </c>
      <c r="F106" s="9" t="n">
        <f aca="false">+Estado_de_cultivo[[#This Row],[Columna3]]-Estado_de_cultivo[[#This Row],[Columna2]]</f>
        <v>218</v>
      </c>
      <c r="G106" s="0" t="n">
        <v>443964</v>
      </c>
      <c r="H106" s="0" t="n">
        <f aca="false">+Estado_de_cultivo[[#This Row],[NDVI]]/1000000</f>
        <v>0.443964</v>
      </c>
      <c r="I106" s="7" t="n">
        <f aca="false">+(H106*1.1875)+0.04</f>
        <v>0.56720725</v>
      </c>
      <c r="J106" s="10" t="n">
        <v>44469</v>
      </c>
      <c r="K106" s="0" t="n">
        <f aca="false">+C106-J106</f>
        <v>97</v>
      </c>
      <c r="L106" s="0" t="s">
        <v>16</v>
      </c>
    </row>
    <row r="107" customFormat="false" ht="13.8" hidden="false" customHeight="false" outlineLevel="0" collapsed="false">
      <c r="A107" s="7" t="s">
        <v>11</v>
      </c>
      <c r="B107" s="7" t="s">
        <v>12</v>
      </c>
      <c r="C107" s="8" t="n">
        <v>44571</v>
      </c>
      <c r="D107" s="7" t="n">
        <f aca="false">+Estado_de_cultivo[[#This Row],[Fecha]]</f>
        <v>44571</v>
      </c>
      <c r="E107" s="9" t="n">
        <v>44348</v>
      </c>
      <c r="F107" s="9" t="n">
        <f aca="false">+Estado_de_cultivo[[#This Row],[Columna3]]-Estado_de_cultivo[[#This Row],[Columna2]]</f>
        <v>223</v>
      </c>
      <c r="G107" s="0" t="n">
        <v>41407</v>
      </c>
      <c r="H107" s="0" t="n">
        <f aca="false">+Estado_de_cultivo[[#This Row],[NDVI]]/1000000</f>
        <v>0.041407</v>
      </c>
      <c r="I107" s="7" t="n">
        <f aca="false">+(H107*1.1875)+0.04</f>
        <v>0.0891708125</v>
      </c>
      <c r="J107" s="10" t="n">
        <v>44469</v>
      </c>
      <c r="K107" s="0" t="n">
        <f aca="false">+C107-J107</f>
        <v>102</v>
      </c>
      <c r="L107" s="0" t="s">
        <v>16</v>
      </c>
    </row>
    <row r="108" customFormat="false" ht="13.8" hidden="false" customHeight="false" outlineLevel="0" collapsed="false">
      <c r="A108" s="7" t="s">
        <v>11</v>
      </c>
      <c r="B108" s="7" t="s">
        <v>12</v>
      </c>
      <c r="C108" s="8" t="n">
        <v>44576</v>
      </c>
      <c r="D108" s="7" t="n">
        <f aca="false">+Estado_de_cultivo[[#This Row],[Fecha]]</f>
        <v>44576</v>
      </c>
      <c r="E108" s="9" t="n">
        <v>44348</v>
      </c>
      <c r="F108" s="9" t="n">
        <f aca="false">+Estado_de_cultivo[[#This Row],[Columna3]]-Estado_de_cultivo[[#This Row],[Columna2]]</f>
        <v>228</v>
      </c>
      <c r="G108" s="0" t="n">
        <v>406101</v>
      </c>
      <c r="H108" s="0" t="n">
        <f aca="false">+Estado_de_cultivo[[#This Row],[NDVI]]/1000000</f>
        <v>0.406101</v>
      </c>
      <c r="I108" s="7" t="n">
        <f aca="false">+(H108*1.1875)+0.04</f>
        <v>0.5222449375</v>
      </c>
      <c r="J108" s="10" t="n">
        <v>44469</v>
      </c>
      <c r="K108" s="0" t="n">
        <f aca="false">+C108-J108</f>
        <v>107</v>
      </c>
      <c r="L108" s="0" t="s">
        <v>16</v>
      </c>
    </row>
    <row r="109" customFormat="false" ht="13.8" hidden="false" customHeight="false" outlineLevel="0" collapsed="false">
      <c r="A109" s="7" t="s">
        <v>11</v>
      </c>
      <c r="B109" s="7" t="s">
        <v>12</v>
      </c>
      <c r="C109" s="8" t="n">
        <v>44581</v>
      </c>
      <c r="D109" s="7" t="n">
        <f aca="false">+Estado_de_cultivo[[#This Row],[Fecha]]</f>
        <v>44581</v>
      </c>
      <c r="E109" s="9" t="n">
        <v>44348</v>
      </c>
      <c r="F109" s="9" t="n">
        <f aca="false">+Estado_de_cultivo[[#This Row],[Columna3]]-Estado_de_cultivo[[#This Row],[Columna2]]</f>
        <v>233</v>
      </c>
      <c r="G109" s="0" t="n">
        <v>427199</v>
      </c>
      <c r="H109" s="0" t="n">
        <f aca="false">+Estado_de_cultivo[[#This Row],[NDVI]]/1000000</f>
        <v>0.427199</v>
      </c>
      <c r="I109" s="7" t="n">
        <f aca="false">+(H109*1.1875)+0.04</f>
        <v>0.5472988125</v>
      </c>
      <c r="J109" s="10" t="n">
        <v>44469</v>
      </c>
      <c r="K109" s="0" t="n">
        <f aca="false">+C109-J109</f>
        <v>112</v>
      </c>
      <c r="L109" s="0" t="s">
        <v>16</v>
      </c>
    </row>
    <row r="110" customFormat="false" ht="13.8" hidden="false" customHeight="false" outlineLevel="0" collapsed="false">
      <c r="A110" s="7" t="s">
        <v>11</v>
      </c>
      <c r="B110" s="7" t="s">
        <v>12</v>
      </c>
      <c r="C110" s="8" t="n">
        <v>44586</v>
      </c>
      <c r="D110" s="7" t="n">
        <f aca="false">+Estado_de_cultivo[[#This Row],[Fecha]]</f>
        <v>44586</v>
      </c>
      <c r="E110" s="9" t="n">
        <v>44348</v>
      </c>
      <c r="F110" s="9" t="n">
        <f aca="false">+Estado_de_cultivo[[#This Row],[Columna3]]-Estado_de_cultivo[[#This Row],[Columna2]]</f>
        <v>238</v>
      </c>
      <c r="G110" s="0" t="n">
        <v>469666</v>
      </c>
      <c r="H110" s="0" t="n">
        <f aca="false">+Estado_de_cultivo[[#This Row],[NDVI]]/1000000</f>
        <v>0.469666</v>
      </c>
      <c r="I110" s="7" t="n">
        <f aca="false">+(H110*1.1875)+0.04</f>
        <v>0.597728375</v>
      </c>
      <c r="J110" s="10" t="n">
        <v>44469</v>
      </c>
      <c r="K110" s="0" t="n">
        <f aca="false">+C110-J110</f>
        <v>117</v>
      </c>
      <c r="L110" s="0" t="s">
        <v>16</v>
      </c>
    </row>
    <row r="111" customFormat="false" ht="13.8" hidden="false" customHeight="false" outlineLevel="0" collapsed="false">
      <c r="A111" s="7" t="s">
        <v>11</v>
      </c>
      <c r="B111" s="7" t="s">
        <v>12</v>
      </c>
      <c r="C111" s="8" t="n">
        <v>44591</v>
      </c>
      <c r="D111" s="7" t="n">
        <f aca="false">+Estado_de_cultivo[[#This Row],[Fecha]]</f>
        <v>44591</v>
      </c>
      <c r="E111" s="9" t="n">
        <v>44348</v>
      </c>
      <c r="F111" s="9" t="n">
        <f aca="false">+Estado_de_cultivo[[#This Row],[Columna3]]-Estado_de_cultivo[[#This Row],[Columna2]]</f>
        <v>243</v>
      </c>
      <c r="G111" s="0" t="n">
        <v>489617</v>
      </c>
      <c r="H111" s="0" t="n">
        <f aca="false">+Estado_de_cultivo[[#This Row],[NDVI]]/1000000</f>
        <v>0.489617</v>
      </c>
      <c r="I111" s="7" t="n">
        <f aca="false">+(H111*1.1875)+0.04</f>
        <v>0.6214201875</v>
      </c>
      <c r="J111" s="10" t="n">
        <v>44469</v>
      </c>
      <c r="K111" s="0" t="n">
        <f aca="false">+C111-J111</f>
        <v>122</v>
      </c>
      <c r="L111" s="0" t="s">
        <v>16</v>
      </c>
    </row>
    <row r="112" customFormat="false" ht="13.8" hidden="false" customHeight="false" outlineLevel="0" collapsed="false">
      <c r="A112" s="7" t="s">
        <v>11</v>
      </c>
      <c r="B112" s="7" t="s">
        <v>12</v>
      </c>
      <c r="C112" s="8" t="n">
        <v>44596</v>
      </c>
      <c r="D112" s="7" t="n">
        <f aca="false">+Estado_de_cultivo[[#This Row],[Fecha]]</f>
        <v>44596</v>
      </c>
      <c r="E112" s="9" t="n">
        <v>44348</v>
      </c>
      <c r="F112" s="9" t="n">
        <f aca="false">+Estado_de_cultivo[[#This Row],[Columna3]]-Estado_de_cultivo[[#This Row],[Columna2]]</f>
        <v>248</v>
      </c>
      <c r="G112" s="0" t="n">
        <v>494282</v>
      </c>
      <c r="H112" s="0" t="n">
        <f aca="false">+Estado_de_cultivo[[#This Row],[NDVI]]/1000000</f>
        <v>0.494282</v>
      </c>
      <c r="I112" s="7" t="n">
        <f aca="false">+(H112*1.1875)+0.04</f>
        <v>0.626959875</v>
      </c>
      <c r="J112" s="10" t="n">
        <v>44469</v>
      </c>
      <c r="K112" s="0" t="n">
        <f aca="false">+C112-J112</f>
        <v>127</v>
      </c>
      <c r="L112" s="0" t="s">
        <v>16</v>
      </c>
    </row>
    <row r="113" customFormat="false" ht="13.8" hidden="false" customHeight="false" outlineLevel="0" collapsed="false">
      <c r="A113" s="7" t="s">
        <v>11</v>
      </c>
      <c r="B113" s="7" t="s">
        <v>12</v>
      </c>
      <c r="C113" s="8" t="n">
        <v>44601</v>
      </c>
      <c r="D113" s="7" t="n">
        <f aca="false">+Estado_de_cultivo[[#This Row],[Fecha]]</f>
        <v>44601</v>
      </c>
      <c r="E113" s="9" t="n">
        <v>44348</v>
      </c>
      <c r="F113" s="9" t="n">
        <f aca="false">+Estado_de_cultivo[[#This Row],[Columna3]]-Estado_de_cultivo[[#This Row],[Columna2]]</f>
        <v>253</v>
      </c>
      <c r="G113" s="0" t="n">
        <v>465303</v>
      </c>
      <c r="H113" s="0" t="n">
        <f aca="false">+Estado_de_cultivo[[#This Row],[NDVI]]/1000000</f>
        <v>0.465303</v>
      </c>
      <c r="I113" s="7" t="n">
        <f aca="false">+(H113*1.1875)+0.04</f>
        <v>0.5925473125</v>
      </c>
      <c r="J113" s="10" t="n">
        <v>44469</v>
      </c>
      <c r="K113" s="0" t="n">
        <f aca="false">+C113-J113</f>
        <v>132</v>
      </c>
      <c r="L113" s="0" t="s">
        <v>16</v>
      </c>
    </row>
    <row r="114" customFormat="false" ht="13.8" hidden="false" customHeight="false" outlineLevel="0" collapsed="false">
      <c r="A114" s="7" t="s">
        <v>11</v>
      </c>
      <c r="B114" s="7" t="s">
        <v>12</v>
      </c>
      <c r="C114" s="8" t="n">
        <v>44606</v>
      </c>
      <c r="D114" s="7" t="n">
        <f aca="false">+Estado_de_cultivo[[#This Row],[Fecha]]</f>
        <v>44606</v>
      </c>
      <c r="E114" s="9" t="n">
        <v>44348</v>
      </c>
      <c r="F114" s="9" t="n">
        <f aca="false">+Estado_de_cultivo[[#This Row],[Columna3]]-Estado_de_cultivo[[#This Row],[Columna2]]</f>
        <v>258</v>
      </c>
      <c r="G114" s="0" t="n">
        <v>509157</v>
      </c>
      <c r="H114" s="0" t="n">
        <f aca="false">+Estado_de_cultivo[[#This Row],[NDVI]]/1000000</f>
        <v>0.509157</v>
      </c>
      <c r="I114" s="7" t="n">
        <f aca="false">+(H114*1.1875)+0.04</f>
        <v>0.6446239375</v>
      </c>
      <c r="J114" s="10" t="n">
        <v>44469</v>
      </c>
      <c r="K114" s="0" t="n">
        <f aca="false">+C114-J114</f>
        <v>137</v>
      </c>
      <c r="L114" s="0" t="s">
        <v>16</v>
      </c>
    </row>
    <row r="115" customFormat="false" ht="13.8" hidden="false" customHeight="false" outlineLevel="0" collapsed="false">
      <c r="A115" s="7" t="s">
        <v>11</v>
      </c>
      <c r="B115" s="7" t="s">
        <v>12</v>
      </c>
      <c r="C115" s="8" t="n">
        <v>44611</v>
      </c>
      <c r="D115" s="7" t="n">
        <f aca="false">+Estado_de_cultivo[[#This Row],[Fecha]]</f>
        <v>44611</v>
      </c>
      <c r="E115" s="9" t="n">
        <v>44348</v>
      </c>
      <c r="F115" s="9" t="n">
        <f aca="false">+Estado_de_cultivo[[#This Row],[Columna3]]-Estado_de_cultivo[[#This Row],[Columna2]]</f>
        <v>263</v>
      </c>
      <c r="G115" s="0" t="n">
        <v>461254</v>
      </c>
      <c r="H115" s="0" t="n">
        <f aca="false">+Estado_de_cultivo[[#This Row],[NDVI]]/1000000</f>
        <v>0.461254</v>
      </c>
      <c r="I115" s="7" t="n">
        <f aca="false">+(H115*1.1875)+0.04</f>
        <v>0.587739125</v>
      </c>
      <c r="J115" s="10" t="n">
        <v>44469</v>
      </c>
      <c r="K115" s="0" t="n">
        <f aca="false">+C115-J115</f>
        <v>142</v>
      </c>
      <c r="L115" s="0" t="s">
        <v>16</v>
      </c>
    </row>
    <row r="116" customFormat="false" ht="13.8" hidden="false" customHeight="false" outlineLevel="0" collapsed="false">
      <c r="A116" s="7" t="s">
        <v>11</v>
      </c>
      <c r="B116" s="7" t="s">
        <v>12</v>
      </c>
      <c r="C116" s="8" t="n">
        <v>44621</v>
      </c>
      <c r="D116" s="7" t="n">
        <f aca="false">+Estado_de_cultivo[[#This Row],[Fecha]]</f>
        <v>44621</v>
      </c>
      <c r="E116" s="9" t="n">
        <v>44348</v>
      </c>
      <c r="F116" s="9" t="n">
        <f aca="false">+Estado_de_cultivo[[#This Row],[Columna3]]-Estado_de_cultivo[[#This Row],[Columna2]]</f>
        <v>273</v>
      </c>
      <c r="G116" s="0" t="n">
        <v>45113</v>
      </c>
      <c r="H116" s="0" t="n">
        <f aca="false">+Estado_de_cultivo[[#This Row],[NDVI]]/1000000</f>
        <v>0.045113</v>
      </c>
      <c r="I116" s="7" t="n">
        <f aca="false">+(H116*1.1875)+0.04</f>
        <v>0.0935716875</v>
      </c>
      <c r="J116" s="10" t="n">
        <v>44469</v>
      </c>
      <c r="K116" s="0" t="n">
        <f aca="false">+C116-J116</f>
        <v>152</v>
      </c>
      <c r="L116" s="0" t="s">
        <v>16</v>
      </c>
    </row>
    <row r="117" customFormat="false" ht="13.8" hidden="false" customHeight="false" outlineLevel="0" collapsed="false">
      <c r="A117" s="7" t="s">
        <v>11</v>
      </c>
      <c r="B117" s="7" t="s">
        <v>12</v>
      </c>
      <c r="C117" s="8" t="n">
        <v>44626</v>
      </c>
      <c r="D117" s="7" t="n">
        <f aca="false">+Estado_de_cultivo[[#This Row],[Fecha]]</f>
        <v>44626</v>
      </c>
      <c r="E117" s="9" t="n">
        <v>44348</v>
      </c>
      <c r="F117" s="9" t="n">
        <f aca="false">+Estado_de_cultivo[[#This Row],[Columna3]]-Estado_de_cultivo[[#This Row],[Columna2]]</f>
        <v>278</v>
      </c>
      <c r="G117" s="0" t="n">
        <v>42137</v>
      </c>
      <c r="H117" s="0" t="n">
        <f aca="false">+Estado_de_cultivo[[#This Row],[NDVI]]/1000000</f>
        <v>0.042137</v>
      </c>
      <c r="I117" s="7" t="n">
        <f aca="false">+(H117*1.1875)+0.04</f>
        <v>0.0900376875</v>
      </c>
      <c r="J117" s="10" t="n">
        <v>44469</v>
      </c>
      <c r="K117" s="0" t="n">
        <f aca="false">+C117-J117</f>
        <v>157</v>
      </c>
      <c r="L117" s="0" t="s">
        <v>16</v>
      </c>
    </row>
    <row r="118" customFormat="false" ht="13.8" hidden="false" customHeight="false" outlineLevel="0" collapsed="false">
      <c r="A118" s="7" t="s">
        <v>11</v>
      </c>
      <c r="B118" s="7" t="s">
        <v>12</v>
      </c>
      <c r="C118" s="8" t="n">
        <v>44636</v>
      </c>
      <c r="D118" s="7" t="n">
        <f aca="false">+Estado_de_cultivo[[#This Row],[Fecha]]</f>
        <v>44636</v>
      </c>
      <c r="E118" s="9" t="n">
        <v>44348</v>
      </c>
      <c r="F118" s="9" t="n">
        <f aca="false">+Estado_de_cultivo[[#This Row],[Columna3]]-Estado_de_cultivo[[#This Row],[Columna2]]</f>
        <v>288</v>
      </c>
      <c r="G118" s="0" t="n">
        <v>426436</v>
      </c>
      <c r="H118" s="0" t="n">
        <f aca="false">+Estado_de_cultivo[[#This Row],[NDVI]]/1000000</f>
        <v>0.426436</v>
      </c>
      <c r="I118" s="7" t="n">
        <f aca="false">+(H118*1.1875)+0.04</f>
        <v>0.54639275</v>
      </c>
      <c r="J118" s="10" t="n">
        <v>44469</v>
      </c>
      <c r="K118" s="0" t="n">
        <f aca="false">+C118-J118</f>
        <v>167</v>
      </c>
      <c r="L118" s="0" t="s">
        <v>16</v>
      </c>
    </row>
    <row r="119" customFormat="false" ht="13.8" hidden="false" customHeight="false" outlineLevel="0" collapsed="false">
      <c r="A119" s="7" t="s">
        <v>11</v>
      </c>
      <c r="B119" s="7" t="s">
        <v>12</v>
      </c>
      <c r="C119" s="8" t="n">
        <v>44641</v>
      </c>
      <c r="D119" s="7" t="n">
        <f aca="false">+Estado_de_cultivo[[#This Row],[Fecha]]</f>
        <v>44641</v>
      </c>
      <c r="E119" s="9" t="n">
        <v>44348</v>
      </c>
      <c r="F119" s="9" t="n">
        <f aca="false">+Estado_de_cultivo[[#This Row],[Columna3]]-Estado_de_cultivo[[#This Row],[Columna2]]</f>
        <v>293</v>
      </c>
      <c r="G119" s="0" t="n">
        <v>418269</v>
      </c>
      <c r="H119" s="0" t="n">
        <f aca="false">+Estado_de_cultivo[[#This Row],[NDVI]]/1000000</f>
        <v>0.418269</v>
      </c>
      <c r="I119" s="7" t="n">
        <f aca="false">+(H119*1.1875)+0.04</f>
        <v>0.5366944375</v>
      </c>
      <c r="J119" s="10" t="n">
        <v>44469</v>
      </c>
      <c r="K119" s="0" t="n">
        <f aca="false">+C119-J119</f>
        <v>172</v>
      </c>
      <c r="L119" s="0" t="s">
        <v>16</v>
      </c>
    </row>
    <row r="120" customFormat="false" ht="13.8" hidden="false" customHeight="false" outlineLevel="0" collapsed="false">
      <c r="A120" s="7" t="s">
        <v>11</v>
      </c>
      <c r="B120" s="7" t="s">
        <v>12</v>
      </c>
      <c r="C120" s="8" t="n">
        <v>44646</v>
      </c>
      <c r="D120" s="7" t="n">
        <f aca="false">+Estado_de_cultivo[[#This Row],[Fecha]]</f>
        <v>44646</v>
      </c>
      <c r="E120" s="9" t="n">
        <v>44348</v>
      </c>
      <c r="F120" s="9" t="n">
        <f aca="false">+Estado_de_cultivo[[#This Row],[Columna3]]-Estado_de_cultivo[[#This Row],[Columna2]]</f>
        <v>298</v>
      </c>
      <c r="G120" s="0" t="n">
        <v>415965</v>
      </c>
      <c r="H120" s="0" t="n">
        <f aca="false">+Estado_de_cultivo[[#This Row],[NDVI]]/1000000</f>
        <v>0.415965</v>
      </c>
      <c r="I120" s="7" t="n">
        <f aca="false">+(H120*1.1875)+0.04</f>
        <v>0.5339584375</v>
      </c>
      <c r="J120" s="10" t="n">
        <v>44469</v>
      </c>
      <c r="K120" s="0" t="n">
        <f aca="false">+C120-J120</f>
        <v>177</v>
      </c>
      <c r="L120" s="0" t="s">
        <v>16</v>
      </c>
    </row>
    <row r="121" customFormat="false" ht="13.8" hidden="false" customHeight="false" outlineLevel="0" collapsed="false">
      <c r="A121" s="7" t="s">
        <v>11</v>
      </c>
      <c r="B121" s="7" t="s">
        <v>12</v>
      </c>
      <c r="C121" s="8" t="n">
        <v>44651</v>
      </c>
      <c r="D121" s="7" t="n">
        <f aca="false">+Estado_de_cultivo[[#This Row],[Fecha]]</f>
        <v>44651</v>
      </c>
      <c r="E121" s="9" t="n">
        <v>44348</v>
      </c>
      <c r="F121" s="9" t="n">
        <f aca="false">+Estado_de_cultivo[[#This Row],[Columna3]]-Estado_de_cultivo[[#This Row],[Columna2]]</f>
        <v>303</v>
      </c>
      <c r="G121" s="0" t="n">
        <v>378305</v>
      </c>
      <c r="H121" s="0" t="n">
        <f aca="false">+Estado_de_cultivo[[#This Row],[NDVI]]/1000000</f>
        <v>0.378305</v>
      </c>
      <c r="I121" s="7" t="n">
        <f aca="false">+(H121*1.1875)+0.04</f>
        <v>0.4892371875</v>
      </c>
      <c r="J121" s="10" t="n">
        <v>44469</v>
      </c>
      <c r="K121" s="0" t="n">
        <f aca="false">+C121-J121</f>
        <v>182</v>
      </c>
      <c r="L121" s="0" t="s">
        <v>16</v>
      </c>
    </row>
    <row r="122" customFormat="false" ht="13.8" hidden="false" customHeight="false" outlineLevel="0" collapsed="false">
      <c r="A122" s="7" t="s">
        <v>11</v>
      </c>
      <c r="B122" s="7" t="s">
        <v>12</v>
      </c>
      <c r="C122" s="8" t="n">
        <v>44656</v>
      </c>
      <c r="D122" s="7" t="n">
        <f aca="false">+Estado_de_cultivo[[#This Row],[Fecha]]</f>
        <v>44656</v>
      </c>
      <c r="E122" s="9" t="n">
        <v>44348</v>
      </c>
      <c r="F122" s="9" t="n">
        <f aca="false">+Estado_de_cultivo[[#This Row],[Columna3]]-Estado_de_cultivo[[#This Row],[Columna2]]</f>
        <v>308</v>
      </c>
      <c r="G122" s="0" t="n">
        <v>395995</v>
      </c>
      <c r="H122" s="0" t="n">
        <f aca="false">+Estado_de_cultivo[[#This Row],[NDVI]]/1000000</f>
        <v>0.395995</v>
      </c>
      <c r="I122" s="7" t="n">
        <f aca="false">+(H122*1.1875)+0.04</f>
        <v>0.5102440625</v>
      </c>
      <c r="J122" s="10" t="n">
        <v>44469</v>
      </c>
      <c r="K122" s="0" t="n">
        <f aca="false">+C122-J122</f>
        <v>187</v>
      </c>
      <c r="L122" s="0" t="s">
        <v>16</v>
      </c>
    </row>
    <row r="123" customFormat="false" ht="13.8" hidden="false" customHeight="false" outlineLevel="0" collapsed="false">
      <c r="A123" s="7" t="s">
        <v>11</v>
      </c>
      <c r="B123" s="7" t="s">
        <v>12</v>
      </c>
      <c r="C123" s="8" t="n">
        <v>44666</v>
      </c>
      <c r="D123" s="7" t="n">
        <f aca="false">+Estado_de_cultivo[[#This Row],[Fecha]]</f>
        <v>44666</v>
      </c>
      <c r="E123" s="9" t="n">
        <v>44348</v>
      </c>
      <c r="F123" s="9" t="n">
        <f aca="false">+Estado_de_cultivo[[#This Row],[Columna3]]-Estado_de_cultivo[[#This Row],[Columna2]]</f>
        <v>318</v>
      </c>
      <c r="G123" s="0" t="n">
        <v>397707</v>
      </c>
      <c r="H123" s="0" t="n">
        <f aca="false">+Estado_de_cultivo[[#This Row],[NDVI]]/1000000</f>
        <v>0.397707</v>
      </c>
      <c r="I123" s="7" t="n">
        <f aca="false">+(H123*1.1875)+0.04</f>
        <v>0.5122770625</v>
      </c>
      <c r="J123" s="10" t="n">
        <v>44469</v>
      </c>
      <c r="K123" s="0" t="n">
        <f aca="false">+C123-J123</f>
        <v>197</v>
      </c>
      <c r="L123" s="0" t="s">
        <v>16</v>
      </c>
    </row>
    <row r="124" customFormat="false" ht="13.8" hidden="false" customHeight="false" outlineLevel="0" collapsed="false">
      <c r="A124" s="7" t="s">
        <v>11</v>
      </c>
      <c r="B124" s="7" t="s">
        <v>12</v>
      </c>
      <c r="C124" s="8" t="n">
        <v>44671</v>
      </c>
      <c r="D124" s="7" t="n">
        <f aca="false">+Estado_de_cultivo[[#This Row],[Fecha]]</f>
        <v>44671</v>
      </c>
      <c r="E124" s="9" t="n">
        <v>44348</v>
      </c>
      <c r="F124" s="9" t="n">
        <f aca="false">+Estado_de_cultivo[[#This Row],[Columna3]]-Estado_de_cultivo[[#This Row],[Columna2]]</f>
        <v>323</v>
      </c>
      <c r="G124" s="0" t="n">
        <v>398649</v>
      </c>
      <c r="H124" s="0" t="n">
        <f aca="false">+Estado_de_cultivo[[#This Row],[NDVI]]/1000000</f>
        <v>0.398649</v>
      </c>
      <c r="I124" s="7" t="n">
        <f aca="false">+(H124*1.1875)+0.04</f>
        <v>0.5133956875</v>
      </c>
      <c r="J124" s="10" t="n">
        <v>44469</v>
      </c>
      <c r="K124" s="0" t="n">
        <f aca="false">+C124-J124</f>
        <v>202</v>
      </c>
      <c r="L124" s="0" t="s">
        <v>16</v>
      </c>
    </row>
    <row r="125" customFormat="false" ht="13.8" hidden="false" customHeight="false" outlineLevel="0" collapsed="false">
      <c r="A125" s="7" t="s">
        <v>11</v>
      </c>
      <c r="B125" s="7" t="s">
        <v>12</v>
      </c>
      <c r="C125" s="8" t="n">
        <v>44676</v>
      </c>
      <c r="D125" s="7" t="n">
        <f aca="false">+Estado_de_cultivo[[#This Row],[Fecha]]</f>
        <v>44676</v>
      </c>
      <c r="E125" s="9" t="n">
        <v>44348</v>
      </c>
      <c r="F125" s="9" t="n">
        <f aca="false">+Estado_de_cultivo[[#This Row],[Columna3]]-Estado_de_cultivo[[#This Row],[Columna2]]</f>
        <v>328</v>
      </c>
      <c r="G125" s="0" t="n">
        <v>392478</v>
      </c>
      <c r="H125" s="0" t="n">
        <f aca="false">+Estado_de_cultivo[[#This Row],[NDVI]]/1000000</f>
        <v>0.392478</v>
      </c>
      <c r="I125" s="7" t="n">
        <f aca="false">+(H125*1.1875)+0.04</f>
        <v>0.506067625</v>
      </c>
      <c r="J125" s="10" t="n">
        <v>44469</v>
      </c>
      <c r="K125" s="0" t="n">
        <f aca="false">+C125-J125</f>
        <v>207</v>
      </c>
      <c r="L125" s="0" t="s">
        <v>16</v>
      </c>
    </row>
    <row r="126" customFormat="false" ht="13.8" hidden="false" customHeight="false" outlineLevel="0" collapsed="false">
      <c r="A126" s="7" t="s">
        <v>11</v>
      </c>
      <c r="B126" s="7" t="s">
        <v>12</v>
      </c>
      <c r="C126" s="8" t="n">
        <v>44681</v>
      </c>
      <c r="D126" s="7" t="n">
        <f aca="false">+Estado_de_cultivo[[#This Row],[Fecha]]</f>
        <v>44681</v>
      </c>
      <c r="E126" s="9" t="n">
        <v>44348</v>
      </c>
      <c r="F126" s="9" t="n">
        <f aca="false">+Estado_de_cultivo[[#This Row],[Columna3]]-Estado_de_cultivo[[#This Row],[Columna2]]</f>
        <v>333</v>
      </c>
      <c r="G126" s="0" t="n">
        <v>403314</v>
      </c>
      <c r="H126" s="0" t="n">
        <f aca="false">+Estado_de_cultivo[[#This Row],[NDVI]]/1000000</f>
        <v>0.403314</v>
      </c>
      <c r="I126" s="7" t="n">
        <f aca="false">+(H126*1.1875)+0.04</f>
        <v>0.518935375</v>
      </c>
      <c r="J126" s="10" t="n">
        <v>44469</v>
      </c>
      <c r="K126" s="0" t="n">
        <f aca="false">+C126-J126</f>
        <v>212</v>
      </c>
      <c r="L126" s="0" t="s">
        <v>16</v>
      </c>
    </row>
    <row r="127" customFormat="false" ht="13.8" hidden="true" customHeight="false" outlineLevel="0" collapsed="false">
      <c r="A127" s="7" t="s">
        <v>11</v>
      </c>
      <c r="B127" s="7" t="s">
        <v>12</v>
      </c>
      <c r="C127" s="8" t="n">
        <v>44686</v>
      </c>
      <c r="D127" s="7" t="n">
        <f aca="false">+Estado_de_cultivo[[#This Row],[Fecha]]</f>
        <v>44686</v>
      </c>
      <c r="E127" s="9" t="n">
        <v>44348</v>
      </c>
      <c r="F127" s="9" t="n">
        <f aca="false">+Estado_de_cultivo[[#This Row],[Columna3]]-Estado_de_cultivo[[#This Row],[Columna2]]</f>
        <v>338</v>
      </c>
      <c r="G127" s="0" t="n">
        <v>39425</v>
      </c>
      <c r="H127" s="0" t="n">
        <f aca="false">+Estado_de_cultivo[[#This Row],[NDVI]]/1000000</f>
        <v>0.039425</v>
      </c>
      <c r="I127" s="7" t="n">
        <f aca="false">+(H127*1.1875)+0.04</f>
        <v>0.0868171875</v>
      </c>
      <c r="L127" s="0" t="s">
        <v>16</v>
      </c>
    </row>
    <row r="128" customFormat="false" ht="13.8" hidden="true" customHeight="false" outlineLevel="0" collapsed="false">
      <c r="A128" s="7" t="s">
        <v>11</v>
      </c>
      <c r="B128" s="7" t="s">
        <v>12</v>
      </c>
      <c r="C128" s="8" t="n">
        <v>44691</v>
      </c>
      <c r="D128" s="7" t="n">
        <f aca="false">+Estado_de_cultivo[[#This Row],[Fecha]]</f>
        <v>44691</v>
      </c>
      <c r="E128" s="9" t="n">
        <v>44348</v>
      </c>
      <c r="F128" s="9" t="n">
        <f aca="false">+Estado_de_cultivo[[#This Row],[Columna3]]-Estado_de_cultivo[[#This Row],[Columna2]]</f>
        <v>343</v>
      </c>
      <c r="G128" s="0" t="n">
        <v>203899</v>
      </c>
      <c r="H128" s="0" t="n">
        <f aca="false">+Estado_de_cultivo[[#This Row],[NDVI]]/1000000</f>
        <v>0.203899</v>
      </c>
      <c r="I128" s="7" t="n">
        <f aca="false">+(H128*1.1875)+0.04</f>
        <v>0.2821300625</v>
      </c>
      <c r="L128" s="0" t="s">
        <v>16</v>
      </c>
    </row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7"/>
  <sheetViews>
    <sheetView showFormulas="false" showGridLines="true" showRowColHeaders="true" showZeros="true" rightToLeft="false" tabSelected="false" showOutlineSymbols="true" defaultGridColor="true" view="normal" topLeftCell="A181" colorId="64" zoomScale="100" zoomScaleNormal="100" zoomScalePageLayoutView="100" workbookViewId="0">
      <selection pane="topLeft" activeCell="B2" activeCellId="0" sqref="B2"/>
    </sheetView>
  </sheetViews>
  <sheetFormatPr defaultColWidth="10.6875" defaultRowHeight="15" zeroHeight="false" outlineLevelRow="0" outlineLevelCol="0"/>
  <cols>
    <col collapsed="false" customWidth="true" hidden="false" outlineLevel="0" max="2" min="2" style="0" width="23.86"/>
    <col collapsed="false" customWidth="true" hidden="false" outlineLevel="0" max="4" min="4" style="7" width="11.42"/>
    <col collapsed="false" customWidth="true" hidden="false" outlineLevel="0" max="5" min="5" style="0" width="17.29"/>
  </cols>
  <sheetData>
    <row r="1" customFormat="false" ht="15" hidden="false" customHeight="false" outlineLevel="0" collapsed="false">
      <c r="A1" s="21" t="s">
        <v>9</v>
      </c>
      <c r="B1" s="22"/>
      <c r="D1" s="23" t="s">
        <v>6</v>
      </c>
      <c r="E1" s="23" t="s">
        <v>8</v>
      </c>
      <c r="F1" s="21" t="s">
        <v>10</v>
      </c>
      <c r="G1" s="21"/>
      <c r="H1" s="24"/>
      <c r="I1" s="24"/>
    </row>
    <row r="2" customFormat="false" ht="15" hidden="false" customHeight="false" outlineLevel="0" collapsed="false">
      <c r="A2" s="25" t="n">
        <f aca="false">+Estado_de_cultivo[[#This Row],[Columna3]]-Estado_de_cultivo[[#This Row],[Columna2]]</f>
        <v>4</v>
      </c>
      <c r="B2" s="26" t="n">
        <f aca="false">+G2+A2</f>
        <v>44352</v>
      </c>
      <c r="C2" s="24" t="n">
        <v>320547</v>
      </c>
      <c r="D2" s="27" t="n">
        <f aca="false">+C2/1000000</f>
        <v>0.320547</v>
      </c>
      <c r="E2" s="27" t="n">
        <f aca="false">+(D2*1.1875)+0.04</f>
        <v>0.4206495625</v>
      </c>
      <c r="F2" s="28" t="s">
        <v>13</v>
      </c>
      <c r="G2" s="28" t="n">
        <v>44348</v>
      </c>
      <c r="H2" s="29"/>
      <c r="I2" s="29"/>
    </row>
    <row r="3" customFormat="false" ht="15" hidden="false" customHeight="false" outlineLevel="0" collapsed="false">
      <c r="A3" s="30" t="n">
        <f aca="false">+Estado_de_cultivo[[#This Row],[Columna3]]-Estado_de_cultivo[[#This Row],[Columna2]]</f>
        <v>49</v>
      </c>
      <c r="B3" s="26" t="n">
        <f aca="false">+G3+A3</f>
        <v>44397</v>
      </c>
      <c r="C3" s="29" t="n">
        <v>220972</v>
      </c>
      <c r="D3" s="27" t="n">
        <f aca="false">+C3/1000000</f>
        <v>0.220972</v>
      </c>
      <c r="E3" s="27" t="n">
        <f aca="false">+(D3*1.1875)+0.04</f>
        <v>0.30240425</v>
      </c>
      <c r="F3" s="28" t="s">
        <v>13</v>
      </c>
      <c r="G3" s="28" t="n">
        <v>44348</v>
      </c>
      <c r="H3" s="24"/>
      <c r="I3" s="24"/>
    </row>
    <row r="4" customFormat="false" ht="15" hidden="false" customHeight="false" outlineLevel="0" collapsed="false">
      <c r="A4" s="25" t="n">
        <f aca="false">+Estado_de_cultivo[[#This Row],[Columna3]]-Estado_de_cultivo[[#This Row],[Columna2]]</f>
        <v>54</v>
      </c>
      <c r="B4" s="26" t="n">
        <f aca="false">+G4+A4</f>
        <v>44402</v>
      </c>
      <c r="C4" s="24" t="n">
        <v>231235</v>
      </c>
      <c r="D4" s="27" t="n">
        <f aca="false">+C4/1000000</f>
        <v>0.231235</v>
      </c>
      <c r="E4" s="27" t="n">
        <f aca="false">+(D4*1.1875)+0.04</f>
        <v>0.3145915625</v>
      </c>
      <c r="F4" s="28" t="s">
        <v>13</v>
      </c>
      <c r="G4" s="28" t="n">
        <v>44348</v>
      </c>
      <c r="H4" s="29"/>
      <c r="I4" s="29"/>
    </row>
    <row r="5" customFormat="false" ht="15" hidden="false" customHeight="false" outlineLevel="0" collapsed="false">
      <c r="A5" s="30" t="n">
        <f aca="false">+Estado_de_cultivo[[#This Row],[Columna3]]-Estado_de_cultivo[[#This Row],[Columna2]]</f>
        <v>59</v>
      </c>
      <c r="B5" s="26" t="n">
        <f aca="false">+G5+A5</f>
        <v>44407</v>
      </c>
      <c r="C5" s="29" t="n">
        <v>219833</v>
      </c>
      <c r="D5" s="27" t="n">
        <f aca="false">+C5/1000000</f>
        <v>0.219833</v>
      </c>
      <c r="E5" s="27" t="n">
        <f aca="false">+(D5*1.1875)+0.04</f>
        <v>0.3010516875</v>
      </c>
      <c r="F5" s="28" t="s">
        <v>13</v>
      </c>
      <c r="G5" s="28" t="n">
        <v>44348</v>
      </c>
      <c r="H5" s="24"/>
      <c r="I5" s="24"/>
    </row>
    <row r="6" customFormat="false" ht="15" hidden="false" customHeight="false" outlineLevel="0" collapsed="false">
      <c r="A6" s="25" t="n">
        <f aca="false">+Estado_de_cultivo[[#This Row],[Columna3]]-Estado_de_cultivo[[#This Row],[Columna2]]</f>
        <v>74</v>
      </c>
      <c r="B6" s="26" t="n">
        <f aca="false">+G6+A6</f>
        <v>44422</v>
      </c>
      <c r="C6" s="24" t="n">
        <v>206133</v>
      </c>
      <c r="D6" s="27" t="n">
        <f aca="false">+C6/1000000</f>
        <v>0.206133</v>
      </c>
      <c r="E6" s="27" t="n">
        <f aca="false">+(D6*1.1875)+0.04</f>
        <v>0.2847829375</v>
      </c>
      <c r="F6" s="28" t="s">
        <v>13</v>
      </c>
      <c r="G6" s="28" t="n">
        <v>44348</v>
      </c>
      <c r="H6" s="29"/>
      <c r="I6" s="29"/>
    </row>
    <row r="7" customFormat="false" ht="15" hidden="false" customHeight="false" outlineLevel="0" collapsed="false">
      <c r="A7" s="30" t="n">
        <f aca="false">+Estado_de_cultivo[[#This Row],[Columna3]]-Estado_de_cultivo[[#This Row],[Columna2]]</f>
        <v>84</v>
      </c>
      <c r="B7" s="26" t="n">
        <f aca="false">+G7+A7</f>
        <v>44432</v>
      </c>
      <c r="C7" s="29" t="n">
        <v>216737</v>
      </c>
      <c r="D7" s="27" t="n">
        <f aca="false">+C7/1000000</f>
        <v>0.216737</v>
      </c>
      <c r="E7" s="27" t="n">
        <f aca="false">+(D7*1.1875)+0.04</f>
        <v>0.2973751875</v>
      </c>
      <c r="F7" s="28" t="s">
        <v>13</v>
      </c>
      <c r="G7" s="28" t="n">
        <v>44348</v>
      </c>
      <c r="H7" s="24"/>
      <c r="I7" s="24"/>
    </row>
    <row r="8" customFormat="false" ht="15" hidden="false" customHeight="false" outlineLevel="0" collapsed="false">
      <c r="A8" s="25" t="n">
        <f aca="false">+Estado_de_cultivo[[#This Row],[Columna3]]-Estado_de_cultivo[[#This Row],[Columna2]]</f>
        <v>89</v>
      </c>
      <c r="B8" s="26" t="n">
        <f aca="false">+G8+A8</f>
        <v>44437</v>
      </c>
      <c r="C8" s="24" t="n">
        <v>194528</v>
      </c>
      <c r="D8" s="27" t="n">
        <f aca="false">+C8/1000000</f>
        <v>0.194528</v>
      </c>
      <c r="E8" s="27" t="n">
        <f aca="false">+(D8*1.1875)+0.04</f>
        <v>0.271002</v>
      </c>
      <c r="F8" s="28" t="s">
        <v>13</v>
      </c>
      <c r="G8" s="28" t="n">
        <v>44348</v>
      </c>
      <c r="H8" s="29"/>
      <c r="I8" s="29"/>
    </row>
    <row r="9" customFormat="false" ht="15" hidden="false" customHeight="false" outlineLevel="0" collapsed="false">
      <c r="A9" s="30" t="n">
        <f aca="false">+Estado_de_cultivo[[#This Row],[Columna3]]-Estado_de_cultivo[[#This Row],[Columna2]]</f>
        <v>94</v>
      </c>
      <c r="B9" s="26" t="n">
        <f aca="false">+G9+A9</f>
        <v>44442</v>
      </c>
      <c r="C9" s="29" t="n">
        <v>182525</v>
      </c>
      <c r="D9" s="27" t="n">
        <f aca="false">+C9/1000000</f>
        <v>0.182525</v>
      </c>
      <c r="E9" s="27" t="n">
        <f aca="false">+(D9*1.1875)+0.04</f>
        <v>0.2567484375</v>
      </c>
      <c r="F9" s="28" t="s">
        <v>13</v>
      </c>
      <c r="G9" s="28" t="n">
        <v>44348</v>
      </c>
      <c r="H9" s="24"/>
      <c r="I9" s="24"/>
    </row>
    <row r="10" customFormat="false" ht="15" hidden="false" customHeight="false" outlineLevel="0" collapsed="false">
      <c r="A10" s="25" t="n">
        <f aca="false">+Estado_de_cultivo[[#This Row],[Columna3]]-Estado_de_cultivo[[#This Row],[Columna2]]</f>
        <v>99</v>
      </c>
      <c r="B10" s="26" t="n">
        <f aca="false">+G10+A10</f>
        <v>44447</v>
      </c>
      <c r="C10" s="24" t="n">
        <v>178694</v>
      </c>
      <c r="D10" s="27" t="n">
        <f aca="false">+C10/1000000</f>
        <v>0.178694</v>
      </c>
      <c r="E10" s="27" t="n">
        <f aca="false">+(D10*1.1875)+0.04</f>
        <v>0.252199125</v>
      </c>
      <c r="F10" s="28" t="s">
        <v>13</v>
      </c>
      <c r="G10" s="28" t="n">
        <v>44348</v>
      </c>
      <c r="H10" s="29"/>
      <c r="I10" s="29"/>
    </row>
    <row r="11" customFormat="false" ht="15" hidden="false" customHeight="false" outlineLevel="0" collapsed="false">
      <c r="A11" s="30" t="n">
        <f aca="false">+Estado_de_cultivo[[#This Row],[Columna3]]-Estado_de_cultivo[[#This Row],[Columna2]]</f>
        <v>104</v>
      </c>
      <c r="B11" s="26" t="n">
        <f aca="false">+G11+A11</f>
        <v>44452</v>
      </c>
      <c r="C11" s="29" t="n">
        <v>184777</v>
      </c>
      <c r="D11" s="27" t="n">
        <f aca="false">+C11/1000000</f>
        <v>0.184777</v>
      </c>
      <c r="E11" s="27" t="n">
        <f aca="false">+(D11*1.1875)+0.04</f>
        <v>0.2594226875</v>
      </c>
      <c r="F11" s="28" t="s">
        <v>13</v>
      </c>
      <c r="G11" s="28" t="n">
        <v>44348</v>
      </c>
      <c r="H11" s="24"/>
      <c r="I11" s="24"/>
    </row>
    <row r="12" customFormat="false" ht="15" hidden="false" customHeight="false" outlineLevel="0" collapsed="false">
      <c r="A12" s="25" t="n">
        <f aca="false">+Estado_de_cultivo[[#This Row],[Columna3]]-Estado_de_cultivo[[#This Row],[Columna2]]</f>
        <v>114</v>
      </c>
      <c r="B12" s="26" t="n">
        <f aca="false">+G12+A12</f>
        <v>44462</v>
      </c>
      <c r="C12" s="24" t="n">
        <v>181788</v>
      </c>
      <c r="D12" s="27" t="n">
        <f aca="false">+C12/1000000</f>
        <v>0.181788</v>
      </c>
      <c r="E12" s="27" t="n">
        <f aca="false">+(D12*1.1875)+0.04</f>
        <v>0.25587325</v>
      </c>
      <c r="F12" s="28" t="s">
        <v>13</v>
      </c>
      <c r="G12" s="28" t="n">
        <v>44348</v>
      </c>
      <c r="H12" s="29"/>
      <c r="I12" s="29"/>
    </row>
    <row r="13" customFormat="false" ht="15" hidden="false" customHeight="false" outlineLevel="0" collapsed="false">
      <c r="A13" s="30" t="n">
        <f aca="false">+Estado_de_cultivo[[#This Row],[Columna3]]-Estado_de_cultivo[[#This Row],[Columna2]]</f>
        <v>124</v>
      </c>
      <c r="B13" s="26" t="n">
        <f aca="false">+G13+A13</f>
        <v>44472</v>
      </c>
      <c r="C13" s="29" t="n">
        <v>193477</v>
      </c>
      <c r="D13" s="27" t="n">
        <f aca="false">+C13/1000000</f>
        <v>0.193477</v>
      </c>
      <c r="E13" s="27" t="n">
        <f aca="false">+(D13*1.1875)+0.04</f>
        <v>0.2697539375</v>
      </c>
      <c r="F13" s="28" t="s">
        <v>13</v>
      </c>
      <c r="G13" s="28" t="n">
        <v>44348</v>
      </c>
      <c r="H13" s="24"/>
      <c r="I13" s="24"/>
    </row>
    <row r="14" customFormat="false" ht="15" hidden="false" customHeight="false" outlineLevel="0" collapsed="false">
      <c r="A14" s="25" t="n">
        <f aca="false">+Estado_de_cultivo[[#This Row],[Columna3]]-Estado_de_cultivo[[#This Row],[Columna2]]</f>
        <v>139</v>
      </c>
      <c r="B14" s="26" t="n">
        <f aca="false">+G14+A14</f>
        <v>44487</v>
      </c>
      <c r="C14" s="24" t="n">
        <v>239257</v>
      </c>
      <c r="D14" s="27" t="n">
        <f aca="false">+C14/1000000</f>
        <v>0.239257</v>
      </c>
      <c r="E14" s="27" t="n">
        <f aca="false">+(D14*1.1875)+0.04</f>
        <v>0.3241176875</v>
      </c>
      <c r="F14" s="28" t="s">
        <v>13</v>
      </c>
      <c r="G14" s="28" t="n">
        <v>44348</v>
      </c>
      <c r="H14" s="29"/>
      <c r="I14" s="29"/>
    </row>
    <row r="15" customFormat="false" ht="15" hidden="false" customHeight="false" outlineLevel="0" collapsed="false">
      <c r="A15" s="30" t="n">
        <f aca="false">+Estado_de_cultivo[[#This Row],[Columna3]]-Estado_de_cultivo[[#This Row],[Columna2]]</f>
        <v>154</v>
      </c>
      <c r="B15" s="26" t="n">
        <f aca="false">+G15+A15</f>
        <v>44502</v>
      </c>
      <c r="C15" s="29" t="n">
        <v>352673</v>
      </c>
      <c r="D15" s="27" t="n">
        <f aca="false">+C15/1000000</f>
        <v>0.352673</v>
      </c>
      <c r="E15" s="27" t="n">
        <f aca="false">+(D15*1.1875)+0.04</f>
        <v>0.4587991875</v>
      </c>
      <c r="F15" s="28" t="s">
        <v>13</v>
      </c>
      <c r="G15" s="28" t="n">
        <v>44348</v>
      </c>
      <c r="H15" s="24"/>
      <c r="I15" s="24"/>
    </row>
    <row r="16" customFormat="false" ht="15" hidden="false" customHeight="false" outlineLevel="0" collapsed="false">
      <c r="A16" s="25" t="n">
        <f aca="false">+Estado_de_cultivo[[#This Row],[Columna3]]-Estado_de_cultivo[[#This Row],[Columna2]]</f>
        <v>169</v>
      </c>
      <c r="B16" s="26" t="n">
        <f aca="false">+G16+A16</f>
        <v>44517</v>
      </c>
      <c r="C16" s="24" t="n">
        <v>350204</v>
      </c>
      <c r="D16" s="27" t="n">
        <f aca="false">+C16/1000000</f>
        <v>0.350204</v>
      </c>
      <c r="E16" s="27" t="n">
        <f aca="false">+(D16*1.1875)+0.04</f>
        <v>0.45586725</v>
      </c>
      <c r="F16" s="28" t="s">
        <v>13</v>
      </c>
      <c r="G16" s="28" t="n">
        <v>44348</v>
      </c>
      <c r="H16" s="29"/>
      <c r="I16" s="29"/>
    </row>
    <row r="17" customFormat="false" ht="15" hidden="false" customHeight="false" outlineLevel="0" collapsed="false">
      <c r="A17" s="30" t="n">
        <f aca="false">+Estado_de_cultivo[[#This Row],[Columna3]]-Estado_de_cultivo[[#This Row],[Columna2]]</f>
        <v>174</v>
      </c>
      <c r="B17" s="26" t="n">
        <f aca="false">+G17+A17</f>
        <v>44522</v>
      </c>
      <c r="C17" s="29" t="n">
        <v>393721</v>
      </c>
      <c r="D17" s="27" t="n">
        <f aca="false">+C17/1000000</f>
        <v>0.393721</v>
      </c>
      <c r="E17" s="27" t="n">
        <f aca="false">+(D17*1.1875)+0.04</f>
        <v>0.5075436875</v>
      </c>
      <c r="F17" s="28" t="s">
        <v>13</v>
      </c>
      <c r="G17" s="28" t="n">
        <v>44348</v>
      </c>
      <c r="H17" s="24"/>
      <c r="I17" s="24"/>
    </row>
    <row r="18" customFormat="false" ht="15" hidden="false" customHeight="false" outlineLevel="0" collapsed="false">
      <c r="A18" s="25" t="n">
        <f aca="false">+Estado_de_cultivo[[#This Row],[Columna3]]-Estado_de_cultivo[[#This Row],[Columna2]]</f>
        <v>179</v>
      </c>
      <c r="B18" s="26" t="n">
        <f aca="false">+G18+A18</f>
        <v>44527</v>
      </c>
      <c r="C18" s="24" t="n">
        <v>478746</v>
      </c>
      <c r="D18" s="27" t="n">
        <f aca="false">+C18/1000000</f>
        <v>0.478746</v>
      </c>
      <c r="E18" s="27" t="n">
        <f aca="false">+(D18*1.1875)+0.04</f>
        <v>0.608510875</v>
      </c>
      <c r="F18" s="28" t="s">
        <v>13</v>
      </c>
      <c r="G18" s="28" t="n">
        <v>44348</v>
      </c>
      <c r="H18" s="29"/>
      <c r="I18" s="29"/>
    </row>
    <row r="19" customFormat="false" ht="15" hidden="false" customHeight="false" outlineLevel="0" collapsed="false">
      <c r="A19" s="30" t="n">
        <f aca="false">+Estado_de_cultivo[[#This Row],[Columna3]]-Estado_de_cultivo[[#This Row],[Columna2]]</f>
        <v>189</v>
      </c>
      <c r="B19" s="26" t="n">
        <f aca="false">+G19+A19</f>
        <v>44537</v>
      </c>
      <c r="C19" s="29" t="n">
        <v>43808</v>
      </c>
      <c r="D19" s="27" t="n">
        <f aca="false">+C19/100000</f>
        <v>0.43808</v>
      </c>
      <c r="E19" s="27" t="n">
        <f aca="false">+(D19*1.1875)+0.04</f>
        <v>0.56022</v>
      </c>
      <c r="F19" s="28" t="s">
        <v>13</v>
      </c>
      <c r="G19" s="28" t="n">
        <v>44348</v>
      </c>
      <c r="H19" s="24"/>
      <c r="I19" s="24"/>
    </row>
    <row r="20" customFormat="false" ht="15" hidden="false" customHeight="false" outlineLevel="0" collapsed="false">
      <c r="A20" s="25" t="n">
        <f aca="false">+Estado_de_cultivo[[#This Row],[Columna3]]-Estado_de_cultivo[[#This Row],[Columna2]]</f>
        <v>204</v>
      </c>
      <c r="B20" s="26" t="n">
        <f aca="false">+G20+A20</f>
        <v>44552</v>
      </c>
      <c r="C20" s="24" t="n">
        <v>41448</v>
      </c>
      <c r="D20" s="27" t="n">
        <f aca="false">+C20/100000</f>
        <v>0.41448</v>
      </c>
      <c r="E20" s="27" t="n">
        <f aca="false">+(D20*1.1875)+0.04</f>
        <v>0.532195</v>
      </c>
      <c r="F20" s="28" t="s">
        <v>13</v>
      </c>
      <c r="G20" s="28" t="n">
        <v>44348</v>
      </c>
      <c r="H20" s="29"/>
      <c r="I20" s="29"/>
    </row>
    <row r="21" customFormat="false" ht="15" hidden="false" customHeight="false" outlineLevel="0" collapsed="false">
      <c r="A21" s="30" t="n">
        <f aca="false">+Estado_de_cultivo[[#This Row],[Columna3]]-Estado_de_cultivo[[#This Row],[Columna2]]</f>
        <v>209</v>
      </c>
      <c r="B21" s="26" t="n">
        <f aca="false">+G21+A21</f>
        <v>44557</v>
      </c>
      <c r="C21" s="29" t="n">
        <v>510432</v>
      </c>
      <c r="D21" s="27" t="n">
        <f aca="false">+C21/1000000</f>
        <v>0.510432</v>
      </c>
      <c r="E21" s="27" t="n">
        <f aca="false">+(D21*1.1875)+0.04</f>
        <v>0.646138</v>
      </c>
      <c r="F21" s="28" t="s">
        <v>13</v>
      </c>
      <c r="G21" s="28" t="n">
        <v>44348</v>
      </c>
      <c r="H21" s="24"/>
      <c r="I21" s="24"/>
    </row>
    <row r="22" customFormat="false" ht="15" hidden="false" customHeight="false" outlineLevel="0" collapsed="false">
      <c r="A22" s="25" t="n">
        <f aca="false">+Estado_de_cultivo[[#This Row],[Columna3]]-Estado_de_cultivo[[#This Row],[Columna2]]</f>
        <v>214</v>
      </c>
      <c r="B22" s="26" t="n">
        <f aca="false">+G22+A22</f>
        <v>44562</v>
      </c>
      <c r="C22" s="24" t="n">
        <v>44201</v>
      </c>
      <c r="D22" s="27" t="n">
        <f aca="false">+C22/100000</f>
        <v>0.44201</v>
      </c>
      <c r="E22" s="27" t="n">
        <f aca="false">+(D22*1.1875)+0.04</f>
        <v>0.564886875</v>
      </c>
      <c r="F22" s="28" t="s">
        <v>13</v>
      </c>
      <c r="G22" s="28" t="n">
        <v>44348</v>
      </c>
      <c r="H22" s="29"/>
      <c r="I22" s="29"/>
    </row>
    <row r="23" customFormat="false" ht="15" hidden="false" customHeight="false" outlineLevel="0" collapsed="false">
      <c r="A23" s="30" t="n">
        <f aca="false">+Estado_de_cultivo[[#This Row],[Columna3]]-Estado_de_cultivo[[#This Row],[Columna2]]</f>
        <v>224</v>
      </c>
      <c r="B23" s="26" t="n">
        <f aca="false">+G23+A23</f>
        <v>44572</v>
      </c>
      <c r="C23" s="29" t="n">
        <v>471536</v>
      </c>
      <c r="D23" s="27" t="n">
        <f aca="false">+C23/1000000</f>
        <v>0.471536</v>
      </c>
      <c r="E23" s="27" t="n">
        <f aca="false">+(D23*1.1875)+0.04</f>
        <v>0.599949</v>
      </c>
      <c r="F23" s="28" t="s">
        <v>13</v>
      </c>
      <c r="G23" s="28" t="n">
        <v>44348</v>
      </c>
      <c r="H23" s="24"/>
      <c r="I23" s="24"/>
    </row>
    <row r="24" customFormat="false" ht="15" hidden="false" customHeight="false" outlineLevel="0" collapsed="false">
      <c r="A24" s="25" t="n">
        <f aca="false">+Estado_de_cultivo[[#This Row],[Columna3]]-Estado_de_cultivo[[#This Row],[Columna2]]</f>
        <v>229</v>
      </c>
      <c r="B24" s="26" t="n">
        <f aca="false">+G24+A24</f>
        <v>44577</v>
      </c>
      <c r="C24" s="24" t="n">
        <v>410178</v>
      </c>
      <c r="D24" s="27" t="n">
        <f aca="false">+C24/1000000</f>
        <v>0.410178</v>
      </c>
      <c r="E24" s="27" t="n">
        <f aca="false">+(D24*1.1875)+0.04</f>
        <v>0.527086375</v>
      </c>
      <c r="F24" s="28" t="s">
        <v>13</v>
      </c>
      <c r="G24" s="28" t="n">
        <v>44348</v>
      </c>
      <c r="H24" s="29"/>
      <c r="I24" s="29"/>
    </row>
    <row r="25" customFormat="false" ht="15" hidden="false" customHeight="false" outlineLevel="0" collapsed="false">
      <c r="A25" s="30" t="n">
        <f aca="false">+Estado_de_cultivo[[#This Row],[Columna3]]-Estado_de_cultivo[[#This Row],[Columna2]]</f>
        <v>234</v>
      </c>
      <c r="B25" s="26" t="n">
        <f aca="false">+G25+A25</f>
        <v>44582</v>
      </c>
      <c r="C25" s="29" t="n">
        <v>42758</v>
      </c>
      <c r="D25" s="27" t="n">
        <f aca="false">+C25/100000</f>
        <v>0.42758</v>
      </c>
      <c r="E25" s="27" t="n">
        <f aca="false">+(D25*1.1875)+0.04</f>
        <v>0.54775125</v>
      </c>
      <c r="F25" s="28" t="s">
        <v>13</v>
      </c>
      <c r="G25" s="28" t="n">
        <v>44348</v>
      </c>
      <c r="H25" s="24"/>
      <c r="I25" s="24"/>
    </row>
    <row r="26" customFormat="false" ht="15" hidden="false" customHeight="false" outlineLevel="0" collapsed="false">
      <c r="A26" s="25" t="n">
        <f aca="false">+Estado_de_cultivo[[#This Row],[Columna3]]-Estado_de_cultivo[[#This Row],[Columna2]]</f>
        <v>239</v>
      </c>
      <c r="B26" s="26" t="n">
        <f aca="false">+G26+A26</f>
        <v>44587</v>
      </c>
      <c r="C26" s="24" t="n">
        <v>410908</v>
      </c>
      <c r="D26" s="27" t="n">
        <f aca="false">+C26/1000000</f>
        <v>0.410908</v>
      </c>
      <c r="E26" s="27" t="n">
        <f aca="false">+(D26*1.1875)+0.04</f>
        <v>0.52795325</v>
      </c>
      <c r="F26" s="28" t="s">
        <v>13</v>
      </c>
      <c r="G26" s="28" t="n">
        <v>44348</v>
      </c>
      <c r="H26" s="29"/>
      <c r="I26" s="29"/>
    </row>
    <row r="27" customFormat="false" ht="15" hidden="false" customHeight="false" outlineLevel="0" collapsed="false">
      <c r="A27" s="30" t="n">
        <f aca="false">+Estado_de_cultivo[[#This Row],[Columna3]]-Estado_de_cultivo[[#This Row],[Columna2]]</f>
        <v>244</v>
      </c>
      <c r="B27" s="26" t="n">
        <f aca="false">+G27+A27</f>
        <v>44592</v>
      </c>
      <c r="C27" s="29" t="n">
        <v>415074</v>
      </c>
      <c r="D27" s="27" t="n">
        <f aca="false">+C27/1000000</f>
        <v>0.415074</v>
      </c>
      <c r="E27" s="27" t="n">
        <f aca="false">+(D27*1.1875)+0.04</f>
        <v>0.532900375</v>
      </c>
      <c r="F27" s="28" t="s">
        <v>13</v>
      </c>
      <c r="G27" s="28" t="n">
        <v>44348</v>
      </c>
      <c r="H27" s="24"/>
      <c r="I27" s="24"/>
    </row>
    <row r="28" customFormat="false" ht="15" hidden="false" customHeight="false" outlineLevel="0" collapsed="false">
      <c r="A28" s="25" t="n">
        <f aca="false">+Estado_de_cultivo[[#This Row],[Columna3]]-Estado_de_cultivo[[#This Row],[Columna2]]</f>
        <v>249</v>
      </c>
      <c r="B28" s="26" t="n">
        <f aca="false">+G28+A28</f>
        <v>44597</v>
      </c>
      <c r="C28" s="24" t="n">
        <v>432842</v>
      </c>
      <c r="D28" s="27" t="n">
        <f aca="false">+C28/1000000</f>
        <v>0.432842</v>
      </c>
      <c r="E28" s="27" t="n">
        <f aca="false">+(D28*1.1875)+0.04</f>
        <v>0.553999875</v>
      </c>
      <c r="F28" s="28" t="s">
        <v>13</v>
      </c>
      <c r="G28" s="28" t="n">
        <v>44348</v>
      </c>
      <c r="H28" s="29"/>
      <c r="I28" s="29"/>
    </row>
    <row r="29" customFormat="false" ht="15" hidden="false" customHeight="false" outlineLevel="0" collapsed="false">
      <c r="A29" s="30" t="n">
        <f aca="false">+Estado_de_cultivo[[#This Row],[Columna3]]-Estado_de_cultivo[[#This Row],[Columna2]]</f>
        <v>254</v>
      </c>
      <c r="B29" s="26" t="n">
        <f aca="false">+G29+A29</f>
        <v>44602</v>
      </c>
      <c r="C29" s="29" t="n">
        <v>414899</v>
      </c>
      <c r="D29" s="27" t="n">
        <f aca="false">+C29/1000000</f>
        <v>0.414899</v>
      </c>
      <c r="E29" s="27" t="n">
        <f aca="false">+(D29*1.1875)+0.04</f>
        <v>0.5326925625</v>
      </c>
      <c r="F29" s="28" t="s">
        <v>13</v>
      </c>
      <c r="G29" s="28" t="n">
        <v>44348</v>
      </c>
      <c r="H29" s="24"/>
      <c r="I29" s="24"/>
    </row>
    <row r="30" customFormat="false" ht="15" hidden="false" customHeight="false" outlineLevel="0" collapsed="false">
      <c r="A30" s="25" t="n">
        <f aca="false">+Estado_de_cultivo[[#This Row],[Columna3]]-Estado_de_cultivo[[#This Row],[Columna2]]</f>
        <v>259</v>
      </c>
      <c r="B30" s="26" t="n">
        <f aca="false">+G30+A30</f>
        <v>44607</v>
      </c>
      <c r="C30" s="24" t="n">
        <v>404295</v>
      </c>
      <c r="D30" s="27" t="n">
        <f aca="false">+C30/1000000</f>
        <v>0.404295</v>
      </c>
      <c r="E30" s="27" t="n">
        <f aca="false">+(D30*1.1875)+0.04</f>
        <v>0.5201003125</v>
      </c>
      <c r="F30" s="28" t="s">
        <v>13</v>
      </c>
      <c r="G30" s="28" t="n">
        <v>44348</v>
      </c>
      <c r="H30" s="29"/>
      <c r="I30" s="29"/>
    </row>
    <row r="31" customFormat="false" ht="15" hidden="false" customHeight="false" outlineLevel="0" collapsed="false">
      <c r="A31" s="30" t="n">
        <f aca="false">+Estado_de_cultivo[[#This Row],[Columna3]]-Estado_de_cultivo[[#This Row],[Columna2]]</f>
        <v>264</v>
      </c>
      <c r="B31" s="26" t="n">
        <f aca="false">+G31+A31</f>
        <v>44612</v>
      </c>
      <c r="C31" s="29" t="n">
        <v>420651</v>
      </c>
      <c r="D31" s="27" t="n">
        <f aca="false">+C31/1000000</f>
        <v>0.420651</v>
      </c>
      <c r="E31" s="27" t="n">
        <f aca="false">+(D31*1.1875)+0.04</f>
        <v>0.5395230625</v>
      </c>
      <c r="F31" s="28" t="s">
        <v>13</v>
      </c>
      <c r="G31" s="28" t="n">
        <v>44348</v>
      </c>
      <c r="H31" s="24"/>
      <c r="I31" s="24"/>
    </row>
    <row r="32" customFormat="false" ht="15" hidden="false" customHeight="false" outlineLevel="0" collapsed="false">
      <c r="A32" s="25" t="n">
        <f aca="false">+Estado_de_cultivo[[#This Row],[Columna3]]-Estado_de_cultivo[[#This Row],[Columna2]]</f>
        <v>274</v>
      </c>
      <c r="B32" s="26" t="n">
        <f aca="false">+G32+A32</f>
        <v>44622</v>
      </c>
      <c r="C32" s="24" t="n">
        <v>414122</v>
      </c>
      <c r="D32" s="27" t="n">
        <f aca="false">+C32/1000000</f>
        <v>0.414122</v>
      </c>
      <c r="E32" s="27" t="n">
        <f aca="false">+(D32*1.1875)+0.04</f>
        <v>0.531769875</v>
      </c>
      <c r="F32" s="28" t="s">
        <v>13</v>
      </c>
      <c r="G32" s="28" t="n">
        <v>44348</v>
      </c>
      <c r="H32" s="29"/>
      <c r="I32" s="29"/>
    </row>
    <row r="33" customFormat="false" ht="15" hidden="false" customHeight="false" outlineLevel="0" collapsed="false">
      <c r="A33" s="30" t="n">
        <f aca="false">+Estado_de_cultivo[[#This Row],[Columna3]]-Estado_de_cultivo[[#This Row],[Columna2]]</f>
        <v>279</v>
      </c>
      <c r="B33" s="26" t="n">
        <f aca="false">+G33+A33</f>
        <v>44627</v>
      </c>
      <c r="C33" s="29" t="n">
        <v>420407</v>
      </c>
      <c r="D33" s="27" t="n">
        <f aca="false">+C33/1000000</f>
        <v>0.420407</v>
      </c>
      <c r="E33" s="27" t="n">
        <f aca="false">+(D33*1.1875)+0.04</f>
        <v>0.5392333125</v>
      </c>
      <c r="F33" s="28" t="s">
        <v>13</v>
      </c>
      <c r="G33" s="28" t="n">
        <v>44348</v>
      </c>
      <c r="H33" s="24"/>
      <c r="I33" s="24"/>
    </row>
    <row r="34" customFormat="false" ht="15" hidden="false" customHeight="false" outlineLevel="0" collapsed="false">
      <c r="A34" s="25" t="n">
        <f aca="false">+Estado_de_cultivo[[#This Row],[Columna3]]-Estado_de_cultivo[[#This Row],[Columna2]]</f>
        <v>284</v>
      </c>
      <c r="B34" s="26" t="n">
        <f aca="false">+G34+A34</f>
        <v>44632</v>
      </c>
      <c r="C34" s="24" t="n">
        <v>509404</v>
      </c>
      <c r="D34" s="27" t="n">
        <f aca="false">+C34/1000000</f>
        <v>0.509404</v>
      </c>
      <c r="E34" s="27" t="n">
        <f aca="false">+(D34*1.1875)+0.04</f>
        <v>0.64491725</v>
      </c>
      <c r="F34" s="28" t="s">
        <v>13</v>
      </c>
      <c r="G34" s="28" t="n">
        <v>44348</v>
      </c>
      <c r="H34" s="29"/>
      <c r="I34" s="29"/>
    </row>
    <row r="35" customFormat="false" ht="15" hidden="false" customHeight="false" outlineLevel="0" collapsed="false">
      <c r="A35" s="30" t="n">
        <f aca="false">+Estado_de_cultivo[[#This Row],[Columna3]]-Estado_de_cultivo[[#This Row],[Columna2]]</f>
        <v>289</v>
      </c>
      <c r="B35" s="26" t="n">
        <f aca="false">+G35+A35</f>
        <v>44637</v>
      </c>
      <c r="C35" s="29" t="n">
        <v>480523</v>
      </c>
      <c r="D35" s="27" t="n">
        <f aca="false">+C35/1000000</f>
        <v>0.480523</v>
      </c>
      <c r="E35" s="27" t="n">
        <f aca="false">+(D35*1.1875)+0.04</f>
        <v>0.6106210625</v>
      </c>
      <c r="F35" s="28" t="s">
        <v>13</v>
      </c>
      <c r="G35" s="28" t="n">
        <v>44348</v>
      </c>
      <c r="H35" s="24"/>
      <c r="I35" s="24"/>
    </row>
    <row r="36" customFormat="false" ht="15" hidden="false" customHeight="false" outlineLevel="0" collapsed="false">
      <c r="A36" s="25" t="n">
        <f aca="false">+Estado_de_cultivo[[#This Row],[Columna3]]-Estado_de_cultivo[[#This Row],[Columna2]]</f>
        <v>294</v>
      </c>
      <c r="B36" s="26" t="n">
        <f aca="false">+G36+A36</f>
        <v>44642</v>
      </c>
      <c r="C36" s="24" t="n">
        <v>44507</v>
      </c>
      <c r="D36" s="27" t="n">
        <f aca="false">+C36/100000</f>
        <v>0.44507</v>
      </c>
      <c r="E36" s="27" t="n">
        <f aca="false">+(D36*1.1875)+0.04</f>
        <v>0.568520625</v>
      </c>
      <c r="F36" s="28" t="s">
        <v>13</v>
      </c>
      <c r="G36" s="28" t="n">
        <v>44348</v>
      </c>
      <c r="H36" s="29"/>
      <c r="I36" s="29"/>
    </row>
    <row r="37" customFormat="false" ht="15" hidden="false" customHeight="false" outlineLevel="0" collapsed="false">
      <c r="A37" s="30" t="n">
        <f aca="false">+Estado_de_cultivo[[#This Row],[Columna3]]-Estado_de_cultivo[[#This Row],[Columna2]]</f>
        <v>304</v>
      </c>
      <c r="B37" s="26" t="n">
        <f aca="false">+G37+A37</f>
        <v>44652</v>
      </c>
      <c r="C37" s="29" t="n">
        <v>431826</v>
      </c>
      <c r="D37" s="27" t="n">
        <f aca="false">+C37/1000000</f>
        <v>0.431826</v>
      </c>
      <c r="E37" s="27" t="n">
        <f aca="false">+(D37*1.1875)+0.04</f>
        <v>0.552793375</v>
      </c>
      <c r="F37" s="28" t="s">
        <v>13</v>
      </c>
      <c r="G37" s="28" t="n">
        <v>44348</v>
      </c>
      <c r="H37" s="24"/>
      <c r="I37" s="24"/>
    </row>
    <row r="38" customFormat="false" ht="15" hidden="false" customHeight="false" outlineLevel="0" collapsed="false">
      <c r="A38" s="25" t="n">
        <f aca="false">+Estado_de_cultivo[[#This Row],[Columna3]]-Estado_de_cultivo[[#This Row],[Columna2]]</f>
        <v>309</v>
      </c>
      <c r="B38" s="26" t="n">
        <f aca="false">+G38+A38</f>
        <v>44657</v>
      </c>
      <c r="C38" s="24" t="n">
        <v>445459</v>
      </c>
      <c r="D38" s="27" t="n">
        <f aca="false">+C38/1000000</f>
        <v>0.445459</v>
      </c>
      <c r="E38" s="27" t="n">
        <f aca="false">+(D38*1.1875)+0.04</f>
        <v>0.5689825625</v>
      </c>
      <c r="F38" s="28" t="s">
        <v>13</v>
      </c>
      <c r="G38" s="28" t="n">
        <v>44348</v>
      </c>
      <c r="H38" s="29"/>
      <c r="I38" s="29"/>
    </row>
    <row r="39" customFormat="false" ht="15" hidden="false" customHeight="false" outlineLevel="0" collapsed="false">
      <c r="A39" s="30" t="n">
        <f aca="false">+Estado_de_cultivo[[#This Row],[Columna3]]-Estado_de_cultivo[[#This Row],[Columna2]]</f>
        <v>314</v>
      </c>
      <c r="B39" s="26" t="n">
        <f aca="false">+G39+A39</f>
        <v>44662</v>
      </c>
      <c r="C39" s="29" t="n">
        <v>457989</v>
      </c>
      <c r="D39" s="27" t="n">
        <f aca="false">+C39/1000000</f>
        <v>0.457989</v>
      </c>
      <c r="E39" s="27" t="n">
        <f aca="false">+(D39*1.1875)+0.04</f>
        <v>0.5838619375</v>
      </c>
      <c r="F39" s="28" t="s">
        <v>13</v>
      </c>
      <c r="G39" s="28" t="n">
        <v>44348</v>
      </c>
      <c r="H39" s="24"/>
      <c r="I39" s="24"/>
    </row>
    <row r="40" customFormat="false" ht="15" hidden="false" customHeight="false" outlineLevel="0" collapsed="false">
      <c r="A40" s="25" t="n">
        <f aca="false">+Estado_de_cultivo[[#This Row],[Columna3]]-Estado_de_cultivo[[#This Row],[Columna2]]</f>
        <v>319</v>
      </c>
      <c r="B40" s="26" t="n">
        <f aca="false">+G40+A40</f>
        <v>44667</v>
      </c>
      <c r="C40" s="24" t="n">
        <v>453076</v>
      </c>
      <c r="D40" s="27" t="n">
        <f aca="false">+C40/1000000</f>
        <v>0.453076</v>
      </c>
      <c r="E40" s="27" t="n">
        <f aca="false">+(D40*1.1875)+0.04</f>
        <v>0.57802775</v>
      </c>
      <c r="F40" s="28" t="s">
        <v>13</v>
      </c>
      <c r="G40" s="28" t="n">
        <v>44348</v>
      </c>
      <c r="H40" s="29"/>
      <c r="I40" s="29"/>
    </row>
    <row r="41" customFormat="false" ht="15" hidden="false" customHeight="false" outlineLevel="0" collapsed="false">
      <c r="A41" s="30" t="n">
        <f aca="false">+Estado_de_cultivo[[#This Row],[Columna3]]-Estado_de_cultivo[[#This Row],[Columna2]]</f>
        <v>324</v>
      </c>
      <c r="B41" s="26" t="n">
        <f aca="false">+G41+A41</f>
        <v>44672</v>
      </c>
      <c r="C41" s="29" t="n">
        <v>29218</v>
      </c>
      <c r="D41" s="27" t="n">
        <f aca="false">+C41/100000</f>
        <v>0.29218</v>
      </c>
      <c r="E41" s="27" t="n">
        <f aca="false">+(D41*1.1875)+0.04</f>
        <v>0.38696375</v>
      </c>
      <c r="F41" s="28" t="s">
        <v>13</v>
      </c>
      <c r="G41" s="28" t="n">
        <v>44348</v>
      </c>
      <c r="H41" s="24"/>
      <c r="I41" s="24"/>
    </row>
    <row r="42" customFormat="false" ht="15" hidden="false" customHeight="false" outlineLevel="0" collapsed="false">
      <c r="A42" s="25" t="n">
        <f aca="false">+Estado_de_cultivo[[#This Row],[Columna3]]-Estado_de_cultivo[[#This Row],[Columna2]]</f>
        <v>334</v>
      </c>
      <c r="B42" s="26" t="n">
        <f aca="false">+G42+A42</f>
        <v>44682</v>
      </c>
      <c r="C42" s="24" t="n">
        <v>607806</v>
      </c>
      <c r="D42" s="27" t="n">
        <f aca="false">+C42/1000000</f>
        <v>0.607806</v>
      </c>
      <c r="E42" s="27" t="n">
        <f aca="false">+(D42*1.1875)+0.04</f>
        <v>0.761769625</v>
      </c>
      <c r="F42" s="28" t="s">
        <v>13</v>
      </c>
      <c r="G42" s="28" t="n">
        <v>44348</v>
      </c>
      <c r="H42" s="29"/>
      <c r="I42" s="29"/>
    </row>
    <row r="43" customFormat="false" ht="15" hidden="false" customHeight="false" outlineLevel="0" collapsed="false">
      <c r="A43" s="30" t="n">
        <f aca="false">+Estado_de_cultivo[[#This Row],[Columna3]]-Estado_de_cultivo[[#This Row],[Columna2]]</f>
        <v>339</v>
      </c>
      <c r="B43" s="26" t="n">
        <f aca="false">+G43+A43</f>
        <v>44687</v>
      </c>
      <c r="C43" s="29" t="n">
        <v>586847</v>
      </c>
      <c r="D43" s="27" t="n">
        <f aca="false">+C43/1000000</f>
        <v>0.586847</v>
      </c>
      <c r="E43" s="27" t="n">
        <f aca="false">+(D43*1.1875)+0.04</f>
        <v>0.7368808125</v>
      </c>
      <c r="F43" s="28" t="s">
        <v>13</v>
      </c>
      <c r="G43" s="28" t="n">
        <v>44348</v>
      </c>
      <c r="H43" s="24"/>
      <c r="I43" s="24"/>
    </row>
    <row r="44" customFormat="false" ht="15" hidden="false" customHeight="false" outlineLevel="0" collapsed="false">
      <c r="A44" s="25" t="n">
        <f aca="false">+Estado_de_cultivo[[#This Row],[Columna3]]-Estado_de_cultivo[[#This Row],[Columna2]]</f>
        <v>344</v>
      </c>
      <c r="B44" s="26" t="n">
        <f aca="false">+G44+A44</f>
        <v>44692</v>
      </c>
      <c r="C44" s="24" t="n">
        <v>623059</v>
      </c>
      <c r="D44" s="27" t="n">
        <f aca="false">+C44/1000000</f>
        <v>0.623059</v>
      </c>
      <c r="E44" s="27" t="n">
        <f aca="false">+(D44*1.1875)+0.04</f>
        <v>0.7798825625</v>
      </c>
      <c r="F44" s="28" t="s">
        <v>13</v>
      </c>
      <c r="G44" s="28" t="n">
        <v>44348</v>
      </c>
      <c r="H44" s="29"/>
      <c r="I44" s="29"/>
    </row>
    <row r="45" customFormat="false" ht="15" hidden="false" customHeight="false" outlineLevel="0" collapsed="false">
      <c r="A45" s="30" t="n">
        <f aca="false">+Estado_de_cultivo[[#This Row],[Columna3]]-Estado_de_cultivo[[#This Row],[Columna2]]</f>
        <v>359</v>
      </c>
      <c r="B45" s="26" t="n">
        <f aca="false">+G45+A45</f>
        <v>44707</v>
      </c>
      <c r="C45" s="29" t="n">
        <v>435281</v>
      </c>
      <c r="D45" s="27" t="n">
        <f aca="false">+C45/1000000</f>
        <v>0.435281</v>
      </c>
      <c r="E45" s="27" t="n">
        <f aca="false">+(D45*1.1875)+0.04</f>
        <v>0.5568961875</v>
      </c>
      <c r="F45" s="28" t="s">
        <v>13</v>
      </c>
      <c r="G45" s="28" t="n">
        <v>44348</v>
      </c>
      <c r="H45" s="24"/>
      <c r="I45" s="24"/>
    </row>
    <row r="46" customFormat="false" ht="15" hidden="false" customHeight="false" outlineLevel="0" collapsed="false">
      <c r="A46" s="25" t="n">
        <f aca="false">+Estado_de_cultivo[[#This Row],[Columna3]]-Estado_de_cultivo[[#This Row],[Columna2]]</f>
        <v>9</v>
      </c>
      <c r="B46" s="26" t="n">
        <f aca="false">+G46+A46</f>
        <v>44357</v>
      </c>
      <c r="C46" s="24" t="n">
        <v>294283</v>
      </c>
      <c r="D46" s="27" t="n">
        <f aca="false">+C46/1000000</f>
        <v>0.294283</v>
      </c>
      <c r="E46" s="27" t="n">
        <f aca="false">+(D46*1.1875)+0.04</f>
        <v>0.3894610625</v>
      </c>
      <c r="F46" s="28" t="s">
        <v>14</v>
      </c>
      <c r="G46" s="28" t="n">
        <v>44348</v>
      </c>
      <c r="H46" s="29"/>
      <c r="I46" s="29"/>
    </row>
    <row r="47" customFormat="false" ht="15" hidden="false" customHeight="false" outlineLevel="0" collapsed="false">
      <c r="A47" s="30" t="n">
        <f aca="false">+Estado_de_cultivo[[#This Row],[Columna3]]-Estado_de_cultivo[[#This Row],[Columna2]]</f>
        <v>24</v>
      </c>
      <c r="B47" s="26" t="n">
        <f aca="false">+G47+A47</f>
        <v>44372</v>
      </c>
      <c r="C47" s="29" t="n">
        <v>237399</v>
      </c>
      <c r="D47" s="27" t="n">
        <f aca="false">+C47/1000000</f>
        <v>0.237399</v>
      </c>
      <c r="E47" s="27" t="n">
        <f aca="false">+(D47*1.1875)+0.04</f>
        <v>0.3219113125</v>
      </c>
      <c r="F47" s="28" t="s">
        <v>14</v>
      </c>
      <c r="G47" s="28" t="n">
        <v>44348</v>
      </c>
      <c r="H47" s="24"/>
      <c r="I47" s="24"/>
    </row>
    <row r="48" customFormat="false" ht="15" hidden="false" customHeight="false" outlineLevel="0" collapsed="false">
      <c r="A48" s="25" t="n">
        <f aca="false">+Estado_de_cultivo[[#This Row],[Columna3]]-Estado_de_cultivo[[#This Row],[Columna2]]</f>
        <v>34</v>
      </c>
      <c r="B48" s="26" t="n">
        <f aca="false">+G48+A48</f>
        <v>44382</v>
      </c>
      <c r="C48" s="24" t="n">
        <v>262777</v>
      </c>
      <c r="D48" s="27" t="n">
        <f aca="false">+C48/1000000</f>
        <v>0.262777</v>
      </c>
      <c r="E48" s="27" t="n">
        <f aca="false">+(D48*1.1875)+0.04</f>
        <v>0.3520476875</v>
      </c>
      <c r="F48" s="28" t="s">
        <v>14</v>
      </c>
      <c r="G48" s="28" t="n">
        <v>44348</v>
      </c>
      <c r="H48" s="29"/>
      <c r="I48" s="29"/>
    </row>
    <row r="49" customFormat="false" ht="15" hidden="false" customHeight="false" outlineLevel="0" collapsed="false">
      <c r="A49" s="30" t="n">
        <f aca="false">+Estado_de_cultivo[[#This Row],[Columna3]]-Estado_de_cultivo[[#This Row],[Columna2]]</f>
        <v>44</v>
      </c>
      <c r="B49" s="26" t="n">
        <f aca="false">+G49+A49</f>
        <v>44392</v>
      </c>
      <c r="C49" s="29" t="n">
        <v>247319</v>
      </c>
      <c r="D49" s="27" t="n">
        <f aca="false">+C49/1000000</f>
        <v>0.247319</v>
      </c>
      <c r="E49" s="27" t="n">
        <f aca="false">+(D49*1.1875)+0.04</f>
        <v>0.3336913125</v>
      </c>
      <c r="F49" s="28" t="s">
        <v>14</v>
      </c>
      <c r="G49" s="28" t="n">
        <v>44348</v>
      </c>
      <c r="H49" s="24"/>
      <c r="I49" s="24"/>
    </row>
    <row r="50" customFormat="false" ht="15" hidden="false" customHeight="false" outlineLevel="0" collapsed="false">
      <c r="A50" s="25" t="n">
        <f aca="false">+Estado_de_cultivo[[#This Row],[Columna3]]-Estado_de_cultivo[[#This Row],[Columna2]]</f>
        <v>49</v>
      </c>
      <c r="B50" s="26" t="n">
        <f aca="false">+G50+A50</f>
        <v>44397</v>
      </c>
      <c r="C50" s="24" t="n">
        <v>254027</v>
      </c>
      <c r="D50" s="27" t="n">
        <f aca="false">+C50/1000000</f>
        <v>0.254027</v>
      </c>
      <c r="E50" s="27" t="n">
        <f aca="false">+(D50*1.1875)+0.04</f>
        <v>0.3416570625</v>
      </c>
      <c r="F50" s="28" t="s">
        <v>14</v>
      </c>
      <c r="G50" s="28" t="n">
        <v>44348</v>
      </c>
      <c r="H50" s="29"/>
      <c r="I50" s="29"/>
    </row>
    <row r="51" customFormat="false" ht="15" hidden="false" customHeight="false" outlineLevel="0" collapsed="false">
      <c r="A51" s="30" t="n">
        <f aca="false">+Estado_de_cultivo[[#This Row],[Columna3]]-Estado_de_cultivo[[#This Row],[Columna2]]</f>
        <v>54</v>
      </c>
      <c r="B51" s="26" t="n">
        <f aca="false">+G51+A51</f>
        <v>44402</v>
      </c>
      <c r="C51" s="29" t="n">
        <v>22924</v>
      </c>
      <c r="D51" s="27" t="n">
        <f aca="false">+C51/100000</f>
        <v>0.22924</v>
      </c>
      <c r="E51" s="27" t="n">
        <f aca="false">+(D51*1.1875)+0.04</f>
        <v>0.3122225</v>
      </c>
      <c r="F51" s="28" t="s">
        <v>14</v>
      </c>
      <c r="G51" s="28" t="n">
        <v>44348</v>
      </c>
      <c r="H51" s="24"/>
      <c r="I51" s="24"/>
    </row>
    <row r="52" customFormat="false" ht="15" hidden="false" customHeight="false" outlineLevel="0" collapsed="false">
      <c r="A52" s="25" t="n">
        <f aca="false">+Estado_de_cultivo[[#This Row],[Columna3]]-Estado_de_cultivo[[#This Row],[Columna2]]</f>
        <v>64</v>
      </c>
      <c r="B52" s="26" t="n">
        <f aca="false">+G52+A52</f>
        <v>44412</v>
      </c>
      <c r="C52" s="24" t="n">
        <v>206148</v>
      </c>
      <c r="D52" s="27" t="n">
        <f aca="false">+C52/1000000</f>
        <v>0.206148</v>
      </c>
      <c r="E52" s="27" t="n">
        <f aca="false">+(D52*1.1875)+0.04</f>
        <v>0.28480075</v>
      </c>
      <c r="F52" s="28" t="s">
        <v>14</v>
      </c>
      <c r="G52" s="28" t="n">
        <v>44348</v>
      </c>
      <c r="H52" s="29"/>
      <c r="I52" s="29"/>
    </row>
    <row r="53" customFormat="false" ht="15" hidden="false" customHeight="false" outlineLevel="0" collapsed="false">
      <c r="A53" s="30" t="n">
        <f aca="false">+Estado_de_cultivo[[#This Row],[Columna3]]-Estado_de_cultivo[[#This Row],[Columna2]]</f>
        <v>69</v>
      </c>
      <c r="B53" s="26" t="n">
        <f aca="false">+G53+A53</f>
        <v>44417</v>
      </c>
      <c r="C53" s="29" t="n">
        <v>215015</v>
      </c>
      <c r="D53" s="27" t="n">
        <f aca="false">+C53/1000000</f>
        <v>0.215015</v>
      </c>
      <c r="E53" s="27" t="n">
        <f aca="false">+(D53*1.1875)+0.04</f>
        <v>0.2953303125</v>
      </c>
      <c r="F53" s="28" t="s">
        <v>14</v>
      </c>
      <c r="G53" s="28" t="n">
        <v>44348</v>
      </c>
      <c r="H53" s="24"/>
      <c r="I53" s="24"/>
    </row>
    <row r="54" customFormat="false" ht="15" hidden="false" customHeight="false" outlineLevel="0" collapsed="false">
      <c r="A54" s="25" t="n">
        <f aca="false">+Estado_de_cultivo[[#This Row],[Columna3]]-Estado_de_cultivo[[#This Row],[Columna2]]</f>
        <v>74</v>
      </c>
      <c r="B54" s="26" t="n">
        <f aca="false">+G54+A54</f>
        <v>44422</v>
      </c>
      <c r="C54" s="24" t="n">
        <v>193693</v>
      </c>
      <c r="D54" s="27" t="n">
        <f aca="false">+C54/1000000</f>
        <v>0.193693</v>
      </c>
      <c r="E54" s="27" t="n">
        <f aca="false">+(D54*1.1875)+0.04</f>
        <v>0.2700104375</v>
      </c>
      <c r="F54" s="28" t="s">
        <v>14</v>
      </c>
      <c r="G54" s="28" t="n">
        <v>44348</v>
      </c>
      <c r="H54" s="29"/>
      <c r="I54" s="29"/>
    </row>
    <row r="55" customFormat="false" ht="15" hidden="false" customHeight="false" outlineLevel="0" collapsed="false">
      <c r="A55" s="30" t="n">
        <f aca="false">+Estado_de_cultivo[[#This Row],[Columna3]]-Estado_de_cultivo[[#This Row],[Columna2]]</f>
        <v>84</v>
      </c>
      <c r="B55" s="26" t="n">
        <f aca="false">+G55+A55</f>
        <v>44432</v>
      </c>
      <c r="C55" s="29" t="n">
        <v>197217</v>
      </c>
      <c r="D55" s="27" t="n">
        <f aca="false">+C55/1000000</f>
        <v>0.197217</v>
      </c>
      <c r="E55" s="27" t="n">
        <f aca="false">+(D55*1.1875)+0.04</f>
        <v>0.2741951875</v>
      </c>
      <c r="F55" s="28" t="s">
        <v>14</v>
      </c>
      <c r="G55" s="28" t="n">
        <v>44348</v>
      </c>
      <c r="H55" s="24"/>
      <c r="I55" s="24"/>
    </row>
    <row r="56" customFormat="false" ht="15" hidden="false" customHeight="false" outlineLevel="0" collapsed="false">
      <c r="A56" s="25" t="n">
        <f aca="false">+Estado_de_cultivo[[#This Row],[Columna3]]-Estado_de_cultivo[[#This Row],[Columna2]]</f>
        <v>89</v>
      </c>
      <c r="B56" s="26" t="n">
        <f aca="false">+G56+A56</f>
        <v>44437</v>
      </c>
      <c r="C56" s="24" t="n">
        <v>187199</v>
      </c>
      <c r="D56" s="27" t="n">
        <f aca="false">+C56/1000000</f>
        <v>0.187199</v>
      </c>
      <c r="E56" s="27" t="n">
        <f aca="false">+(D56*1.1875)+0.04</f>
        <v>0.2622988125</v>
      </c>
      <c r="F56" s="28" t="s">
        <v>14</v>
      </c>
      <c r="G56" s="28" t="n">
        <v>44348</v>
      </c>
      <c r="H56" s="29"/>
      <c r="I56" s="29"/>
    </row>
    <row r="57" customFormat="false" ht="15" hidden="false" customHeight="false" outlineLevel="0" collapsed="false">
      <c r="A57" s="30" t="n">
        <f aca="false">+Estado_de_cultivo[[#This Row],[Columna3]]-Estado_de_cultivo[[#This Row],[Columna2]]</f>
        <v>94</v>
      </c>
      <c r="B57" s="26" t="n">
        <f aca="false">+G57+A57</f>
        <v>44442</v>
      </c>
      <c r="C57" s="29" t="n">
        <v>189799</v>
      </c>
      <c r="D57" s="27" t="n">
        <f aca="false">+C57/1000000</f>
        <v>0.189799</v>
      </c>
      <c r="E57" s="27" t="n">
        <f aca="false">+(D57*1.1875)+0.04</f>
        <v>0.2653863125</v>
      </c>
      <c r="F57" s="28" t="s">
        <v>14</v>
      </c>
      <c r="G57" s="28" t="n">
        <v>44348</v>
      </c>
      <c r="H57" s="24"/>
      <c r="I57" s="24"/>
    </row>
    <row r="58" customFormat="false" ht="15" hidden="false" customHeight="false" outlineLevel="0" collapsed="false">
      <c r="A58" s="25" t="n">
        <f aca="false">+Estado_de_cultivo[[#This Row],[Columna3]]-Estado_de_cultivo[[#This Row],[Columna2]]</f>
        <v>104</v>
      </c>
      <c r="B58" s="26" t="n">
        <f aca="false">+G58+A58</f>
        <v>44452</v>
      </c>
      <c r="C58" s="24" t="n">
        <v>205411</v>
      </c>
      <c r="D58" s="27" t="n">
        <f aca="false">+C58/1000000</f>
        <v>0.205411</v>
      </c>
      <c r="E58" s="27" t="n">
        <f aca="false">+(D58*1.1875)+0.04</f>
        <v>0.2839255625</v>
      </c>
      <c r="F58" s="28" t="s">
        <v>14</v>
      </c>
      <c r="G58" s="28" t="n">
        <v>44348</v>
      </c>
      <c r="H58" s="29"/>
      <c r="I58" s="29"/>
    </row>
    <row r="59" customFormat="false" ht="15" hidden="false" customHeight="false" outlineLevel="0" collapsed="false">
      <c r="A59" s="30" t="n">
        <f aca="false">+Estado_de_cultivo[[#This Row],[Columna3]]-Estado_de_cultivo[[#This Row],[Columna2]]</f>
        <v>109</v>
      </c>
      <c r="B59" s="26" t="n">
        <f aca="false">+G59+A59</f>
        <v>44457</v>
      </c>
      <c r="C59" s="29" t="n">
        <v>182042</v>
      </c>
      <c r="D59" s="27" t="n">
        <f aca="false">+C59/1000000</f>
        <v>0.182042</v>
      </c>
      <c r="E59" s="27" t="n">
        <f aca="false">+(D59*1.1875)+0.04</f>
        <v>0.256174875</v>
      </c>
      <c r="F59" s="28" t="s">
        <v>14</v>
      </c>
      <c r="G59" s="28" t="n">
        <v>44348</v>
      </c>
      <c r="H59" s="24"/>
      <c r="I59" s="24"/>
    </row>
    <row r="60" customFormat="false" ht="15" hidden="false" customHeight="false" outlineLevel="0" collapsed="false">
      <c r="A60" s="25" t="n">
        <f aca="false">+Estado_de_cultivo[[#This Row],[Columna3]]-Estado_de_cultivo[[#This Row],[Columna2]]</f>
        <v>119</v>
      </c>
      <c r="B60" s="26" t="n">
        <f aca="false">+G60+A60</f>
        <v>44467</v>
      </c>
      <c r="C60" s="24" t="n">
        <v>169031</v>
      </c>
      <c r="D60" s="27" t="n">
        <f aca="false">+C60/1000000</f>
        <v>0.169031</v>
      </c>
      <c r="E60" s="27" t="n">
        <f aca="false">+(D60*1.1875)+0.04</f>
        <v>0.2407243125</v>
      </c>
      <c r="F60" s="28" t="s">
        <v>14</v>
      </c>
      <c r="G60" s="28" t="n">
        <v>44348</v>
      </c>
      <c r="H60" s="29"/>
      <c r="I60" s="29"/>
    </row>
    <row r="61" customFormat="false" ht="15" hidden="false" customHeight="false" outlineLevel="0" collapsed="false">
      <c r="A61" s="30" t="n">
        <f aca="false">+Estado_de_cultivo[[#This Row],[Columna3]]-Estado_de_cultivo[[#This Row],[Columna2]]</f>
        <v>124</v>
      </c>
      <c r="B61" s="26" t="n">
        <f aca="false">+G61+A61</f>
        <v>44472</v>
      </c>
      <c r="C61" s="29" t="n">
        <v>175929</v>
      </c>
      <c r="D61" s="27" t="n">
        <f aca="false">+C61/1000000</f>
        <v>0.175929</v>
      </c>
      <c r="E61" s="27" t="n">
        <f aca="false">+(D61*1.1875)+0.04</f>
        <v>0.2489156875</v>
      </c>
      <c r="F61" s="28" t="s">
        <v>14</v>
      </c>
      <c r="G61" s="28" t="n">
        <v>44348</v>
      </c>
      <c r="H61" s="24"/>
      <c r="I61" s="24"/>
    </row>
    <row r="62" customFormat="false" ht="15" hidden="false" customHeight="false" outlineLevel="0" collapsed="false">
      <c r="A62" s="25" t="n">
        <f aca="false">+Estado_de_cultivo[[#This Row],[Columna3]]-Estado_de_cultivo[[#This Row],[Columna2]]</f>
        <v>129</v>
      </c>
      <c r="B62" s="26" t="n">
        <f aca="false">+G62+A62</f>
        <v>44477</v>
      </c>
      <c r="C62" s="24" t="n">
        <v>192971</v>
      </c>
      <c r="D62" s="27" t="n">
        <f aca="false">+C62/1000000</f>
        <v>0.192971</v>
      </c>
      <c r="E62" s="27" t="n">
        <f aca="false">+(D62*1.1875)+0.04</f>
        <v>0.2691530625</v>
      </c>
      <c r="F62" s="28" t="s">
        <v>14</v>
      </c>
      <c r="G62" s="28" t="n">
        <v>44348</v>
      </c>
      <c r="H62" s="29"/>
      <c r="I62" s="29"/>
    </row>
    <row r="63" customFormat="false" ht="15" hidden="false" customHeight="false" outlineLevel="0" collapsed="false">
      <c r="A63" s="30" t="n">
        <f aca="false">+Estado_de_cultivo[[#This Row],[Columna3]]-Estado_de_cultivo[[#This Row],[Columna2]]</f>
        <v>134</v>
      </c>
      <c r="B63" s="26" t="n">
        <f aca="false">+G63+A63</f>
        <v>44482</v>
      </c>
      <c r="C63" s="29" t="n">
        <v>223911</v>
      </c>
      <c r="D63" s="27" t="n">
        <f aca="false">+C63/1000000</f>
        <v>0.223911</v>
      </c>
      <c r="E63" s="27" t="n">
        <f aca="false">+(D63*1.1875)+0.04</f>
        <v>0.3058943125</v>
      </c>
      <c r="F63" s="28" t="s">
        <v>14</v>
      </c>
      <c r="G63" s="28" t="n">
        <v>44348</v>
      </c>
      <c r="H63" s="24"/>
      <c r="I63" s="24"/>
    </row>
    <row r="64" customFormat="false" ht="15" hidden="false" customHeight="false" outlineLevel="0" collapsed="false">
      <c r="A64" s="25" t="n">
        <f aca="false">+Estado_de_cultivo[[#This Row],[Columna3]]-Estado_de_cultivo[[#This Row],[Columna2]]</f>
        <v>139</v>
      </c>
      <c r="B64" s="26" t="n">
        <f aca="false">+G64+A64</f>
        <v>44487</v>
      </c>
      <c r="C64" s="24" t="n">
        <v>260685</v>
      </c>
      <c r="D64" s="27" t="n">
        <f aca="false">+C64/1000000</f>
        <v>0.260685</v>
      </c>
      <c r="E64" s="27" t="n">
        <f aca="false">+(D64*1.1875)+0.04</f>
        <v>0.3495634375</v>
      </c>
      <c r="F64" s="28" t="s">
        <v>14</v>
      </c>
      <c r="G64" s="28" t="n">
        <v>44348</v>
      </c>
      <c r="H64" s="29"/>
      <c r="I64" s="29"/>
    </row>
    <row r="65" customFormat="false" ht="15" hidden="false" customHeight="false" outlineLevel="0" collapsed="false">
      <c r="A65" s="30" t="n">
        <f aca="false">+Estado_de_cultivo[[#This Row],[Columna3]]-Estado_de_cultivo[[#This Row],[Columna2]]</f>
        <v>144</v>
      </c>
      <c r="B65" s="26" t="n">
        <f aca="false">+G65+A65</f>
        <v>44492</v>
      </c>
      <c r="C65" s="29" t="n">
        <v>280669</v>
      </c>
      <c r="D65" s="27" t="n">
        <f aca="false">+C65/1000000</f>
        <v>0.280669</v>
      </c>
      <c r="E65" s="27" t="n">
        <f aca="false">+(D65*1.1875)+0.04</f>
        <v>0.3732944375</v>
      </c>
      <c r="F65" s="28" t="s">
        <v>14</v>
      </c>
      <c r="G65" s="28" t="n">
        <v>44348</v>
      </c>
      <c r="H65" s="24"/>
      <c r="I65" s="24"/>
    </row>
    <row r="66" customFormat="false" ht="15" hidden="false" customHeight="false" outlineLevel="0" collapsed="false">
      <c r="A66" s="25" t="n">
        <f aca="false">+Estado_de_cultivo[[#This Row],[Columna3]]-Estado_de_cultivo[[#This Row],[Columna2]]</f>
        <v>154</v>
      </c>
      <c r="B66" s="26" t="n">
        <f aca="false">+G66+A66</f>
        <v>44502</v>
      </c>
      <c r="C66" s="24" t="n">
        <v>376385</v>
      </c>
      <c r="D66" s="27" t="n">
        <f aca="false">+C66/1000000</f>
        <v>0.376385</v>
      </c>
      <c r="E66" s="27" t="n">
        <f aca="false">+(D66*1.1875)+0.04</f>
        <v>0.4869571875</v>
      </c>
      <c r="F66" s="28" t="s">
        <v>14</v>
      </c>
      <c r="G66" s="28" t="n">
        <v>44348</v>
      </c>
      <c r="H66" s="29"/>
      <c r="I66" s="29"/>
    </row>
    <row r="67" customFormat="false" ht="15" hidden="false" customHeight="false" outlineLevel="0" collapsed="false">
      <c r="A67" s="30" t="n">
        <f aca="false">+Estado_de_cultivo[[#This Row],[Columna3]]-Estado_de_cultivo[[#This Row],[Columna2]]</f>
        <v>159</v>
      </c>
      <c r="B67" s="26" t="n">
        <f aca="false">+G67+A67</f>
        <v>44507</v>
      </c>
      <c r="C67" s="29" t="n">
        <v>418917</v>
      </c>
      <c r="D67" s="27" t="n">
        <f aca="false">+C67/1000000</f>
        <v>0.418917</v>
      </c>
      <c r="E67" s="27" t="n">
        <f aca="false">+(D67*1.1875)+0.04</f>
        <v>0.5374639375</v>
      </c>
      <c r="F67" s="28" t="s">
        <v>14</v>
      </c>
      <c r="G67" s="28" t="n">
        <v>44348</v>
      </c>
      <c r="H67" s="24"/>
      <c r="I67" s="24"/>
    </row>
    <row r="68" customFormat="false" ht="15" hidden="false" customHeight="false" outlineLevel="0" collapsed="false">
      <c r="A68" s="25" t="n">
        <f aca="false">+Estado_de_cultivo[[#This Row],[Columna3]]-Estado_de_cultivo[[#This Row],[Columna2]]</f>
        <v>164</v>
      </c>
      <c r="B68" s="26" t="n">
        <f aca="false">+G68+A68</f>
        <v>44512</v>
      </c>
      <c r="C68" s="24" t="n">
        <v>45033</v>
      </c>
      <c r="D68" s="27" t="n">
        <f aca="false">+C68/100000</f>
        <v>0.45033</v>
      </c>
      <c r="E68" s="27" t="n">
        <f aca="false">+(D68*1.1875)+0.04</f>
        <v>0.574766875</v>
      </c>
      <c r="F68" s="28" t="s">
        <v>14</v>
      </c>
      <c r="G68" s="28" t="n">
        <v>44348</v>
      </c>
      <c r="H68" s="29"/>
      <c r="I68" s="29"/>
    </row>
    <row r="69" customFormat="false" ht="15" hidden="false" customHeight="false" outlineLevel="0" collapsed="false">
      <c r="A69" s="30" t="n">
        <f aca="false">+Estado_de_cultivo[[#This Row],[Columna3]]-Estado_de_cultivo[[#This Row],[Columna2]]</f>
        <v>169</v>
      </c>
      <c r="B69" s="26" t="n">
        <f aca="false">+G69+A69</f>
        <v>44517</v>
      </c>
      <c r="C69" s="29" t="n">
        <v>415539</v>
      </c>
      <c r="D69" s="27" t="n">
        <f aca="false">+C69/1000000</f>
        <v>0.415539</v>
      </c>
      <c r="E69" s="27" t="n">
        <f aca="false">+(D69*1.1875)+0.04</f>
        <v>0.5334525625</v>
      </c>
      <c r="F69" s="28" t="s">
        <v>14</v>
      </c>
      <c r="G69" s="28" t="n">
        <v>44348</v>
      </c>
      <c r="H69" s="24"/>
      <c r="I69" s="24"/>
    </row>
    <row r="70" customFormat="false" ht="15" hidden="false" customHeight="false" outlineLevel="0" collapsed="false">
      <c r="A70" s="25" t="n">
        <f aca="false">+Estado_de_cultivo[[#This Row],[Columna3]]-Estado_de_cultivo[[#This Row],[Columna2]]</f>
        <v>179</v>
      </c>
      <c r="B70" s="26" t="n">
        <f aca="false">+G70+A70</f>
        <v>44527</v>
      </c>
      <c r="C70" s="24" t="n">
        <v>415831</v>
      </c>
      <c r="D70" s="27" t="n">
        <f aca="false">+C70/1000000</f>
        <v>0.415831</v>
      </c>
      <c r="E70" s="27" t="n">
        <f aca="false">+(D70*1.1875)+0.04</f>
        <v>0.5337993125</v>
      </c>
      <c r="F70" s="28" t="s">
        <v>14</v>
      </c>
      <c r="G70" s="28" t="n">
        <v>44348</v>
      </c>
      <c r="H70" s="29"/>
      <c r="I70" s="29"/>
    </row>
    <row r="71" customFormat="false" ht="15" hidden="false" customHeight="false" outlineLevel="0" collapsed="false">
      <c r="A71" s="30" t="n">
        <f aca="false">+Estado_de_cultivo[[#This Row],[Columna3]]-Estado_de_cultivo[[#This Row],[Columna2]]</f>
        <v>184</v>
      </c>
      <c r="B71" s="26" t="n">
        <f aca="false">+G71+A71</f>
        <v>44532</v>
      </c>
      <c r="C71" s="29" t="n">
        <v>394573</v>
      </c>
      <c r="D71" s="27" t="n">
        <f aca="false">+C71/1000000</f>
        <v>0.394573</v>
      </c>
      <c r="E71" s="27" t="n">
        <f aca="false">+(D71*1.1875)+0.04</f>
        <v>0.5085554375</v>
      </c>
      <c r="F71" s="28" t="s">
        <v>14</v>
      </c>
      <c r="G71" s="28" t="n">
        <v>44348</v>
      </c>
      <c r="H71" s="24"/>
      <c r="I71" s="24"/>
    </row>
    <row r="72" customFormat="false" ht="15" hidden="false" customHeight="false" outlineLevel="0" collapsed="false">
      <c r="A72" s="25" t="n">
        <f aca="false">+Estado_de_cultivo[[#This Row],[Columna3]]-Estado_de_cultivo[[#This Row],[Columna2]]</f>
        <v>189</v>
      </c>
      <c r="B72" s="26" t="n">
        <f aca="false">+G72+A72</f>
        <v>44537</v>
      </c>
      <c r="C72" s="24" t="n">
        <v>420978</v>
      </c>
      <c r="D72" s="27" t="n">
        <f aca="false">+C72/1000000</f>
        <v>0.420978</v>
      </c>
      <c r="E72" s="27" t="n">
        <f aca="false">+(D72*1.1875)+0.04</f>
        <v>0.539911375</v>
      </c>
      <c r="F72" s="28" t="s">
        <v>14</v>
      </c>
      <c r="G72" s="28" t="n">
        <v>44348</v>
      </c>
      <c r="H72" s="29"/>
      <c r="I72" s="29"/>
    </row>
    <row r="73" customFormat="false" ht="15" hidden="false" customHeight="false" outlineLevel="0" collapsed="false">
      <c r="A73" s="30" t="n">
        <f aca="false">+Estado_de_cultivo[[#This Row],[Columna3]]-Estado_de_cultivo[[#This Row],[Columna2]]</f>
        <v>194</v>
      </c>
      <c r="B73" s="26" t="n">
        <f aca="false">+G73+A73</f>
        <v>44542</v>
      </c>
      <c r="C73" s="29" t="n">
        <v>410086</v>
      </c>
      <c r="D73" s="27" t="n">
        <f aca="false">+C73/1000000</f>
        <v>0.410086</v>
      </c>
      <c r="E73" s="27" t="n">
        <f aca="false">+(D73*1.1875)+0.04</f>
        <v>0.526977125</v>
      </c>
      <c r="F73" s="28" t="s">
        <v>14</v>
      </c>
      <c r="G73" s="28" t="n">
        <v>44348</v>
      </c>
      <c r="H73" s="24"/>
      <c r="I73" s="24"/>
    </row>
    <row r="74" customFormat="false" ht="15" hidden="false" customHeight="false" outlineLevel="0" collapsed="false">
      <c r="A74" s="25" t="n">
        <f aca="false">+Estado_de_cultivo[[#This Row],[Columna3]]-Estado_de_cultivo[[#This Row],[Columna2]]</f>
        <v>199</v>
      </c>
      <c r="B74" s="26" t="n">
        <f aca="false">+G74+A74</f>
        <v>44547</v>
      </c>
      <c r="C74" s="24" t="n">
        <v>413085</v>
      </c>
      <c r="D74" s="27" t="n">
        <f aca="false">+C74/1000000</f>
        <v>0.413085</v>
      </c>
      <c r="E74" s="27" t="n">
        <f aca="false">+(D74*1.1875)+0.04</f>
        <v>0.5305384375</v>
      </c>
      <c r="F74" s="28" t="s">
        <v>14</v>
      </c>
      <c r="G74" s="28" t="n">
        <v>44348</v>
      </c>
      <c r="H74" s="29"/>
      <c r="I74" s="29"/>
    </row>
    <row r="75" customFormat="false" ht="15" hidden="false" customHeight="false" outlineLevel="0" collapsed="false">
      <c r="A75" s="30" t="n">
        <f aca="false">+Estado_de_cultivo[[#This Row],[Columna3]]-Estado_de_cultivo[[#This Row],[Columna2]]</f>
        <v>204</v>
      </c>
      <c r="B75" s="26" t="n">
        <f aca="false">+G75+A75</f>
        <v>44552</v>
      </c>
      <c r="C75" s="29" t="n">
        <v>402471</v>
      </c>
      <c r="D75" s="27" t="n">
        <f aca="false">+C75/1000000</f>
        <v>0.402471</v>
      </c>
      <c r="E75" s="27" t="n">
        <f aca="false">+(D75*1.1875)+0.04</f>
        <v>0.5179343125</v>
      </c>
      <c r="F75" s="28" t="s">
        <v>14</v>
      </c>
      <c r="G75" s="28" t="n">
        <v>44348</v>
      </c>
      <c r="H75" s="24"/>
      <c r="I75" s="24"/>
    </row>
    <row r="76" customFormat="false" ht="15" hidden="false" customHeight="false" outlineLevel="0" collapsed="false">
      <c r="A76" s="25" t="n">
        <f aca="false">+Estado_de_cultivo[[#This Row],[Columna3]]-Estado_de_cultivo[[#This Row],[Columna2]]</f>
        <v>209</v>
      </c>
      <c r="B76" s="26" t="n">
        <f aca="false">+G76+A76</f>
        <v>44557</v>
      </c>
      <c r="C76" s="24" t="n">
        <v>380036</v>
      </c>
      <c r="D76" s="27" t="n">
        <f aca="false">+C76/1000000</f>
        <v>0.380036</v>
      </c>
      <c r="E76" s="27" t="n">
        <f aca="false">+(D76*1.1875)+0.04</f>
        <v>0.49129275</v>
      </c>
      <c r="F76" s="28" t="s">
        <v>14</v>
      </c>
      <c r="G76" s="28" t="n">
        <v>44348</v>
      </c>
      <c r="H76" s="29"/>
      <c r="I76" s="29"/>
    </row>
    <row r="77" customFormat="false" ht="15" hidden="false" customHeight="false" outlineLevel="0" collapsed="false">
      <c r="A77" s="30" t="n">
        <f aca="false">+Estado_de_cultivo[[#This Row],[Columna3]]-Estado_de_cultivo[[#This Row],[Columna2]]</f>
        <v>214</v>
      </c>
      <c r="B77" s="26" t="n">
        <f aca="false">+G77+A77</f>
        <v>44562</v>
      </c>
      <c r="C77" s="29" t="n">
        <v>392948</v>
      </c>
      <c r="D77" s="27" t="n">
        <f aca="false">+C77/1000000</f>
        <v>0.392948</v>
      </c>
      <c r="E77" s="27" t="n">
        <f aca="false">+(D77*1.1875)+0.04</f>
        <v>0.50662575</v>
      </c>
      <c r="F77" s="28" t="s">
        <v>14</v>
      </c>
      <c r="G77" s="28" t="n">
        <v>44348</v>
      </c>
      <c r="H77" s="24"/>
      <c r="I77" s="24"/>
    </row>
    <row r="78" customFormat="false" ht="15" hidden="false" customHeight="false" outlineLevel="0" collapsed="false">
      <c r="A78" s="25" t="n">
        <f aca="false">+Estado_de_cultivo[[#This Row],[Columna3]]-Estado_de_cultivo[[#This Row],[Columna2]]</f>
        <v>224</v>
      </c>
      <c r="B78" s="26" t="n">
        <f aca="false">+G78+A78</f>
        <v>44572</v>
      </c>
      <c r="C78" s="24" t="n">
        <v>386152</v>
      </c>
      <c r="D78" s="27" t="n">
        <f aca="false">+C78/1000000</f>
        <v>0.386152</v>
      </c>
      <c r="E78" s="27" t="n">
        <f aca="false">+(D78*1.1875)+0.04</f>
        <v>0.4985555</v>
      </c>
      <c r="F78" s="28" t="s">
        <v>14</v>
      </c>
      <c r="G78" s="28" t="n">
        <v>44348</v>
      </c>
      <c r="H78" s="29"/>
      <c r="I78" s="29"/>
    </row>
    <row r="79" customFormat="false" ht="15" hidden="false" customHeight="false" outlineLevel="0" collapsed="false">
      <c r="A79" s="30" t="n">
        <f aca="false">+Estado_de_cultivo[[#This Row],[Columna3]]-Estado_de_cultivo[[#This Row],[Columna2]]</f>
        <v>229</v>
      </c>
      <c r="B79" s="26" t="n">
        <f aca="false">+G79+A79</f>
        <v>44577</v>
      </c>
      <c r="C79" s="29" t="n">
        <v>347329</v>
      </c>
      <c r="D79" s="27" t="n">
        <f aca="false">+C79/1000000</f>
        <v>0.347329</v>
      </c>
      <c r="E79" s="27" t="n">
        <f aca="false">+(D79*1.1875)+0.04</f>
        <v>0.4524531875</v>
      </c>
      <c r="F79" s="28" t="s">
        <v>14</v>
      </c>
      <c r="G79" s="28" t="n">
        <v>44348</v>
      </c>
      <c r="H79" s="24"/>
      <c r="I79" s="24"/>
    </row>
    <row r="80" customFormat="false" ht="15" hidden="false" customHeight="false" outlineLevel="0" collapsed="false">
      <c r="A80" s="25" t="n">
        <f aca="false">+Estado_de_cultivo[[#This Row],[Columna3]]-Estado_de_cultivo[[#This Row],[Columna2]]</f>
        <v>234</v>
      </c>
      <c r="B80" s="26" t="n">
        <f aca="false">+G80+A80</f>
        <v>44582</v>
      </c>
      <c r="C80" s="24" t="n">
        <v>384094</v>
      </c>
      <c r="D80" s="27" t="n">
        <f aca="false">+C80/1000000</f>
        <v>0.384094</v>
      </c>
      <c r="E80" s="27" t="n">
        <f aca="false">+(D80*1.1875)+0.04</f>
        <v>0.496111625</v>
      </c>
      <c r="F80" s="28" t="s">
        <v>14</v>
      </c>
      <c r="G80" s="28" t="n">
        <v>44348</v>
      </c>
      <c r="H80" s="29"/>
      <c r="I80" s="29"/>
    </row>
    <row r="81" customFormat="false" ht="15" hidden="false" customHeight="false" outlineLevel="0" collapsed="false">
      <c r="A81" s="30" t="n">
        <f aca="false">+Estado_de_cultivo[[#This Row],[Columna3]]-Estado_de_cultivo[[#This Row],[Columna2]]</f>
        <v>239</v>
      </c>
      <c r="B81" s="26" t="n">
        <f aca="false">+G81+A81</f>
        <v>44587</v>
      </c>
      <c r="C81" s="29" t="n">
        <v>412043</v>
      </c>
      <c r="D81" s="27" t="n">
        <f aca="false">+C81/1000000</f>
        <v>0.412043</v>
      </c>
      <c r="E81" s="27" t="n">
        <f aca="false">+(D81*1.1875)+0.04</f>
        <v>0.5293010625</v>
      </c>
      <c r="F81" s="28" t="s">
        <v>14</v>
      </c>
      <c r="G81" s="28" t="n">
        <v>44348</v>
      </c>
      <c r="H81" s="24"/>
      <c r="I81" s="24"/>
    </row>
    <row r="82" customFormat="false" ht="15" hidden="false" customHeight="false" outlineLevel="0" collapsed="false">
      <c r="A82" s="25" t="n">
        <f aca="false">+Estado_de_cultivo[[#This Row],[Columna3]]-Estado_de_cultivo[[#This Row],[Columna2]]</f>
        <v>244</v>
      </c>
      <c r="B82" s="26" t="n">
        <f aca="false">+G82+A82</f>
        <v>44592</v>
      </c>
      <c r="C82" s="24" t="n">
        <v>412907</v>
      </c>
      <c r="D82" s="27" t="n">
        <f aca="false">+C82/1000000</f>
        <v>0.412907</v>
      </c>
      <c r="E82" s="27" t="n">
        <f aca="false">+(D82*1.1875)+0.04</f>
        <v>0.5303270625</v>
      </c>
      <c r="F82" s="28" t="s">
        <v>14</v>
      </c>
      <c r="G82" s="28" t="n">
        <v>44348</v>
      </c>
      <c r="H82" s="29"/>
      <c r="I82" s="29"/>
    </row>
    <row r="83" customFormat="false" ht="15" hidden="false" customHeight="false" outlineLevel="0" collapsed="false">
      <c r="A83" s="30" t="n">
        <f aca="false">+Estado_de_cultivo[[#This Row],[Columna3]]-Estado_de_cultivo[[#This Row],[Columna2]]</f>
        <v>249</v>
      </c>
      <c r="B83" s="26" t="n">
        <f aca="false">+G83+A83</f>
        <v>44597</v>
      </c>
      <c r="C83" s="29" t="n">
        <v>499587</v>
      </c>
      <c r="D83" s="27" t="n">
        <f aca="false">+C83/1000000</f>
        <v>0.499587</v>
      </c>
      <c r="E83" s="27" t="n">
        <f aca="false">+(D83*1.1875)+0.04</f>
        <v>0.6332595625</v>
      </c>
      <c r="F83" s="28" t="s">
        <v>14</v>
      </c>
      <c r="G83" s="28" t="n">
        <v>44348</v>
      </c>
      <c r="H83" s="24"/>
      <c r="I83" s="24"/>
    </row>
    <row r="84" customFormat="false" ht="15" hidden="false" customHeight="false" outlineLevel="0" collapsed="false">
      <c r="A84" s="25" t="n">
        <f aca="false">+Estado_de_cultivo[[#This Row],[Columna3]]-Estado_de_cultivo[[#This Row],[Columna2]]</f>
        <v>259</v>
      </c>
      <c r="B84" s="26" t="n">
        <f aca="false">+G84+A84</f>
        <v>44607</v>
      </c>
      <c r="C84" s="24" t="n">
        <v>45269</v>
      </c>
      <c r="D84" s="27" t="n">
        <f aca="false">+C84/100000</f>
        <v>0.45269</v>
      </c>
      <c r="E84" s="27" t="n">
        <f aca="false">+(D84*1.1875)+0.04</f>
        <v>0.577569375</v>
      </c>
      <c r="F84" s="28" t="s">
        <v>14</v>
      </c>
      <c r="G84" s="28" t="n">
        <v>44348</v>
      </c>
      <c r="H84" s="29"/>
      <c r="I84" s="29"/>
    </row>
    <row r="85" customFormat="false" ht="15" hidden="false" customHeight="false" outlineLevel="0" collapsed="false">
      <c r="A85" s="30" t="n">
        <f aca="false">+Estado_de_cultivo[[#This Row],[Columna3]]-Estado_de_cultivo[[#This Row],[Columna2]]</f>
        <v>269</v>
      </c>
      <c r="B85" s="26" t="n">
        <f aca="false">+G85+A85</f>
        <v>44617</v>
      </c>
      <c r="C85" s="29" t="n">
        <v>460618</v>
      </c>
      <c r="D85" s="27" t="n">
        <f aca="false">+C85/1000000</f>
        <v>0.460618</v>
      </c>
      <c r="E85" s="27" t="n">
        <f aca="false">+(D85*1.1875)+0.04</f>
        <v>0.586983875</v>
      </c>
      <c r="F85" s="28" t="s">
        <v>14</v>
      </c>
      <c r="G85" s="28" t="n">
        <v>44348</v>
      </c>
      <c r="H85" s="24"/>
      <c r="I85" s="24"/>
    </row>
    <row r="86" customFormat="false" ht="15" hidden="false" customHeight="false" outlineLevel="0" collapsed="false">
      <c r="A86" s="25" t="n">
        <f aca="false">+Estado_de_cultivo[[#This Row],[Columna3]]-Estado_de_cultivo[[#This Row],[Columna2]]</f>
        <v>274</v>
      </c>
      <c r="B86" s="26" t="n">
        <f aca="false">+G86+A86</f>
        <v>44622</v>
      </c>
      <c r="C86" s="24" t="n">
        <v>444422</v>
      </c>
      <c r="D86" s="27" t="n">
        <f aca="false">+C86/1000000</f>
        <v>0.444422</v>
      </c>
      <c r="E86" s="27" t="n">
        <f aca="false">+(D86*1.1875)+0.04</f>
        <v>0.567751125</v>
      </c>
      <c r="F86" s="28" t="s">
        <v>14</v>
      </c>
      <c r="G86" s="28" t="n">
        <v>44348</v>
      </c>
      <c r="H86" s="29"/>
      <c r="I86" s="29"/>
    </row>
    <row r="87" customFormat="false" ht="15" hidden="false" customHeight="false" outlineLevel="0" collapsed="false">
      <c r="A87" s="30" t="n">
        <f aca="false">+Estado_de_cultivo[[#This Row],[Columna3]]-Estado_de_cultivo[[#This Row],[Columna2]]</f>
        <v>284</v>
      </c>
      <c r="B87" s="26" t="n">
        <f aca="false">+G87+A87</f>
        <v>44632</v>
      </c>
      <c r="C87" s="29" t="n">
        <v>378394</v>
      </c>
      <c r="D87" s="27" t="n">
        <f aca="false">+C87/1000000</f>
        <v>0.378394</v>
      </c>
      <c r="E87" s="27" t="n">
        <f aca="false">+(D87*1.1875)+0.04</f>
        <v>0.489342875</v>
      </c>
      <c r="F87" s="28" t="s">
        <v>14</v>
      </c>
      <c r="G87" s="28" t="n">
        <v>44348</v>
      </c>
      <c r="H87" s="24"/>
      <c r="I87" s="24"/>
    </row>
    <row r="88" customFormat="false" ht="15" hidden="false" customHeight="false" outlineLevel="0" collapsed="false">
      <c r="A88" s="25" t="n">
        <f aca="false">+Estado_de_cultivo[[#This Row],[Columna3]]-Estado_de_cultivo[[#This Row],[Columna2]]</f>
        <v>289</v>
      </c>
      <c r="B88" s="26" t="n">
        <f aca="false">+G88+A88</f>
        <v>44637</v>
      </c>
      <c r="C88" s="24" t="n">
        <v>414549</v>
      </c>
      <c r="D88" s="27" t="n">
        <f aca="false">+C88/1000000</f>
        <v>0.414549</v>
      </c>
      <c r="E88" s="27" t="n">
        <f aca="false">+(D88*1.1875)+0.04</f>
        <v>0.5322769375</v>
      </c>
      <c r="F88" s="28" t="s">
        <v>14</v>
      </c>
      <c r="G88" s="28" t="n">
        <v>44348</v>
      </c>
      <c r="H88" s="29"/>
      <c r="I88" s="29"/>
    </row>
    <row r="89" customFormat="false" ht="15" hidden="false" customHeight="false" outlineLevel="0" collapsed="false">
      <c r="A89" s="30" t="n">
        <f aca="false">+Estado_de_cultivo[[#This Row],[Columna3]]-Estado_de_cultivo[[#This Row],[Columna2]]</f>
        <v>294</v>
      </c>
      <c r="B89" s="26" t="n">
        <f aca="false">+G89+A89</f>
        <v>44642</v>
      </c>
      <c r="C89" s="29" t="n">
        <v>418503</v>
      </c>
      <c r="D89" s="27" t="n">
        <f aca="false">+C89/1000000</f>
        <v>0.418503</v>
      </c>
      <c r="E89" s="27" t="n">
        <f aca="false">+(D89*1.1875)+0.04</f>
        <v>0.5369723125</v>
      </c>
      <c r="F89" s="28" t="s">
        <v>14</v>
      </c>
      <c r="G89" s="28" t="n">
        <v>44348</v>
      </c>
      <c r="H89" s="24"/>
      <c r="I89" s="24"/>
    </row>
    <row r="90" customFormat="false" ht="15" hidden="false" customHeight="false" outlineLevel="0" collapsed="false">
      <c r="A90" s="25" t="n">
        <f aca="false">+Estado_de_cultivo[[#This Row],[Columna3]]-Estado_de_cultivo[[#This Row],[Columna2]]</f>
        <v>299</v>
      </c>
      <c r="B90" s="26" t="n">
        <f aca="false">+G90+A90</f>
        <v>44647</v>
      </c>
      <c r="C90" s="24" t="n">
        <v>494474</v>
      </c>
      <c r="D90" s="27" t="n">
        <f aca="false">+C90/1000000</f>
        <v>0.494474</v>
      </c>
      <c r="E90" s="27" t="n">
        <f aca="false">+(D90*1.1875)+0.04</f>
        <v>0.627187875</v>
      </c>
      <c r="F90" s="28" t="s">
        <v>14</v>
      </c>
      <c r="G90" s="28" t="n">
        <v>44348</v>
      </c>
      <c r="H90" s="29"/>
      <c r="I90" s="29"/>
    </row>
    <row r="91" customFormat="false" ht="15" hidden="false" customHeight="false" outlineLevel="0" collapsed="false">
      <c r="A91" s="30" t="n">
        <f aca="false">+Estado_de_cultivo[[#This Row],[Columna3]]-Estado_de_cultivo[[#This Row],[Columna2]]</f>
        <v>314</v>
      </c>
      <c r="B91" s="26" t="n">
        <f aca="false">+G91+A91</f>
        <v>44662</v>
      </c>
      <c r="C91" s="29" t="n">
        <v>45331</v>
      </c>
      <c r="D91" s="27" t="n">
        <f aca="false">+C91/100000</f>
        <v>0.45331</v>
      </c>
      <c r="E91" s="27" t="n">
        <f aca="false">+(D91*1.1875)+0.04</f>
        <v>0.578305625</v>
      </c>
      <c r="F91" s="28" t="s">
        <v>14</v>
      </c>
      <c r="G91" s="28" t="n">
        <v>44348</v>
      </c>
      <c r="H91" s="24"/>
      <c r="I91" s="24"/>
    </row>
    <row r="92" customFormat="false" ht="15" hidden="false" customHeight="false" outlineLevel="0" collapsed="false">
      <c r="A92" s="25" t="n">
        <f aca="false">+Estado_de_cultivo[[#This Row],[Columna3]]-Estado_de_cultivo[[#This Row],[Columna2]]</f>
        <v>319</v>
      </c>
      <c r="B92" s="26" t="n">
        <f aca="false">+G92+A92</f>
        <v>44667</v>
      </c>
      <c r="C92" s="24" t="n">
        <v>537824</v>
      </c>
      <c r="D92" s="27" t="n">
        <f aca="false">+C92/1000000</f>
        <v>0.537824</v>
      </c>
      <c r="E92" s="27" t="n">
        <f aca="false">+(D92*1.1875)+0.04</f>
        <v>0.678666</v>
      </c>
      <c r="F92" s="28" t="s">
        <v>14</v>
      </c>
      <c r="G92" s="28" t="n">
        <v>44348</v>
      </c>
      <c r="H92" s="29"/>
      <c r="I92" s="29"/>
    </row>
    <row r="93" customFormat="false" ht="15" hidden="false" customHeight="false" outlineLevel="0" collapsed="false">
      <c r="A93" s="30" t="n">
        <f aca="false">+Estado_de_cultivo[[#This Row],[Columna3]]-Estado_de_cultivo[[#This Row],[Columna2]]</f>
        <v>324</v>
      </c>
      <c r="B93" s="26" t="n">
        <f aca="false">+G93+A93</f>
        <v>44672</v>
      </c>
      <c r="C93" s="29" t="n">
        <v>480145</v>
      </c>
      <c r="D93" s="27" t="n">
        <f aca="false">+C93/1000000</f>
        <v>0.480145</v>
      </c>
      <c r="E93" s="27" t="n">
        <f aca="false">+(D93*1.1875)+0.04</f>
        <v>0.6101721875</v>
      </c>
      <c r="F93" s="28" t="s">
        <v>14</v>
      </c>
      <c r="G93" s="28" t="n">
        <v>44348</v>
      </c>
      <c r="H93" s="24"/>
      <c r="I93" s="24"/>
    </row>
    <row r="94" customFormat="false" ht="15" hidden="false" customHeight="false" outlineLevel="0" collapsed="false">
      <c r="A94" s="25" t="n">
        <f aca="false">+Estado_de_cultivo[[#This Row],[Columna3]]-Estado_de_cultivo[[#This Row],[Columna2]]</f>
        <v>329</v>
      </c>
      <c r="B94" s="26" t="n">
        <f aca="false">+G94+A94</f>
        <v>44677</v>
      </c>
      <c r="C94" s="24" t="n">
        <v>431819</v>
      </c>
      <c r="D94" s="27" t="n">
        <f aca="false">+C94/1000000</f>
        <v>0.431819</v>
      </c>
      <c r="E94" s="27" t="n">
        <f aca="false">+(D94*1.1875)+0.04</f>
        <v>0.5527850625</v>
      </c>
      <c r="F94" s="28" t="s">
        <v>14</v>
      </c>
      <c r="G94" s="28" t="n">
        <v>44348</v>
      </c>
      <c r="H94" s="29"/>
      <c r="I94" s="29"/>
    </row>
    <row r="95" customFormat="false" ht="15" hidden="false" customHeight="false" outlineLevel="0" collapsed="false">
      <c r="A95" s="30" t="n">
        <f aca="false">+Estado_de_cultivo[[#This Row],[Columna3]]-Estado_de_cultivo[[#This Row],[Columna2]]</f>
        <v>334</v>
      </c>
      <c r="B95" s="26" t="n">
        <f aca="false">+G95+A95</f>
        <v>44682</v>
      </c>
      <c r="C95" s="29" t="n">
        <v>483316</v>
      </c>
      <c r="D95" s="27" t="n">
        <f aca="false">+C95/1000000</f>
        <v>0.483316</v>
      </c>
      <c r="E95" s="27" t="n">
        <f aca="false">+(D95*1.1875)+0.04</f>
        <v>0.61393775</v>
      </c>
      <c r="F95" s="28" t="s">
        <v>14</v>
      </c>
      <c r="G95" s="28" t="n">
        <v>44348</v>
      </c>
      <c r="H95" s="24"/>
      <c r="I95" s="24"/>
    </row>
    <row r="96" customFormat="false" ht="15" hidden="false" customHeight="false" outlineLevel="0" collapsed="false">
      <c r="A96" s="25" t="n">
        <f aca="false">+Estado_de_cultivo[[#This Row],[Columna3]]-Estado_de_cultivo[[#This Row],[Columna2]]</f>
        <v>344</v>
      </c>
      <c r="B96" s="26" t="n">
        <f aca="false">+G96+A96</f>
        <v>44692</v>
      </c>
      <c r="C96" s="24" t="n">
        <v>394859</v>
      </c>
      <c r="D96" s="27" t="n">
        <f aca="false">+C96/1000000</f>
        <v>0.394859</v>
      </c>
      <c r="E96" s="27" t="n">
        <f aca="false">+(D96*1.1875)+0.04</f>
        <v>0.5088950625</v>
      </c>
      <c r="F96" s="28" t="s">
        <v>14</v>
      </c>
      <c r="G96" s="28" t="n">
        <v>44348</v>
      </c>
      <c r="H96" s="29"/>
      <c r="I96" s="29"/>
    </row>
    <row r="97" customFormat="false" ht="15" hidden="false" customHeight="false" outlineLevel="0" collapsed="false">
      <c r="A97" s="30" t="n">
        <f aca="false">+Estado_de_cultivo[[#This Row],[Columna3]]-Estado_de_cultivo[[#This Row],[Columna2]]</f>
        <v>349</v>
      </c>
      <c r="B97" s="26" t="n">
        <f aca="false">+G97+A97</f>
        <v>44697</v>
      </c>
      <c r="C97" s="29" t="n">
        <v>384898</v>
      </c>
      <c r="D97" s="27" t="n">
        <f aca="false">+C97/1000000</f>
        <v>0.384898</v>
      </c>
      <c r="E97" s="27" t="n">
        <f aca="false">+(D97*1.1875)+0.04</f>
        <v>0.497066375</v>
      </c>
      <c r="F97" s="28" t="s">
        <v>14</v>
      </c>
      <c r="G97" s="28" t="n">
        <v>44348</v>
      </c>
      <c r="H97" s="24"/>
      <c r="I97" s="24"/>
    </row>
    <row r="98" customFormat="false" ht="15" hidden="false" customHeight="false" outlineLevel="0" collapsed="false">
      <c r="A98" s="25" t="n">
        <f aca="false">+Estado_de_cultivo[[#This Row],[Columna3]]-Estado_de_cultivo[[#This Row],[Columna2]]</f>
        <v>359</v>
      </c>
      <c r="B98" s="26" t="n">
        <f aca="false">+G98+A98</f>
        <v>44707</v>
      </c>
      <c r="C98" s="24" t="n">
        <v>305355</v>
      </c>
      <c r="D98" s="27" t="n">
        <f aca="false">+C98/1000000</f>
        <v>0.305355</v>
      </c>
      <c r="E98" s="27" t="n">
        <f aca="false">+(D98*1.1875)+0.04</f>
        <v>0.4026090625</v>
      </c>
      <c r="F98" s="28" t="s">
        <v>14</v>
      </c>
      <c r="G98" s="28" t="n">
        <v>44348</v>
      </c>
      <c r="H98" s="29"/>
      <c r="I98" s="29"/>
    </row>
    <row r="99" customFormat="false" ht="15" hidden="false" customHeight="false" outlineLevel="0" collapsed="false">
      <c r="A99" s="30" t="n">
        <f aca="false">+Estado_de_cultivo[[#This Row],[Columna3]]-Estado_de_cultivo[[#This Row],[Columna2]]</f>
        <v>364</v>
      </c>
      <c r="B99" s="26" t="n">
        <f aca="false">+G99+A99</f>
        <v>44712</v>
      </c>
      <c r="C99" s="29" t="n">
        <v>310421</v>
      </c>
      <c r="D99" s="27" t="n">
        <f aca="false">+C99/1000000</f>
        <v>0.310421</v>
      </c>
      <c r="E99" s="27" t="n">
        <f aca="false">+(D99*1.1875)+0.04</f>
        <v>0.4086249375</v>
      </c>
      <c r="F99" s="28" t="s">
        <v>14</v>
      </c>
      <c r="G99" s="28" t="n">
        <v>44348</v>
      </c>
      <c r="H99" s="24"/>
      <c r="I99" s="24"/>
    </row>
    <row r="100" customFormat="false" ht="15" hidden="false" customHeight="false" outlineLevel="0" collapsed="false">
      <c r="A100" s="25" t="n">
        <f aca="false">+Estado_de_cultivo[[#This Row],[Columna3]]-Estado_de_cultivo[[#This Row],[Columna2]]</f>
        <v>3</v>
      </c>
      <c r="B100" s="26" t="n">
        <f aca="false">+G100+A100</f>
        <v>44351</v>
      </c>
      <c r="C100" s="24" t="n">
        <v>288209</v>
      </c>
      <c r="D100" s="27" t="n">
        <f aca="false">+C100/1000000</f>
        <v>0.288209</v>
      </c>
      <c r="E100" s="27" t="n">
        <f aca="false">+(D100*1.1875)+0.04</f>
        <v>0.3822481875</v>
      </c>
      <c r="F100" s="28" t="s">
        <v>15</v>
      </c>
      <c r="G100" s="28" t="n">
        <v>44348</v>
      </c>
      <c r="H100" s="29"/>
      <c r="I100" s="29"/>
    </row>
    <row r="101" customFormat="false" ht="15" hidden="false" customHeight="false" outlineLevel="0" collapsed="false">
      <c r="A101" s="30" t="n">
        <f aca="false">+Estado_de_cultivo[[#This Row],[Columna3]]-Estado_de_cultivo[[#This Row],[Columna2]]</f>
        <v>13</v>
      </c>
      <c r="B101" s="26" t="n">
        <f aca="false">+G101+A101</f>
        <v>44361</v>
      </c>
      <c r="C101" s="29" t="n">
        <v>265075</v>
      </c>
      <c r="D101" s="27" t="n">
        <f aca="false">+C101/1000000</f>
        <v>0.265075</v>
      </c>
      <c r="E101" s="27" t="n">
        <f aca="false">+(D101*1.1875)+0.04</f>
        <v>0.3547765625</v>
      </c>
      <c r="F101" s="28" t="s">
        <v>15</v>
      </c>
      <c r="G101" s="28" t="n">
        <v>44348</v>
      </c>
      <c r="H101" s="24"/>
      <c r="I101" s="24"/>
    </row>
    <row r="102" customFormat="false" ht="15" hidden="false" customHeight="false" outlineLevel="0" collapsed="false">
      <c r="A102" s="25" t="n">
        <f aca="false">+Estado_de_cultivo[[#This Row],[Columna3]]-Estado_de_cultivo[[#This Row],[Columna2]]</f>
        <v>18</v>
      </c>
      <c r="B102" s="26" t="n">
        <f aca="false">+G102+A102</f>
        <v>44366</v>
      </c>
      <c r="C102" s="24" t="n">
        <v>208528</v>
      </c>
      <c r="D102" s="27" t="n">
        <f aca="false">+C102/1000000</f>
        <v>0.208528</v>
      </c>
      <c r="E102" s="27" t="n">
        <f aca="false">+(D102*1.1875)+0.04</f>
        <v>0.287627</v>
      </c>
      <c r="F102" s="28" t="s">
        <v>15</v>
      </c>
      <c r="G102" s="28" t="n">
        <v>44348</v>
      </c>
      <c r="H102" s="29"/>
      <c r="I102" s="29"/>
    </row>
    <row r="103" customFormat="false" ht="15" hidden="false" customHeight="false" outlineLevel="0" collapsed="false">
      <c r="A103" s="30" t="n">
        <f aca="false">+Estado_de_cultivo[[#This Row],[Columna3]]-Estado_de_cultivo[[#This Row],[Columna2]]</f>
        <v>43</v>
      </c>
      <c r="B103" s="26" t="n">
        <f aca="false">+G103+A103</f>
        <v>44391</v>
      </c>
      <c r="C103" s="29" t="n">
        <v>248067</v>
      </c>
      <c r="D103" s="27" t="n">
        <f aca="false">+C103/1000000</f>
        <v>0.248067</v>
      </c>
      <c r="E103" s="27" t="n">
        <f aca="false">+(D103*1.1875)+0.04</f>
        <v>0.3345795625</v>
      </c>
      <c r="F103" s="28" t="s">
        <v>15</v>
      </c>
      <c r="G103" s="28" t="n">
        <v>44348</v>
      </c>
      <c r="H103" s="24"/>
      <c r="I103" s="24"/>
    </row>
    <row r="104" customFormat="false" ht="15" hidden="false" customHeight="false" outlineLevel="0" collapsed="false">
      <c r="A104" s="25" t="n">
        <f aca="false">+Estado_de_cultivo[[#This Row],[Columna3]]-Estado_de_cultivo[[#This Row],[Columna2]]</f>
        <v>48</v>
      </c>
      <c r="B104" s="26" t="n">
        <f aca="false">+G104+A104</f>
        <v>44396</v>
      </c>
      <c r="C104" s="24" t="n">
        <v>209428</v>
      </c>
      <c r="D104" s="27" t="n">
        <f aca="false">+C104/1000000</f>
        <v>0.209428</v>
      </c>
      <c r="E104" s="27" t="n">
        <f aca="false">+(D104*1.1875)+0.04</f>
        <v>0.28869575</v>
      </c>
      <c r="F104" s="28" t="s">
        <v>15</v>
      </c>
      <c r="G104" s="28" t="n">
        <v>44348</v>
      </c>
      <c r="H104" s="29"/>
      <c r="I104" s="29"/>
    </row>
    <row r="105" customFormat="false" ht="15" hidden="false" customHeight="false" outlineLevel="0" collapsed="false">
      <c r="A105" s="30" t="n">
        <f aca="false">+Estado_de_cultivo[[#This Row],[Columna3]]-Estado_de_cultivo[[#This Row],[Columna2]]</f>
        <v>53</v>
      </c>
      <c r="B105" s="26" t="n">
        <f aca="false">+G105+A105</f>
        <v>44401</v>
      </c>
      <c r="C105" s="29" t="n">
        <v>29237</v>
      </c>
      <c r="D105" s="27" t="n">
        <f aca="false">+C105/100000</f>
        <v>0.29237</v>
      </c>
      <c r="E105" s="27" t="n">
        <f aca="false">+(D105*1.1875)+0.04</f>
        <v>0.387189375</v>
      </c>
      <c r="F105" s="28" t="s">
        <v>15</v>
      </c>
      <c r="G105" s="28" t="n">
        <v>44348</v>
      </c>
      <c r="H105" s="24"/>
      <c r="I105" s="24"/>
    </row>
    <row r="106" customFormat="false" ht="15" hidden="false" customHeight="false" outlineLevel="0" collapsed="false">
      <c r="A106" s="25" t="n">
        <f aca="false">+Estado_de_cultivo[[#This Row],[Columna3]]-Estado_de_cultivo[[#This Row],[Columna2]]</f>
        <v>58</v>
      </c>
      <c r="B106" s="26" t="n">
        <f aca="false">+G106+A106</f>
        <v>44406</v>
      </c>
      <c r="C106" s="24" t="n">
        <v>212109</v>
      </c>
      <c r="D106" s="27" t="n">
        <f aca="false">+C106/1000000</f>
        <v>0.212109</v>
      </c>
      <c r="E106" s="27" t="n">
        <f aca="false">+(D106*1.1875)+0.04</f>
        <v>0.2918794375</v>
      </c>
      <c r="F106" s="28" t="s">
        <v>15</v>
      </c>
      <c r="G106" s="28" t="n">
        <v>44348</v>
      </c>
      <c r="H106" s="29"/>
      <c r="I106" s="29"/>
    </row>
    <row r="107" customFormat="false" ht="15" hidden="false" customHeight="false" outlineLevel="0" collapsed="false">
      <c r="A107" s="30" t="n">
        <f aca="false">+Estado_de_cultivo[[#This Row],[Columna3]]-Estado_de_cultivo[[#This Row],[Columna2]]</f>
        <v>63</v>
      </c>
      <c r="B107" s="26" t="n">
        <f aca="false">+G107+A107</f>
        <v>44411</v>
      </c>
      <c r="C107" s="29" t="n">
        <v>201601</v>
      </c>
      <c r="D107" s="27" t="n">
        <f aca="false">+C107/1000000</f>
        <v>0.201601</v>
      </c>
      <c r="E107" s="27" t="n">
        <f aca="false">+(D107*1.1875)+0.04</f>
        <v>0.2794011875</v>
      </c>
      <c r="F107" s="28" t="s">
        <v>15</v>
      </c>
      <c r="G107" s="28" t="n">
        <v>44348</v>
      </c>
      <c r="H107" s="24"/>
      <c r="I107" s="24"/>
    </row>
    <row r="108" customFormat="false" ht="15" hidden="false" customHeight="false" outlineLevel="0" collapsed="false">
      <c r="A108" s="25" t="n">
        <f aca="false">+Estado_de_cultivo[[#This Row],[Columna3]]-Estado_de_cultivo[[#This Row],[Columna2]]</f>
        <v>73</v>
      </c>
      <c r="B108" s="26" t="n">
        <f aca="false">+G108+A108</f>
        <v>44421</v>
      </c>
      <c r="C108" s="24" t="n">
        <v>211443</v>
      </c>
      <c r="D108" s="27" t="n">
        <f aca="false">+C108/1000000</f>
        <v>0.211443</v>
      </c>
      <c r="E108" s="27" t="n">
        <f aca="false">+(D108*1.1875)+0.04</f>
        <v>0.2910885625</v>
      </c>
      <c r="F108" s="28" t="s">
        <v>15</v>
      </c>
      <c r="G108" s="28" t="n">
        <v>44348</v>
      </c>
      <c r="H108" s="29"/>
      <c r="I108" s="29"/>
    </row>
    <row r="109" customFormat="false" ht="15" hidden="false" customHeight="false" outlineLevel="0" collapsed="false">
      <c r="A109" s="30" t="n">
        <f aca="false">+Estado_de_cultivo[[#This Row],[Columna3]]-Estado_de_cultivo[[#This Row],[Columna2]]</f>
        <v>78</v>
      </c>
      <c r="B109" s="26" t="n">
        <f aca="false">+G109+A109</f>
        <v>44426</v>
      </c>
      <c r="C109" s="29" t="n">
        <v>194697</v>
      </c>
      <c r="D109" s="27" t="n">
        <f aca="false">+C109/1000000</f>
        <v>0.194697</v>
      </c>
      <c r="E109" s="27" t="n">
        <f aca="false">+(D109*1.1875)+0.04</f>
        <v>0.2712026875</v>
      </c>
      <c r="F109" s="28" t="s">
        <v>15</v>
      </c>
      <c r="G109" s="28" t="n">
        <v>44348</v>
      </c>
      <c r="H109" s="24"/>
      <c r="I109" s="24"/>
    </row>
    <row r="110" customFormat="false" ht="15" hidden="false" customHeight="false" outlineLevel="0" collapsed="false">
      <c r="A110" s="25" t="n">
        <f aca="false">+Estado_de_cultivo[[#This Row],[Columna3]]-Estado_de_cultivo[[#This Row],[Columna2]]</f>
        <v>83</v>
      </c>
      <c r="B110" s="26" t="n">
        <f aca="false">+G110+A110</f>
        <v>44431</v>
      </c>
      <c r="C110" s="24" t="n">
        <v>205257</v>
      </c>
      <c r="D110" s="27" t="n">
        <f aca="false">+C110/1000000</f>
        <v>0.205257</v>
      </c>
      <c r="E110" s="27" t="n">
        <f aca="false">+(D110*1.1875)+0.04</f>
        <v>0.2837426875</v>
      </c>
      <c r="F110" s="28" t="s">
        <v>15</v>
      </c>
      <c r="G110" s="28" t="n">
        <v>44348</v>
      </c>
      <c r="H110" s="29"/>
      <c r="I110" s="29"/>
    </row>
    <row r="111" customFormat="false" ht="15" hidden="false" customHeight="false" outlineLevel="0" collapsed="false">
      <c r="A111" s="30" t="n">
        <f aca="false">+Estado_de_cultivo[[#This Row],[Columna3]]-Estado_de_cultivo[[#This Row],[Columna2]]</f>
        <v>93</v>
      </c>
      <c r="B111" s="26" t="n">
        <f aca="false">+G111+A111</f>
        <v>44441</v>
      </c>
      <c r="C111" s="29" t="n">
        <v>185556</v>
      </c>
      <c r="D111" s="27" t="n">
        <f aca="false">+C111/1000000</f>
        <v>0.185556</v>
      </c>
      <c r="E111" s="27" t="n">
        <f aca="false">+(D111*1.1875)+0.04</f>
        <v>0.26034775</v>
      </c>
      <c r="F111" s="28" t="s">
        <v>15</v>
      </c>
      <c r="G111" s="28" t="n">
        <v>44348</v>
      </c>
      <c r="H111" s="24"/>
      <c r="I111" s="24"/>
    </row>
    <row r="112" customFormat="false" ht="15" hidden="false" customHeight="false" outlineLevel="0" collapsed="false">
      <c r="A112" s="25" t="n">
        <f aca="false">+Estado_de_cultivo[[#This Row],[Columna3]]-Estado_de_cultivo[[#This Row],[Columna2]]</f>
        <v>98</v>
      </c>
      <c r="B112" s="26" t="n">
        <f aca="false">+G112+A112</f>
        <v>44446</v>
      </c>
      <c r="C112" s="24" t="n">
        <v>182381</v>
      </c>
      <c r="D112" s="27" t="n">
        <f aca="false">+C112/1000000</f>
        <v>0.182381</v>
      </c>
      <c r="E112" s="27" t="n">
        <f aca="false">+(D112*1.1875)+0.04</f>
        <v>0.2565774375</v>
      </c>
      <c r="F112" s="28" t="s">
        <v>15</v>
      </c>
      <c r="G112" s="28" t="n">
        <v>44348</v>
      </c>
      <c r="H112" s="29"/>
      <c r="I112" s="29"/>
    </row>
    <row r="113" customFormat="false" ht="15" hidden="false" customHeight="false" outlineLevel="0" collapsed="false">
      <c r="A113" s="30" t="n">
        <f aca="false">+Estado_de_cultivo[[#This Row],[Columna3]]-Estado_de_cultivo[[#This Row],[Columna2]]</f>
        <v>103</v>
      </c>
      <c r="B113" s="26" t="n">
        <f aca="false">+G113+A113</f>
        <v>44451</v>
      </c>
      <c r="C113" s="29" t="n">
        <v>189722</v>
      </c>
      <c r="D113" s="27" t="n">
        <f aca="false">+C113/1000000</f>
        <v>0.189722</v>
      </c>
      <c r="E113" s="27" t="n">
        <f aca="false">+(D113*1.1875)+0.04</f>
        <v>0.265294875</v>
      </c>
      <c r="F113" s="28" t="s">
        <v>15</v>
      </c>
      <c r="G113" s="28" t="n">
        <v>44348</v>
      </c>
      <c r="H113" s="24"/>
      <c r="I113" s="24"/>
    </row>
    <row r="114" customFormat="false" ht="15" hidden="false" customHeight="false" outlineLevel="0" collapsed="false">
      <c r="A114" s="25" t="n">
        <f aca="false">+Estado_de_cultivo[[#This Row],[Columna3]]-Estado_de_cultivo[[#This Row],[Columna2]]</f>
        <v>108</v>
      </c>
      <c r="B114" s="26" t="n">
        <f aca="false">+G114+A114</f>
        <v>44456</v>
      </c>
      <c r="C114" s="24" t="n">
        <v>168857</v>
      </c>
      <c r="D114" s="27" t="n">
        <f aca="false">+C114/1000000</f>
        <v>0.168857</v>
      </c>
      <c r="E114" s="27" t="n">
        <f aca="false">+(D114*1.1875)+0.04</f>
        <v>0.2405176875</v>
      </c>
      <c r="F114" s="28" t="s">
        <v>15</v>
      </c>
      <c r="G114" s="28" t="n">
        <v>44348</v>
      </c>
      <c r="H114" s="29"/>
      <c r="I114" s="29"/>
    </row>
    <row r="115" customFormat="false" ht="15" hidden="false" customHeight="false" outlineLevel="0" collapsed="false">
      <c r="A115" s="30" t="n">
        <f aca="false">+Estado_de_cultivo[[#This Row],[Columna3]]-Estado_de_cultivo[[#This Row],[Columna2]]</f>
        <v>113</v>
      </c>
      <c r="B115" s="26" t="n">
        <f aca="false">+G115+A115</f>
        <v>44461</v>
      </c>
      <c r="C115" s="29" t="n">
        <v>180651</v>
      </c>
      <c r="D115" s="27" t="n">
        <f aca="false">+C115/1000000</f>
        <v>0.180651</v>
      </c>
      <c r="E115" s="27" t="n">
        <f aca="false">+(D115*1.1875)+0.04</f>
        <v>0.2545230625</v>
      </c>
      <c r="F115" s="28" t="s">
        <v>15</v>
      </c>
      <c r="G115" s="28" t="n">
        <v>44348</v>
      </c>
      <c r="H115" s="24"/>
      <c r="I115" s="24"/>
    </row>
    <row r="116" customFormat="false" ht="15" hidden="false" customHeight="false" outlineLevel="0" collapsed="false">
      <c r="A116" s="25" t="n">
        <f aca="false">+Estado_de_cultivo[[#This Row],[Columna3]]-Estado_de_cultivo[[#This Row],[Columna2]]</f>
        <v>118</v>
      </c>
      <c r="B116" s="26" t="n">
        <f aca="false">+G116+A116</f>
        <v>44466</v>
      </c>
      <c r="C116" s="24" t="n">
        <v>194751</v>
      </c>
      <c r="D116" s="27" t="n">
        <f aca="false">+C116/1000000</f>
        <v>0.194751</v>
      </c>
      <c r="E116" s="27" t="n">
        <f aca="false">+(D116*1.1875)+0.04</f>
        <v>0.2712668125</v>
      </c>
      <c r="F116" s="28" t="s">
        <v>15</v>
      </c>
      <c r="G116" s="28" t="n">
        <v>44348</v>
      </c>
      <c r="H116" s="29"/>
      <c r="I116" s="29"/>
    </row>
    <row r="117" customFormat="false" ht="15" hidden="false" customHeight="false" outlineLevel="0" collapsed="false">
      <c r="A117" s="30" t="n">
        <f aca="false">+Estado_de_cultivo[[#This Row],[Columna3]]-Estado_de_cultivo[[#This Row],[Columna2]]</f>
        <v>123</v>
      </c>
      <c r="B117" s="26" t="n">
        <f aca="false">+G117+A117</f>
        <v>44471</v>
      </c>
      <c r="C117" s="29" t="n">
        <v>193928</v>
      </c>
      <c r="D117" s="27" t="n">
        <f aca="false">+C117/1000000</f>
        <v>0.193928</v>
      </c>
      <c r="E117" s="27" t="n">
        <f aca="false">+(D117*1.1875)+0.04</f>
        <v>0.2702895</v>
      </c>
      <c r="F117" s="28" t="s">
        <v>15</v>
      </c>
      <c r="G117" s="28" t="n">
        <v>44348</v>
      </c>
      <c r="H117" s="24"/>
      <c r="I117" s="24"/>
    </row>
    <row r="118" customFormat="false" ht="15" hidden="false" customHeight="false" outlineLevel="0" collapsed="false">
      <c r="A118" s="25" t="n">
        <f aca="false">+Estado_de_cultivo[[#This Row],[Columna3]]-Estado_de_cultivo[[#This Row],[Columna2]]</f>
        <v>128</v>
      </c>
      <c r="B118" s="26" t="n">
        <f aca="false">+G118+A118</f>
        <v>44476</v>
      </c>
      <c r="C118" s="24" t="n">
        <v>198885</v>
      </c>
      <c r="D118" s="27" t="n">
        <f aca="false">+C118/1000000</f>
        <v>0.198885</v>
      </c>
      <c r="E118" s="27" t="n">
        <f aca="false">+(D118*1.1875)+0.04</f>
        <v>0.2761759375</v>
      </c>
      <c r="F118" s="28" t="s">
        <v>15</v>
      </c>
      <c r="G118" s="28" t="n">
        <v>44348</v>
      </c>
      <c r="H118" s="29"/>
      <c r="I118" s="29"/>
    </row>
    <row r="119" customFormat="false" ht="15" hidden="false" customHeight="false" outlineLevel="0" collapsed="false">
      <c r="A119" s="30" t="n">
        <f aca="false">+Estado_de_cultivo[[#This Row],[Columna3]]-Estado_de_cultivo[[#This Row],[Columna2]]</f>
        <v>133</v>
      </c>
      <c r="B119" s="26" t="n">
        <f aca="false">+G119+A119</f>
        <v>44481</v>
      </c>
      <c r="C119" s="29" t="n">
        <v>205513</v>
      </c>
      <c r="D119" s="27" t="n">
        <f aca="false">+C119/1000000</f>
        <v>0.205513</v>
      </c>
      <c r="E119" s="27" t="n">
        <f aca="false">+(D119*1.1875)+0.04</f>
        <v>0.2840466875</v>
      </c>
      <c r="F119" s="28" t="s">
        <v>15</v>
      </c>
      <c r="G119" s="28" t="n">
        <v>44348</v>
      </c>
      <c r="H119" s="24"/>
      <c r="I119" s="24"/>
    </row>
    <row r="120" customFormat="false" ht="15" hidden="false" customHeight="false" outlineLevel="0" collapsed="false">
      <c r="A120" s="25" t="n">
        <f aca="false">+Estado_de_cultivo[[#This Row],[Columna3]]-Estado_de_cultivo[[#This Row],[Columna2]]</f>
        <v>138</v>
      </c>
      <c r="B120" s="26" t="n">
        <f aca="false">+G120+A120</f>
        <v>44486</v>
      </c>
      <c r="C120" s="24" t="n">
        <v>269377</v>
      </c>
      <c r="D120" s="27" t="n">
        <f aca="false">+C120/1000000</f>
        <v>0.269377</v>
      </c>
      <c r="E120" s="27" t="n">
        <f aca="false">+(D120*1.1875)+0.04</f>
        <v>0.3598851875</v>
      </c>
      <c r="F120" s="28" t="s">
        <v>15</v>
      </c>
      <c r="G120" s="28" t="n">
        <v>44348</v>
      </c>
      <c r="H120" s="29"/>
      <c r="I120" s="29"/>
    </row>
    <row r="121" customFormat="false" ht="15" hidden="false" customHeight="false" outlineLevel="0" collapsed="false">
      <c r="A121" s="30" t="n">
        <f aca="false">+Estado_de_cultivo[[#This Row],[Columna3]]-Estado_de_cultivo[[#This Row],[Columna2]]</f>
        <v>143</v>
      </c>
      <c r="B121" s="26" t="n">
        <f aca="false">+G121+A121</f>
        <v>44491</v>
      </c>
      <c r="C121" s="29" t="n">
        <v>32078</v>
      </c>
      <c r="D121" s="27" t="n">
        <f aca="false">+C121/100000</f>
        <v>0.32078</v>
      </c>
      <c r="E121" s="27" t="n">
        <f aca="false">+(D121*1.1875)+0.04</f>
        <v>0.42092625</v>
      </c>
      <c r="F121" s="28" t="s">
        <v>15</v>
      </c>
      <c r="G121" s="28" t="n">
        <v>44348</v>
      </c>
      <c r="H121" s="24"/>
      <c r="I121" s="24"/>
    </row>
    <row r="122" customFormat="false" ht="15" hidden="false" customHeight="false" outlineLevel="0" collapsed="false">
      <c r="A122" s="25" t="n">
        <f aca="false">+Estado_de_cultivo[[#This Row],[Columna3]]-Estado_de_cultivo[[#This Row],[Columna2]]</f>
        <v>153</v>
      </c>
      <c r="B122" s="26" t="n">
        <f aca="false">+G122+A122</f>
        <v>44501</v>
      </c>
      <c r="C122" s="24" t="n">
        <v>401108</v>
      </c>
      <c r="D122" s="27" t="n">
        <f aca="false">+C122/1000000</f>
        <v>0.401108</v>
      </c>
      <c r="E122" s="27" t="n">
        <f aca="false">+(D122*1.1875)+0.04</f>
        <v>0.51631575</v>
      </c>
      <c r="F122" s="28" t="s">
        <v>15</v>
      </c>
      <c r="G122" s="28" t="n">
        <v>44348</v>
      </c>
      <c r="H122" s="29"/>
      <c r="I122" s="29"/>
    </row>
    <row r="123" customFormat="false" ht="15" hidden="false" customHeight="false" outlineLevel="0" collapsed="false">
      <c r="A123" s="30" t="n">
        <f aca="false">+Estado_de_cultivo[[#This Row],[Columna3]]-Estado_de_cultivo[[#This Row],[Columna2]]</f>
        <v>158</v>
      </c>
      <c r="B123" s="26" t="n">
        <f aca="false">+G123+A123</f>
        <v>44506</v>
      </c>
      <c r="C123" s="29" t="n">
        <v>408929</v>
      </c>
      <c r="D123" s="27" t="n">
        <f aca="false">+C123/1000000</f>
        <v>0.408929</v>
      </c>
      <c r="E123" s="27" t="n">
        <f aca="false">+(D123*1.1875)+0.04</f>
        <v>0.5256031875</v>
      </c>
      <c r="F123" s="28" t="s">
        <v>15</v>
      </c>
      <c r="G123" s="28" t="n">
        <v>44348</v>
      </c>
      <c r="H123" s="24"/>
      <c r="I123" s="24"/>
    </row>
    <row r="124" customFormat="false" ht="15" hidden="false" customHeight="false" outlineLevel="0" collapsed="false">
      <c r="A124" s="25" t="n">
        <f aca="false">+Estado_de_cultivo[[#This Row],[Columna3]]-Estado_de_cultivo[[#This Row],[Columna2]]</f>
        <v>168</v>
      </c>
      <c r="B124" s="26" t="n">
        <f aca="false">+G124+A124</f>
        <v>44516</v>
      </c>
      <c r="C124" s="24" t="n">
        <v>422181</v>
      </c>
      <c r="D124" s="27" t="n">
        <f aca="false">+C124/1000000</f>
        <v>0.422181</v>
      </c>
      <c r="E124" s="27" t="n">
        <f aca="false">+(D124*1.1875)+0.04</f>
        <v>0.5413399375</v>
      </c>
      <c r="F124" s="28" t="s">
        <v>15</v>
      </c>
      <c r="G124" s="28" t="n">
        <v>44348</v>
      </c>
      <c r="H124" s="29"/>
      <c r="I124" s="29"/>
    </row>
    <row r="125" customFormat="false" ht="15" hidden="false" customHeight="false" outlineLevel="0" collapsed="false">
      <c r="A125" s="30" t="n">
        <f aca="false">+Estado_de_cultivo[[#This Row],[Columna3]]-Estado_de_cultivo[[#This Row],[Columna2]]</f>
        <v>173</v>
      </c>
      <c r="B125" s="26" t="n">
        <f aca="false">+G125+A125</f>
        <v>44521</v>
      </c>
      <c r="C125" s="29" t="n">
        <v>429224</v>
      </c>
      <c r="D125" s="27" t="n">
        <f aca="false">+C125/1000000</f>
        <v>0.429224</v>
      </c>
      <c r="E125" s="27" t="n">
        <f aca="false">+(D125*1.1875)+0.04</f>
        <v>0.5497035</v>
      </c>
      <c r="F125" s="28" t="s">
        <v>15</v>
      </c>
      <c r="G125" s="28" t="n">
        <v>44348</v>
      </c>
      <c r="H125" s="24"/>
      <c r="I125" s="24"/>
    </row>
    <row r="126" customFormat="false" ht="15" hidden="false" customHeight="false" outlineLevel="0" collapsed="false">
      <c r="A126" s="25" t="n">
        <f aca="false">+Estado_de_cultivo[[#This Row],[Columna3]]-Estado_de_cultivo[[#This Row],[Columna2]]</f>
        <v>178</v>
      </c>
      <c r="B126" s="26" t="n">
        <f aca="false">+G126+A126</f>
        <v>44526</v>
      </c>
      <c r="C126" s="24" t="n">
        <v>409756</v>
      </c>
      <c r="D126" s="27" t="n">
        <f aca="false">+C126/1000000</f>
        <v>0.409756</v>
      </c>
      <c r="E126" s="27" t="n">
        <f aca="false">+(D126*1.1875)+0.04</f>
        <v>0.52658525</v>
      </c>
      <c r="F126" s="28" t="s">
        <v>15</v>
      </c>
      <c r="G126" s="28" t="n">
        <v>44348</v>
      </c>
      <c r="H126" s="29"/>
      <c r="I126" s="29"/>
    </row>
    <row r="127" customFormat="false" ht="15" hidden="false" customHeight="false" outlineLevel="0" collapsed="false">
      <c r="A127" s="30" t="n">
        <f aca="false">+Estado_de_cultivo[[#This Row],[Columna3]]-Estado_de_cultivo[[#This Row],[Columna2]]</f>
        <v>183</v>
      </c>
      <c r="B127" s="26" t="n">
        <f aca="false">+G127+A127</f>
        <v>44531</v>
      </c>
      <c r="C127" s="29" t="n">
        <v>40177</v>
      </c>
      <c r="D127" s="27" t="n">
        <f aca="false">+C127/100000</f>
        <v>0.40177</v>
      </c>
      <c r="E127" s="27" t="n">
        <f aca="false">+(D127*1.1875)+0.04</f>
        <v>0.517101875</v>
      </c>
      <c r="F127" s="28" t="s">
        <v>15</v>
      </c>
      <c r="G127" s="28" t="n">
        <v>44348</v>
      </c>
      <c r="H127" s="24"/>
      <c r="I127" s="24"/>
    </row>
    <row r="128" customFormat="false" ht="15" hidden="false" customHeight="false" outlineLevel="0" collapsed="false">
      <c r="A128" s="25" t="n">
        <f aca="false">+Estado_de_cultivo[[#This Row],[Columna3]]-Estado_de_cultivo[[#This Row],[Columna2]]</f>
        <v>188</v>
      </c>
      <c r="B128" s="26" t="n">
        <f aca="false">+G128+A128</f>
        <v>44536</v>
      </c>
      <c r="C128" s="24" t="n">
        <v>40452</v>
      </c>
      <c r="D128" s="27" t="n">
        <f aca="false">+C128/100000</f>
        <v>0.40452</v>
      </c>
      <c r="E128" s="27" t="n">
        <f aca="false">+(D128*1.1875)+0.04</f>
        <v>0.5203675</v>
      </c>
      <c r="F128" s="28" t="s">
        <v>15</v>
      </c>
      <c r="G128" s="28" t="n">
        <v>44348</v>
      </c>
      <c r="H128" s="29"/>
      <c r="I128" s="29"/>
    </row>
    <row r="129" customFormat="false" ht="15" hidden="false" customHeight="false" outlineLevel="0" collapsed="false">
      <c r="A129" s="30" t="n">
        <f aca="false">+Estado_de_cultivo[[#This Row],[Columna3]]-Estado_de_cultivo[[#This Row],[Columna2]]</f>
        <v>193</v>
      </c>
      <c r="B129" s="26" t="n">
        <f aca="false">+G129+A129</f>
        <v>44541</v>
      </c>
      <c r="C129" s="29" t="n">
        <v>407639</v>
      </c>
      <c r="D129" s="27" t="n">
        <f aca="false">+C129/1000000</f>
        <v>0.407639</v>
      </c>
      <c r="E129" s="27" t="n">
        <f aca="false">+(D129*1.1875)+0.04</f>
        <v>0.5240713125</v>
      </c>
      <c r="F129" s="28" t="s">
        <v>15</v>
      </c>
      <c r="G129" s="28" t="n">
        <v>44348</v>
      </c>
      <c r="H129" s="24"/>
      <c r="I129" s="24"/>
    </row>
    <row r="130" customFormat="false" ht="15" hidden="false" customHeight="false" outlineLevel="0" collapsed="false">
      <c r="A130" s="25" t="n">
        <f aca="false">+Estado_de_cultivo[[#This Row],[Columna3]]-Estado_de_cultivo[[#This Row],[Columna2]]</f>
        <v>198</v>
      </c>
      <c r="B130" s="26" t="n">
        <f aca="false">+G130+A130</f>
        <v>44546</v>
      </c>
      <c r="C130" s="24" t="n">
        <v>423446</v>
      </c>
      <c r="D130" s="27" t="n">
        <f aca="false">+C130/1000000</f>
        <v>0.423446</v>
      </c>
      <c r="E130" s="27" t="n">
        <f aca="false">+(D130*1.1875)+0.04</f>
        <v>0.542842125</v>
      </c>
      <c r="F130" s="28" t="s">
        <v>15</v>
      </c>
      <c r="G130" s="28" t="n">
        <v>44348</v>
      </c>
      <c r="H130" s="29"/>
      <c r="I130" s="29"/>
    </row>
    <row r="131" customFormat="false" ht="15" hidden="false" customHeight="false" outlineLevel="0" collapsed="false">
      <c r="A131" s="30" t="n">
        <f aca="false">+Estado_de_cultivo[[#This Row],[Columna3]]-Estado_de_cultivo[[#This Row],[Columna2]]</f>
        <v>203</v>
      </c>
      <c r="B131" s="26" t="n">
        <f aca="false">+G131+A131</f>
        <v>44551</v>
      </c>
      <c r="C131" s="29" t="n">
        <v>405525</v>
      </c>
      <c r="D131" s="27" t="n">
        <f aca="false">+C131/1000000</f>
        <v>0.405525</v>
      </c>
      <c r="E131" s="27" t="n">
        <f aca="false">+(D131*1.1875)+0.04</f>
        <v>0.5215609375</v>
      </c>
      <c r="F131" s="28" t="s">
        <v>15</v>
      </c>
      <c r="G131" s="28" t="n">
        <v>44348</v>
      </c>
      <c r="H131" s="24"/>
      <c r="I131" s="24"/>
    </row>
    <row r="132" customFormat="false" ht="15" hidden="false" customHeight="false" outlineLevel="0" collapsed="false">
      <c r="A132" s="25" t="n">
        <f aca="false">+Estado_de_cultivo[[#This Row],[Columna3]]-Estado_de_cultivo[[#This Row],[Columna2]]</f>
        <v>213</v>
      </c>
      <c r="B132" s="26" t="n">
        <f aca="false">+G132+A132</f>
        <v>44561</v>
      </c>
      <c r="C132" s="24" t="n">
        <v>40988</v>
      </c>
      <c r="D132" s="27" t="n">
        <f aca="false">+C132/100000</f>
        <v>0.40988</v>
      </c>
      <c r="E132" s="27" t="n">
        <f aca="false">+(D132*1.1875)+0.04</f>
        <v>0.5267325</v>
      </c>
      <c r="F132" s="28" t="s">
        <v>15</v>
      </c>
      <c r="G132" s="28" t="n">
        <v>44348</v>
      </c>
      <c r="H132" s="29"/>
      <c r="I132" s="29"/>
    </row>
    <row r="133" customFormat="false" ht="15" hidden="false" customHeight="false" outlineLevel="0" collapsed="false">
      <c r="A133" s="30" t="n">
        <f aca="false">+Estado_de_cultivo[[#This Row],[Columna3]]-Estado_de_cultivo[[#This Row],[Columna2]]</f>
        <v>233</v>
      </c>
      <c r="B133" s="26" t="n">
        <f aca="false">+G133+A133</f>
        <v>44581</v>
      </c>
      <c r="C133" s="29" t="n">
        <v>443519</v>
      </c>
      <c r="D133" s="27" t="n">
        <f aca="false">+C133/1000000</f>
        <v>0.443519</v>
      </c>
      <c r="E133" s="27" t="n">
        <f aca="false">+(D133*1.1875)+0.04</f>
        <v>0.5666788125</v>
      </c>
      <c r="F133" s="28" t="s">
        <v>15</v>
      </c>
      <c r="G133" s="28" t="n">
        <v>44348</v>
      </c>
      <c r="H133" s="24"/>
      <c r="I133" s="24"/>
    </row>
    <row r="134" customFormat="false" ht="15" hidden="false" customHeight="false" outlineLevel="0" collapsed="false">
      <c r="A134" s="25" t="n">
        <f aca="false">+Estado_de_cultivo[[#This Row],[Columna3]]-Estado_de_cultivo[[#This Row],[Columna2]]</f>
        <v>238</v>
      </c>
      <c r="B134" s="26" t="n">
        <f aca="false">+G134+A134</f>
        <v>44586</v>
      </c>
      <c r="C134" s="24" t="n">
        <v>397044</v>
      </c>
      <c r="D134" s="27" t="n">
        <f aca="false">+C134/1000000</f>
        <v>0.397044</v>
      </c>
      <c r="E134" s="27" t="n">
        <f aca="false">+(D134*1.1875)+0.04</f>
        <v>0.51148975</v>
      </c>
      <c r="F134" s="28" t="s">
        <v>15</v>
      </c>
      <c r="G134" s="28" t="n">
        <v>44348</v>
      </c>
      <c r="H134" s="29"/>
      <c r="I134" s="29"/>
    </row>
    <row r="135" customFormat="false" ht="15" hidden="false" customHeight="false" outlineLevel="0" collapsed="false">
      <c r="A135" s="30" t="n">
        <f aca="false">+Estado_de_cultivo[[#This Row],[Columna3]]-Estado_de_cultivo[[#This Row],[Columna2]]</f>
        <v>248</v>
      </c>
      <c r="B135" s="26" t="n">
        <f aca="false">+G135+A135</f>
        <v>44596</v>
      </c>
      <c r="C135" s="29" t="n">
        <v>494876</v>
      </c>
      <c r="D135" s="27" t="n">
        <f aca="false">+C135/1000000</f>
        <v>0.494876</v>
      </c>
      <c r="E135" s="27" t="n">
        <f aca="false">+(D135*1.1875)+0.04</f>
        <v>0.62766525</v>
      </c>
      <c r="F135" s="28" t="s">
        <v>15</v>
      </c>
      <c r="G135" s="28" t="n">
        <v>44348</v>
      </c>
      <c r="H135" s="24"/>
      <c r="I135" s="24"/>
    </row>
    <row r="136" customFormat="false" ht="15" hidden="false" customHeight="false" outlineLevel="0" collapsed="false">
      <c r="A136" s="25" t="n">
        <f aca="false">+Estado_de_cultivo[[#This Row],[Columna3]]-Estado_de_cultivo[[#This Row],[Columna2]]</f>
        <v>258</v>
      </c>
      <c r="B136" s="26" t="n">
        <f aca="false">+G136+A136</f>
        <v>44606</v>
      </c>
      <c r="C136" s="24" t="n">
        <v>539619</v>
      </c>
      <c r="D136" s="27" t="n">
        <f aca="false">+C136/1000000</f>
        <v>0.539619</v>
      </c>
      <c r="E136" s="27" t="n">
        <f aca="false">+(D136*1.1875)+0.04</f>
        <v>0.6807975625</v>
      </c>
      <c r="F136" s="28" t="s">
        <v>15</v>
      </c>
      <c r="G136" s="28" t="n">
        <v>44348</v>
      </c>
      <c r="H136" s="29"/>
      <c r="I136" s="29"/>
    </row>
    <row r="137" customFormat="false" ht="15" hidden="false" customHeight="false" outlineLevel="0" collapsed="false">
      <c r="A137" s="30" t="n">
        <f aca="false">+Estado_de_cultivo[[#This Row],[Columna3]]-Estado_de_cultivo[[#This Row],[Columna2]]</f>
        <v>268</v>
      </c>
      <c r="B137" s="26" t="n">
        <f aca="false">+G137+A137</f>
        <v>44616</v>
      </c>
      <c r="C137" s="29" t="n">
        <v>454596</v>
      </c>
      <c r="D137" s="27" t="n">
        <f aca="false">+C137/1000000</f>
        <v>0.454596</v>
      </c>
      <c r="E137" s="27" t="n">
        <f aca="false">+(D137*1.1875)+0.04</f>
        <v>0.57983275</v>
      </c>
      <c r="F137" s="28" t="s">
        <v>15</v>
      </c>
      <c r="G137" s="28" t="n">
        <v>44348</v>
      </c>
      <c r="H137" s="24"/>
      <c r="I137" s="24"/>
    </row>
    <row r="138" customFormat="false" ht="15" hidden="false" customHeight="false" outlineLevel="0" collapsed="false">
      <c r="A138" s="25" t="n">
        <f aca="false">+Estado_de_cultivo[[#This Row],[Columna3]]-Estado_de_cultivo[[#This Row],[Columna2]]</f>
        <v>273</v>
      </c>
      <c r="B138" s="26" t="n">
        <f aca="false">+G138+A138</f>
        <v>44621</v>
      </c>
      <c r="C138" s="24" t="n">
        <v>52021</v>
      </c>
      <c r="D138" s="27" t="n">
        <f aca="false">+C138/100000</f>
        <v>0.52021</v>
      </c>
      <c r="E138" s="27" t="n">
        <f aca="false">+(D138*1.1875)+0.04</f>
        <v>0.657749375</v>
      </c>
      <c r="F138" s="28" t="s">
        <v>15</v>
      </c>
      <c r="G138" s="28" t="n">
        <v>44348</v>
      </c>
      <c r="H138" s="29"/>
      <c r="I138" s="29"/>
    </row>
    <row r="139" customFormat="false" ht="15" hidden="false" customHeight="false" outlineLevel="0" collapsed="false">
      <c r="A139" s="30" t="n">
        <f aca="false">+Estado_de_cultivo[[#This Row],[Columna3]]-Estado_de_cultivo[[#This Row],[Columna2]]</f>
        <v>278</v>
      </c>
      <c r="B139" s="26" t="n">
        <f aca="false">+G139+A139</f>
        <v>44626</v>
      </c>
      <c r="C139" s="29" t="n">
        <v>427859</v>
      </c>
      <c r="D139" s="27" t="n">
        <f aca="false">+C139/1000000</f>
        <v>0.427859</v>
      </c>
      <c r="E139" s="27" t="n">
        <f aca="false">+(D139*1.1875)+0.04</f>
        <v>0.5480825625</v>
      </c>
      <c r="F139" s="28" t="s">
        <v>15</v>
      </c>
      <c r="G139" s="28" t="n">
        <v>44348</v>
      </c>
      <c r="H139" s="24"/>
      <c r="I139" s="24"/>
    </row>
    <row r="140" customFormat="false" ht="15" hidden="false" customHeight="false" outlineLevel="0" collapsed="false">
      <c r="A140" s="25" t="n">
        <f aca="false">+Estado_de_cultivo[[#This Row],[Columna3]]-Estado_de_cultivo[[#This Row],[Columna2]]</f>
        <v>293</v>
      </c>
      <c r="B140" s="26" t="n">
        <f aca="false">+G140+A140</f>
        <v>44641</v>
      </c>
      <c r="C140" s="24" t="n">
        <v>44123</v>
      </c>
      <c r="D140" s="27" t="n">
        <f aca="false">+C140/100000</f>
        <v>0.44123</v>
      </c>
      <c r="E140" s="27" t="n">
        <f aca="false">+(D140*1.1875)+0.04</f>
        <v>0.563960625</v>
      </c>
      <c r="F140" s="28" t="s">
        <v>15</v>
      </c>
      <c r="G140" s="28" t="n">
        <v>44348</v>
      </c>
      <c r="H140" s="29"/>
      <c r="I140" s="29"/>
    </row>
    <row r="141" customFormat="false" ht="15" hidden="false" customHeight="false" outlineLevel="0" collapsed="false">
      <c r="A141" s="30" t="n">
        <f aca="false">+Estado_de_cultivo[[#This Row],[Columna3]]-Estado_de_cultivo[[#This Row],[Columna2]]</f>
        <v>303</v>
      </c>
      <c r="B141" s="26" t="n">
        <f aca="false">+G141+A141</f>
        <v>44651</v>
      </c>
      <c r="C141" s="29" t="n">
        <v>436798</v>
      </c>
      <c r="D141" s="27" t="n">
        <f aca="false">+C141/1000000</f>
        <v>0.436798</v>
      </c>
      <c r="E141" s="27" t="n">
        <f aca="false">+(D141*1.1875)+0.04</f>
        <v>0.558697625</v>
      </c>
      <c r="F141" s="28" t="s">
        <v>15</v>
      </c>
      <c r="G141" s="28" t="n">
        <v>44348</v>
      </c>
      <c r="H141" s="24"/>
      <c r="I141" s="24"/>
    </row>
    <row r="142" customFormat="false" ht="15" hidden="false" customHeight="false" outlineLevel="0" collapsed="false">
      <c r="A142" s="25" t="n">
        <f aca="false">+Estado_de_cultivo[[#This Row],[Columna3]]-Estado_de_cultivo[[#This Row],[Columna2]]</f>
        <v>318</v>
      </c>
      <c r="B142" s="26" t="n">
        <f aca="false">+G142+A142</f>
        <v>44666</v>
      </c>
      <c r="C142" s="24" t="n">
        <v>448186</v>
      </c>
      <c r="D142" s="27" t="n">
        <f aca="false">+C142/1000000</f>
        <v>0.448186</v>
      </c>
      <c r="E142" s="27" t="n">
        <f aca="false">+(D142*1.1875)+0.04</f>
        <v>0.572220875</v>
      </c>
      <c r="F142" s="28" t="s">
        <v>15</v>
      </c>
      <c r="G142" s="28" t="n">
        <v>44348</v>
      </c>
      <c r="H142" s="29"/>
      <c r="I142" s="29"/>
    </row>
    <row r="143" customFormat="false" ht="15" hidden="false" customHeight="false" outlineLevel="0" collapsed="false">
      <c r="A143" s="30" t="n">
        <f aca="false">+Estado_de_cultivo[[#This Row],[Columna3]]-Estado_de_cultivo[[#This Row],[Columna2]]</f>
        <v>323</v>
      </c>
      <c r="B143" s="26" t="n">
        <f aca="false">+G143+A143</f>
        <v>44671</v>
      </c>
      <c r="C143" s="29" t="n">
        <v>401191</v>
      </c>
      <c r="D143" s="27" t="n">
        <f aca="false">+C143/1000000</f>
        <v>0.401191</v>
      </c>
      <c r="E143" s="27" t="n">
        <f aca="false">+(D143*1.1875)+0.04</f>
        <v>0.5164143125</v>
      </c>
      <c r="F143" s="28" t="s">
        <v>15</v>
      </c>
      <c r="G143" s="28" t="n">
        <v>44348</v>
      </c>
      <c r="H143" s="24"/>
      <c r="I143" s="24"/>
    </row>
    <row r="144" customFormat="false" ht="15" hidden="false" customHeight="false" outlineLevel="0" collapsed="false">
      <c r="A144" s="25" t="n">
        <f aca="false">+Estado_de_cultivo[[#This Row],[Columna3]]-Estado_de_cultivo[[#This Row],[Columna2]]</f>
        <v>328</v>
      </c>
      <c r="B144" s="26" t="n">
        <f aca="false">+G144+A144</f>
        <v>44676</v>
      </c>
      <c r="C144" s="24" t="n">
        <v>41217</v>
      </c>
      <c r="D144" s="27" t="n">
        <f aca="false">+C144/100000</f>
        <v>0.41217</v>
      </c>
      <c r="E144" s="27" t="n">
        <f aca="false">+(D144*1.1875)+0.04</f>
        <v>0.529451875</v>
      </c>
      <c r="F144" s="28" t="s">
        <v>15</v>
      </c>
      <c r="G144" s="28" t="n">
        <v>44348</v>
      </c>
      <c r="H144" s="29"/>
      <c r="I144" s="29"/>
    </row>
    <row r="145" customFormat="false" ht="15" hidden="false" customHeight="false" outlineLevel="0" collapsed="false">
      <c r="A145" s="30" t="n">
        <f aca="false">+Estado_de_cultivo[[#This Row],[Columna3]]-Estado_de_cultivo[[#This Row],[Columna2]]</f>
        <v>338</v>
      </c>
      <c r="B145" s="26" t="n">
        <f aca="false">+G145+A145</f>
        <v>44686</v>
      </c>
      <c r="C145" s="29" t="n">
        <v>406492</v>
      </c>
      <c r="D145" s="27" t="n">
        <f aca="false">+C145/1000000</f>
        <v>0.406492</v>
      </c>
      <c r="E145" s="27" t="n">
        <f aca="false">+(D145*1.1875)+0.04</f>
        <v>0.52270925</v>
      </c>
      <c r="F145" s="28" t="s">
        <v>15</v>
      </c>
      <c r="G145" s="28" t="n">
        <v>44348</v>
      </c>
      <c r="H145" s="24"/>
      <c r="I145" s="24"/>
    </row>
    <row r="146" customFormat="false" ht="15" hidden="false" customHeight="false" outlineLevel="0" collapsed="false">
      <c r="A146" s="25" t="n">
        <f aca="false">+Estado_de_cultivo[[#This Row],[Columna3]]-Estado_de_cultivo[[#This Row],[Columna2]]</f>
        <v>348</v>
      </c>
      <c r="B146" s="26" t="n">
        <f aca="false">+G146+A146</f>
        <v>44696</v>
      </c>
      <c r="C146" s="24" t="n">
        <v>350745</v>
      </c>
      <c r="D146" s="27" t="n">
        <f aca="false">+C146/1000000</f>
        <v>0.350745</v>
      </c>
      <c r="E146" s="27" t="n">
        <f aca="false">+(D146*1.1875)+0.04</f>
        <v>0.4565096875</v>
      </c>
      <c r="F146" s="28" t="s">
        <v>15</v>
      </c>
      <c r="G146" s="28" t="n">
        <v>44348</v>
      </c>
      <c r="H146" s="29"/>
      <c r="I146" s="29"/>
    </row>
    <row r="147" customFormat="false" ht="15" hidden="false" customHeight="false" outlineLevel="0" collapsed="false">
      <c r="A147" s="30" t="n">
        <f aca="false">+Estado_de_cultivo[[#This Row],[Columna3]]-Estado_de_cultivo[[#This Row],[Columna2]]</f>
        <v>358</v>
      </c>
      <c r="B147" s="26" t="n">
        <f aca="false">+G147+A147</f>
        <v>44706</v>
      </c>
      <c r="C147" s="29" t="n">
        <v>363448</v>
      </c>
      <c r="D147" s="27" t="n">
        <f aca="false">+C147/1000000</f>
        <v>0.363448</v>
      </c>
      <c r="E147" s="27" t="n">
        <f aca="false">+(D147*1.1875)+0.04</f>
        <v>0.4715945</v>
      </c>
      <c r="F147" s="28" t="s">
        <v>15</v>
      </c>
      <c r="G147" s="28" t="n">
        <v>44348</v>
      </c>
      <c r="H147" s="24"/>
      <c r="I147" s="24"/>
    </row>
    <row r="148" customFormat="false" ht="15" hidden="false" customHeight="false" outlineLevel="0" collapsed="false">
      <c r="A148" s="25" t="n">
        <f aca="false">+Estado_de_cultivo[[#This Row],[Columna3]]-Estado_de_cultivo[[#This Row],[Columna2]]</f>
        <v>363</v>
      </c>
      <c r="B148" s="26" t="n">
        <f aca="false">+G148+A148</f>
        <v>44711</v>
      </c>
      <c r="C148" s="24" t="n">
        <v>331548</v>
      </c>
      <c r="D148" s="27" t="n">
        <f aca="false">+C148/1000000</f>
        <v>0.331548</v>
      </c>
      <c r="E148" s="27" t="n">
        <f aca="false">+(D148*1.1875)+0.04</f>
        <v>0.43371325</v>
      </c>
      <c r="F148" s="28" t="s">
        <v>15</v>
      </c>
      <c r="G148" s="28" t="n">
        <v>44348</v>
      </c>
      <c r="H148" s="29"/>
      <c r="I148" s="29"/>
    </row>
    <row r="149" customFormat="false" ht="15" hidden="false" customHeight="false" outlineLevel="0" collapsed="false">
      <c r="A149" s="30" t="n">
        <f aca="false">+Estado_de_cultivo[[#This Row],[Columna3]]-Estado_de_cultivo[[#This Row],[Columna2]]</f>
        <v>23</v>
      </c>
      <c r="B149" s="26" t="n">
        <f aca="false">+G149+A149</f>
        <v>44371</v>
      </c>
      <c r="C149" s="29" t="n">
        <v>261091</v>
      </c>
      <c r="D149" s="27" t="n">
        <f aca="false">+C149/1000000</f>
        <v>0.261091</v>
      </c>
      <c r="E149" s="27" t="n">
        <f aca="false">+(D149*1.1875)+0.04</f>
        <v>0.3500455625</v>
      </c>
      <c r="F149" s="21" t="s">
        <v>16</v>
      </c>
      <c r="G149" s="28" t="n">
        <v>44348</v>
      </c>
      <c r="H149" s="24"/>
      <c r="I149" s="24"/>
    </row>
    <row r="150" customFormat="false" ht="15" hidden="false" customHeight="false" outlineLevel="0" collapsed="false">
      <c r="A150" s="25" t="n">
        <f aca="false">+Estado_de_cultivo[[#This Row],[Columna3]]-Estado_de_cultivo[[#This Row],[Columna2]]</f>
        <v>28</v>
      </c>
      <c r="B150" s="26" t="n">
        <f aca="false">+G150+A150</f>
        <v>44376</v>
      </c>
      <c r="C150" s="24" t="n">
        <v>314039</v>
      </c>
      <c r="D150" s="27" t="n">
        <f aca="false">+C150/1000000</f>
        <v>0.314039</v>
      </c>
      <c r="E150" s="27" t="n">
        <f aca="false">+(D150*1.1875)+0.04</f>
        <v>0.4129213125</v>
      </c>
      <c r="F150" s="21" t="s">
        <v>16</v>
      </c>
      <c r="G150" s="28" t="n">
        <v>44348</v>
      </c>
      <c r="H150" s="29"/>
      <c r="I150" s="29"/>
    </row>
    <row r="151" customFormat="false" ht="15" hidden="false" customHeight="false" outlineLevel="0" collapsed="false">
      <c r="A151" s="30" t="n">
        <f aca="false">+Estado_de_cultivo[[#This Row],[Columna3]]-Estado_de_cultivo[[#This Row],[Columna2]]</f>
        <v>33</v>
      </c>
      <c r="B151" s="26" t="n">
        <f aca="false">+G151+A151</f>
        <v>44381</v>
      </c>
      <c r="C151" s="29" t="n">
        <v>254572</v>
      </c>
      <c r="D151" s="27" t="n">
        <f aca="false">+C151/1000000</f>
        <v>0.254572</v>
      </c>
      <c r="E151" s="27" t="n">
        <f aca="false">+(D151*1.1875)+0.04</f>
        <v>0.34230425</v>
      </c>
      <c r="F151" s="21" t="s">
        <v>16</v>
      </c>
      <c r="G151" s="28" t="n">
        <v>44348</v>
      </c>
      <c r="H151" s="24"/>
      <c r="I151" s="24"/>
    </row>
    <row r="152" customFormat="false" ht="15" hidden="false" customHeight="false" outlineLevel="0" collapsed="false">
      <c r="A152" s="25" t="n">
        <f aca="false">+Estado_de_cultivo[[#This Row],[Columna3]]-Estado_de_cultivo[[#This Row],[Columna2]]</f>
        <v>38</v>
      </c>
      <c r="B152" s="26" t="n">
        <f aca="false">+G152+A152</f>
        <v>44386</v>
      </c>
      <c r="C152" s="24" t="n">
        <v>249138</v>
      </c>
      <c r="D152" s="27" t="n">
        <f aca="false">+C152/1000000</f>
        <v>0.249138</v>
      </c>
      <c r="E152" s="27" t="n">
        <f aca="false">+(D152*1.1875)+0.04</f>
        <v>0.335851375</v>
      </c>
      <c r="F152" s="21" t="s">
        <v>16</v>
      </c>
      <c r="G152" s="28" t="n">
        <v>44348</v>
      </c>
      <c r="H152" s="29"/>
      <c r="I152" s="29"/>
    </row>
    <row r="153" customFormat="false" ht="15" hidden="false" customHeight="false" outlineLevel="0" collapsed="false">
      <c r="A153" s="30" t="n">
        <f aca="false">+Estado_de_cultivo[[#This Row],[Columna3]]-Estado_de_cultivo[[#This Row],[Columna2]]</f>
        <v>43</v>
      </c>
      <c r="B153" s="26" t="n">
        <f aca="false">+G153+A153</f>
        <v>44391</v>
      </c>
      <c r="C153" s="29" t="n">
        <v>228116</v>
      </c>
      <c r="D153" s="27" t="n">
        <f aca="false">+C153/1000000</f>
        <v>0.228116</v>
      </c>
      <c r="E153" s="27" t="n">
        <f aca="false">+(D153*1.1875)+0.04</f>
        <v>0.31088775</v>
      </c>
      <c r="F153" s="21" t="s">
        <v>16</v>
      </c>
      <c r="G153" s="28" t="n">
        <v>44348</v>
      </c>
      <c r="H153" s="24"/>
      <c r="I153" s="24"/>
    </row>
    <row r="154" customFormat="false" ht="15" hidden="false" customHeight="false" outlineLevel="0" collapsed="false">
      <c r="A154" s="25" t="n">
        <f aca="false">+Estado_de_cultivo[[#This Row],[Columna3]]-Estado_de_cultivo[[#This Row],[Columna2]]</f>
        <v>48</v>
      </c>
      <c r="B154" s="26" t="n">
        <f aca="false">+G154+A154</f>
        <v>44396</v>
      </c>
      <c r="C154" s="24" t="n">
        <v>228217</v>
      </c>
      <c r="D154" s="27" t="n">
        <f aca="false">+C154/1000000</f>
        <v>0.228217</v>
      </c>
      <c r="E154" s="27" t="n">
        <f aca="false">+(D154*1.1875)+0.04</f>
        <v>0.3110076875</v>
      </c>
      <c r="F154" s="21" t="s">
        <v>16</v>
      </c>
      <c r="G154" s="28" t="n">
        <v>44348</v>
      </c>
      <c r="H154" s="29"/>
      <c r="I154" s="29"/>
    </row>
    <row r="155" customFormat="false" ht="15" hidden="false" customHeight="false" outlineLevel="0" collapsed="false">
      <c r="A155" s="30" t="n">
        <f aca="false">+Estado_de_cultivo[[#This Row],[Columna3]]-Estado_de_cultivo[[#This Row],[Columna2]]</f>
        <v>58</v>
      </c>
      <c r="B155" s="26" t="n">
        <f aca="false">+G155+A155</f>
        <v>44406</v>
      </c>
      <c r="C155" s="29" t="n">
        <v>221922</v>
      </c>
      <c r="D155" s="27" t="n">
        <f aca="false">+C155/1000000</f>
        <v>0.221922</v>
      </c>
      <c r="E155" s="27" t="n">
        <f aca="false">+(D155*1.1875)+0.04</f>
        <v>0.303532375</v>
      </c>
      <c r="F155" s="21" t="s">
        <v>16</v>
      </c>
      <c r="G155" s="28" t="n">
        <v>44348</v>
      </c>
      <c r="H155" s="24"/>
      <c r="I155" s="24"/>
    </row>
    <row r="156" customFormat="false" ht="15" hidden="false" customHeight="false" outlineLevel="0" collapsed="false">
      <c r="A156" s="25" t="n">
        <f aca="false">+Estado_de_cultivo[[#This Row],[Columna3]]-Estado_de_cultivo[[#This Row],[Columna2]]</f>
        <v>63</v>
      </c>
      <c r="B156" s="26" t="n">
        <f aca="false">+G156+A156</f>
        <v>44411</v>
      </c>
      <c r="C156" s="24" t="n">
        <v>20559</v>
      </c>
      <c r="D156" s="27" t="n">
        <f aca="false">+C156/100000</f>
        <v>0.20559</v>
      </c>
      <c r="E156" s="27" t="n">
        <f aca="false">+(D156*1.1875)+0.04</f>
        <v>0.284138125</v>
      </c>
      <c r="F156" s="21" t="s">
        <v>16</v>
      </c>
      <c r="G156" s="28" t="n">
        <v>44348</v>
      </c>
      <c r="H156" s="29"/>
      <c r="I156" s="29"/>
    </row>
    <row r="157" customFormat="false" ht="15" hidden="false" customHeight="false" outlineLevel="0" collapsed="false">
      <c r="A157" s="30" t="n">
        <f aca="false">+Estado_de_cultivo[[#This Row],[Columna3]]-Estado_de_cultivo[[#This Row],[Columna2]]</f>
        <v>73</v>
      </c>
      <c r="B157" s="26" t="n">
        <f aca="false">+G157+A157</f>
        <v>44421</v>
      </c>
      <c r="C157" s="29" t="n">
        <v>207134</v>
      </c>
      <c r="D157" s="27" t="n">
        <f aca="false">+C157/1000000</f>
        <v>0.207134</v>
      </c>
      <c r="E157" s="27" t="n">
        <f aca="false">+(D157*1.1875)+0.04</f>
        <v>0.285971625</v>
      </c>
      <c r="F157" s="21" t="s">
        <v>16</v>
      </c>
      <c r="G157" s="28" t="n">
        <v>44348</v>
      </c>
      <c r="H157" s="24"/>
      <c r="I157" s="24"/>
    </row>
    <row r="158" customFormat="false" ht="15" hidden="false" customHeight="false" outlineLevel="0" collapsed="false">
      <c r="A158" s="25" t="n">
        <f aca="false">+Estado_de_cultivo[[#This Row],[Columna3]]-Estado_de_cultivo[[#This Row],[Columna2]]</f>
        <v>78</v>
      </c>
      <c r="B158" s="26" t="n">
        <f aca="false">+G158+A158</f>
        <v>44426</v>
      </c>
      <c r="C158" s="24" t="n">
        <v>184433</v>
      </c>
      <c r="D158" s="27" t="n">
        <f aca="false">+C158/1000000</f>
        <v>0.184433</v>
      </c>
      <c r="E158" s="27" t="n">
        <f aca="false">+(D158*1.1875)+0.04</f>
        <v>0.2590141875</v>
      </c>
      <c r="F158" s="21" t="s">
        <v>16</v>
      </c>
      <c r="G158" s="28" t="n">
        <v>44348</v>
      </c>
      <c r="H158" s="29"/>
      <c r="I158" s="29"/>
    </row>
    <row r="159" customFormat="false" ht="15" hidden="false" customHeight="false" outlineLevel="0" collapsed="false">
      <c r="A159" s="30" t="n">
        <f aca="false">+Estado_de_cultivo[[#This Row],[Columna3]]-Estado_de_cultivo[[#This Row],[Columna2]]</f>
        <v>103</v>
      </c>
      <c r="B159" s="26" t="n">
        <f aca="false">+G159+A159</f>
        <v>44451</v>
      </c>
      <c r="C159" s="29" t="n">
        <v>190452</v>
      </c>
      <c r="D159" s="27" t="n">
        <f aca="false">+C159/1000000</f>
        <v>0.190452</v>
      </c>
      <c r="E159" s="27" t="n">
        <f aca="false">+(D159*1.1875)+0.04</f>
        <v>0.26616175</v>
      </c>
      <c r="F159" s="21" t="s">
        <v>16</v>
      </c>
      <c r="G159" s="28" t="n">
        <v>44348</v>
      </c>
      <c r="H159" s="24"/>
      <c r="I159" s="24"/>
    </row>
    <row r="160" customFormat="false" ht="15" hidden="false" customHeight="false" outlineLevel="0" collapsed="false">
      <c r="A160" s="25" t="n">
        <f aca="false">+Estado_de_cultivo[[#This Row],[Columna3]]-Estado_de_cultivo[[#This Row],[Columna2]]</f>
        <v>108</v>
      </c>
      <c r="B160" s="26" t="n">
        <f aca="false">+G160+A160</f>
        <v>44456</v>
      </c>
      <c r="C160" s="24" t="n">
        <v>191417</v>
      </c>
      <c r="D160" s="27" t="n">
        <f aca="false">+C160/1000000</f>
        <v>0.191417</v>
      </c>
      <c r="E160" s="27" t="n">
        <f aca="false">+(D160*1.1875)+0.04</f>
        <v>0.2673076875</v>
      </c>
      <c r="F160" s="21" t="s">
        <v>16</v>
      </c>
      <c r="G160" s="28" t="n">
        <v>44348</v>
      </c>
      <c r="H160" s="29"/>
      <c r="I160" s="29"/>
    </row>
    <row r="161" customFormat="false" ht="15" hidden="false" customHeight="false" outlineLevel="0" collapsed="false">
      <c r="A161" s="30" t="n">
        <f aca="false">+Estado_de_cultivo[[#This Row],[Columna3]]-Estado_de_cultivo[[#This Row],[Columna2]]</f>
        <v>113</v>
      </c>
      <c r="B161" s="26" t="n">
        <f aca="false">+G161+A161</f>
        <v>44461</v>
      </c>
      <c r="C161" s="29" t="n">
        <v>1563</v>
      </c>
      <c r="D161" s="27" t="n">
        <f aca="false">+C161/10000</f>
        <v>0.1563</v>
      </c>
      <c r="E161" s="27" t="n">
        <f aca="false">+(D161*1.1875)+0.04</f>
        <v>0.22560625</v>
      </c>
      <c r="F161" s="21" t="s">
        <v>16</v>
      </c>
      <c r="G161" s="28" t="n">
        <v>44348</v>
      </c>
      <c r="H161" s="24"/>
      <c r="I161" s="24"/>
    </row>
    <row r="162" customFormat="false" ht="15" hidden="false" customHeight="false" outlineLevel="0" collapsed="false">
      <c r="A162" s="25" t="n">
        <f aca="false">+Estado_de_cultivo[[#This Row],[Columna3]]-Estado_de_cultivo[[#This Row],[Columna2]]</f>
        <v>118</v>
      </c>
      <c r="B162" s="26" t="n">
        <f aca="false">+G162+A162</f>
        <v>44466</v>
      </c>
      <c r="C162" s="24" t="n">
        <v>182623</v>
      </c>
      <c r="D162" s="27" t="n">
        <f aca="false">+C162/1000000</f>
        <v>0.182623</v>
      </c>
      <c r="E162" s="27" t="n">
        <f aca="false">+(D162*1.1875)+0.04</f>
        <v>0.2568648125</v>
      </c>
      <c r="F162" s="21" t="s">
        <v>16</v>
      </c>
      <c r="G162" s="28" t="n">
        <v>44348</v>
      </c>
      <c r="H162" s="29"/>
      <c r="I162" s="29"/>
    </row>
    <row r="163" customFormat="false" ht="15" hidden="false" customHeight="false" outlineLevel="0" collapsed="false">
      <c r="A163" s="30" t="n">
        <f aca="false">+Estado_de_cultivo[[#This Row],[Columna3]]-Estado_de_cultivo[[#This Row],[Columna2]]</f>
        <v>123</v>
      </c>
      <c r="B163" s="26" t="n">
        <f aca="false">+G163+A163</f>
        <v>44471</v>
      </c>
      <c r="C163" s="29" t="n">
        <v>186696</v>
      </c>
      <c r="D163" s="27" t="n">
        <f aca="false">+C163/1000000</f>
        <v>0.186696</v>
      </c>
      <c r="E163" s="27" t="n">
        <f aca="false">+(D163*1.1875)+0.04</f>
        <v>0.2617015</v>
      </c>
      <c r="F163" s="21" t="s">
        <v>16</v>
      </c>
      <c r="G163" s="28" t="n">
        <v>44348</v>
      </c>
      <c r="H163" s="24"/>
      <c r="I163" s="24"/>
    </row>
    <row r="164" customFormat="false" ht="15" hidden="false" customHeight="false" outlineLevel="0" collapsed="false">
      <c r="A164" s="25" t="n">
        <f aca="false">+Estado_de_cultivo[[#This Row],[Columna3]]-Estado_de_cultivo[[#This Row],[Columna2]]</f>
        <v>128</v>
      </c>
      <c r="B164" s="26" t="n">
        <f aca="false">+G164+A164</f>
        <v>44476</v>
      </c>
      <c r="C164" s="24" t="n">
        <v>193643</v>
      </c>
      <c r="D164" s="27" t="n">
        <f aca="false">+C164/1000000</f>
        <v>0.193643</v>
      </c>
      <c r="E164" s="27" t="n">
        <f aca="false">+(D164*1.1875)+0.04</f>
        <v>0.2699510625</v>
      </c>
      <c r="F164" s="21" t="s">
        <v>16</v>
      </c>
      <c r="G164" s="28" t="n">
        <v>44348</v>
      </c>
      <c r="H164" s="29"/>
      <c r="I164" s="29"/>
    </row>
    <row r="165" customFormat="false" ht="15" hidden="false" customHeight="false" outlineLevel="0" collapsed="false">
      <c r="A165" s="30" t="n">
        <f aca="false">+Estado_de_cultivo[[#This Row],[Columna3]]-Estado_de_cultivo[[#This Row],[Columna2]]</f>
        <v>138</v>
      </c>
      <c r="B165" s="26" t="n">
        <f aca="false">+G165+A165</f>
        <v>44486</v>
      </c>
      <c r="C165" s="29" t="n">
        <v>235736</v>
      </c>
      <c r="D165" s="27" t="n">
        <f aca="false">+C165/1000000</f>
        <v>0.235736</v>
      </c>
      <c r="E165" s="27" t="n">
        <f aca="false">+(D165*1.1875)+0.04</f>
        <v>0.3199365</v>
      </c>
      <c r="F165" s="21" t="s">
        <v>16</v>
      </c>
      <c r="G165" s="28" t="n">
        <v>44348</v>
      </c>
      <c r="H165" s="24"/>
      <c r="I165" s="24"/>
    </row>
    <row r="166" customFormat="false" ht="15" hidden="false" customHeight="false" outlineLevel="0" collapsed="false">
      <c r="A166" s="25" t="n">
        <f aca="false">+Estado_de_cultivo[[#This Row],[Columna3]]-Estado_de_cultivo[[#This Row],[Columna2]]</f>
        <v>158</v>
      </c>
      <c r="B166" s="26" t="n">
        <f aca="false">+G166+A166</f>
        <v>44506</v>
      </c>
      <c r="C166" s="24" t="n">
        <v>402718</v>
      </c>
      <c r="D166" s="27" t="n">
        <f aca="false">+C166/1000000</f>
        <v>0.402718</v>
      </c>
      <c r="E166" s="27" t="n">
        <f aca="false">+(D166*1.1875)+0.04</f>
        <v>0.518227625</v>
      </c>
      <c r="F166" s="21" t="s">
        <v>16</v>
      </c>
      <c r="G166" s="28" t="n">
        <v>44348</v>
      </c>
      <c r="H166" s="29"/>
      <c r="I166" s="29"/>
    </row>
    <row r="167" customFormat="false" ht="15" hidden="false" customHeight="false" outlineLevel="0" collapsed="false">
      <c r="A167" s="30" t="n">
        <f aca="false">+Estado_de_cultivo[[#This Row],[Columna3]]-Estado_de_cultivo[[#This Row],[Columna2]]</f>
        <v>173</v>
      </c>
      <c r="B167" s="26" t="n">
        <f aca="false">+G167+A167</f>
        <v>44521</v>
      </c>
      <c r="C167" s="29" t="n">
        <v>396892</v>
      </c>
      <c r="D167" s="27" t="n">
        <f aca="false">+C167/1000000</f>
        <v>0.396892</v>
      </c>
      <c r="E167" s="27" t="n">
        <f aca="false">+(D167*1.1875)+0.04</f>
        <v>0.51130925</v>
      </c>
      <c r="F167" s="21" t="s">
        <v>16</v>
      </c>
      <c r="G167" s="28" t="n">
        <v>44348</v>
      </c>
      <c r="H167" s="24"/>
      <c r="I167" s="24"/>
    </row>
    <row r="168" customFormat="false" ht="15" hidden="false" customHeight="false" outlineLevel="0" collapsed="false">
      <c r="A168" s="25" t="n">
        <f aca="false">+Estado_de_cultivo[[#This Row],[Columna3]]-Estado_de_cultivo[[#This Row],[Columna2]]</f>
        <v>178</v>
      </c>
      <c r="B168" s="26" t="n">
        <f aca="false">+G168+A168</f>
        <v>44526</v>
      </c>
      <c r="C168" s="24" t="n">
        <v>453418</v>
      </c>
      <c r="D168" s="27" t="n">
        <f aca="false">+C168/1000000</f>
        <v>0.453418</v>
      </c>
      <c r="E168" s="27" t="n">
        <f aca="false">+(D168*1.1875)+0.04</f>
        <v>0.578433875</v>
      </c>
      <c r="F168" s="21" t="s">
        <v>16</v>
      </c>
      <c r="G168" s="28" t="n">
        <v>44348</v>
      </c>
      <c r="H168" s="29"/>
      <c r="I168" s="29"/>
    </row>
    <row r="169" customFormat="false" ht="15" hidden="false" customHeight="false" outlineLevel="0" collapsed="false">
      <c r="A169" s="30" t="n">
        <f aca="false">+Estado_de_cultivo[[#This Row],[Columna3]]-Estado_de_cultivo[[#This Row],[Columna2]]</f>
        <v>183</v>
      </c>
      <c r="B169" s="26" t="n">
        <f aca="false">+G169+A169</f>
        <v>44531</v>
      </c>
      <c r="C169" s="29" t="n">
        <v>454693</v>
      </c>
      <c r="D169" s="27" t="n">
        <f aca="false">+C169/1000000</f>
        <v>0.454693</v>
      </c>
      <c r="E169" s="27" t="n">
        <f aca="false">+(D169*1.1875)+0.04</f>
        <v>0.5799479375</v>
      </c>
      <c r="F169" s="21" t="s">
        <v>16</v>
      </c>
      <c r="G169" s="28" t="n">
        <v>44348</v>
      </c>
      <c r="H169" s="24"/>
      <c r="I169" s="24"/>
    </row>
    <row r="170" customFormat="false" ht="15" hidden="false" customHeight="false" outlineLevel="0" collapsed="false">
      <c r="A170" s="25" t="n">
        <f aca="false">+Estado_de_cultivo[[#This Row],[Columna3]]-Estado_de_cultivo[[#This Row],[Columna2]]</f>
        <v>188</v>
      </c>
      <c r="B170" s="26" t="n">
        <f aca="false">+G170+A170</f>
        <v>44536</v>
      </c>
      <c r="C170" s="24" t="n">
        <v>492998</v>
      </c>
      <c r="D170" s="27" t="n">
        <f aca="false">+C170/1000000</f>
        <v>0.492998</v>
      </c>
      <c r="E170" s="27" t="n">
        <f aca="false">+(D170*1.1875)+0.04</f>
        <v>0.625435125</v>
      </c>
      <c r="F170" s="21" t="s">
        <v>16</v>
      </c>
      <c r="G170" s="28" t="n">
        <v>44348</v>
      </c>
      <c r="H170" s="29"/>
      <c r="I170" s="29"/>
    </row>
    <row r="171" customFormat="false" ht="15" hidden="false" customHeight="false" outlineLevel="0" collapsed="false">
      <c r="A171" s="30" t="n">
        <f aca="false">+Estado_de_cultivo[[#This Row],[Columna3]]-Estado_de_cultivo[[#This Row],[Columna2]]</f>
        <v>193</v>
      </c>
      <c r="B171" s="26" t="n">
        <f aca="false">+G171+A171</f>
        <v>44541</v>
      </c>
      <c r="C171" s="29" t="n">
        <v>467672</v>
      </c>
      <c r="D171" s="27" t="n">
        <f aca="false">+C171/1000000</f>
        <v>0.467672</v>
      </c>
      <c r="E171" s="27" t="n">
        <f aca="false">+(D171*1.1875)+0.04</f>
        <v>0.5953605</v>
      </c>
      <c r="F171" s="21" t="s">
        <v>16</v>
      </c>
      <c r="G171" s="28" t="n">
        <v>44348</v>
      </c>
      <c r="H171" s="24"/>
      <c r="I171" s="24"/>
    </row>
    <row r="172" customFormat="false" ht="15" hidden="false" customHeight="false" outlineLevel="0" collapsed="false">
      <c r="A172" s="25" t="n">
        <f aca="false">+Estado_de_cultivo[[#This Row],[Columna3]]-Estado_de_cultivo[[#This Row],[Columna2]]</f>
        <v>198</v>
      </c>
      <c r="B172" s="26" t="n">
        <f aca="false">+G172+A172</f>
        <v>44546</v>
      </c>
      <c r="C172" s="24" t="n">
        <v>416473</v>
      </c>
      <c r="D172" s="27" t="n">
        <f aca="false">+C172/1000000</f>
        <v>0.416473</v>
      </c>
      <c r="E172" s="27" t="n">
        <f aca="false">+(D172*1.1875)+0.04</f>
        <v>0.5345616875</v>
      </c>
      <c r="F172" s="21" t="s">
        <v>16</v>
      </c>
      <c r="G172" s="28" t="n">
        <v>44348</v>
      </c>
      <c r="H172" s="29"/>
      <c r="I172" s="29"/>
    </row>
    <row r="173" customFormat="false" ht="15" hidden="false" customHeight="false" outlineLevel="0" collapsed="false">
      <c r="A173" s="30" t="n">
        <f aca="false">+Estado_de_cultivo[[#This Row],[Columna3]]-Estado_de_cultivo[[#This Row],[Columna2]]</f>
        <v>208</v>
      </c>
      <c r="B173" s="26" t="n">
        <f aca="false">+G173+A173</f>
        <v>44556</v>
      </c>
      <c r="C173" s="29" t="n">
        <v>439515</v>
      </c>
      <c r="D173" s="27" t="n">
        <f aca="false">+C173/1000000</f>
        <v>0.439515</v>
      </c>
      <c r="E173" s="27" t="n">
        <f aca="false">+(D173*1.1875)+0.04</f>
        <v>0.5619240625</v>
      </c>
      <c r="F173" s="21" t="s">
        <v>16</v>
      </c>
      <c r="G173" s="28" t="n">
        <v>44348</v>
      </c>
      <c r="H173" s="24"/>
      <c r="I173" s="24"/>
    </row>
    <row r="174" customFormat="false" ht="15" hidden="false" customHeight="false" outlineLevel="0" collapsed="false">
      <c r="A174" s="25" t="n">
        <f aca="false">+Estado_de_cultivo[[#This Row],[Columna3]]-Estado_de_cultivo[[#This Row],[Columna2]]</f>
        <v>213</v>
      </c>
      <c r="B174" s="26" t="n">
        <f aca="false">+G174+A174</f>
        <v>44561</v>
      </c>
      <c r="C174" s="24" t="n">
        <v>432205</v>
      </c>
      <c r="D174" s="27" t="n">
        <f aca="false">+C174/1000000</f>
        <v>0.432205</v>
      </c>
      <c r="E174" s="27" t="n">
        <f aca="false">+(D174*1.1875)+0.04</f>
        <v>0.5532434375</v>
      </c>
      <c r="F174" s="21" t="s">
        <v>16</v>
      </c>
      <c r="G174" s="28" t="n">
        <v>44348</v>
      </c>
      <c r="H174" s="29"/>
      <c r="I174" s="29"/>
    </row>
    <row r="175" customFormat="false" ht="15" hidden="false" customHeight="false" outlineLevel="0" collapsed="false">
      <c r="A175" s="30" t="n">
        <f aca="false">+Estado_de_cultivo[[#This Row],[Columna3]]-Estado_de_cultivo[[#This Row],[Columna2]]</f>
        <v>218</v>
      </c>
      <c r="B175" s="26" t="n">
        <f aca="false">+G175+A175</f>
        <v>44566</v>
      </c>
      <c r="C175" s="29" t="n">
        <v>443964</v>
      </c>
      <c r="D175" s="27" t="n">
        <f aca="false">+C175/1000000</f>
        <v>0.443964</v>
      </c>
      <c r="E175" s="27" t="n">
        <f aca="false">+(D175*1.1875)+0.04</f>
        <v>0.56720725</v>
      </c>
      <c r="F175" s="21" t="s">
        <v>16</v>
      </c>
      <c r="G175" s="28" t="n">
        <v>44348</v>
      </c>
      <c r="H175" s="24"/>
      <c r="I175" s="24"/>
    </row>
    <row r="176" customFormat="false" ht="15" hidden="false" customHeight="false" outlineLevel="0" collapsed="false">
      <c r="A176" s="25" t="n">
        <f aca="false">+Estado_de_cultivo[[#This Row],[Columna3]]-Estado_de_cultivo[[#This Row],[Columna2]]</f>
        <v>223</v>
      </c>
      <c r="B176" s="26" t="n">
        <f aca="false">+G176+A176</f>
        <v>44571</v>
      </c>
      <c r="C176" s="24" t="n">
        <v>41407</v>
      </c>
      <c r="D176" s="27" t="n">
        <f aca="false">+C176/100000</f>
        <v>0.41407</v>
      </c>
      <c r="E176" s="27" t="n">
        <f aca="false">+(D176*1.1875)+0.04</f>
        <v>0.531708125</v>
      </c>
      <c r="F176" s="21" t="s">
        <v>16</v>
      </c>
      <c r="G176" s="28" t="n">
        <v>44348</v>
      </c>
      <c r="H176" s="29"/>
      <c r="I176" s="29"/>
    </row>
    <row r="177" customFormat="false" ht="15" hidden="false" customHeight="false" outlineLevel="0" collapsed="false">
      <c r="A177" s="30" t="n">
        <f aca="false">+Estado_de_cultivo[[#This Row],[Columna3]]-Estado_de_cultivo[[#This Row],[Columna2]]</f>
        <v>228</v>
      </c>
      <c r="B177" s="26" t="n">
        <f aca="false">+G177+A177</f>
        <v>44576</v>
      </c>
      <c r="C177" s="29" t="n">
        <v>406101</v>
      </c>
      <c r="D177" s="27" t="n">
        <f aca="false">+C177/1000000</f>
        <v>0.406101</v>
      </c>
      <c r="E177" s="27" t="n">
        <f aca="false">+(D177*1.1875)+0.04</f>
        <v>0.5222449375</v>
      </c>
      <c r="F177" s="21" t="s">
        <v>16</v>
      </c>
      <c r="G177" s="28" t="n">
        <v>44348</v>
      </c>
      <c r="H177" s="24"/>
      <c r="I177" s="24"/>
    </row>
    <row r="178" customFormat="false" ht="15" hidden="false" customHeight="false" outlineLevel="0" collapsed="false">
      <c r="A178" s="25" t="n">
        <f aca="false">+Estado_de_cultivo[[#This Row],[Columna3]]-Estado_de_cultivo[[#This Row],[Columna2]]</f>
        <v>233</v>
      </c>
      <c r="B178" s="26" t="n">
        <f aca="false">+G178+A178</f>
        <v>44581</v>
      </c>
      <c r="C178" s="24" t="n">
        <v>427199</v>
      </c>
      <c r="D178" s="27" t="n">
        <f aca="false">+C178/1000000</f>
        <v>0.427199</v>
      </c>
      <c r="E178" s="27" t="n">
        <f aca="false">+(D178*1.1875)+0.04</f>
        <v>0.5472988125</v>
      </c>
      <c r="F178" s="21" t="s">
        <v>16</v>
      </c>
      <c r="G178" s="28" t="n">
        <v>44348</v>
      </c>
      <c r="H178" s="29"/>
      <c r="I178" s="29"/>
    </row>
    <row r="179" customFormat="false" ht="15" hidden="false" customHeight="false" outlineLevel="0" collapsed="false">
      <c r="A179" s="30" t="n">
        <f aca="false">+Estado_de_cultivo[[#This Row],[Columna3]]-Estado_de_cultivo[[#This Row],[Columna2]]</f>
        <v>238</v>
      </c>
      <c r="B179" s="26" t="n">
        <f aca="false">+G179+A179</f>
        <v>44586</v>
      </c>
      <c r="C179" s="29" t="n">
        <v>469666</v>
      </c>
      <c r="D179" s="27" t="n">
        <f aca="false">+C179/1000000</f>
        <v>0.469666</v>
      </c>
      <c r="E179" s="27" t="n">
        <f aca="false">+(D179*1.1875)+0.04</f>
        <v>0.597728375</v>
      </c>
      <c r="F179" s="21" t="s">
        <v>16</v>
      </c>
      <c r="G179" s="28" t="n">
        <v>44348</v>
      </c>
      <c r="H179" s="24"/>
      <c r="I179" s="24"/>
    </row>
    <row r="180" customFormat="false" ht="15" hidden="false" customHeight="false" outlineLevel="0" collapsed="false">
      <c r="A180" s="25" t="n">
        <f aca="false">+Estado_de_cultivo[[#This Row],[Columna3]]-Estado_de_cultivo[[#This Row],[Columna2]]</f>
        <v>243</v>
      </c>
      <c r="B180" s="26" t="n">
        <f aca="false">+G180+A180</f>
        <v>44591</v>
      </c>
      <c r="C180" s="24" t="n">
        <v>489617</v>
      </c>
      <c r="D180" s="27" t="n">
        <f aca="false">+C180/1000000</f>
        <v>0.489617</v>
      </c>
      <c r="E180" s="27" t="n">
        <f aca="false">+(D180*1.1875)+0.04</f>
        <v>0.6214201875</v>
      </c>
      <c r="F180" s="21" t="s">
        <v>16</v>
      </c>
      <c r="G180" s="28" t="n">
        <v>44348</v>
      </c>
      <c r="H180" s="29"/>
      <c r="I180" s="29"/>
    </row>
    <row r="181" customFormat="false" ht="15" hidden="false" customHeight="false" outlineLevel="0" collapsed="false">
      <c r="A181" s="30" t="n">
        <f aca="false">+Estado_de_cultivo[[#This Row],[Columna3]]-Estado_de_cultivo[[#This Row],[Columna2]]</f>
        <v>248</v>
      </c>
      <c r="B181" s="26" t="n">
        <f aca="false">+G181+A181</f>
        <v>44596</v>
      </c>
      <c r="C181" s="29" t="n">
        <v>494282</v>
      </c>
      <c r="D181" s="27" t="n">
        <f aca="false">+C181/1000000</f>
        <v>0.494282</v>
      </c>
      <c r="E181" s="27" t="n">
        <f aca="false">+(D181*1.1875)+0.04</f>
        <v>0.626959875</v>
      </c>
      <c r="F181" s="21" t="s">
        <v>16</v>
      </c>
      <c r="G181" s="28" t="n">
        <v>44348</v>
      </c>
      <c r="H181" s="24"/>
      <c r="I181" s="24"/>
    </row>
    <row r="182" customFormat="false" ht="15" hidden="false" customHeight="false" outlineLevel="0" collapsed="false">
      <c r="A182" s="25" t="n">
        <f aca="false">+Estado_de_cultivo[[#This Row],[Columna3]]-Estado_de_cultivo[[#This Row],[Columna2]]</f>
        <v>253</v>
      </c>
      <c r="B182" s="26" t="n">
        <f aca="false">+G182+A182</f>
        <v>44601</v>
      </c>
      <c r="C182" s="24" t="n">
        <v>465303</v>
      </c>
      <c r="D182" s="27" t="n">
        <f aca="false">+C182/1000000</f>
        <v>0.465303</v>
      </c>
      <c r="E182" s="27" t="n">
        <f aca="false">+(D182*1.1875)+0.04</f>
        <v>0.5925473125</v>
      </c>
      <c r="F182" s="21" t="s">
        <v>16</v>
      </c>
      <c r="G182" s="28" t="n">
        <v>44348</v>
      </c>
      <c r="H182" s="29"/>
      <c r="I182" s="29"/>
    </row>
    <row r="183" customFormat="false" ht="15" hidden="false" customHeight="false" outlineLevel="0" collapsed="false">
      <c r="A183" s="30" t="n">
        <f aca="false">+Estado_de_cultivo[[#This Row],[Columna3]]-Estado_de_cultivo[[#This Row],[Columna2]]</f>
        <v>258</v>
      </c>
      <c r="B183" s="26" t="n">
        <f aca="false">+G183+A183</f>
        <v>44606</v>
      </c>
      <c r="C183" s="29" t="n">
        <v>509157</v>
      </c>
      <c r="D183" s="27" t="n">
        <f aca="false">+C183/1000000</f>
        <v>0.509157</v>
      </c>
      <c r="E183" s="27" t="n">
        <f aca="false">+(D183*1.1875)+0.04</f>
        <v>0.6446239375</v>
      </c>
      <c r="F183" s="21" t="s">
        <v>16</v>
      </c>
      <c r="G183" s="28" t="n">
        <v>44348</v>
      </c>
      <c r="H183" s="24"/>
      <c r="I183" s="24"/>
    </row>
    <row r="184" customFormat="false" ht="15" hidden="false" customHeight="false" outlineLevel="0" collapsed="false">
      <c r="A184" s="25" t="n">
        <f aca="false">+Estado_de_cultivo[[#This Row],[Columna3]]-Estado_de_cultivo[[#This Row],[Columna2]]</f>
        <v>263</v>
      </c>
      <c r="B184" s="26" t="n">
        <f aca="false">+G184+A184</f>
        <v>44611</v>
      </c>
      <c r="C184" s="24" t="n">
        <v>461254</v>
      </c>
      <c r="D184" s="27" t="n">
        <f aca="false">+C184/1000000</f>
        <v>0.461254</v>
      </c>
      <c r="E184" s="27" t="n">
        <f aca="false">+(D184*1.1875)+0.04</f>
        <v>0.587739125</v>
      </c>
      <c r="F184" s="21" t="s">
        <v>16</v>
      </c>
      <c r="G184" s="28" t="n">
        <v>44348</v>
      </c>
      <c r="H184" s="29"/>
      <c r="I184" s="29"/>
    </row>
    <row r="185" customFormat="false" ht="15" hidden="false" customHeight="false" outlineLevel="0" collapsed="false">
      <c r="A185" s="30" t="n">
        <f aca="false">+Estado_de_cultivo[[#This Row],[Columna3]]-Estado_de_cultivo[[#This Row],[Columna2]]</f>
        <v>273</v>
      </c>
      <c r="B185" s="26" t="n">
        <f aca="false">+G185+A185</f>
        <v>44621</v>
      </c>
      <c r="C185" s="29" t="n">
        <v>45113</v>
      </c>
      <c r="D185" s="27" t="n">
        <f aca="false">+C185/100000</f>
        <v>0.45113</v>
      </c>
      <c r="E185" s="27" t="n">
        <f aca="false">+(D185*1.1875)+0.04</f>
        <v>0.575716875</v>
      </c>
      <c r="F185" s="21" t="s">
        <v>16</v>
      </c>
      <c r="G185" s="28" t="n">
        <v>44348</v>
      </c>
      <c r="H185" s="24"/>
      <c r="I185" s="24"/>
    </row>
    <row r="186" customFormat="false" ht="15" hidden="false" customHeight="false" outlineLevel="0" collapsed="false">
      <c r="A186" s="25" t="n">
        <f aca="false">+Estado_de_cultivo[[#This Row],[Columna3]]-Estado_de_cultivo[[#This Row],[Columna2]]</f>
        <v>278</v>
      </c>
      <c r="B186" s="26" t="n">
        <f aca="false">+G186+A186</f>
        <v>44626</v>
      </c>
      <c r="C186" s="24" t="n">
        <v>42137</v>
      </c>
      <c r="D186" s="27" t="n">
        <f aca="false">+C186/100000</f>
        <v>0.42137</v>
      </c>
      <c r="E186" s="27" t="n">
        <f aca="false">+(D186*1.1875)+0.04</f>
        <v>0.540376875</v>
      </c>
      <c r="F186" s="21" t="s">
        <v>16</v>
      </c>
      <c r="G186" s="28" t="n">
        <v>44348</v>
      </c>
      <c r="H186" s="29"/>
      <c r="I186" s="29"/>
    </row>
    <row r="187" customFormat="false" ht="15" hidden="false" customHeight="false" outlineLevel="0" collapsed="false">
      <c r="A187" s="30" t="n">
        <f aca="false">+Estado_de_cultivo[[#This Row],[Columna3]]-Estado_de_cultivo[[#This Row],[Columna2]]</f>
        <v>288</v>
      </c>
      <c r="B187" s="26" t="n">
        <f aca="false">+G187+A187</f>
        <v>44636</v>
      </c>
      <c r="C187" s="29" t="n">
        <v>426436</v>
      </c>
      <c r="D187" s="27" t="n">
        <f aca="false">+C187/1000000</f>
        <v>0.426436</v>
      </c>
      <c r="E187" s="27" t="n">
        <f aca="false">+(D187*1.1875)+0.04</f>
        <v>0.54639275</v>
      </c>
      <c r="F187" s="21" t="s">
        <v>16</v>
      </c>
      <c r="G187" s="28" t="n">
        <v>44348</v>
      </c>
      <c r="H187" s="24"/>
      <c r="I187" s="24"/>
    </row>
    <row r="188" customFormat="false" ht="15" hidden="false" customHeight="false" outlineLevel="0" collapsed="false">
      <c r="A188" s="25" t="n">
        <f aca="false">+Estado_de_cultivo[[#This Row],[Columna3]]-Estado_de_cultivo[[#This Row],[Columna2]]</f>
        <v>293</v>
      </c>
      <c r="B188" s="26" t="n">
        <f aca="false">+G188+A188</f>
        <v>44641</v>
      </c>
      <c r="C188" s="24" t="n">
        <v>418269</v>
      </c>
      <c r="D188" s="27" t="n">
        <f aca="false">+C188/1000000</f>
        <v>0.418269</v>
      </c>
      <c r="E188" s="27" t="n">
        <f aca="false">+(D188*1.1875)+0.04</f>
        <v>0.5366944375</v>
      </c>
      <c r="F188" s="21" t="s">
        <v>16</v>
      </c>
      <c r="G188" s="28" t="n">
        <v>44348</v>
      </c>
      <c r="H188" s="29"/>
      <c r="I188" s="29"/>
    </row>
    <row r="189" customFormat="false" ht="15" hidden="false" customHeight="false" outlineLevel="0" collapsed="false">
      <c r="A189" s="30" t="n">
        <f aca="false">+Estado_de_cultivo[[#This Row],[Columna3]]-Estado_de_cultivo[[#This Row],[Columna2]]</f>
        <v>298</v>
      </c>
      <c r="B189" s="26" t="n">
        <f aca="false">+G189+A189</f>
        <v>44646</v>
      </c>
      <c r="C189" s="29" t="n">
        <v>415965</v>
      </c>
      <c r="D189" s="27" t="n">
        <f aca="false">+C189/1000000</f>
        <v>0.415965</v>
      </c>
      <c r="E189" s="27" t="n">
        <f aca="false">+(D189*1.1875)+0.04</f>
        <v>0.5339584375</v>
      </c>
      <c r="F189" s="21" t="s">
        <v>16</v>
      </c>
      <c r="G189" s="28" t="n">
        <v>44348</v>
      </c>
      <c r="H189" s="24"/>
      <c r="I189" s="24"/>
    </row>
    <row r="190" customFormat="false" ht="15" hidden="false" customHeight="false" outlineLevel="0" collapsed="false">
      <c r="A190" s="25" t="n">
        <f aca="false">+Estado_de_cultivo[[#This Row],[Columna3]]-Estado_de_cultivo[[#This Row],[Columna2]]</f>
        <v>303</v>
      </c>
      <c r="B190" s="26" t="n">
        <f aca="false">+G190+A190</f>
        <v>44651</v>
      </c>
      <c r="C190" s="24" t="n">
        <v>378305</v>
      </c>
      <c r="D190" s="27" t="n">
        <f aca="false">+C190/1000000</f>
        <v>0.378305</v>
      </c>
      <c r="E190" s="27" t="n">
        <f aca="false">+(D190*1.1875)+0.04</f>
        <v>0.4892371875</v>
      </c>
      <c r="F190" s="21" t="s">
        <v>16</v>
      </c>
      <c r="G190" s="28" t="n">
        <v>44348</v>
      </c>
      <c r="H190" s="29"/>
      <c r="I190" s="29"/>
    </row>
    <row r="191" customFormat="false" ht="15" hidden="false" customHeight="false" outlineLevel="0" collapsed="false">
      <c r="A191" s="30" t="n">
        <f aca="false">+Estado_de_cultivo[[#This Row],[Columna3]]-Estado_de_cultivo[[#This Row],[Columna2]]</f>
        <v>308</v>
      </c>
      <c r="B191" s="26" t="n">
        <f aca="false">+G191+A191</f>
        <v>44656</v>
      </c>
      <c r="C191" s="29" t="n">
        <v>395995</v>
      </c>
      <c r="D191" s="27" t="n">
        <f aca="false">+C191/1000000</f>
        <v>0.395995</v>
      </c>
      <c r="E191" s="27" t="n">
        <f aca="false">+(D191*1.1875)+0.04</f>
        <v>0.5102440625</v>
      </c>
      <c r="F191" s="21" t="s">
        <v>16</v>
      </c>
      <c r="G191" s="28" t="n">
        <v>44348</v>
      </c>
      <c r="H191" s="24"/>
      <c r="I191" s="24"/>
    </row>
    <row r="192" customFormat="false" ht="15" hidden="false" customHeight="false" outlineLevel="0" collapsed="false">
      <c r="A192" s="25" t="n">
        <f aca="false">+Estado_de_cultivo[[#This Row],[Columna3]]-Estado_de_cultivo[[#This Row],[Columna2]]</f>
        <v>318</v>
      </c>
      <c r="B192" s="26" t="n">
        <f aca="false">+G192+A192</f>
        <v>44666</v>
      </c>
      <c r="C192" s="24" t="n">
        <v>397707</v>
      </c>
      <c r="D192" s="27" t="n">
        <f aca="false">+C192/1000000</f>
        <v>0.397707</v>
      </c>
      <c r="E192" s="27" t="n">
        <f aca="false">+(D192*1.1875)+0.04</f>
        <v>0.5122770625</v>
      </c>
      <c r="F192" s="21" t="s">
        <v>16</v>
      </c>
      <c r="G192" s="28" t="n">
        <v>44348</v>
      </c>
      <c r="H192" s="29"/>
      <c r="I192" s="29"/>
    </row>
    <row r="193" customFormat="false" ht="15" hidden="false" customHeight="false" outlineLevel="0" collapsed="false">
      <c r="A193" s="30" t="n">
        <f aca="false">+Estado_de_cultivo[[#This Row],[Columna3]]-Estado_de_cultivo[[#This Row],[Columna2]]</f>
        <v>323</v>
      </c>
      <c r="B193" s="26" t="n">
        <f aca="false">+G193+A193</f>
        <v>44671</v>
      </c>
      <c r="C193" s="29" t="n">
        <v>398649</v>
      </c>
      <c r="D193" s="27" t="n">
        <f aca="false">+C193/1000000</f>
        <v>0.398649</v>
      </c>
      <c r="E193" s="27" t="n">
        <f aca="false">+(D193*1.1875)+0.04</f>
        <v>0.5133956875</v>
      </c>
      <c r="F193" s="21" t="s">
        <v>16</v>
      </c>
      <c r="G193" s="28" t="n">
        <v>44348</v>
      </c>
      <c r="H193" s="24"/>
      <c r="I193" s="24"/>
    </row>
    <row r="194" customFormat="false" ht="15" hidden="false" customHeight="false" outlineLevel="0" collapsed="false">
      <c r="A194" s="25" t="n">
        <f aca="false">+Estado_de_cultivo[[#This Row],[Columna3]]-Estado_de_cultivo[[#This Row],[Columna2]]</f>
        <v>328</v>
      </c>
      <c r="B194" s="26" t="n">
        <f aca="false">+G194+A194</f>
        <v>44676</v>
      </c>
      <c r="C194" s="24" t="n">
        <v>392478</v>
      </c>
      <c r="D194" s="27" t="n">
        <f aca="false">+C194/1000000</f>
        <v>0.392478</v>
      </c>
      <c r="E194" s="27" t="n">
        <f aca="false">+(D194*1.1875)+0.04</f>
        <v>0.506067625</v>
      </c>
      <c r="F194" s="21" t="s">
        <v>16</v>
      </c>
      <c r="G194" s="28" t="n">
        <v>44348</v>
      </c>
      <c r="H194" s="29"/>
      <c r="I194" s="29"/>
    </row>
    <row r="195" customFormat="false" ht="15" hidden="false" customHeight="false" outlineLevel="0" collapsed="false">
      <c r="A195" s="31" t="n">
        <v>333</v>
      </c>
      <c r="B195" s="26" t="n">
        <f aca="false">+G195+A195</f>
        <v>44681</v>
      </c>
      <c r="C195" s="29" t="n">
        <v>403314</v>
      </c>
      <c r="D195" s="27" t="n">
        <f aca="false">+C195/1000000</f>
        <v>0.403314</v>
      </c>
      <c r="E195" s="27" t="n">
        <f aca="false">+(D195*1.1875)+0.04</f>
        <v>0.518935375</v>
      </c>
      <c r="F195" s="21" t="s">
        <v>16</v>
      </c>
      <c r="G195" s="28" t="n">
        <v>44348</v>
      </c>
      <c r="H195" s="24"/>
      <c r="I195" s="24"/>
    </row>
    <row r="196" customFormat="false" ht="15" hidden="false" customHeight="false" outlineLevel="0" collapsed="false">
      <c r="A196" s="31" t="n">
        <v>338</v>
      </c>
      <c r="B196" s="26" t="n">
        <f aca="false">+G196+A196</f>
        <v>44686</v>
      </c>
      <c r="C196" s="24" t="n">
        <v>39425</v>
      </c>
      <c r="D196" s="27" t="n">
        <f aca="false">+C196/100000</f>
        <v>0.39425</v>
      </c>
      <c r="E196" s="27" t="n">
        <f aca="false">+(D196*1.1875)+0.04</f>
        <v>0.508171875</v>
      </c>
      <c r="F196" s="21" t="s">
        <v>16</v>
      </c>
      <c r="G196" s="28" t="n">
        <v>44348</v>
      </c>
      <c r="H196" s="29"/>
      <c r="I196" s="29"/>
    </row>
    <row r="197" customFormat="false" ht="15" hidden="false" customHeight="false" outlineLevel="0" collapsed="false">
      <c r="A197" s="31" t="n">
        <v>343</v>
      </c>
      <c r="B197" s="26" t="n">
        <f aca="false">+G197+A197</f>
        <v>44691</v>
      </c>
      <c r="C197" s="29" t="n">
        <v>203899</v>
      </c>
      <c r="D197" s="27" t="n">
        <f aca="false">+C197/1000000</f>
        <v>0.203899</v>
      </c>
      <c r="E197" s="27" t="n">
        <f aca="false">+(D197*1.1875)+0.04</f>
        <v>0.2821300625</v>
      </c>
      <c r="F197" s="21" t="s">
        <v>16</v>
      </c>
      <c r="G197" s="28" t="n">
        <v>44348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17</v>
      </c>
    </row>
    <row r="2" customFormat="false" ht="15" hidden="false" customHeight="false" outlineLevel="0" collapsed="false">
      <c r="A2" s="0" t="s">
        <v>18</v>
      </c>
    </row>
    <row r="3" customFormat="false" ht="15" hidden="false" customHeight="false" outlineLevel="0" collapsed="false">
      <c r="A3" s="0" t="s">
        <v>19</v>
      </c>
    </row>
    <row r="4" customFormat="false" ht="15" hidden="false" customHeight="false" outlineLevel="0" collapsed="false">
      <c r="A4" s="0" t="s">
        <v>20</v>
      </c>
    </row>
    <row r="5" customFormat="false" ht="15" hidden="false" customHeight="false" outlineLevel="0" collapsed="false">
      <c r="A5" s="0" t="s">
        <v>21</v>
      </c>
    </row>
    <row r="6" customFormat="false" ht="15" hidden="false" customHeight="false" outlineLevel="0" collapsed="false">
      <c r="A6" s="0" t="s">
        <v>22</v>
      </c>
    </row>
    <row r="7" customFormat="false" ht="15" hidden="false" customHeight="false" outlineLevel="0" collapsed="false">
      <c r="A7" s="0" t="s">
        <v>23</v>
      </c>
    </row>
    <row r="8" customFormat="false" ht="15" hidden="false" customHeight="false" outlineLevel="0" collapsed="false">
      <c r="A8" s="0" t="s">
        <v>24</v>
      </c>
    </row>
    <row r="9" customFormat="false" ht="15" hidden="false" customHeight="false" outlineLevel="0" collapsed="false">
      <c r="A9" s="0" t="s">
        <v>25</v>
      </c>
    </row>
    <row r="10" customFormat="false" ht="15" hidden="false" customHeight="false" outlineLevel="0" collapsed="false">
      <c r="A10" s="0" t="s">
        <v>26</v>
      </c>
    </row>
    <row r="11" customFormat="false" ht="15" hidden="false" customHeight="false" outlineLevel="0" collapsed="false">
      <c r="A11" s="0" t="s">
        <v>27</v>
      </c>
    </row>
    <row r="12" customFormat="false" ht="15" hidden="false" customHeight="false" outlineLevel="0" collapsed="false">
      <c r="A12" s="0" t="s">
        <v>28</v>
      </c>
    </row>
    <row r="13" customFormat="false" ht="15" hidden="false" customHeight="false" outlineLevel="0" collapsed="false">
      <c r="A13" s="0" t="s">
        <v>29</v>
      </c>
    </row>
    <row r="14" customFormat="false" ht="15" hidden="false" customHeight="false" outlineLevel="0" collapsed="false">
      <c r="A14" s="0" t="s">
        <v>30</v>
      </c>
    </row>
    <row r="15" customFormat="false" ht="15" hidden="false" customHeight="false" outlineLevel="0" collapsed="false">
      <c r="A15" s="0" t="s">
        <v>31</v>
      </c>
    </row>
    <row r="16" customFormat="false" ht="15" hidden="false" customHeight="false" outlineLevel="0" collapsed="false">
      <c r="A16" s="0" t="s">
        <v>32</v>
      </c>
    </row>
    <row r="17" customFormat="false" ht="15" hidden="false" customHeight="false" outlineLevel="0" collapsed="false">
      <c r="A17" s="0" t="s">
        <v>33</v>
      </c>
    </row>
    <row r="18" customFormat="false" ht="15" hidden="false" customHeight="false" outlineLevel="0" collapsed="false">
      <c r="A18" s="0" t="s">
        <v>34</v>
      </c>
    </row>
    <row r="19" customFormat="false" ht="15" hidden="false" customHeight="false" outlineLevel="0" collapsed="false">
      <c r="A19" s="0" t="s">
        <v>35</v>
      </c>
    </row>
    <row r="20" customFormat="false" ht="15" hidden="false" customHeight="false" outlineLevel="0" collapsed="false">
      <c r="A20" s="0" t="s">
        <v>36</v>
      </c>
    </row>
    <row r="21" customFormat="false" ht="15" hidden="false" customHeight="false" outlineLevel="0" collapsed="false">
      <c r="A21" s="0" t="s">
        <v>37</v>
      </c>
    </row>
    <row r="22" customFormat="false" ht="15" hidden="false" customHeight="false" outlineLevel="0" collapsed="false">
      <c r="A22" s="0" t="s">
        <v>38</v>
      </c>
    </row>
    <row r="23" customFormat="false" ht="15" hidden="false" customHeight="false" outlineLevel="0" collapsed="false">
      <c r="A23" s="0" t="s">
        <v>39</v>
      </c>
    </row>
    <row r="24" customFormat="false" ht="15" hidden="false" customHeight="false" outlineLevel="0" collapsed="false">
      <c r="A24" s="0" t="s">
        <v>40</v>
      </c>
    </row>
    <row r="25" customFormat="false" ht="15" hidden="false" customHeight="false" outlineLevel="0" collapsed="false">
      <c r="A25" s="0" t="s">
        <v>41</v>
      </c>
    </row>
    <row r="26" customFormat="false" ht="15" hidden="false" customHeight="false" outlineLevel="0" collapsed="false">
      <c r="A26" s="0" t="s">
        <v>42</v>
      </c>
    </row>
    <row r="27" customFormat="false" ht="15" hidden="false" customHeight="false" outlineLevel="0" collapsed="false">
      <c r="A27" s="0" t="s">
        <v>43</v>
      </c>
    </row>
    <row r="28" customFormat="false" ht="15" hidden="false" customHeight="false" outlineLevel="0" collapsed="false">
      <c r="A28" s="0" t="s">
        <v>44</v>
      </c>
    </row>
    <row r="29" customFormat="false" ht="15" hidden="false" customHeight="false" outlineLevel="0" collapsed="false">
      <c r="A29" s="0" t="s">
        <v>45</v>
      </c>
    </row>
    <row r="30" customFormat="false" ht="15" hidden="false" customHeight="false" outlineLevel="0" collapsed="false">
      <c r="A30" s="0" t="s">
        <v>46</v>
      </c>
    </row>
    <row r="31" customFormat="false" ht="15" hidden="false" customHeight="false" outlineLevel="0" collapsed="false">
      <c r="A31" s="0" t="s">
        <v>47</v>
      </c>
    </row>
    <row r="32" customFormat="false" ht="15" hidden="false" customHeight="false" outlineLevel="0" collapsed="false">
      <c r="A32" s="0" t="s">
        <v>48</v>
      </c>
    </row>
    <row r="33" customFormat="false" ht="15" hidden="false" customHeight="false" outlineLevel="0" collapsed="false">
      <c r="A33" s="0" t="s">
        <v>49</v>
      </c>
    </row>
    <row r="34" customFormat="false" ht="15" hidden="false" customHeight="false" outlineLevel="0" collapsed="false">
      <c r="A34" s="0" t="s">
        <v>50</v>
      </c>
    </row>
    <row r="35" customFormat="false" ht="15" hidden="false" customHeight="false" outlineLevel="0" collapsed="false">
      <c r="A35" s="0" t="s">
        <v>51</v>
      </c>
    </row>
    <row r="36" customFormat="false" ht="15" hidden="false" customHeight="false" outlineLevel="0" collapsed="false">
      <c r="A36" s="0" t="s">
        <v>52</v>
      </c>
    </row>
    <row r="37" customFormat="false" ht="15" hidden="false" customHeight="false" outlineLevel="0" collapsed="false">
      <c r="A37" s="0" t="s">
        <v>53</v>
      </c>
    </row>
    <row r="38" customFormat="false" ht="15" hidden="false" customHeight="false" outlineLevel="0" collapsed="false">
      <c r="A38" s="0" t="s">
        <v>54</v>
      </c>
    </row>
    <row r="39" customFormat="false" ht="15" hidden="false" customHeight="false" outlineLevel="0" collapsed="false">
      <c r="A39" s="0" t="s">
        <v>55</v>
      </c>
    </row>
    <row r="40" customFormat="false" ht="15" hidden="false" customHeight="false" outlineLevel="0" collapsed="false">
      <c r="A40" s="0" t="s">
        <v>56</v>
      </c>
    </row>
    <row r="41" customFormat="false" ht="15" hidden="false" customHeight="false" outlineLevel="0" collapsed="false">
      <c r="A41" s="0" t="s">
        <v>57</v>
      </c>
    </row>
    <row r="42" customFormat="false" ht="15" hidden="false" customHeight="false" outlineLevel="0" collapsed="false">
      <c r="A42" s="0" t="s">
        <v>58</v>
      </c>
    </row>
    <row r="43" customFormat="false" ht="15" hidden="false" customHeight="false" outlineLevel="0" collapsed="false">
      <c r="A43" s="0" t="s">
        <v>59</v>
      </c>
    </row>
    <row r="44" customFormat="false" ht="15" hidden="false" customHeight="false" outlineLevel="0" collapsed="false">
      <c r="A44" s="0" t="s">
        <v>60</v>
      </c>
    </row>
    <row r="45" customFormat="false" ht="15" hidden="false" customHeight="false" outlineLevel="0" collapsed="false">
      <c r="A45" s="0" t="s">
        <v>61</v>
      </c>
    </row>
    <row r="46" customFormat="false" ht="15" hidden="false" customHeight="false" outlineLevel="0" collapsed="false">
      <c r="A46" s="0" t="s">
        <v>62</v>
      </c>
    </row>
    <row r="47" customFormat="false" ht="15" hidden="false" customHeight="false" outlineLevel="0" collapsed="false">
      <c r="A47" s="0" t="s">
        <v>63</v>
      </c>
    </row>
    <row r="48" customFormat="false" ht="15" hidden="false" customHeight="false" outlineLevel="0" collapsed="false">
      <c r="A48" s="0" t="s">
        <v>64</v>
      </c>
    </row>
    <row r="49" customFormat="false" ht="15" hidden="false" customHeight="false" outlineLevel="0" collapsed="false">
      <c r="A49" s="0" t="s">
        <v>65</v>
      </c>
    </row>
    <row r="50" customFormat="false" ht="15" hidden="false" customHeight="false" outlineLevel="0" collapsed="false">
      <c r="A50" s="0" t="s">
        <v>66</v>
      </c>
    </row>
    <row r="51" customFormat="false" ht="15" hidden="false" customHeight="false" outlineLevel="0" collapsed="false">
      <c r="A51" s="0" t="s">
        <v>67</v>
      </c>
    </row>
    <row r="52" customFormat="false" ht="15" hidden="false" customHeight="false" outlineLevel="0" collapsed="false">
      <c r="A52" s="0" t="s">
        <v>68</v>
      </c>
    </row>
    <row r="53" customFormat="false" ht="15" hidden="false" customHeight="false" outlineLevel="0" collapsed="false">
      <c r="A53" s="0" t="s">
        <v>69</v>
      </c>
    </row>
    <row r="54" customFormat="false" ht="15" hidden="false" customHeight="false" outlineLevel="0" collapsed="false">
      <c r="A54" s="0" t="s">
        <v>70</v>
      </c>
    </row>
    <row r="55" customFormat="false" ht="15" hidden="false" customHeight="false" outlineLevel="0" collapsed="false">
      <c r="A55" s="0" t="s">
        <v>71</v>
      </c>
    </row>
    <row r="56" customFormat="false" ht="15" hidden="false" customHeight="false" outlineLevel="0" collapsed="false">
      <c r="A56" s="0" t="s">
        <v>72</v>
      </c>
    </row>
    <row r="57" customFormat="false" ht="15" hidden="false" customHeight="false" outlineLevel="0" collapsed="false">
      <c r="A57" s="0" t="s">
        <v>73</v>
      </c>
    </row>
    <row r="58" customFormat="false" ht="15" hidden="false" customHeight="false" outlineLevel="0" collapsed="false">
      <c r="A58" s="0" t="s">
        <v>74</v>
      </c>
    </row>
    <row r="59" customFormat="false" ht="15" hidden="false" customHeight="false" outlineLevel="0" collapsed="false">
      <c r="A59" s="0" t="s">
        <v>75</v>
      </c>
    </row>
    <row r="60" customFormat="false" ht="15" hidden="false" customHeight="false" outlineLevel="0" collapsed="false">
      <c r="A60" s="0" t="s">
        <v>76</v>
      </c>
    </row>
    <row r="61" customFormat="false" ht="15" hidden="false" customHeight="false" outlineLevel="0" collapsed="false">
      <c r="A61" s="0" t="s">
        <v>77</v>
      </c>
    </row>
    <row r="62" customFormat="false" ht="15" hidden="false" customHeight="false" outlineLevel="0" collapsed="false">
      <c r="A62" s="0" t="s">
        <v>78</v>
      </c>
    </row>
    <row r="63" customFormat="false" ht="15" hidden="false" customHeight="false" outlineLevel="0" collapsed="false">
      <c r="A63" s="0" t="s">
        <v>79</v>
      </c>
    </row>
    <row r="64" customFormat="false" ht="15" hidden="false" customHeight="false" outlineLevel="0" collapsed="false">
      <c r="A64" s="0" t="s">
        <v>80</v>
      </c>
    </row>
    <row r="65" customFormat="false" ht="15" hidden="false" customHeight="false" outlineLevel="0" collapsed="false">
      <c r="A65" s="0" t="s">
        <v>81</v>
      </c>
    </row>
    <row r="66" customFormat="false" ht="15" hidden="false" customHeight="false" outlineLevel="0" collapsed="false">
      <c r="A66" s="0" t="s">
        <v>82</v>
      </c>
    </row>
    <row r="67" customFormat="false" ht="15" hidden="false" customHeight="false" outlineLevel="0" collapsed="false">
      <c r="A67" s="0" t="s">
        <v>83</v>
      </c>
    </row>
    <row r="68" customFormat="false" ht="15" hidden="false" customHeight="false" outlineLevel="0" collapsed="false">
      <c r="A68" s="0" t="s">
        <v>84</v>
      </c>
    </row>
    <row r="69" customFormat="false" ht="15" hidden="false" customHeight="false" outlineLevel="0" collapsed="false">
      <c r="A69" s="0" t="s">
        <v>85</v>
      </c>
    </row>
    <row r="70" customFormat="false" ht="15" hidden="false" customHeight="false" outlineLevel="0" collapsed="false">
      <c r="A70" s="0" t="s">
        <v>86</v>
      </c>
    </row>
    <row r="71" customFormat="false" ht="15" hidden="false" customHeight="false" outlineLevel="0" collapsed="false">
      <c r="A71" s="0" t="s">
        <v>87</v>
      </c>
    </row>
    <row r="72" customFormat="false" ht="15" hidden="false" customHeight="false" outlineLevel="0" collapsed="false">
      <c r="A72" s="0" t="s">
        <v>88</v>
      </c>
    </row>
    <row r="73" customFormat="false" ht="15" hidden="false" customHeight="false" outlineLevel="0" collapsed="false">
      <c r="A73" s="0" t="s">
        <v>89</v>
      </c>
    </row>
    <row r="74" customFormat="false" ht="15" hidden="false" customHeight="false" outlineLevel="0" collapsed="false">
      <c r="A74" s="0" t="s">
        <v>90</v>
      </c>
    </row>
    <row r="75" customFormat="false" ht="15" hidden="false" customHeight="false" outlineLevel="0" collapsed="false">
      <c r="A75" s="0" t="s">
        <v>91</v>
      </c>
    </row>
    <row r="76" customFormat="false" ht="15" hidden="false" customHeight="false" outlineLevel="0" collapsed="false">
      <c r="A76" s="0" t="s">
        <v>92</v>
      </c>
    </row>
    <row r="77" customFormat="false" ht="15" hidden="false" customHeight="false" outlineLevel="0" collapsed="false">
      <c r="A77" s="0" t="s">
        <v>93</v>
      </c>
    </row>
    <row r="78" customFormat="false" ht="15" hidden="false" customHeight="false" outlineLevel="0" collapsed="false">
      <c r="A78" s="0" t="s">
        <v>94</v>
      </c>
    </row>
    <row r="79" customFormat="false" ht="15" hidden="false" customHeight="false" outlineLevel="0" collapsed="false">
      <c r="A79" s="0" t="s">
        <v>95</v>
      </c>
    </row>
    <row r="80" customFormat="false" ht="15" hidden="false" customHeight="false" outlineLevel="0" collapsed="false">
      <c r="A80" s="0" t="s">
        <v>96</v>
      </c>
    </row>
    <row r="81" customFormat="false" ht="15" hidden="false" customHeight="false" outlineLevel="0" collapsed="false">
      <c r="A81" s="0" t="s">
        <v>97</v>
      </c>
    </row>
    <row r="82" customFormat="false" ht="15" hidden="false" customHeight="false" outlineLevel="0" collapsed="false">
      <c r="A82" s="0" t="s">
        <v>98</v>
      </c>
    </row>
    <row r="83" customFormat="false" ht="15" hidden="false" customHeight="false" outlineLevel="0" collapsed="false">
      <c r="A83" s="0" t="s">
        <v>99</v>
      </c>
    </row>
    <row r="84" customFormat="false" ht="15" hidden="false" customHeight="false" outlineLevel="0" collapsed="false">
      <c r="A84" s="0" t="s">
        <v>100</v>
      </c>
    </row>
    <row r="85" customFormat="false" ht="15" hidden="false" customHeight="false" outlineLevel="0" collapsed="false">
      <c r="A85" s="0" t="s">
        <v>101</v>
      </c>
    </row>
    <row r="86" customFormat="false" ht="15" hidden="false" customHeight="false" outlineLevel="0" collapsed="false">
      <c r="A86" s="0" t="s">
        <v>102</v>
      </c>
    </row>
    <row r="87" customFormat="false" ht="15" hidden="false" customHeight="false" outlineLevel="0" collapsed="false">
      <c r="A87" s="0" t="s">
        <v>103</v>
      </c>
    </row>
    <row r="88" customFormat="false" ht="15" hidden="false" customHeight="false" outlineLevel="0" collapsed="false">
      <c r="A88" s="0" t="s">
        <v>104</v>
      </c>
    </row>
    <row r="89" customFormat="false" ht="15" hidden="false" customHeight="false" outlineLevel="0" collapsed="false">
      <c r="A89" s="0" t="s">
        <v>105</v>
      </c>
    </row>
    <row r="90" customFormat="false" ht="15" hidden="false" customHeight="false" outlineLevel="0" collapsed="false">
      <c r="A90" s="0" t="s">
        <v>106</v>
      </c>
    </row>
    <row r="91" customFormat="false" ht="15" hidden="false" customHeight="false" outlineLevel="0" collapsed="false">
      <c r="A91" s="0" t="s">
        <v>107</v>
      </c>
    </row>
    <row r="92" customFormat="false" ht="15" hidden="false" customHeight="false" outlineLevel="0" collapsed="false">
      <c r="A92" s="0" t="s">
        <v>108</v>
      </c>
    </row>
    <row r="93" customFormat="false" ht="15" hidden="false" customHeight="false" outlineLevel="0" collapsed="false">
      <c r="A93" s="0" t="s">
        <v>109</v>
      </c>
    </row>
    <row r="94" customFormat="false" ht="15" hidden="false" customHeight="false" outlineLevel="0" collapsed="false">
      <c r="A94" s="0" t="s">
        <v>110</v>
      </c>
    </row>
    <row r="95" customFormat="false" ht="15" hidden="false" customHeight="false" outlineLevel="0" collapsed="false">
      <c r="A95" s="0" t="s">
        <v>111</v>
      </c>
    </row>
    <row r="96" customFormat="false" ht="15" hidden="false" customHeight="false" outlineLevel="0" collapsed="false">
      <c r="A96" s="0" t="s">
        <v>112</v>
      </c>
    </row>
    <row r="97" customFormat="false" ht="15" hidden="false" customHeight="false" outlineLevel="0" collapsed="false">
      <c r="A97" s="0" t="s">
        <v>113</v>
      </c>
    </row>
    <row r="98" customFormat="false" ht="15" hidden="false" customHeight="false" outlineLevel="0" collapsed="false">
      <c r="A98" s="0" t="s">
        <v>114</v>
      </c>
    </row>
    <row r="99" customFormat="false" ht="15" hidden="false" customHeight="false" outlineLevel="0" collapsed="false">
      <c r="A99" s="0" t="s">
        <v>115</v>
      </c>
    </row>
    <row r="100" customFormat="false" ht="15" hidden="false" customHeight="false" outlineLevel="0" collapsed="false">
      <c r="A100" s="0" t="s">
        <v>116</v>
      </c>
    </row>
    <row r="101" customFormat="false" ht="15" hidden="false" customHeight="false" outlineLevel="0" collapsed="false">
      <c r="A101" s="0" t="s">
        <v>117</v>
      </c>
    </row>
    <row r="102" customFormat="false" ht="15" hidden="false" customHeight="false" outlineLevel="0" collapsed="false">
      <c r="A102" s="0" t="s">
        <v>118</v>
      </c>
    </row>
    <row r="103" customFormat="false" ht="15" hidden="false" customHeight="false" outlineLevel="0" collapsed="false">
      <c r="A103" s="0" t="s">
        <v>119</v>
      </c>
    </row>
    <row r="104" customFormat="false" ht="15" hidden="false" customHeight="false" outlineLevel="0" collapsed="false">
      <c r="A104" s="0" t="s">
        <v>120</v>
      </c>
    </row>
    <row r="105" customFormat="false" ht="15" hidden="false" customHeight="false" outlineLevel="0" collapsed="false">
      <c r="A105" s="0" t="s">
        <v>121</v>
      </c>
    </row>
    <row r="106" customFormat="false" ht="15" hidden="false" customHeight="false" outlineLevel="0" collapsed="false">
      <c r="A106" s="0" t="s">
        <v>122</v>
      </c>
    </row>
    <row r="107" customFormat="false" ht="15" hidden="false" customHeight="false" outlineLevel="0" collapsed="false">
      <c r="A107" s="0" t="s">
        <v>123</v>
      </c>
    </row>
    <row r="108" customFormat="false" ht="15" hidden="false" customHeight="false" outlineLevel="0" collapsed="false">
      <c r="A108" s="0" t="s">
        <v>124</v>
      </c>
    </row>
    <row r="109" customFormat="false" ht="15" hidden="false" customHeight="false" outlineLevel="0" collapsed="false">
      <c r="A109" s="0" t="s">
        <v>125</v>
      </c>
    </row>
    <row r="110" customFormat="false" ht="15" hidden="false" customHeight="false" outlineLevel="0" collapsed="false">
      <c r="A110" s="0" t="s">
        <v>126</v>
      </c>
    </row>
    <row r="111" customFormat="false" ht="15" hidden="false" customHeight="false" outlineLevel="0" collapsed="false">
      <c r="A111" s="0" t="s">
        <v>127</v>
      </c>
    </row>
    <row r="112" customFormat="false" ht="15" hidden="false" customHeight="false" outlineLevel="0" collapsed="false">
      <c r="A112" s="0" t="s">
        <v>128</v>
      </c>
    </row>
    <row r="113" customFormat="false" ht="15" hidden="false" customHeight="false" outlineLevel="0" collapsed="false">
      <c r="A113" s="0" t="s">
        <v>129</v>
      </c>
    </row>
    <row r="114" customFormat="false" ht="15" hidden="false" customHeight="false" outlineLevel="0" collapsed="false">
      <c r="A114" s="0" t="s">
        <v>130</v>
      </c>
    </row>
    <row r="115" customFormat="false" ht="15" hidden="false" customHeight="false" outlineLevel="0" collapsed="false">
      <c r="A115" s="0" t="s">
        <v>131</v>
      </c>
    </row>
    <row r="116" customFormat="false" ht="15" hidden="false" customHeight="false" outlineLevel="0" collapsed="false">
      <c r="A116" s="0" t="s">
        <v>132</v>
      </c>
    </row>
    <row r="117" customFormat="false" ht="15" hidden="false" customHeight="false" outlineLevel="0" collapsed="false">
      <c r="A117" s="0" t="s">
        <v>133</v>
      </c>
    </row>
    <row r="118" customFormat="false" ht="15" hidden="false" customHeight="false" outlineLevel="0" collapsed="false">
      <c r="A118" s="0" t="s">
        <v>134</v>
      </c>
    </row>
    <row r="119" customFormat="false" ht="15" hidden="false" customHeight="false" outlineLevel="0" collapsed="false">
      <c r="A119" s="0" t="s">
        <v>135</v>
      </c>
    </row>
    <row r="120" customFormat="false" ht="15" hidden="false" customHeight="false" outlineLevel="0" collapsed="false">
      <c r="A120" s="0" t="s">
        <v>136</v>
      </c>
    </row>
    <row r="121" customFormat="false" ht="15" hidden="false" customHeight="false" outlineLevel="0" collapsed="false">
      <c r="A121" s="0" t="s">
        <v>137</v>
      </c>
    </row>
    <row r="122" customFormat="false" ht="15" hidden="false" customHeight="false" outlineLevel="0" collapsed="false">
      <c r="A122" s="0" t="s">
        <v>138</v>
      </c>
    </row>
    <row r="123" customFormat="false" ht="15" hidden="false" customHeight="false" outlineLevel="0" collapsed="false">
      <c r="A123" s="0" t="s">
        <v>139</v>
      </c>
    </row>
    <row r="124" customFormat="false" ht="15" hidden="false" customHeight="false" outlineLevel="0" collapsed="false">
      <c r="A124" s="0" t="s">
        <v>140</v>
      </c>
    </row>
    <row r="125" customFormat="false" ht="15" hidden="false" customHeight="false" outlineLevel="0" collapsed="false">
      <c r="A125" s="0" t="s">
        <v>141</v>
      </c>
    </row>
    <row r="126" customFormat="false" ht="15" hidden="false" customHeight="false" outlineLevel="0" collapsed="false">
      <c r="A126" s="0" t="s">
        <v>142</v>
      </c>
    </row>
    <row r="127" customFormat="false" ht="15" hidden="false" customHeight="false" outlineLevel="0" collapsed="false">
      <c r="A127" s="0" t="s">
        <v>143</v>
      </c>
    </row>
    <row r="128" customFormat="false" ht="15" hidden="false" customHeight="false" outlineLevel="0" collapsed="false">
      <c r="A128" s="0" t="s">
        <v>144</v>
      </c>
    </row>
    <row r="129" customFormat="false" ht="15" hidden="false" customHeight="false" outlineLevel="0" collapsed="false">
      <c r="A129" s="0" t="s">
        <v>145</v>
      </c>
    </row>
    <row r="130" customFormat="false" ht="15" hidden="false" customHeight="false" outlineLevel="0" collapsed="false">
      <c r="A130" s="0" t="s">
        <v>146</v>
      </c>
    </row>
    <row r="131" customFormat="false" ht="15" hidden="false" customHeight="false" outlineLevel="0" collapsed="false">
      <c r="A131" s="0" t="s">
        <v>147</v>
      </c>
    </row>
    <row r="132" customFormat="false" ht="15" hidden="false" customHeight="false" outlineLevel="0" collapsed="false">
      <c r="A132" s="0" t="s">
        <v>148</v>
      </c>
    </row>
    <row r="133" customFormat="false" ht="15" hidden="false" customHeight="false" outlineLevel="0" collapsed="false">
      <c r="A133" s="0" t="s">
        <v>149</v>
      </c>
    </row>
    <row r="134" customFormat="false" ht="15" hidden="false" customHeight="false" outlineLevel="0" collapsed="false">
      <c r="A134" s="0" t="s">
        <v>150</v>
      </c>
    </row>
    <row r="135" customFormat="false" ht="15" hidden="false" customHeight="false" outlineLevel="0" collapsed="false">
      <c r="A135" s="0" t="s">
        <v>151</v>
      </c>
    </row>
    <row r="136" customFormat="false" ht="15" hidden="false" customHeight="false" outlineLevel="0" collapsed="false">
      <c r="A136" s="0" t="s">
        <v>152</v>
      </c>
    </row>
    <row r="137" customFormat="false" ht="15" hidden="false" customHeight="false" outlineLevel="0" collapsed="false">
      <c r="A137" s="0" t="s">
        <v>153</v>
      </c>
    </row>
    <row r="138" customFormat="false" ht="15" hidden="false" customHeight="false" outlineLevel="0" collapsed="false">
      <c r="A138" s="0" t="s">
        <v>154</v>
      </c>
    </row>
    <row r="139" customFormat="false" ht="15" hidden="false" customHeight="false" outlineLevel="0" collapsed="false">
      <c r="A139" s="0" t="s">
        <v>155</v>
      </c>
    </row>
    <row r="140" customFormat="false" ht="15" hidden="false" customHeight="false" outlineLevel="0" collapsed="false">
      <c r="A140" s="0" t="s">
        <v>156</v>
      </c>
    </row>
    <row r="141" customFormat="false" ht="15" hidden="false" customHeight="false" outlineLevel="0" collapsed="false">
      <c r="A141" s="0" t="s">
        <v>157</v>
      </c>
    </row>
    <row r="142" customFormat="false" ht="15" hidden="false" customHeight="false" outlineLevel="0" collapsed="false">
      <c r="A142" s="0" t="s">
        <v>158</v>
      </c>
    </row>
    <row r="143" customFormat="false" ht="15" hidden="false" customHeight="false" outlineLevel="0" collapsed="false">
      <c r="A143" s="0" t="s">
        <v>159</v>
      </c>
    </row>
    <row r="144" customFormat="false" ht="15" hidden="false" customHeight="false" outlineLevel="0" collapsed="false">
      <c r="A144" s="0" t="s">
        <v>160</v>
      </c>
    </row>
    <row r="145" customFormat="false" ht="15" hidden="false" customHeight="false" outlineLevel="0" collapsed="false">
      <c r="A145" s="0" t="s">
        <v>161</v>
      </c>
    </row>
    <row r="146" customFormat="false" ht="15" hidden="false" customHeight="false" outlineLevel="0" collapsed="false">
      <c r="A146" s="0" t="s">
        <v>162</v>
      </c>
    </row>
    <row r="147" customFormat="false" ht="15" hidden="false" customHeight="false" outlineLevel="0" collapsed="false">
      <c r="A147" s="0" t="s">
        <v>163</v>
      </c>
    </row>
    <row r="148" customFormat="false" ht="15" hidden="false" customHeight="false" outlineLevel="0" collapsed="false">
      <c r="A148" s="0" t="s">
        <v>164</v>
      </c>
    </row>
    <row r="149" customFormat="false" ht="15" hidden="false" customHeight="false" outlineLevel="0" collapsed="false">
      <c r="A149" s="0" t="s">
        <v>165</v>
      </c>
    </row>
    <row r="150" customFormat="false" ht="15" hidden="false" customHeight="false" outlineLevel="0" collapsed="false">
      <c r="A150" s="0" t="s">
        <v>166</v>
      </c>
    </row>
    <row r="151" customFormat="false" ht="15" hidden="false" customHeight="false" outlineLevel="0" collapsed="false">
      <c r="A151" s="0" t="s">
        <v>167</v>
      </c>
    </row>
    <row r="152" customFormat="false" ht="15" hidden="false" customHeight="false" outlineLevel="0" collapsed="false">
      <c r="A152" s="0" t="s">
        <v>168</v>
      </c>
    </row>
    <row r="153" customFormat="false" ht="15" hidden="false" customHeight="false" outlineLevel="0" collapsed="false">
      <c r="A153" s="0" t="s">
        <v>169</v>
      </c>
    </row>
    <row r="154" customFormat="false" ht="15" hidden="false" customHeight="false" outlineLevel="0" collapsed="false">
      <c r="A154" s="0" t="s">
        <v>170</v>
      </c>
    </row>
    <row r="155" customFormat="false" ht="15" hidden="false" customHeight="false" outlineLevel="0" collapsed="false">
      <c r="A155" s="0" t="s">
        <v>171</v>
      </c>
    </row>
    <row r="156" customFormat="false" ht="15" hidden="false" customHeight="false" outlineLevel="0" collapsed="false">
      <c r="A156" s="0" t="s">
        <v>172</v>
      </c>
    </row>
    <row r="157" customFormat="false" ht="15" hidden="false" customHeight="false" outlineLevel="0" collapsed="false">
      <c r="A157" s="0" t="s">
        <v>173</v>
      </c>
    </row>
    <row r="158" customFormat="false" ht="15" hidden="false" customHeight="false" outlineLevel="0" collapsed="false">
      <c r="A158" s="0" t="s">
        <v>174</v>
      </c>
    </row>
    <row r="159" customFormat="false" ht="15" hidden="false" customHeight="false" outlineLevel="0" collapsed="false">
      <c r="A159" s="0" t="s">
        <v>175</v>
      </c>
    </row>
    <row r="160" customFormat="false" ht="15" hidden="false" customHeight="false" outlineLevel="0" collapsed="false">
      <c r="A160" s="0" t="s">
        <v>176</v>
      </c>
    </row>
    <row r="161" customFormat="false" ht="15" hidden="false" customHeight="false" outlineLevel="0" collapsed="false">
      <c r="A161" s="0" t="s">
        <v>177</v>
      </c>
    </row>
    <row r="162" customFormat="false" ht="15" hidden="false" customHeight="false" outlineLevel="0" collapsed="false">
      <c r="A162" s="0" t="s">
        <v>178</v>
      </c>
    </row>
    <row r="163" customFormat="false" ht="15" hidden="false" customHeight="false" outlineLevel="0" collapsed="false">
      <c r="A163" s="0" t="s">
        <v>179</v>
      </c>
    </row>
    <row r="164" customFormat="false" ht="15" hidden="false" customHeight="false" outlineLevel="0" collapsed="false">
      <c r="A164" s="0" t="s">
        <v>180</v>
      </c>
    </row>
    <row r="165" customFormat="false" ht="15" hidden="false" customHeight="false" outlineLevel="0" collapsed="false">
      <c r="A165" s="0" t="s">
        <v>181</v>
      </c>
    </row>
    <row r="166" customFormat="false" ht="15" hidden="false" customHeight="false" outlineLevel="0" collapsed="false">
      <c r="A166" s="0" t="s">
        <v>182</v>
      </c>
    </row>
    <row r="167" customFormat="false" ht="15" hidden="false" customHeight="false" outlineLevel="0" collapsed="false">
      <c r="A167" s="0" t="s">
        <v>183</v>
      </c>
    </row>
    <row r="168" customFormat="false" ht="15" hidden="false" customHeight="false" outlineLevel="0" collapsed="false">
      <c r="A168" s="0" t="s">
        <v>184</v>
      </c>
    </row>
    <row r="169" customFormat="false" ht="15" hidden="false" customHeight="false" outlineLevel="0" collapsed="false">
      <c r="A169" s="0" t="s">
        <v>185</v>
      </c>
    </row>
    <row r="170" customFormat="false" ht="15" hidden="false" customHeight="false" outlineLevel="0" collapsed="false">
      <c r="A170" s="0" t="s">
        <v>186</v>
      </c>
    </row>
    <row r="171" customFormat="false" ht="15" hidden="false" customHeight="false" outlineLevel="0" collapsed="false">
      <c r="A171" s="0" t="s">
        <v>187</v>
      </c>
    </row>
    <row r="172" customFormat="false" ht="15" hidden="false" customHeight="false" outlineLevel="0" collapsed="false">
      <c r="A172" s="0" t="s">
        <v>188</v>
      </c>
    </row>
    <row r="173" customFormat="false" ht="15" hidden="false" customHeight="false" outlineLevel="0" collapsed="false">
      <c r="A173" s="0" t="s">
        <v>189</v>
      </c>
    </row>
    <row r="174" customFormat="false" ht="15" hidden="false" customHeight="false" outlineLevel="0" collapsed="false">
      <c r="A174" s="0" t="s">
        <v>190</v>
      </c>
    </row>
    <row r="175" customFormat="false" ht="15" hidden="false" customHeight="false" outlineLevel="0" collapsed="false">
      <c r="A175" s="0" t="s">
        <v>191</v>
      </c>
    </row>
    <row r="176" customFormat="false" ht="15" hidden="false" customHeight="false" outlineLevel="0" collapsed="false">
      <c r="A176" s="0" t="s">
        <v>192</v>
      </c>
    </row>
    <row r="177" customFormat="false" ht="15" hidden="false" customHeight="false" outlineLevel="0" collapsed="false">
      <c r="A177" s="0" t="s">
        <v>193</v>
      </c>
    </row>
    <row r="178" customFormat="false" ht="15" hidden="false" customHeight="false" outlineLevel="0" collapsed="false">
      <c r="A178" s="0" t="s">
        <v>194</v>
      </c>
    </row>
    <row r="179" customFormat="false" ht="15" hidden="false" customHeight="false" outlineLevel="0" collapsed="false">
      <c r="A179" s="0" t="s">
        <v>195</v>
      </c>
    </row>
    <row r="180" customFormat="false" ht="15" hidden="false" customHeight="false" outlineLevel="0" collapsed="false">
      <c r="A180" s="0" t="s">
        <v>196</v>
      </c>
    </row>
    <row r="181" customFormat="false" ht="15" hidden="false" customHeight="false" outlineLevel="0" collapsed="false">
      <c r="A181" s="0" t="s">
        <v>197</v>
      </c>
    </row>
    <row r="182" customFormat="false" ht="15" hidden="false" customHeight="false" outlineLevel="0" collapsed="false">
      <c r="A182" s="0" t="s">
        <v>198</v>
      </c>
    </row>
    <row r="183" customFormat="false" ht="15" hidden="false" customHeight="false" outlineLevel="0" collapsed="false">
      <c r="A183" s="0" t="s">
        <v>199</v>
      </c>
    </row>
    <row r="184" customFormat="false" ht="15" hidden="false" customHeight="false" outlineLevel="0" collapsed="false">
      <c r="A184" s="0" t="s">
        <v>200</v>
      </c>
    </row>
    <row r="185" customFormat="false" ht="15" hidden="false" customHeight="false" outlineLevel="0" collapsed="false">
      <c r="A185" s="0" t="s">
        <v>201</v>
      </c>
    </row>
    <row r="186" customFormat="false" ht="15" hidden="false" customHeight="false" outlineLevel="0" collapsed="false">
      <c r="A186" s="0" t="s">
        <v>202</v>
      </c>
    </row>
    <row r="187" customFormat="false" ht="15" hidden="false" customHeight="false" outlineLevel="0" collapsed="false">
      <c r="A187" s="0" t="s">
        <v>203</v>
      </c>
    </row>
    <row r="188" customFormat="false" ht="15" hidden="false" customHeight="false" outlineLevel="0" collapsed="false">
      <c r="A188" s="0" t="s">
        <v>204</v>
      </c>
    </row>
    <row r="189" customFormat="false" ht="15" hidden="false" customHeight="false" outlineLevel="0" collapsed="false">
      <c r="A189" s="0" t="s">
        <v>205</v>
      </c>
    </row>
    <row r="190" customFormat="false" ht="15" hidden="false" customHeight="false" outlineLevel="0" collapsed="false">
      <c r="A190" s="0" t="s">
        <v>206</v>
      </c>
    </row>
    <row r="191" customFormat="false" ht="15" hidden="false" customHeight="false" outlineLevel="0" collapsed="false">
      <c r="A191" s="0" t="s">
        <v>207</v>
      </c>
    </row>
    <row r="192" customFormat="false" ht="15" hidden="false" customHeight="false" outlineLevel="0" collapsed="false">
      <c r="A192" s="0" t="s">
        <v>208</v>
      </c>
    </row>
    <row r="193" customFormat="false" ht="15" hidden="false" customHeight="false" outlineLevel="0" collapsed="false">
      <c r="A193" s="0" t="s">
        <v>209</v>
      </c>
    </row>
    <row r="194" customFormat="false" ht="15" hidden="false" customHeight="false" outlineLevel="0" collapsed="false">
      <c r="A194" s="0" t="s">
        <v>210</v>
      </c>
    </row>
    <row r="195" customFormat="false" ht="15" hidden="false" customHeight="false" outlineLevel="0" collapsed="false">
      <c r="A195" s="0" t="s">
        <v>211</v>
      </c>
    </row>
    <row r="196" customFormat="false" ht="15" hidden="false" customHeight="false" outlineLevel="0" collapsed="false">
      <c r="A196" s="0" t="s">
        <v>212</v>
      </c>
    </row>
    <row r="197" customFormat="false" ht="15" hidden="false" customHeight="false" outlineLevel="0" collapsed="false">
      <c r="A197" s="0" t="s">
        <v>213</v>
      </c>
    </row>
    <row r="198" customFormat="false" ht="15" hidden="false" customHeight="false" outlineLevel="0" collapsed="false">
      <c r="A198" s="0" t="s">
        <v>214</v>
      </c>
    </row>
    <row r="199" customFormat="false" ht="15" hidden="false" customHeight="false" outlineLevel="0" collapsed="false">
      <c r="A199" s="0" t="s">
        <v>215</v>
      </c>
    </row>
    <row r="200" customFormat="false" ht="15" hidden="false" customHeight="false" outlineLevel="0" collapsed="false">
      <c r="A200" s="0" t="s">
        <v>216</v>
      </c>
    </row>
    <row r="201" customFormat="false" ht="15" hidden="false" customHeight="false" outlineLevel="0" collapsed="false">
      <c r="A201" s="0" t="s">
        <v>217</v>
      </c>
    </row>
    <row r="202" customFormat="false" ht="15" hidden="false" customHeight="false" outlineLevel="0" collapsed="false">
      <c r="A202" s="0" t="s">
        <v>218</v>
      </c>
    </row>
    <row r="203" customFormat="false" ht="15" hidden="false" customHeight="false" outlineLevel="0" collapsed="false">
      <c r="A203" s="0" t="s">
        <v>219</v>
      </c>
    </row>
    <row r="204" customFormat="false" ht="15" hidden="false" customHeight="false" outlineLevel="0" collapsed="false">
      <c r="A204" s="0" t="s">
        <v>220</v>
      </c>
    </row>
    <row r="205" customFormat="false" ht="15" hidden="false" customHeight="false" outlineLevel="0" collapsed="false">
      <c r="A205" s="0" t="s">
        <v>221</v>
      </c>
    </row>
    <row r="206" customFormat="false" ht="15" hidden="false" customHeight="false" outlineLevel="0" collapsed="false">
      <c r="A206" s="0" t="s">
        <v>222</v>
      </c>
    </row>
    <row r="207" customFormat="false" ht="15" hidden="false" customHeight="false" outlineLevel="0" collapsed="false">
      <c r="A207" s="0" t="s">
        <v>223</v>
      </c>
    </row>
    <row r="208" customFormat="false" ht="15" hidden="false" customHeight="false" outlineLevel="0" collapsed="false">
      <c r="A208" s="0" t="s">
        <v>224</v>
      </c>
    </row>
    <row r="209" customFormat="false" ht="15" hidden="false" customHeight="false" outlineLevel="0" collapsed="false">
      <c r="A209" s="0" t="s">
        <v>225</v>
      </c>
    </row>
    <row r="210" customFormat="false" ht="15" hidden="false" customHeight="false" outlineLevel="0" collapsed="false">
      <c r="A210" s="0" t="s">
        <v>226</v>
      </c>
    </row>
    <row r="211" customFormat="false" ht="15" hidden="false" customHeight="false" outlineLevel="0" collapsed="false">
      <c r="A211" s="0" t="s">
        <v>227</v>
      </c>
    </row>
    <row r="212" customFormat="false" ht="15" hidden="false" customHeight="false" outlineLevel="0" collapsed="false">
      <c r="A212" s="0" t="s">
        <v>228</v>
      </c>
    </row>
    <row r="213" customFormat="false" ht="15" hidden="false" customHeight="false" outlineLevel="0" collapsed="false">
      <c r="A213" s="0" t="s">
        <v>229</v>
      </c>
    </row>
    <row r="214" customFormat="false" ht="15" hidden="false" customHeight="false" outlineLevel="0" collapsed="false">
      <c r="A214" s="0" t="s">
        <v>230</v>
      </c>
    </row>
    <row r="215" customFormat="false" ht="15" hidden="false" customHeight="false" outlineLevel="0" collapsed="false">
      <c r="A215" s="0" t="s">
        <v>231</v>
      </c>
    </row>
    <row r="216" customFormat="false" ht="15" hidden="false" customHeight="false" outlineLevel="0" collapsed="false">
      <c r="A216" s="0" t="s">
        <v>232</v>
      </c>
    </row>
    <row r="217" customFormat="false" ht="15" hidden="false" customHeight="false" outlineLevel="0" collapsed="false">
      <c r="A217" s="0" t="s">
        <v>233</v>
      </c>
    </row>
    <row r="218" customFormat="false" ht="15" hidden="false" customHeight="false" outlineLevel="0" collapsed="false">
      <c r="A218" s="0" t="s">
        <v>234</v>
      </c>
    </row>
    <row r="219" customFormat="false" ht="15" hidden="false" customHeight="false" outlineLevel="0" collapsed="false">
      <c r="A219" s="0" t="s">
        <v>235</v>
      </c>
    </row>
    <row r="220" customFormat="false" ht="15" hidden="false" customHeight="false" outlineLevel="0" collapsed="false">
      <c r="A220" s="0" t="s">
        <v>236</v>
      </c>
    </row>
    <row r="221" customFormat="false" ht="15" hidden="false" customHeight="false" outlineLevel="0" collapsed="false">
      <c r="A221" s="0" t="s">
        <v>237</v>
      </c>
    </row>
    <row r="222" customFormat="false" ht="15" hidden="false" customHeight="false" outlineLevel="0" collapsed="false">
      <c r="A222" s="0" t="s">
        <v>238</v>
      </c>
    </row>
    <row r="223" customFormat="false" ht="15" hidden="false" customHeight="false" outlineLevel="0" collapsed="false">
      <c r="A223" s="0" t="s">
        <v>239</v>
      </c>
    </row>
    <row r="224" customFormat="false" ht="15" hidden="false" customHeight="false" outlineLevel="0" collapsed="false">
      <c r="A224" s="0" t="s">
        <v>240</v>
      </c>
    </row>
    <row r="225" customFormat="false" ht="15" hidden="false" customHeight="false" outlineLevel="0" collapsed="false">
      <c r="A225" s="0" t="s">
        <v>241</v>
      </c>
    </row>
    <row r="226" customFormat="false" ht="15" hidden="false" customHeight="false" outlineLevel="0" collapsed="false">
      <c r="A226" s="0" t="s">
        <v>242</v>
      </c>
    </row>
    <row r="227" customFormat="false" ht="15" hidden="false" customHeight="false" outlineLevel="0" collapsed="false">
      <c r="A227" s="0" t="s">
        <v>243</v>
      </c>
    </row>
    <row r="228" customFormat="false" ht="15" hidden="false" customHeight="false" outlineLevel="0" collapsed="false">
      <c r="A228" s="0" t="s">
        <v>244</v>
      </c>
    </row>
    <row r="229" customFormat="false" ht="15" hidden="false" customHeight="false" outlineLevel="0" collapsed="false">
      <c r="A229" s="0" t="s">
        <v>245</v>
      </c>
    </row>
    <row r="230" customFormat="false" ht="15" hidden="false" customHeight="false" outlineLevel="0" collapsed="false">
      <c r="A230" s="0" t="s">
        <v>246</v>
      </c>
    </row>
    <row r="231" customFormat="false" ht="15" hidden="false" customHeight="false" outlineLevel="0" collapsed="false">
      <c r="A231" s="0" t="s">
        <v>247</v>
      </c>
    </row>
    <row r="232" customFormat="false" ht="15" hidden="false" customHeight="false" outlineLevel="0" collapsed="false">
      <c r="A232" s="0" t="s">
        <v>248</v>
      </c>
    </row>
    <row r="233" customFormat="false" ht="15" hidden="false" customHeight="false" outlineLevel="0" collapsed="false">
      <c r="A233" s="0" t="s">
        <v>249</v>
      </c>
    </row>
    <row r="234" customFormat="false" ht="15" hidden="false" customHeight="false" outlineLevel="0" collapsed="false">
      <c r="A234" s="0" t="s">
        <v>250</v>
      </c>
    </row>
    <row r="235" customFormat="false" ht="15" hidden="false" customHeight="false" outlineLevel="0" collapsed="false">
      <c r="A235" s="0" t="s">
        <v>251</v>
      </c>
    </row>
    <row r="236" customFormat="false" ht="15" hidden="false" customHeight="false" outlineLevel="0" collapsed="false">
      <c r="A236" s="0" t="s">
        <v>252</v>
      </c>
    </row>
    <row r="237" customFormat="false" ht="15" hidden="false" customHeight="false" outlineLevel="0" collapsed="false">
      <c r="A237" s="0" t="s">
        <v>253</v>
      </c>
    </row>
    <row r="238" customFormat="false" ht="15" hidden="false" customHeight="false" outlineLevel="0" collapsed="false">
      <c r="A238" s="0" t="s">
        <v>254</v>
      </c>
    </row>
    <row r="239" customFormat="false" ht="15" hidden="false" customHeight="false" outlineLevel="0" collapsed="false">
      <c r="A239" s="0" t="s">
        <v>255</v>
      </c>
    </row>
    <row r="240" customFormat="false" ht="15" hidden="false" customHeight="false" outlineLevel="0" collapsed="false">
      <c r="A240" s="0" t="s">
        <v>256</v>
      </c>
    </row>
    <row r="241" customFormat="false" ht="15" hidden="false" customHeight="false" outlineLevel="0" collapsed="false">
      <c r="A241" s="0" t="s">
        <v>257</v>
      </c>
    </row>
    <row r="242" customFormat="false" ht="15" hidden="false" customHeight="false" outlineLevel="0" collapsed="false">
      <c r="A242" s="0" t="s">
        <v>258</v>
      </c>
    </row>
    <row r="243" customFormat="false" ht="15" hidden="false" customHeight="false" outlineLevel="0" collapsed="false">
      <c r="A243" s="0" t="s">
        <v>259</v>
      </c>
    </row>
    <row r="244" customFormat="false" ht="15" hidden="false" customHeight="false" outlineLevel="0" collapsed="false">
      <c r="A244" s="0" t="s">
        <v>260</v>
      </c>
    </row>
    <row r="245" customFormat="false" ht="15" hidden="false" customHeight="false" outlineLevel="0" collapsed="false">
      <c r="A245" s="0" t="s">
        <v>261</v>
      </c>
    </row>
    <row r="246" customFormat="false" ht="15" hidden="false" customHeight="false" outlineLevel="0" collapsed="false">
      <c r="A246" s="0" t="s">
        <v>262</v>
      </c>
    </row>
    <row r="247" customFormat="false" ht="15" hidden="false" customHeight="false" outlineLevel="0" collapsed="false">
      <c r="A247" s="0" t="s">
        <v>263</v>
      </c>
    </row>
    <row r="248" customFormat="false" ht="15" hidden="false" customHeight="false" outlineLevel="0" collapsed="false">
      <c r="A248" s="0" t="s">
        <v>264</v>
      </c>
    </row>
    <row r="249" customFormat="false" ht="15" hidden="false" customHeight="false" outlineLevel="0" collapsed="false">
      <c r="A249" s="0" t="s">
        <v>265</v>
      </c>
    </row>
    <row r="250" customFormat="false" ht="15" hidden="false" customHeight="false" outlineLevel="0" collapsed="false">
      <c r="A250" s="0" t="s">
        <v>266</v>
      </c>
    </row>
    <row r="251" customFormat="false" ht="15" hidden="false" customHeight="false" outlineLevel="0" collapsed="false">
      <c r="A251" s="0" t="s">
        <v>267</v>
      </c>
    </row>
    <row r="252" customFormat="false" ht="15" hidden="false" customHeight="false" outlineLevel="0" collapsed="false">
      <c r="A252" s="0" t="s">
        <v>268</v>
      </c>
    </row>
    <row r="253" customFormat="false" ht="15" hidden="false" customHeight="false" outlineLevel="0" collapsed="false">
      <c r="A253" s="0" t="s">
        <v>269</v>
      </c>
    </row>
    <row r="254" customFormat="false" ht="15" hidden="false" customHeight="false" outlineLevel="0" collapsed="false">
      <c r="A254" s="0" t="s">
        <v>270</v>
      </c>
    </row>
    <row r="255" customFormat="false" ht="15" hidden="false" customHeight="false" outlineLevel="0" collapsed="false">
      <c r="A255" s="0" t="s">
        <v>271</v>
      </c>
    </row>
    <row r="256" customFormat="false" ht="15" hidden="false" customHeight="false" outlineLevel="0" collapsed="false">
      <c r="A256" s="0" t="s">
        <v>272</v>
      </c>
    </row>
    <row r="257" customFormat="false" ht="15" hidden="false" customHeight="false" outlineLevel="0" collapsed="false">
      <c r="A257" s="0" t="s">
        <v>273</v>
      </c>
    </row>
    <row r="258" customFormat="false" ht="15" hidden="false" customHeight="false" outlineLevel="0" collapsed="false">
      <c r="A258" s="0" t="s">
        <v>274</v>
      </c>
    </row>
    <row r="259" customFormat="false" ht="15" hidden="false" customHeight="false" outlineLevel="0" collapsed="false">
      <c r="A259" s="0" t="s">
        <v>275</v>
      </c>
    </row>
    <row r="260" customFormat="false" ht="15" hidden="false" customHeight="false" outlineLevel="0" collapsed="false">
      <c r="A260" s="0" t="s">
        <v>276</v>
      </c>
    </row>
    <row r="261" customFormat="false" ht="15" hidden="false" customHeight="false" outlineLevel="0" collapsed="false">
      <c r="A261" s="0" t="s">
        <v>277</v>
      </c>
    </row>
    <row r="262" customFormat="false" ht="15" hidden="false" customHeight="false" outlineLevel="0" collapsed="false">
      <c r="A262" s="0" t="s">
        <v>278</v>
      </c>
    </row>
    <row r="263" customFormat="false" ht="15" hidden="false" customHeight="false" outlineLevel="0" collapsed="false">
      <c r="A263" s="0" t="s">
        <v>279</v>
      </c>
    </row>
    <row r="264" customFormat="false" ht="15" hidden="false" customHeight="false" outlineLevel="0" collapsed="false">
      <c r="A264" s="0" t="s">
        <v>280</v>
      </c>
    </row>
    <row r="265" customFormat="false" ht="15" hidden="false" customHeight="false" outlineLevel="0" collapsed="false">
      <c r="A265" s="0" t="s">
        <v>281</v>
      </c>
    </row>
    <row r="266" customFormat="false" ht="15" hidden="false" customHeight="false" outlineLevel="0" collapsed="false">
      <c r="A266" s="0" t="s">
        <v>282</v>
      </c>
    </row>
    <row r="267" customFormat="false" ht="15" hidden="false" customHeight="false" outlineLevel="0" collapsed="false">
      <c r="A267" s="0" t="s">
        <v>283</v>
      </c>
    </row>
    <row r="268" customFormat="false" ht="15" hidden="false" customHeight="false" outlineLevel="0" collapsed="false">
      <c r="A268" s="0" t="s">
        <v>284</v>
      </c>
    </row>
    <row r="269" customFormat="false" ht="15" hidden="false" customHeight="false" outlineLevel="0" collapsed="false">
      <c r="A269" s="0" t="s">
        <v>285</v>
      </c>
    </row>
    <row r="270" customFormat="false" ht="15" hidden="false" customHeight="false" outlineLevel="0" collapsed="false">
      <c r="A270" s="0" t="s">
        <v>286</v>
      </c>
    </row>
    <row r="271" customFormat="false" ht="15" hidden="false" customHeight="false" outlineLevel="0" collapsed="false">
      <c r="A271" s="0" t="s">
        <v>287</v>
      </c>
    </row>
    <row r="272" customFormat="false" ht="15" hidden="false" customHeight="false" outlineLevel="0" collapsed="false">
      <c r="A272" s="0" t="s">
        <v>288</v>
      </c>
    </row>
    <row r="273" customFormat="false" ht="15" hidden="false" customHeight="false" outlineLevel="0" collapsed="false">
      <c r="A273" s="0" t="s">
        <v>289</v>
      </c>
    </row>
    <row r="274" customFormat="false" ht="15" hidden="false" customHeight="false" outlineLevel="0" collapsed="false">
      <c r="A274" s="0" t="s">
        <v>290</v>
      </c>
    </row>
    <row r="275" customFormat="false" ht="15" hidden="false" customHeight="false" outlineLevel="0" collapsed="false">
      <c r="A275" s="0" t="s">
        <v>291</v>
      </c>
    </row>
    <row r="276" customFormat="false" ht="15" hidden="false" customHeight="false" outlineLevel="0" collapsed="false">
      <c r="A276" s="0" t="s">
        <v>292</v>
      </c>
    </row>
    <row r="277" customFormat="false" ht="15" hidden="false" customHeight="false" outlineLevel="0" collapsed="false">
      <c r="A277" s="0" t="s">
        <v>293</v>
      </c>
    </row>
    <row r="278" customFormat="false" ht="15" hidden="false" customHeight="false" outlineLevel="0" collapsed="false">
      <c r="A278" s="0" t="s">
        <v>294</v>
      </c>
    </row>
    <row r="279" customFormat="false" ht="15" hidden="false" customHeight="false" outlineLevel="0" collapsed="false">
      <c r="A279" s="0" t="s">
        <v>295</v>
      </c>
    </row>
    <row r="280" customFormat="false" ht="15" hidden="false" customHeight="false" outlineLevel="0" collapsed="false">
      <c r="A280" s="0" t="s">
        <v>296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DsEAABQSwMEFAACAAgA8nWwVECOteqkAAAA9gAAABIAHABDb25maWcvUGFja2FnZS54bWwgohgAKKAUAAAAAAAAAAAAAAAAAAAAAAAAAAAAhY8xDoIwGIWvQrrTluJAyE+JcZXEaGJcm1KhEYqhxXI3B4/kFcQo6ub4vvcN792vN8jHtgkuqre6MxmKMEWBMrIrtakyNLhjmKCcw0bIk6hUMMnGpqMtM1Q7d04J8d5jH+OurwijNCKHYr2TtWoF+sj6vxxqY50wUiEO+9cYznBEFzhOpk1AZgiFNl+BTd2z/YGwGho39IorGy63QOYI5P2BPwBQSwMEFAACAAgA8nWwVA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PJ1sFQ7Unj0NQEAAPMBAAATABwARm9ybXVsYXMvU2VjdGlvbjEubSCiGAAooBQAAAAAAAAAAAAAAAAAAAAAAAAAAAB1j89LwzAUx++F/g+hXjoIZYO5g6MHaTcc6FRWvWwesvS5BdO8krwW59j/bmaVCdNc8t6Hx/eHA0kKDVt0/2AcBmHgtsJCyS6iiSNRIiuByUaTajFiKdNAYcD8u7dqA8aTzLVJjrKpwFA8VRqSDA35xcVRdrV6cmDd6k5YiW6Vg3sjrFdn0ol0bdTjyxy0qhSBTSMecZahbirj0iFnEyOxVGaTji77/QFnjw0SLGinIT2NyRwNvPR4F9FXMFKs4cN7OVZbrLBVfjz2KMTanz8cGcENiNKnjLtOnC2/+bXWCym0sC4l2/wWLlSNTIpqrbz2Sa+wwrhXtFUXvNjV4OJ/Y/D9PspEVaNvSv6UEbzTgbN9dOvNz+AU5Fb80FIQfNF5/jzzcGZoNEyOhodDLwyU+Tvp+BNQSwECLQAUAAIACADydbBUQI616qQAAAD2AAAAEgAAAAAAAAAAAAAAAAAAAAAAQ29uZmlnL1BhY2thZ2UueG1sUEsBAi0AFAACAAgA8nWwVA/K6aukAAAA6QAAABMAAAAAAAAAAAAAAAAA8AAAAFtDb250ZW50X1R5cGVzXS54bWxQSwECLQAUAAIACADydbBUO1J49DUBAADzAQAAEwAAAAAAAAAAAAAAAADhAQAARm9ybXVsYXMvU2VjdGlvbjEubVBLBQYAAAAAAwADAMIAAABjAw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4+CgAAAAAAABwK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yAvPjwvSXRlbT48SXRlbT48SXRlbUxvY2F0aW9uPjxJdGVtVHlwZT5Gb3JtdWxhPC9JdGVtVHlwZT48SXRlbVBhdGg+U2VjdGlvbjEvRXN0YWRvJTIwZGUlMjBjdWx0aXZv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kJ1ZmZlck5leHRSZWZyZXNoIiBWYWx1ZT0ibDEiIC8+PEVudHJ5IFR5cGU9IlJlc3VsdFR5cGUiIFZhbHVlPSJzVGFibGUiIC8+PEVudHJ5IFR5cGU9Ik5hbWVVcGRhdGVkQWZ0ZXJGaWxsIiBWYWx1ZT0ibDAiIC8+PEVudHJ5IFR5cGU9IkZpbGxUYXJnZXQiIFZhbHVlPSJzRXN0YWRvX2RlX2N1bHRpdm8iIC8+PEVudHJ5IFR5cGU9IkZpbGxlZENvbXBsZXRlUmVzdWx0VG9Xb3Jrc2hlZXQiIFZhbHVlPSJsMSIgLz48RW50cnkgVHlwZT0iQWRkZWRUb0RhdGFNb2RlbCIgVmFsdWU9ImwwIiAvPjxFbnRyeSBUeXBlPSJGaWxsQ291bnQiIFZhbHVlPSJsMjc5IiAvPjxFbnRyeSBUeXBlPSJGaWxsRXJyb3JDb2RlIiBWYWx1ZT0ic1Vua25vd24iIC8+PEVudHJ5IFR5cGU9IkZpbGxFcnJvckNvdW50IiBWYWx1ZT0ibDAiIC8+PEVudHJ5IFR5cGU9IkZpbGxMYXN0VXBkYXRlZCIgVmFsdWU9ImQyMDIyLTA1LTE2VDE3OjQ3OjM3LjAwMDU0NjJaIiAvPjxFbnRyeSBUeXBlPSJGaWxsQ29sdW1uVHlwZXMiIFZhbHVlPSJzQmdZSkF3PT0iIC8+PEVudHJ5IFR5cGU9IkZpbGxDb2x1bW5OYW1lcyIgVmFsdWU9InNbJnF1b3Q7Q2FtcG8mcXVvdDssJnF1b3Q7TG90ZSZxdW90OywmcXVvdDtGZWNoYSZxdW90OywmcXVvdDtORFZJ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RXN0YWRvIGRlIGN1bHRpdm8vVGlwbyBjYW1iaWFkby57Q2FtcG8sMH0mcXVvdDssJnF1b3Q7U2VjdGlvbjEvRXN0YWRvIGRlIGN1bHRpdm8vVGlwbyBjYW1iaWFkby57TG90ZSwxfSZxdW90OywmcXVvdDtTZWN0aW9uMS9Fc3RhZG8gZGUgY3VsdGl2by9UaXBvIGNhbWJpYWRvLntGZWNoYSwyfSZxdW90OywmcXVvdDtTZWN0aW9uMS9Fc3RhZG8gZGUgY3VsdGl2by9UaXBvIGNhbWJpYWRvLntORFZJLDN9JnF1b3Q7XSwmcXVvdDtDb2x1bW5Db3VudCZxdW90Ozo0LCZxdW90O0tleUNvbHVtbk5hbWVzJnF1b3Q7OltdLCZxdW90O0NvbHVtbklkZW50aXRpZXMmcXVvdDs6WyZxdW90O1NlY3Rpb24xL0VzdGFkbyBkZSBjdWx0aXZvL1RpcG8gY2FtYmlhZG8ue0NhbXBvLDB9JnF1b3Q7LCZxdW90O1NlY3Rpb24xL0VzdGFkbyBkZSBjdWx0aXZvL1RpcG8gY2FtYmlhZG8ue0xvdGUsMX0mcXVvdDssJnF1b3Q7U2VjdGlvbjEvRXN0YWRvIGRlIGN1bHRpdm8vVGlwbyBjYW1iaWFkby57RmVjaGEsMn0mcXVvdDssJnF1b3Q7U2VjdGlvbjEvRXN0YWRvIGRlIGN1bHRpdm8vVGlwbyBjYW1iaWFkby57TkRWSSwzfSZxdW90O10sJnF1b3Q7UmVsYXRpb25zaGlwSW5mbyZxdW90OzpbXX0iIC8+PC9TdGFibGVFbnRyaWVzPjwvSXRlbT48SXRlbT48SXRlbUxvY2F0aW9uPjxJdGVtVHlwZT5Gb3JtdWxhPC9JdGVtVHlwZT48SXRlbVBhdGg+U2VjdGlvbjEvRXN0YWRvJTIwZGUlMjBjdWx0aXZvL09yaWdlbjwvSXRlbVBhdGg+PC9JdGVtTG9jYXRpb24+PFN0YWJsZUVudHJpZXMgLz48L0l0ZW0+PEl0ZW0+PEl0ZW1Mb2NhdGlvbj48SXRlbVR5cGU+Rm9ybXVsYTwvSXRlbVR5cGU+PEl0ZW1QYXRoPlNlY3Rpb24xL0VzdGFkbyUyMGRlJTIwY3VsdGl2by9FbmNhYmV6YWRvcyUyMHByb21vdmlkb3M8L0l0ZW1QYXRoPjwvSXRlbUxvY2F0aW9uPjxTdGFibGVFbnRyaWVzIC8+PC9JdGVtPjxJdGVtPjxJdGVtTG9jYXRpb24+PEl0ZW1UeXBlPkZvcm11bGE8L0l0ZW1UeXBlPjxJdGVtUGF0aD5TZWN0aW9uMS9Fc3RhZG8lMjBkZSUyMGN1bHRpdm8vVGlwbyUyMGNhbWJpYWRvPC9JdGVtUGF0aD48L0l0ZW1Mb2NhdGlvbj48U3RhYmxlRW50cmllcyAvPjwvSXRlbT48L0l0ZW1zPjwvTG9jYWxQYWNrYWdlTWV0YWRhdGFGaWxlPhYAAABQSwUGAAAAAAAAAAAAAAAAAAAAAAAAJgEAAAEAAADQjJ3fARXREYx6AMBPwpfrAQAAACSt29SmWTNGp+cOkkdhbg4AAAAAAgAAAAAAEGYAAAABAAAgAAAAvGKQ8+7vssBLtHYjyciIm2TeaR65lRuCjkNVnZhCn4gAAAAADoAAAAACAAAgAAAALEu/cj2q+XcSio7G5SaQjwHMhew8e2nXTCn7Yt+hiYRQAAAAF01Gc1hr626b3o3K5ocVBYwM1HHIM9fIU56RnwN8d84TiassjERhGtBx+t4tw4wQBtPOAdfBwqmYXtQg8+V0nzTHdLudp05j5poPglc1UiVAAAAAx666uOYfsKGglJ78X8MJ3qZVnUw7volnQHVsFKzwy8E0LJsVRWPlgDUxMlxAhFAz9q0Si9mz73L8hcRMaUyKBg==</DataMashup>
</file>

<file path=customXml/itemProps1.xml><?xml version="1.0" encoding="utf-8"?>
<ds:datastoreItem xmlns:ds="http://schemas.openxmlformats.org/officeDocument/2006/customXml" ds:itemID="{855B06E9-4BE5-4BAC-BF1B-E563F3DB15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2022-05-17T18:36:26Z</dcterms:created>
  <dc:creator>Marcos</dc:creator>
  <dc:description/>
  <dc:language>en-US</dc:language>
  <cp:lastModifiedBy/>
  <dcterms:modified xsi:type="dcterms:W3CDTF">2022-06-10T15:56:50Z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