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esktop\"/>
    </mc:Choice>
  </mc:AlternateContent>
  <xr:revisionPtr revIDLastSave="0" documentId="13_ncr:1_{07473CC4-935E-475A-B858-1A72E2ED29C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stado de cultivo (2)" sheetId="1" r:id="rId1"/>
    <sheet name="Estado de cultivo1" sheetId="2" r:id="rId2"/>
    <sheet name="Estado de cultivo" sheetId="3" r:id="rId3"/>
  </sheets>
  <definedNames>
    <definedName name="DatosExternos_1" localSheetId="0">'Estado de cultivo (2)'!$A$1:$G$128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7" i="1" l="1"/>
  <c r="I117" i="1" s="1"/>
  <c r="H116" i="1"/>
  <c r="I116" i="1" s="1"/>
  <c r="H107" i="1"/>
  <c r="I107" i="1" s="1"/>
  <c r="H93" i="1"/>
  <c r="H89" i="1"/>
  <c r="I89" i="1" s="1"/>
  <c r="H87" i="1"/>
  <c r="I87" i="1" s="1"/>
  <c r="H81" i="1"/>
  <c r="H77" i="1"/>
  <c r="H76" i="1"/>
  <c r="I76" i="1" s="1"/>
  <c r="H70" i="1"/>
  <c r="H61" i="1"/>
  <c r="H54" i="1"/>
  <c r="H38" i="1"/>
  <c r="H30" i="1"/>
  <c r="H25" i="1"/>
  <c r="I25" i="1" s="1"/>
  <c r="H14" i="1"/>
  <c r="H11" i="1"/>
  <c r="H9" i="1"/>
  <c r="H8" i="1"/>
  <c r="D197" i="2"/>
  <c r="E197" i="2" s="1"/>
  <c r="B197" i="2"/>
  <c r="D196" i="2"/>
  <c r="E196" i="2" s="1"/>
  <c r="B196" i="2"/>
  <c r="D195" i="2"/>
  <c r="E195" i="2" s="1"/>
  <c r="B195" i="2"/>
  <c r="D194" i="2"/>
  <c r="E194" i="2" s="1"/>
  <c r="A194" i="2"/>
  <c r="B194" i="2" s="1"/>
  <c r="D193" i="2"/>
  <c r="E193" i="2" s="1"/>
  <c r="A193" i="2"/>
  <c r="B193" i="2" s="1"/>
  <c r="D192" i="2"/>
  <c r="E192" i="2" s="1"/>
  <c r="A192" i="2"/>
  <c r="B192" i="2" s="1"/>
  <c r="D191" i="2"/>
  <c r="E191" i="2" s="1"/>
  <c r="A191" i="2"/>
  <c r="B191" i="2" s="1"/>
  <c r="D190" i="2"/>
  <c r="E190" i="2" s="1"/>
  <c r="B190" i="2"/>
  <c r="A190" i="2"/>
  <c r="D189" i="2"/>
  <c r="E189" i="2" s="1"/>
  <c r="A189" i="2"/>
  <c r="B189" i="2" s="1"/>
  <c r="D188" i="2"/>
  <c r="E188" i="2" s="1"/>
  <c r="B188" i="2"/>
  <c r="A188" i="2"/>
  <c r="D187" i="2"/>
  <c r="E187" i="2" s="1"/>
  <c r="A187" i="2"/>
  <c r="B187" i="2" s="1"/>
  <c r="D186" i="2"/>
  <c r="E186" i="2" s="1"/>
  <c r="B186" i="2"/>
  <c r="A186" i="2"/>
  <c r="D185" i="2"/>
  <c r="E185" i="2" s="1"/>
  <c r="A185" i="2"/>
  <c r="B185" i="2" s="1"/>
  <c r="D184" i="2"/>
  <c r="E184" i="2" s="1"/>
  <c r="B184" i="2"/>
  <c r="A184" i="2"/>
  <c r="D183" i="2"/>
  <c r="E183" i="2" s="1"/>
  <c r="A183" i="2"/>
  <c r="B183" i="2" s="1"/>
  <c r="D182" i="2"/>
  <c r="E182" i="2" s="1"/>
  <c r="B182" i="2"/>
  <c r="A182" i="2"/>
  <c r="D181" i="2"/>
  <c r="E181" i="2" s="1"/>
  <c r="A181" i="2"/>
  <c r="B181" i="2" s="1"/>
  <c r="D180" i="2"/>
  <c r="E180" i="2" s="1"/>
  <c r="B180" i="2"/>
  <c r="A180" i="2"/>
  <c r="D179" i="2"/>
  <c r="E179" i="2" s="1"/>
  <c r="A179" i="2"/>
  <c r="B179" i="2" s="1"/>
  <c r="D178" i="2"/>
  <c r="E178" i="2" s="1"/>
  <c r="B178" i="2"/>
  <c r="A178" i="2"/>
  <c r="D177" i="2"/>
  <c r="E177" i="2" s="1"/>
  <c r="A177" i="2"/>
  <c r="B177" i="2" s="1"/>
  <c r="D176" i="2"/>
  <c r="E176" i="2" s="1"/>
  <c r="B176" i="2"/>
  <c r="A176" i="2"/>
  <c r="D175" i="2"/>
  <c r="E175" i="2" s="1"/>
  <c r="A175" i="2"/>
  <c r="B175" i="2" s="1"/>
  <c r="D174" i="2"/>
  <c r="E174" i="2" s="1"/>
  <c r="B174" i="2"/>
  <c r="A174" i="2"/>
  <c r="D173" i="2"/>
  <c r="E173" i="2" s="1"/>
  <c r="A173" i="2"/>
  <c r="B173" i="2" s="1"/>
  <c r="D172" i="2"/>
  <c r="E172" i="2" s="1"/>
  <c r="B172" i="2"/>
  <c r="A172" i="2"/>
  <c r="D171" i="2"/>
  <c r="E171" i="2" s="1"/>
  <c r="A171" i="2"/>
  <c r="B171" i="2" s="1"/>
  <c r="D170" i="2"/>
  <c r="E170" i="2" s="1"/>
  <c r="B170" i="2"/>
  <c r="A170" i="2"/>
  <c r="D169" i="2"/>
  <c r="E169" i="2" s="1"/>
  <c r="A169" i="2"/>
  <c r="B169" i="2" s="1"/>
  <c r="D168" i="2"/>
  <c r="E168" i="2" s="1"/>
  <c r="B168" i="2"/>
  <c r="A168" i="2"/>
  <c r="D167" i="2"/>
  <c r="E167" i="2" s="1"/>
  <c r="A167" i="2"/>
  <c r="B167" i="2" s="1"/>
  <c r="D166" i="2"/>
  <c r="E166" i="2" s="1"/>
  <c r="B166" i="2"/>
  <c r="A166" i="2"/>
  <c r="D165" i="2"/>
  <c r="E165" i="2" s="1"/>
  <c r="A165" i="2"/>
  <c r="B165" i="2" s="1"/>
  <c r="D164" i="2"/>
  <c r="E164" i="2" s="1"/>
  <c r="B164" i="2"/>
  <c r="A164" i="2"/>
  <c r="D163" i="2"/>
  <c r="E163" i="2" s="1"/>
  <c r="A163" i="2"/>
  <c r="B163" i="2" s="1"/>
  <c r="D162" i="2"/>
  <c r="E162" i="2" s="1"/>
  <c r="B162" i="2"/>
  <c r="A162" i="2"/>
  <c r="D161" i="2"/>
  <c r="E161" i="2" s="1"/>
  <c r="A161" i="2"/>
  <c r="B161" i="2" s="1"/>
  <c r="D160" i="2"/>
  <c r="E160" i="2" s="1"/>
  <c r="B160" i="2"/>
  <c r="A160" i="2"/>
  <c r="D159" i="2"/>
  <c r="E159" i="2" s="1"/>
  <c r="A159" i="2"/>
  <c r="B159" i="2" s="1"/>
  <c r="D158" i="2"/>
  <c r="E158" i="2" s="1"/>
  <c r="B158" i="2"/>
  <c r="A158" i="2"/>
  <c r="D157" i="2"/>
  <c r="E157" i="2" s="1"/>
  <c r="A157" i="2"/>
  <c r="B157" i="2" s="1"/>
  <c r="D156" i="2"/>
  <c r="E156" i="2" s="1"/>
  <c r="B156" i="2"/>
  <c r="A156" i="2"/>
  <c r="D155" i="2"/>
  <c r="E155" i="2" s="1"/>
  <c r="A155" i="2"/>
  <c r="B155" i="2" s="1"/>
  <c r="D154" i="2"/>
  <c r="E154" i="2" s="1"/>
  <c r="B154" i="2"/>
  <c r="A154" i="2"/>
  <c r="D153" i="2"/>
  <c r="E153" i="2" s="1"/>
  <c r="A153" i="2"/>
  <c r="B153" i="2" s="1"/>
  <c r="D152" i="2"/>
  <c r="E152" i="2" s="1"/>
  <c r="B152" i="2"/>
  <c r="A152" i="2"/>
  <c r="D151" i="2"/>
  <c r="E151" i="2" s="1"/>
  <c r="A151" i="2"/>
  <c r="B151" i="2" s="1"/>
  <c r="D150" i="2"/>
  <c r="E150" i="2" s="1"/>
  <c r="B150" i="2"/>
  <c r="A150" i="2"/>
  <c r="D149" i="2"/>
  <c r="E149" i="2" s="1"/>
  <c r="A149" i="2"/>
  <c r="B149" i="2" s="1"/>
  <c r="D148" i="2"/>
  <c r="E148" i="2" s="1"/>
  <c r="B148" i="2"/>
  <c r="A148" i="2"/>
  <c r="D147" i="2"/>
  <c r="E147" i="2" s="1"/>
  <c r="A147" i="2"/>
  <c r="B147" i="2" s="1"/>
  <c r="D146" i="2"/>
  <c r="E146" i="2" s="1"/>
  <c r="B146" i="2"/>
  <c r="A146" i="2"/>
  <c r="D145" i="2"/>
  <c r="E145" i="2" s="1"/>
  <c r="A145" i="2"/>
  <c r="B145" i="2" s="1"/>
  <c r="D144" i="2"/>
  <c r="E144" i="2" s="1"/>
  <c r="B144" i="2"/>
  <c r="A144" i="2"/>
  <c r="D143" i="2"/>
  <c r="E143" i="2" s="1"/>
  <c r="A143" i="2"/>
  <c r="B143" i="2" s="1"/>
  <c r="D142" i="2"/>
  <c r="E142" i="2" s="1"/>
  <c r="B142" i="2"/>
  <c r="A142" i="2"/>
  <c r="D141" i="2"/>
  <c r="E141" i="2" s="1"/>
  <c r="A141" i="2"/>
  <c r="B141" i="2" s="1"/>
  <c r="D140" i="2"/>
  <c r="E140" i="2" s="1"/>
  <c r="B140" i="2"/>
  <c r="A140" i="2"/>
  <c r="D139" i="2"/>
  <c r="E139" i="2" s="1"/>
  <c r="A139" i="2"/>
  <c r="B139" i="2" s="1"/>
  <c r="D138" i="2"/>
  <c r="E138" i="2" s="1"/>
  <c r="B138" i="2"/>
  <c r="A138" i="2"/>
  <c r="D137" i="2"/>
  <c r="E137" i="2" s="1"/>
  <c r="A137" i="2"/>
  <c r="B137" i="2" s="1"/>
  <c r="D136" i="2"/>
  <c r="E136" i="2" s="1"/>
  <c r="B136" i="2"/>
  <c r="A136" i="2"/>
  <c r="D135" i="2"/>
  <c r="E135" i="2" s="1"/>
  <c r="A135" i="2"/>
  <c r="B135" i="2" s="1"/>
  <c r="D134" i="2"/>
  <c r="E134" i="2" s="1"/>
  <c r="B134" i="2"/>
  <c r="A134" i="2"/>
  <c r="D133" i="2"/>
  <c r="E133" i="2" s="1"/>
  <c r="A133" i="2"/>
  <c r="B133" i="2" s="1"/>
  <c r="D132" i="2"/>
  <c r="E132" i="2" s="1"/>
  <c r="B132" i="2"/>
  <c r="A132" i="2"/>
  <c r="D131" i="2"/>
  <c r="E131" i="2" s="1"/>
  <c r="A131" i="2"/>
  <c r="B131" i="2" s="1"/>
  <c r="D130" i="2"/>
  <c r="E130" i="2" s="1"/>
  <c r="B130" i="2"/>
  <c r="A130" i="2"/>
  <c r="E129" i="2"/>
  <c r="D129" i="2"/>
  <c r="B129" i="2"/>
  <c r="A129" i="2"/>
  <c r="E128" i="2"/>
  <c r="D128" i="2"/>
  <c r="E127" i="2"/>
  <c r="D127" i="2"/>
  <c r="E126" i="2"/>
  <c r="D126" i="2"/>
  <c r="E125" i="2"/>
  <c r="D125" i="2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I128" i="1"/>
  <c r="H128" i="1"/>
  <c r="D128" i="1"/>
  <c r="A128" i="2" s="1"/>
  <c r="B128" i="2" s="1"/>
  <c r="I127" i="1"/>
  <c r="H127" i="1"/>
  <c r="D127" i="1"/>
  <c r="A127" i="2" s="1"/>
  <c r="B127" i="2" s="1"/>
  <c r="K126" i="1"/>
  <c r="I126" i="1"/>
  <c r="H126" i="1"/>
  <c r="D126" i="1"/>
  <c r="A126" i="2" s="1"/>
  <c r="B126" i="2" s="1"/>
  <c r="K125" i="1"/>
  <c r="H125" i="1"/>
  <c r="I125" i="1" s="1"/>
  <c r="F125" i="1"/>
  <c r="D125" i="1"/>
  <c r="A125" i="2" s="1"/>
  <c r="B125" i="2" s="1"/>
  <c r="K124" i="1"/>
  <c r="H124" i="1"/>
  <c r="I124" i="1" s="1"/>
  <c r="F124" i="1"/>
  <c r="D124" i="1"/>
  <c r="A124" i="2" s="1"/>
  <c r="B124" i="2" s="1"/>
  <c r="K123" i="1"/>
  <c r="I123" i="1"/>
  <c r="H123" i="1"/>
  <c r="D123" i="1"/>
  <c r="A123" i="2" s="1"/>
  <c r="B123" i="2" s="1"/>
  <c r="K122" i="1"/>
  <c r="I122" i="1"/>
  <c r="H122" i="1"/>
  <c r="D122" i="1"/>
  <c r="K121" i="1"/>
  <c r="H121" i="1"/>
  <c r="I121" i="1" s="1"/>
  <c r="F121" i="1"/>
  <c r="D121" i="1"/>
  <c r="A121" i="2" s="1"/>
  <c r="B121" i="2" s="1"/>
  <c r="K120" i="1"/>
  <c r="H120" i="1"/>
  <c r="I120" i="1" s="1"/>
  <c r="F120" i="1"/>
  <c r="D120" i="1"/>
  <c r="A120" i="2" s="1"/>
  <c r="B120" i="2" s="1"/>
  <c r="K119" i="1"/>
  <c r="I119" i="1"/>
  <c r="H119" i="1"/>
  <c r="D119" i="1"/>
  <c r="A119" i="2" s="1"/>
  <c r="B119" i="2" s="1"/>
  <c r="K118" i="1"/>
  <c r="I118" i="1"/>
  <c r="H118" i="1"/>
  <c r="D118" i="1"/>
  <c r="K117" i="1"/>
  <c r="F117" i="1"/>
  <c r="D117" i="1"/>
  <c r="A117" i="2" s="1"/>
  <c r="B117" i="2" s="1"/>
  <c r="K116" i="1"/>
  <c r="F116" i="1"/>
  <c r="D116" i="1"/>
  <c r="A116" i="2" s="1"/>
  <c r="B116" i="2" s="1"/>
  <c r="K115" i="1"/>
  <c r="I115" i="1"/>
  <c r="H115" i="1"/>
  <c r="D115" i="1"/>
  <c r="A115" i="2" s="1"/>
  <c r="B115" i="2" s="1"/>
  <c r="K114" i="1"/>
  <c r="I114" i="1"/>
  <c r="H114" i="1"/>
  <c r="D114" i="1"/>
  <c r="K113" i="1"/>
  <c r="H113" i="1"/>
  <c r="I113" i="1" s="1"/>
  <c r="F113" i="1"/>
  <c r="D113" i="1"/>
  <c r="A113" i="2" s="1"/>
  <c r="B113" i="2" s="1"/>
  <c r="K112" i="1"/>
  <c r="H112" i="1"/>
  <c r="I112" i="1" s="1"/>
  <c r="F112" i="1"/>
  <c r="D112" i="1"/>
  <c r="A112" i="2" s="1"/>
  <c r="B112" i="2" s="1"/>
  <c r="K111" i="1"/>
  <c r="I111" i="1"/>
  <c r="H111" i="1"/>
  <c r="D111" i="1"/>
  <c r="A111" i="2" s="1"/>
  <c r="B111" i="2" s="1"/>
  <c r="K110" i="1"/>
  <c r="I110" i="1"/>
  <c r="H110" i="1"/>
  <c r="D110" i="1"/>
  <c r="K109" i="1"/>
  <c r="H109" i="1"/>
  <c r="I109" i="1" s="1"/>
  <c r="F109" i="1"/>
  <c r="D109" i="1"/>
  <c r="A109" i="2" s="1"/>
  <c r="B109" i="2" s="1"/>
  <c r="K108" i="1"/>
  <c r="H108" i="1"/>
  <c r="I108" i="1" s="1"/>
  <c r="F108" i="1"/>
  <c r="D108" i="1"/>
  <c r="A108" i="2" s="1"/>
  <c r="B108" i="2" s="1"/>
  <c r="K107" i="1"/>
  <c r="D107" i="1"/>
  <c r="A107" i="2" s="1"/>
  <c r="B107" i="2" s="1"/>
  <c r="K106" i="1"/>
  <c r="I106" i="1"/>
  <c r="H106" i="1"/>
  <c r="D106" i="1"/>
  <c r="K105" i="1"/>
  <c r="H105" i="1"/>
  <c r="I105" i="1" s="1"/>
  <c r="F105" i="1"/>
  <c r="D105" i="1"/>
  <c r="A105" i="2" s="1"/>
  <c r="B105" i="2" s="1"/>
  <c r="K104" i="1"/>
  <c r="H104" i="1"/>
  <c r="I104" i="1" s="1"/>
  <c r="F104" i="1"/>
  <c r="D104" i="1"/>
  <c r="A104" i="2" s="1"/>
  <c r="B104" i="2" s="1"/>
  <c r="K103" i="1"/>
  <c r="I103" i="1"/>
  <c r="H103" i="1"/>
  <c r="D103" i="1"/>
  <c r="A103" i="2" s="1"/>
  <c r="B103" i="2" s="1"/>
  <c r="K102" i="1"/>
  <c r="I102" i="1"/>
  <c r="H102" i="1"/>
  <c r="D102" i="1"/>
  <c r="K101" i="1"/>
  <c r="H101" i="1"/>
  <c r="I101" i="1" s="1"/>
  <c r="F101" i="1"/>
  <c r="D101" i="1"/>
  <c r="A101" i="2" s="1"/>
  <c r="B101" i="2" s="1"/>
  <c r="K100" i="1"/>
  <c r="H100" i="1"/>
  <c r="I100" i="1" s="1"/>
  <c r="F100" i="1"/>
  <c r="D100" i="1"/>
  <c r="A100" i="2" s="1"/>
  <c r="B100" i="2" s="1"/>
  <c r="K99" i="1"/>
  <c r="I99" i="1"/>
  <c r="H99" i="1"/>
  <c r="D99" i="1"/>
  <c r="A99" i="2" s="1"/>
  <c r="B99" i="2" s="1"/>
  <c r="K98" i="1"/>
  <c r="I98" i="1"/>
  <c r="H98" i="1"/>
  <c r="D98" i="1"/>
  <c r="K97" i="1"/>
  <c r="H97" i="1"/>
  <c r="I97" i="1" s="1"/>
  <c r="F97" i="1"/>
  <c r="D97" i="1"/>
  <c r="A97" i="2" s="1"/>
  <c r="B97" i="2" s="1"/>
  <c r="K96" i="1"/>
  <c r="H96" i="1"/>
  <c r="I96" i="1" s="1"/>
  <c r="F96" i="1"/>
  <c r="D96" i="1"/>
  <c r="A96" i="2" s="1"/>
  <c r="B96" i="2" s="1"/>
  <c r="K95" i="1"/>
  <c r="I95" i="1"/>
  <c r="H95" i="1"/>
  <c r="D95" i="1"/>
  <c r="A95" i="2" s="1"/>
  <c r="B95" i="2" s="1"/>
  <c r="K94" i="1"/>
  <c r="I94" i="1"/>
  <c r="H94" i="1"/>
  <c r="D94" i="1"/>
  <c r="K93" i="1"/>
  <c r="I93" i="1"/>
  <c r="F93" i="1"/>
  <c r="D93" i="1"/>
  <c r="A93" i="2" s="1"/>
  <c r="B93" i="2" s="1"/>
  <c r="K92" i="1"/>
  <c r="H92" i="1"/>
  <c r="I92" i="1" s="1"/>
  <c r="F92" i="1"/>
  <c r="D92" i="1"/>
  <c r="A92" i="2" s="1"/>
  <c r="B92" i="2" s="1"/>
  <c r="K91" i="1"/>
  <c r="H91" i="1"/>
  <c r="I91" i="1" s="1"/>
  <c r="D91" i="1"/>
  <c r="A91" i="2" s="1"/>
  <c r="B91" i="2" s="1"/>
  <c r="K90" i="1"/>
  <c r="I90" i="1"/>
  <c r="H90" i="1"/>
  <c r="D90" i="1"/>
  <c r="K89" i="1"/>
  <c r="F89" i="1"/>
  <c r="D89" i="1"/>
  <c r="A89" i="2" s="1"/>
  <c r="B89" i="2" s="1"/>
  <c r="K88" i="1"/>
  <c r="I88" i="1"/>
  <c r="H88" i="1"/>
  <c r="F88" i="1"/>
  <c r="D88" i="1"/>
  <c r="A88" i="2" s="1"/>
  <c r="B88" i="2" s="1"/>
  <c r="K87" i="1"/>
  <c r="D87" i="1"/>
  <c r="K86" i="1"/>
  <c r="I86" i="1"/>
  <c r="H86" i="1"/>
  <c r="D86" i="1"/>
  <c r="A86" i="2" s="1"/>
  <c r="B86" i="2" s="1"/>
  <c r="K85" i="1"/>
  <c r="H85" i="1"/>
  <c r="I85" i="1" s="1"/>
  <c r="D85" i="1"/>
  <c r="A85" i="2" s="1"/>
  <c r="B85" i="2" s="1"/>
  <c r="K84" i="1"/>
  <c r="I84" i="1"/>
  <c r="H84" i="1"/>
  <c r="F84" i="1"/>
  <c r="D84" i="1"/>
  <c r="A84" i="2" s="1"/>
  <c r="B84" i="2" s="1"/>
  <c r="K83" i="1"/>
  <c r="H83" i="1"/>
  <c r="I83" i="1" s="1"/>
  <c r="D83" i="1"/>
  <c r="K82" i="1"/>
  <c r="I82" i="1"/>
  <c r="H82" i="1"/>
  <c r="F82" i="1"/>
  <c r="D82" i="1"/>
  <c r="A82" i="2" s="1"/>
  <c r="B82" i="2" s="1"/>
  <c r="K81" i="1"/>
  <c r="I81" i="1"/>
  <c r="F81" i="1"/>
  <c r="D81" i="1"/>
  <c r="A81" i="2" s="1"/>
  <c r="B81" i="2" s="1"/>
  <c r="K80" i="1"/>
  <c r="I80" i="1"/>
  <c r="H80" i="1"/>
  <c r="F80" i="1"/>
  <c r="D80" i="1"/>
  <c r="A80" i="2" s="1"/>
  <c r="B80" i="2" s="1"/>
  <c r="K79" i="1"/>
  <c r="I79" i="1"/>
  <c r="H79" i="1"/>
  <c r="D79" i="1"/>
  <c r="K78" i="1"/>
  <c r="I78" i="1"/>
  <c r="H78" i="1"/>
  <c r="D78" i="1"/>
  <c r="A78" i="2" s="1"/>
  <c r="B78" i="2" s="1"/>
  <c r="K77" i="1"/>
  <c r="I77" i="1"/>
  <c r="D77" i="1"/>
  <c r="A77" i="2" s="1"/>
  <c r="B77" i="2" s="1"/>
  <c r="K76" i="1"/>
  <c r="F76" i="1"/>
  <c r="D76" i="1"/>
  <c r="A76" i="2" s="1"/>
  <c r="B76" i="2" s="1"/>
  <c r="K75" i="1"/>
  <c r="H75" i="1"/>
  <c r="I75" i="1" s="1"/>
  <c r="D75" i="1"/>
  <c r="K74" i="1"/>
  <c r="I74" i="1"/>
  <c r="H74" i="1"/>
  <c r="F74" i="1"/>
  <c r="D74" i="1"/>
  <c r="A74" i="2" s="1"/>
  <c r="B74" i="2" s="1"/>
  <c r="K73" i="1"/>
  <c r="H73" i="1"/>
  <c r="I73" i="1" s="1"/>
  <c r="F73" i="1"/>
  <c r="D73" i="1"/>
  <c r="A73" i="2" s="1"/>
  <c r="B73" i="2" s="1"/>
  <c r="K72" i="1"/>
  <c r="I72" i="1"/>
  <c r="H72" i="1"/>
  <c r="F72" i="1"/>
  <c r="D72" i="1"/>
  <c r="A72" i="2" s="1"/>
  <c r="B72" i="2" s="1"/>
  <c r="K71" i="1"/>
  <c r="I71" i="1"/>
  <c r="H71" i="1"/>
  <c r="D71" i="1"/>
  <c r="K70" i="1"/>
  <c r="I70" i="1"/>
  <c r="D70" i="1"/>
  <c r="A70" i="2" s="1"/>
  <c r="B70" i="2" s="1"/>
  <c r="K69" i="1"/>
  <c r="H69" i="1"/>
  <c r="I69" i="1" s="1"/>
  <c r="D69" i="1"/>
  <c r="A69" i="2" s="1"/>
  <c r="B69" i="2" s="1"/>
  <c r="K68" i="1"/>
  <c r="I68" i="1"/>
  <c r="H68" i="1"/>
  <c r="F68" i="1"/>
  <c r="D68" i="1"/>
  <c r="A68" i="2" s="1"/>
  <c r="B68" i="2" s="1"/>
  <c r="K67" i="1"/>
  <c r="H67" i="1"/>
  <c r="I67" i="1" s="1"/>
  <c r="F67" i="1"/>
  <c r="D67" i="1"/>
  <c r="A67" i="2" s="1"/>
  <c r="B67" i="2" s="1"/>
  <c r="K66" i="1"/>
  <c r="I66" i="1"/>
  <c r="H66" i="1"/>
  <c r="F66" i="1"/>
  <c r="D66" i="1"/>
  <c r="A66" i="2" s="1"/>
  <c r="B66" i="2" s="1"/>
  <c r="K65" i="1"/>
  <c r="I65" i="1"/>
  <c r="H65" i="1"/>
  <c r="D65" i="1"/>
  <c r="A65" i="2" s="1"/>
  <c r="B65" i="2" s="1"/>
  <c r="K64" i="1"/>
  <c r="I64" i="1"/>
  <c r="H64" i="1"/>
  <c r="F64" i="1"/>
  <c r="D64" i="1"/>
  <c r="A64" i="2" s="1"/>
  <c r="B64" i="2" s="1"/>
  <c r="K63" i="1"/>
  <c r="H63" i="1"/>
  <c r="I63" i="1" s="1"/>
  <c r="F63" i="1"/>
  <c r="D63" i="1"/>
  <c r="A63" i="2" s="1"/>
  <c r="B63" i="2" s="1"/>
  <c r="K62" i="1"/>
  <c r="I62" i="1"/>
  <c r="H62" i="1"/>
  <c r="F62" i="1"/>
  <c r="D62" i="1"/>
  <c r="A62" i="2" s="1"/>
  <c r="B62" i="2" s="1"/>
  <c r="K61" i="1"/>
  <c r="I61" i="1"/>
  <c r="D61" i="1"/>
  <c r="A61" i="2" s="1"/>
  <c r="B61" i="2" s="1"/>
  <c r="K60" i="1"/>
  <c r="I60" i="1"/>
  <c r="H60" i="1"/>
  <c r="F60" i="1"/>
  <c r="D60" i="1"/>
  <c r="A60" i="2" s="1"/>
  <c r="B60" i="2" s="1"/>
  <c r="K59" i="1"/>
  <c r="H59" i="1"/>
  <c r="I59" i="1" s="1"/>
  <c r="F59" i="1"/>
  <c r="D59" i="1"/>
  <c r="A59" i="2" s="1"/>
  <c r="B59" i="2" s="1"/>
  <c r="K58" i="1"/>
  <c r="I58" i="1"/>
  <c r="H58" i="1"/>
  <c r="F58" i="1"/>
  <c r="D58" i="1"/>
  <c r="A58" i="2" s="1"/>
  <c r="B58" i="2" s="1"/>
  <c r="K57" i="1"/>
  <c r="I57" i="1"/>
  <c r="H57" i="1"/>
  <c r="D57" i="1"/>
  <c r="A57" i="2" s="1"/>
  <c r="B57" i="2" s="1"/>
  <c r="K56" i="1"/>
  <c r="I56" i="1"/>
  <c r="H56" i="1"/>
  <c r="F56" i="1"/>
  <c r="D56" i="1"/>
  <c r="A56" i="2" s="1"/>
  <c r="B56" i="2" s="1"/>
  <c r="K55" i="1"/>
  <c r="H55" i="1"/>
  <c r="I55" i="1" s="1"/>
  <c r="F55" i="1"/>
  <c r="D55" i="1"/>
  <c r="A55" i="2" s="1"/>
  <c r="B55" i="2" s="1"/>
  <c r="K54" i="1"/>
  <c r="I54" i="1"/>
  <c r="F54" i="1"/>
  <c r="D54" i="1"/>
  <c r="A54" i="2" s="1"/>
  <c r="B54" i="2" s="1"/>
  <c r="K53" i="1"/>
  <c r="I53" i="1"/>
  <c r="H53" i="1"/>
  <c r="D53" i="1"/>
  <c r="A53" i="2" s="1"/>
  <c r="B53" i="2" s="1"/>
  <c r="K52" i="1"/>
  <c r="I52" i="1"/>
  <c r="H52" i="1"/>
  <c r="F52" i="1"/>
  <c r="D52" i="1"/>
  <c r="A52" i="2" s="1"/>
  <c r="B52" i="2" s="1"/>
  <c r="K51" i="1"/>
  <c r="H51" i="1"/>
  <c r="I51" i="1" s="1"/>
  <c r="F51" i="1"/>
  <c r="D51" i="1"/>
  <c r="A51" i="2" s="1"/>
  <c r="B51" i="2" s="1"/>
  <c r="K50" i="1"/>
  <c r="H50" i="1"/>
  <c r="I50" i="1" s="1"/>
  <c r="F50" i="1"/>
  <c r="D50" i="1"/>
  <c r="A50" i="2" s="1"/>
  <c r="B50" i="2" s="1"/>
  <c r="K49" i="1"/>
  <c r="I49" i="1"/>
  <c r="H49" i="1"/>
  <c r="D49" i="1"/>
  <c r="A49" i="2" s="1"/>
  <c r="B49" i="2" s="1"/>
  <c r="K48" i="1"/>
  <c r="I48" i="1"/>
  <c r="H48" i="1"/>
  <c r="D48" i="1"/>
  <c r="A48" i="2" s="1"/>
  <c r="B48" i="2" s="1"/>
  <c r="K47" i="1"/>
  <c r="H47" i="1"/>
  <c r="I47" i="1" s="1"/>
  <c r="F47" i="1"/>
  <c r="D47" i="1"/>
  <c r="A47" i="2" s="1"/>
  <c r="B47" i="2" s="1"/>
  <c r="K46" i="1"/>
  <c r="H46" i="1"/>
  <c r="I46" i="1" s="1"/>
  <c r="F46" i="1"/>
  <c r="D46" i="1"/>
  <c r="A46" i="2" s="1"/>
  <c r="B46" i="2" s="1"/>
  <c r="K45" i="1"/>
  <c r="I45" i="1"/>
  <c r="H45" i="1"/>
  <c r="D45" i="1"/>
  <c r="A45" i="2" s="1"/>
  <c r="B45" i="2" s="1"/>
  <c r="K44" i="1"/>
  <c r="I44" i="1"/>
  <c r="H44" i="1"/>
  <c r="D44" i="1"/>
  <c r="A44" i="2" s="1"/>
  <c r="B44" i="2" s="1"/>
  <c r="K43" i="1"/>
  <c r="H43" i="1"/>
  <c r="I43" i="1" s="1"/>
  <c r="F43" i="1"/>
  <c r="D43" i="1"/>
  <c r="A43" i="2" s="1"/>
  <c r="B43" i="2" s="1"/>
  <c r="K42" i="1"/>
  <c r="H42" i="1"/>
  <c r="I42" i="1" s="1"/>
  <c r="F42" i="1"/>
  <c r="D42" i="1"/>
  <c r="A42" i="2" s="1"/>
  <c r="B42" i="2" s="1"/>
  <c r="K41" i="1"/>
  <c r="I41" i="1"/>
  <c r="H41" i="1"/>
  <c r="D41" i="1"/>
  <c r="A41" i="2" s="1"/>
  <c r="B41" i="2" s="1"/>
  <c r="K40" i="1"/>
  <c r="I40" i="1"/>
  <c r="H40" i="1"/>
  <c r="D40" i="1"/>
  <c r="A40" i="2" s="1"/>
  <c r="B40" i="2" s="1"/>
  <c r="K39" i="1"/>
  <c r="H39" i="1"/>
  <c r="I39" i="1" s="1"/>
  <c r="F39" i="1"/>
  <c r="D39" i="1"/>
  <c r="A39" i="2" s="1"/>
  <c r="B39" i="2" s="1"/>
  <c r="K38" i="1"/>
  <c r="I38" i="1"/>
  <c r="F38" i="1"/>
  <c r="D38" i="1"/>
  <c r="A38" i="2" s="1"/>
  <c r="B38" i="2" s="1"/>
  <c r="K37" i="1"/>
  <c r="I37" i="1"/>
  <c r="H37" i="1"/>
  <c r="D37" i="1"/>
  <c r="A37" i="2" s="1"/>
  <c r="B37" i="2" s="1"/>
  <c r="K36" i="1"/>
  <c r="I36" i="1"/>
  <c r="H36" i="1"/>
  <c r="D36" i="1"/>
  <c r="A36" i="2" s="1"/>
  <c r="B36" i="2" s="1"/>
  <c r="K35" i="1"/>
  <c r="H35" i="1"/>
  <c r="I35" i="1" s="1"/>
  <c r="F35" i="1"/>
  <c r="D35" i="1"/>
  <c r="A35" i="2" s="1"/>
  <c r="B35" i="2" s="1"/>
  <c r="K34" i="1"/>
  <c r="H34" i="1"/>
  <c r="I34" i="1" s="1"/>
  <c r="F34" i="1"/>
  <c r="D34" i="1"/>
  <c r="A34" i="2" s="1"/>
  <c r="B34" i="2" s="1"/>
  <c r="K33" i="1"/>
  <c r="I33" i="1"/>
  <c r="H33" i="1"/>
  <c r="D33" i="1"/>
  <c r="A33" i="2" s="1"/>
  <c r="B33" i="2" s="1"/>
  <c r="K32" i="1"/>
  <c r="I32" i="1"/>
  <c r="H32" i="1"/>
  <c r="D32" i="1"/>
  <c r="A32" i="2" s="1"/>
  <c r="B32" i="2" s="1"/>
  <c r="K31" i="1"/>
  <c r="H31" i="1"/>
  <c r="I31" i="1" s="1"/>
  <c r="F31" i="1"/>
  <c r="D31" i="1"/>
  <c r="A31" i="2" s="1"/>
  <c r="B31" i="2" s="1"/>
  <c r="K30" i="1"/>
  <c r="I30" i="1"/>
  <c r="F30" i="1"/>
  <c r="D30" i="1"/>
  <c r="A30" i="2" s="1"/>
  <c r="B30" i="2" s="1"/>
  <c r="K29" i="1"/>
  <c r="I29" i="1"/>
  <c r="H29" i="1"/>
  <c r="D29" i="1"/>
  <c r="A29" i="2" s="1"/>
  <c r="B29" i="2" s="1"/>
  <c r="K28" i="1"/>
  <c r="I28" i="1"/>
  <c r="H28" i="1"/>
  <c r="D28" i="1"/>
  <c r="A28" i="2" s="1"/>
  <c r="B28" i="2" s="1"/>
  <c r="K27" i="1"/>
  <c r="H27" i="1"/>
  <c r="I27" i="1" s="1"/>
  <c r="F27" i="1"/>
  <c r="D27" i="1"/>
  <c r="A27" i="2" s="1"/>
  <c r="B27" i="2" s="1"/>
  <c r="K26" i="1"/>
  <c r="H26" i="1"/>
  <c r="I26" i="1" s="1"/>
  <c r="F26" i="1"/>
  <c r="D26" i="1"/>
  <c r="A26" i="2" s="1"/>
  <c r="B26" i="2" s="1"/>
  <c r="K25" i="1"/>
  <c r="D25" i="1"/>
  <c r="A25" i="2" s="1"/>
  <c r="B25" i="2" s="1"/>
  <c r="K24" i="1"/>
  <c r="I24" i="1"/>
  <c r="H24" i="1"/>
  <c r="D24" i="1"/>
  <c r="A24" i="2" s="1"/>
  <c r="B24" i="2" s="1"/>
  <c r="K23" i="1"/>
  <c r="H23" i="1"/>
  <c r="I23" i="1" s="1"/>
  <c r="F23" i="1"/>
  <c r="D23" i="1"/>
  <c r="A23" i="2" s="1"/>
  <c r="B23" i="2" s="1"/>
  <c r="K22" i="1"/>
  <c r="H22" i="1"/>
  <c r="I22" i="1" s="1"/>
  <c r="F22" i="1"/>
  <c r="D22" i="1"/>
  <c r="A22" i="2" s="1"/>
  <c r="B22" i="2" s="1"/>
  <c r="K21" i="1"/>
  <c r="I21" i="1"/>
  <c r="H21" i="1"/>
  <c r="D21" i="1"/>
  <c r="A21" i="2" s="1"/>
  <c r="B21" i="2" s="1"/>
  <c r="K20" i="1"/>
  <c r="I20" i="1"/>
  <c r="H20" i="1"/>
  <c r="D20" i="1"/>
  <c r="A20" i="2" s="1"/>
  <c r="B20" i="2" s="1"/>
  <c r="K19" i="1"/>
  <c r="H19" i="1"/>
  <c r="I19" i="1" s="1"/>
  <c r="F19" i="1"/>
  <c r="D19" i="1"/>
  <c r="A19" i="2" s="1"/>
  <c r="B19" i="2" s="1"/>
  <c r="K18" i="1"/>
  <c r="H18" i="1"/>
  <c r="I18" i="1" s="1"/>
  <c r="F18" i="1"/>
  <c r="D18" i="1"/>
  <c r="A18" i="2" s="1"/>
  <c r="B18" i="2" s="1"/>
  <c r="K17" i="1"/>
  <c r="I17" i="1"/>
  <c r="H17" i="1"/>
  <c r="D17" i="1"/>
  <c r="A17" i="2" s="1"/>
  <c r="B17" i="2" s="1"/>
  <c r="K16" i="1"/>
  <c r="I16" i="1"/>
  <c r="H16" i="1"/>
  <c r="D16" i="1"/>
  <c r="A16" i="2" s="1"/>
  <c r="B16" i="2" s="1"/>
  <c r="K15" i="1"/>
  <c r="H15" i="1"/>
  <c r="I15" i="1" s="1"/>
  <c r="F15" i="1"/>
  <c r="D15" i="1"/>
  <c r="A15" i="2" s="1"/>
  <c r="B15" i="2" s="1"/>
  <c r="K14" i="1"/>
  <c r="I14" i="1"/>
  <c r="F14" i="1"/>
  <c r="D14" i="1"/>
  <c r="A14" i="2" s="1"/>
  <c r="B14" i="2" s="1"/>
  <c r="K13" i="1"/>
  <c r="I13" i="1"/>
  <c r="H13" i="1"/>
  <c r="D13" i="1"/>
  <c r="A13" i="2" s="1"/>
  <c r="B13" i="2" s="1"/>
  <c r="K12" i="1"/>
  <c r="I12" i="1"/>
  <c r="H12" i="1"/>
  <c r="D12" i="1"/>
  <c r="A12" i="2" s="1"/>
  <c r="B12" i="2" s="1"/>
  <c r="K11" i="1"/>
  <c r="I11" i="1"/>
  <c r="F11" i="1"/>
  <c r="D11" i="1"/>
  <c r="A11" i="2" s="1"/>
  <c r="B11" i="2" s="1"/>
  <c r="K10" i="1"/>
  <c r="H10" i="1"/>
  <c r="I10" i="1" s="1"/>
  <c r="F10" i="1"/>
  <c r="D10" i="1"/>
  <c r="A10" i="2" s="1"/>
  <c r="B10" i="2" s="1"/>
  <c r="K9" i="1"/>
  <c r="I9" i="1"/>
  <c r="D9" i="1"/>
  <c r="A9" i="2" s="1"/>
  <c r="B9" i="2" s="1"/>
  <c r="K8" i="1"/>
  <c r="I8" i="1"/>
  <c r="D8" i="1"/>
  <c r="A8" i="2" s="1"/>
  <c r="B8" i="2" s="1"/>
  <c r="K7" i="1"/>
  <c r="H7" i="1"/>
  <c r="I7" i="1" s="1"/>
  <c r="F7" i="1"/>
  <c r="D7" i="1"/>
  <c r="A7" i="2" s="1"/>
  <c r="B7" i="2" s="1"/>
  <c r="K6" i="1"/>
  <c r="H6" i="1"/>
  <c r="I6" i="1" s="1"/>
  <c r="F6" i="1"/>
  <c r="D6" i="1"/>
  <c r="A6" i="2" s="1"/>
  <c r="B6" i="2" s="1"/>
  <c r="K5" i="1"/>
  <c r="I5" i="1"/>
  <c r="H5" i="1"/>
  <c r="D5" i="1"/>
  <c r="A5" i="2" s="1"/>
  <c r="B5" i="2" s="1"/>
  <c r="K4" i="1"/>
  <c r="I4" i="1"/>
  <c r="H4" i="1"/>
  <c r="D4" i="1"/>
  <c r="A4" i="2" s="1"/>
  <c r="B4" i="2" s="1"/>
  <c r="K3" i="1"/>
  <c r="H3" i="1"/>
  <c r="I3" i="1" s="1"/>
  <c r="F3" i="1"/>
  <c r="D3" i="1"/>
  <c r="A3" i="2" s="1"/>
  <c r="B3" i="2" s="1"/>
  <c r="K2" i="1"/>
  <c r="H2" i="1"/>
  <c r="I2" i="1" s="1"/>
  <c r="F2" i="1"/>
  <c r="D2" i="1"/>
  <c r="A2" i="2" s="1"/>
  <c r="B2" i="2" s="1"/>
  <c r="F4" i="1" l="1"/>
  <c r="F12" i="1"/>
  <c r="F16" i="1"/>
  <c r="F24" i="1"/>
  <c r="F44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0" i="1"/>
  <c r="A71" i="2"/>
  <c r="B71" i="2" s="1"/>
  <c r="F71" i="1"/>
  <c r="F77" i="1"/>
  <c r="F78" i="1"/>
  <c r="A79" i="2"/>
  <c r="B79" i="2" s="1"/>
  <c r="F79" i="1"/>
  <c r="F85" i="1"/>
  <c r="F86" i="1"/>
  <c r="A87" i="2"/>
  <c r="B87" i="2" s="1"/>
  <c r="F87" i="1"/>
  <c r="F20" i="1"/>
  <c r="F36" i="1"/>
  <c r="A90" i="2"/>
  <c r="B90" i="2" s="1"/>
  <c r="F90" i="1"/>
  <c r="A94" i="2"/>
  <c r="B94" i="2" s="1"/>
  <c r="F94" i="1"/>
  <c r="A98" i="2"/>
  <c r="B98" i="2" s="1"/>
  <c r="F98" i="1"/>
  <c r="A102" i="2"/>
  <c r="B102" i="2" s="1"/>
  <c r="F102" i="1"/>
  <c r="A106" i="2"/>
  <c r="B106" i="2" s="1"/>
  <c r="F106" i="1"/>
  <c r="A110" i="2"/>
  <c r="B110" i="2" s="1"/>
  <c r="F110" i="1"/>
  <c r="A114" i="2"/>
  <c r="B114" i="2" s="1"/>
  <c r="F114" i="1"/>
  <c r="A118" i="2"/>
  <c r="B118" i="2" s="1"/>
  <c r="F118" i="1"/>
  <c r="A122" i="2"/>
  <c r="B122" i="2" s="1"/>
  <c r="F122" i="1"/>
  <c r="A75" i="2"/>
  <c r="B75" i="2" s="1"/>
  <c r="F75" i="1"/>
  <c r="A83" i="2"/>
  <c r="B83" i="2" s="1"/>
  <c r="F83" i="1"/>
  <c r="F8" i="1"/>
  <c r="F28" i="1"/>
  <c r="F32" i="1"/>
  <c r="F40" i="1"/>
  <c r="F48" i="1"/>
  <c r="F126" i="1"/>
  <c r="F91" i="1"/>
  <c r="F95" i="1"/>
  <c r="F99" i="1"/>
  <c r="F103" i="1"/>
  <c r="F107" i="1"/>
  <c r="F111" i="1"/>
  <c r="F115" i="1"/>
  <c r="F119" i="1"/>
  <c r="F123" i="1"/>
  <c r="F127" i="1"/>
  <c r="F128" i="1"/>
</calcChain>
</file>

<file path=xl/sharedStrings.xml><?xml version="1.0" encoding="utf-8"?>
<sst xmlns="http://schemas.openxmlformats.org/spreadsheetml/2006/main" count="872" uniqueCount="297">
  <si>
    <t>Campo</t>
  </si>
  <si>
    <t>Lote</t>
  </si>
  <si>
    <t>Fecha</t>
  </si>
  <si>
    <t>Columna3</t>
  </si>
  <si>
    <t>Columna2</t>
  </si>
  <si>
    <t>Columna22</t>
  </si>
  <si>
    <t>NDVI</t>
  </si>
  <si>
    <t>NDVI2</t>
  </si>
  <si>
    <t>kc</t>
  </si>
  <si>
    <t>DD</t>
  </si>
  <si>
    <t>Temporada</t>
  </si>
  <si>
    <t>eea</t>
  </si>
  <si>
    <t>Lisímetro2</t>
  </si>
  <si>
    <t>18-19</t>
  </si>
  <si>
    <t>19-20</t>
  </si>
  <si>
    <t>20-21</t>
  </si>
  <si>
    <t>21-22</t>
  </si>
  <si>
    <t>Campo,Lote,Fecha,NDVI</t>
  </si>
  <si>
    <t>eea,LisÃ­metro2,2015-08-25,0.133691</t>
  </si>
  <si>
    <t>eea,LisÃ­metro2,2015-11-23,0.298825</t>
  </si>
  <si>
    <t>eea,LisÃ­metro2,2016-01-22,0.403184</t>
  </si>
  <si>
    <t>eea,LisÃ­metro2,2016-03-22,0.383305</t>
  </si>
  <si>
    <t>eea,LisÃ­metro2,2016-04-21,0.363456</t>
  </si>
  <si>
    <t>eea,LisÃ­metro2,2016-06-20,0.216773</t>
  </si>
  <si>
    <t>eea,LisÃ­metro2,2016-06-30,0.132727</t>
  </si>
  <si>
    <t>eea,LisÃ­metro2,2016-07-10,0.213535</t>
  </si>
  <si>
    <t>eea,LisÃ­metro2,2016-07-20,0.179472</t>
  </si>
  <si>
    <t>eea,LisÃ­metro2,2016-07-30,0.179202</t>
  </si>
  <si>
    <t>eea,LisÃ­metro2,2016-08-09,0.194071</t>
  </si>
  <si>
    <t>eea,LisÃ­metro2,2016-08-19,0.176982</t>
  </si>
  <si>
    <t>eea,LisÃ­metro2,2016-08-29,0.211134</t>
  </si>
  <si>
    <t>eea,LisÃ­metro2,2016-09-08,0.212636</t>
  </si>
  <si>
    <t>eea,LisÃ­metro2,2016-10-08,0.261386</t>
  </si>
  <si>
    <t>eea,LisÃ­metro2,2016-10-28,0.310426</t>
  </si>
  <si>
    <t>eea,LisÃ­metro2,2016-11-07,0.332636</t>
  </si>
  <si>
    <t>eea,LisÃ­metro2,2016-11-17,0.409252</t>
  </si>
  <si>
    <t>eea,LisÃ­metro2,2016-11-27,0.326757</t>
  </si>
  <si>
    <t>eea,LisÃ­metro2,2016-12-07,0.399385</t>
  </si>
  <si>
    <t>eea,LisÃ­metro2,2016-12-17,0.438993</t>
  </si>
  <si>
    <t>eea,LisÃ­metro2,2016-12-27,0.410759</t>
  </si>
  <si>
    <t>eea,LisÃ­metro2,2017-01-06,0.39913</t>
  </si>
  <si>
    <t>eea,LisÃ­metro2,2017-01-16,0.383475</t>
  </si>
  <si>
    <t>eea,LisÃ­metro2,2017-01-26,0.380506</t>
  </si>
  <si>
    <t>eea,LisÃ­metro2,2017-02-05,0.365772</t>
  </si>
  <si>
    <t>eea,LisÃ­metro2,2017-02-15,0.379225</t>
  </si>
  <si>
    <t>eea,LisÃ­metro2,2017-02-25,0.450657</t>
  </si>
  <si>
    <t>eea,LisÃ­metro2,2017-03-17,0.388269</t>
  </si>
  <si>
    <t>eea,LisÃ­metro2,2017-03-27,0.392751</t>
  </si>
  <si>
    <t>eea,LisÃ­metro2,2017-04-26,0.394988</t>
  </si>
  <si>
    <t>eea,LisÃ­metro2,2017-05-26,0.246506</t>
  </si>
  <si>
    <t>eea,LisÃ­metro2,2017-06-05,0.225083</t>
  </si>
  <si>
    <t>eea,LisÃ­metro2,2017-06-25,0.1799</t>
  </si>
  <si>
    <t>eea,LisÃ­metro2,2017-06-30,0.193617</t>
  </si>
  <si>
    <t>eea,LisÃ­metro2,2017-07-05,0.249918</t>
  </si>
  <si>
    <t>eea,LisÃ­metro2,2017-07-15,0.269327</t>
  </si>
  <si>
    <t>eea,LisÃ­metro2,2017-07-20,0.254268</t>
  </si>
  <si>
    <t>eea,LisÃ­metro2,2017-07-25,0.175902</t>
  </si>
  <si>
    <t>eea,LisÃ­metro2,2017-08-04,0.187937</t>
  </si>
  <si>
    <t>eea,LisÃ­metro2,2017-08-14,0.244106</t>
  </si>
  <si>
    <t>eea,LisÃ­metro2,2017-08-19,0.199634</t>
  </si>
  <si>
    <t>eea,LisÃ­metro2,2017-08-24,0.180126</t>
  </si>
  <si>
    <t>eea,LisÃ­metro2,2017-09-03,0.183766</t>
  </si>
  <si>
    <t>eea,LisÃ­metro2,2017-09-08,0.174641</t>
  </si>
  <si>
    <t>eea,LisÃ­metro2,2017-09-13,0.171837</t>
  </si>
  <si>
    <t>eea,LisÃ­metro2,2017-09-23,0.173601</t>
  </si>
  <si>
    <t>eea,LisÃ­metro2,2017-10-08,0.229384</t>
  </si>
  <si>
    <t>eea,LisÃ­metro2,2017-10-13,0.278054</t>
  </si>
  <si>
    <t>eea,LisÃ­metro2,2017-10-23,0.302014</t>
  </si>
  <si>
    <t>eea,LisÃ­metro2,2017-10-28,0.328392</t>
  </si>
  <si>
    <t>eea,LisÃ­metro2,2017-11-07,0.502621</t>
  </si>
  <si>
    <t>eea,LisÃ­metro2,2017-11-12,0.373618</t>
  </si>
  <si>
    <t>eea,LisÃ­metro2,2017-11-17,0.373376</t>
  </si>
  <si>
    <t>eea,LisÃ­metro2,2017-11-22,0.402887</t>
  </si>
  <si>
    <t>eea,LisÃ­metro2,2017-11-27,0.260348</t>
  </si>
  <si>
    <t>eea,LisÃ­metro2,2017-12-07,0.503502</t>
  </si>
  <si>
    <t>eea,LisÃ­metro2,2017-12-12,0.40998</t>
  </si>
  <si>
    <t>eea,LisÃ­metro2,2017-12-17,0.44391</t>
  </si>
  <si>
    <t>eea,LisÃ­metro2,2017-12-22,0.40844</t>
  </si>
  <si>
    <t>eea,LisÃ­metro2,2017-12-27,0.450908</t>
  </si>
  <si>
    <t>eea,LisÃ­metro2,2018-01-01,0.392134</t>
  </si>
  <si>
    <t>eea,LisÃ­metro2,2018-01-06,0.40045</t>
  </si>
  <si>
    <t>eea,LisÃ­metro2,2018-01-21,0.405648</t>
  </si>
  <si>
    <t>eea,LisÃ­metro2,2018-01-26,0.480358</t>
  </si>
  <si>
    <t>eea,LisÃ­metro2,2018-02-05,0.375066</t>
  </si>
  <si>
    <t>eea,LisÃ­metro2,2018-02-10,0.320416</t>
  </si>
  <si>
    <t>eea,LisÃ­metro2,2018-02-15,0.381392</t>
  </si>
  <si>
    <t>eea,LisÃ­metro2,2018-02-25,0.382479</t>
  </si>
  <si>
    <t>eea,LisÃ­metro2,2018-03-02,0.377418</t>
  </si>
  <si>
    <t>eea,LisÃ­metro2,2018-03-07,0.403794</t>
  </si>
  <si>
    <t>eea,LisÃ­metro2,2018-03-12,0.40132</t>
  </si>
  <si>
    <t>eea,LisÃ­metro2,2018-03-17,0.386579</t>
  </si>
  <si>
    <t>eea,LisÃ­metro2,2018-03-22,0.39292</t>
  </si>
  <si>
    <t>eea,LisÃ­metro2,2018-03-27,0.410562</t>
  </si>
  <si>
    <t>eea,LisÃ­metro2,2018-04-06,0.391282</t>
  </si>
  <si>
    <t>eea,LisÃ­metro2,2018-04-11,0.396611</t>
  </si>
  <si>
    <t>eea,LisÃ­metro2,2018-04-16,0.395014</t>
  </si>
  <si>
    <t>eea,LisÃ­metro2,2018-04-21,0.364918</t>
  </si>
  <si>
    <t>eea,LisÃ­metro2,2018-04-26,0.372074</t>
  </si>
  <si>
    <t>eea,LisÃ­metro2,2018-05-01,0.354243</t>
  </si>
  <si>
    <t>eea,LisÃ­metro2,2018-05-11,0.339285</t>
  </si>
  <si>
    <t>eea,LisÃ­metro2,2018-05-16,0.341872</t>
  </si>
  <si>
    <t>eea,LisÃ­metro2,2018-06-05,0.320547</t>
  </si>
  <si>
    <t>eea,LisÃ­metro2,2018-07-20,0.220972</t>
  </si>
  <si>
    <t>eea,LisÃ­metro2,2018-07-25,0.231235</t>
  </si>
  <si>
    <t>eea,LisÃ­metro2,2018-07-30,0.219833</t>
  </si>
  <si>
    <t>eea,LisÃ­metro2,2018-08-14,0.206133</t>
  </si>
  <si>
    <t>eea,LisÃ­metro2,2018-08-24,0.216737</t>
  </si>
  <si>
    <t>eea,LisÃ­metro2,2018-08-29,0.194528</t>
  </si>
  <si>
    <t>eea,LisÃ­metro2,2018-09-03,0.182525</t>
  </si>
  <si>
    <t>eea,LisÃ­metro2,2018-09-08,0.178694</t>
  </si>
  <si>
    <t>eea,LisÃ­metro2,2018-09-13,0.184777</t>
  </si>
  <si>
    <t>eea,LisÃ­metro2,2018-09-23,0.181788</t>
  </si>
  <si>
    <t>eea,LisÃ­metro2,2018-10-03,0.193477</t>
  </si>
  <si>
    <t>eea,LisÃ­metro2,2018-10-18,0.239257</t>
  </si>
  <si>
    <t>eea,LisÃ­metro2,2018-11-02,0.352673</t>
  </si>
  <si>
    <t>eea,LisÃ­metro2,2018-11-17,0.350204</t>
  </si>
  <si>
    <t>eea,LisÃ­metro2,2018-11-22,0.393721</t>
  </si>
  <si>
    <t>eea,LisÃ­metro2,2018-11-27,0.478746</t>
  </si>
  <si>
    <t>eea,LisÃ­metro2,2018-12-07,0.43808</t>
  </si>
  <si>
    <t>eea,LisÃ­metro2,2018-12-22,0.41448</t>
  </si>
  <si>
    <t>eea,LisÃ­metro2,2018-12-27,0.510432</t>
  </si>
  <si>
    <t>eea,LisÃ­metro2,2019-01-01,0.44201</t>
  </si>
  <si>
    <t>eea,LisÃ­metro2,2019-01-11,0.471536</t>
  </si>
  <si>
    <t>eea,LisÃ­metro2,2019-01-16,0.410178</t>
  </si>
  <si>
    <t>eea,LisÃ­metro2,2019-01-21,0.42758</t>
  </si>
  <si>
    <t>eea,LisÃ­metro2,2019-01-26,0.410908</t>
  </si>
  <si>
    <t>eea,LisÃ­metro2,2019-01-31,0.415074</t>
  </si>
  <si>
    <t>eea,LisÃ­metro2,2019-02-05,0.432842</t>
  </si>
  <si>
    <t>eea,LisÃ­metro2,2019-02-10,0.414899</t>
  </si>
  <si>
    <t>eea,LisÃ­metro2,2019-02-15,0.404295</t>
  </si>
  <si>
    <t>eea,LisÃ­metro2,2019-02-20,0.420651</t>
  </si>
  <si>
    <t>eea,LisÃ­metro2,2019-03-02,0.414122</t>
  </si>
  <si>
    <t>eea,LisÃ­metro2,2019-03-07,0.420407</t>
  </si>
  <si>
    <t>eea,LisÃ­metro2,2019-03-12,0.509404</t>
  </si>
  <si>
    <t>eea,LisÃ­metro2,2019-03-17,0.480523</t>
  </si>
  <si>
    <t>eea,LisÃ­metro2,2019-03-22,0.44507</t>
  </si>
  <si>
    <t>eea,LisÃ­metro2,2019-04-01,0.431826</t>
  </si>
  <si>
    <t>eea,LisÃ­metro2,2019-04-06,0.445459</t>
  </si>
  <si>
    <t>eea,LisÃ­metro2,2019-04-11,0.457989</t>
  </si>
  <si>
    <t>eea,LisÃ­metro2,2019-04-16,0.453076</t>
  </si>
  <si>
    <t>eea,LisÃ­metro2,2019-04-21,0.29218</t>
  </si>
  <si>
    <t>eea,LisÃ­metro2,2019-05-01,0.607806</t>
  </si>
  <si>
    <t>eea,LisÃ­metro2,2019-05-06,0.586847</t>
  </si>
  <si>
    <t>eea,LisÃ­metro2,2019-05-11,0.623059</t>
  </si>
  <si>
    <t>eea,LisÃ­metro2,2019-05-26,0.435281</t>
  </si>
  <si>
    <t>eea,LisÃ­metro2,2019-06-10,0.294283</t>
  </si>
  <si>
    <t>eea,LisÃ­metro2,2019-06-25,0.237399</t>
  </si>
  <si>
    <t>eea,LisÃ­metro2,2019-07-05,0.262777</t>
  </si>
  <si>
    <t>eea,LisÃ­metro2,2019-07-15,0.247319</t>
  </si>
  <si>
    <t>eea,LisÃ­metro2,2019-07-20,0.254027</t>
  </si>
  <si>
    <t>eea,LisÃ­metro2,2019-07-25,0.22924</t>
  </si>
  <si>
    <t>eea,LisÃ­metro2,2019-08-04,0.206148</t>
  </si>
  <si>
    <t>eea,LisÃ­metro2,2019-08-09,0.215015</t>
  </si>
  <si>
    <t>eea,LisÃ­metro2,2019-08-14,0.193693</t>
  </si>
  <si>
    <t>eea,LisÃ­metro2,2019-08-24,0.197217</t>
  </si>
  <si>
    <t>eea,LisÃ­metro2,2019-08-29,0.187199</t>
  </si>
  <si>
    <t>eea,LisÃ­metro2,2019-09-03,0.189799</t>
  </si>
  <si>
    <t>eea,LisÃ­metro2,2019-09-13,0.205411</t>
  </si>
  <si>
    <t>eea,LisÃ­metro2,2019-09-18,0.182042</t>
  </si>
  <si>
    <t>eea,LisÃ­metro2,2019-09-28,0.169031</t>
  </si>
  <si>
    <t>eea,LisÃ­metro2,2019-10-03,0.175929</t>
  </si>
  <si>
    <t>eea,LisÃ­metro2,2019-10-08,0.192971</t>
  </si>
  <si>
    <t>eea,LisÃ­metro2,2019-10-13,0.223911</t>
  </si>
  <si>
    <t>eea,LisÃ­metro2,2019-10-18,0.260685</t>
  </si>
  <si>
    <t>eea,LisÃ­metro2,2019-10-23,0.280669</t>
  </si>
  <si>
    <t>eea,LisÃ­metro2,2019-11-02,0.376385</t>
  </si>
  <si>
    <t>eea,LisÃ­metro2,2019-11-07,0.418917</t>
  </si>
  <si>
    <t>eea,LisÃ­metro2,2019-11-12,0.45033</t>
  </si>
  <si>
    <t>eea,LisÃ­metro2,2019-11-17,0.415539</t>
  </si>
  <si>
    <t>eea,LisÃ­metro2,2019-11-27,0.415831</t>
  </si>
  <si>
    <t>eea,LisÃ­metro2,2019-12-02,0.394573</t>
  </si>
  <si>
    <t>eea,LisÃ­metro2,2019-12-07,0.420978</t>
  </si>
  <si>
    <t>eea,LisÃ­metro2,2019-12-12,0.410086</t>
  </si>
  <si>
    <t>eea,LisÃ­metro2,2019-12-17,0.413085</t>
  </si>
  <si>
    <t>eea,LisÃ­metro2,2019-12-22,0.402471</t>
  </si>
  <si>
    <t>eea,LisÃ­metro2,2019-12-27,0.380036</t>
  </si>
  <si>
    <t>eea,LisÃ­metro2,2020-01-01,0.392948</t>
  </si>
  <si>
    <t>eea,LisÃ­metro2,2020-01-11,0.386152</t>
  </si>
  <si>
    <t>eea,LisÃ­metro2,2020-01-16,0.347329</t>
  </si>
  <si>
    <t>eea,LisÃ­metro2,2020-01-21,0.384094</t>
  </si>
  <si>
    <t>eea,LisÃ­metro2,2020-01-26,0.412043</t>
  </si>
  <si>
    <t>eea,LisÃ­metro2,2020-01-31,0.412907</t>
  </si>
  <si>
    <t>eea,LisÃ­metro2,2020-02-05,0.499587</t>
  </si>
  <si>
    <t>eea,LisÃ­metro2,2020-02-15,0.45269</t>
  </si>
  <si>
    <t>eea,LisÃ­metro2,2020-02-25,0.460618</t>
  </si>
  <si>
    <t>eea,LisÃ­metro2,2020-03-01,0.444422</t>
  </si>
  <si>
    <t>eea,LisÃ­metro2,2020-03-11,0.378394</t>
  </si>
  <si>
    <t>eea,LisÃ­metro2,2020-03-16,0.414549</t>
  </si>
  <si>
    <t>eea,LisÃ­metro2,2020-03-21,0.418503</t>
  </si>
  <si>
    <t>eea,LisÃ­metro2,2020-03-26,0.494474</t>
  </si>
  <si>
    <t>eea,LisÃ­metro2,2020-04-10,0.45331</t>
  </si>
  <si>
    <t>eea,LisÃ­metro2,2020-04-15,0.537824</t>
  </si>
  <si>
    <t>eea,LisÃ­metro2,2020-04-20,0.480145</t>
  </si>
  <si>
    <t>eea,LisÃ­metro2,2020-04-25,0.431819</t>
  </si>
  <si>
    <t>eea,LisÃ­metro2,2020-04-30,0.483316</t>
  </si>
  <si>
    <t>eea,LisÃ­metro2,2020-05-10,0.394859</t>
  </si>
  <si>
    <t>eea,LisÃ­metro2,2020-05-15,0.384898</t>
  </si>
  <si>
    <t>eea,LisÃ­metro2,2020-05-25,0.305355</t>
  </si>
  <si>
    <t>eea,LisÃ­metro2,2020-05-30,0.310421</t>
  </si>
  <si>
    <t>eea,LisÃ­metro2,2020-06-04,0.288209</t>
  </si>
  <si>
    <t>eea,LisÃ­metro2,2020-06-14,0.265075</t>
  </si>
  <si>
    <t>eea,LisÃ­metro2,2020-06-19,0.208528</t>
  </si>
  <si>
    <t>eea,LisÃ­metro2,2020-07-14,0.248067</t>
  </si>
  <si>
    <t>eea,LisÃ­metro2,2020-07-19,0.209428</t>
  </si>
  <si>
    <t>eea,LisÃ­metro2,2020-07-24,0.29237</t>
  </si>
  <si>
    <t>eea,LisÃ­metro2,2020-07-29,0.212109</t>
  </si>
  <si>
    <t>eea,LisÃ­metro2,2020-08-03,0.201601</t>
  </si>
  <si>
    <t>eea,LisÃ­metro2,2020-08-13,0.211443</t>
  </si>
  <si>
    <t>eea,LisÃ­metro2,2020-08-18,0.194697</t>
  </si>
  <si>
    <t>eea,LisÃ­metro2,2020-08-23,0.205257</t>
  </si>
  <si>
    <t>eea,LisÃ­metro2,2020-09-02,0.185556</t>
  </si>
  <si>
    <t>eea,LisÃ­metro2,2020-09-07,0.182381</t>
  </si>
  <si>
    <t>eea,LisÃ­metro2,2020-09-12,0.189722</t>
  </si>
  <si>
    <t>eea,LisÃ­metro2,2020-09-17,0.168857</t>
  </si>
  <si>
    <t>eea,LisÃ­metro2,2020-09-22,0.180651</t>
  </si>
  <si>
    <t>eea,LisÃ­metro2,2020-09-27,0.194751</t>
  </si>
  <si>
    <t>eea,LisÃ­metro2,2020-10-02,0.193928</t>
  </si>
  <si>
    <t>eea,LisÃ­metro2,2020-10-07,0.198885</t>
  </si>
  <si>
    <t>eea,LisÃ­metro2,2020-10-12,0.205513</t>
  </si>
  <si>
    <t>eea,LisÃ­metro2,2020-10-17,0.269377</t>
  </si>
  <si>
    <t>eea,LisÃ­metro2,2020-10-22,0.32078</t>
  </si>
  <si>
    <t>eea,LisÃ­metro2,2020-11-01,0.401108</t>
  </si>
  <si>
    <t>eea,LisÃ­metro2,2020-11-06,0.408929</t>
  </si>
  <si>
    <t>eea,LisÃ­metro2,2020-11-16,0.422181</t>
  </si>
  <si>
    <t>eea,LisÃ­metro2,2020-11-21,0.429224</t>
  </si>
  <si>
    <t>eea,LisÃ­metro2,2020-11-26,0.409756</t>
  </si>
  <si>
    <t>eea,LisÃ­metro2,2020-12-01,0.40177</t>
  </si>
  <si>
    <t>eea,LisÃ­metro2,2020-12-06,0.40452</t>
  </si>
  <si>
    <t>eea,LisÃ­metro2,2020-12-11,0.407639</t>
  </si>
  <si>
    <t>eea,LisÃ­metro2,2020-12-16,0.423446</t>
  </si>
  <si>
    <t>eea,LisÃ­metro2,2020-12-21,0.405525</t>
  </si>
  <si>
    <t>eea,LisÃ­metro2,2020-12-31,0.40988</t>
  </si>
  <si>
    <t>eea,LisÃ­metro2,2021-01-20,0.443519</t>
  </si>
  <si>
    <t>eea,LisÃ­metro2,2021-01-25,0.397044</t>
  </si>
  <si>
    <t>eea,LisÃ­metro2,2021-02-04,0.494876</t>
  </si>
  <si>
    <t>eea,LisÃ­metro2,2021-02-14,0.539619</t>
  </si>
  <si>
    <t>eea,LisÃ­metro2,2021-02-24,0.454596</t>
  </si>
  <si>
    <t>eea,LisÃ­metro2,2021-03-01,0.52021</t>
  </si>
  <si>
    <t>eea,LisÃ­metro2,2021-03-06,0.427859</t>
  </si>
  <si>
    <t>eea,LisÃ­metro2,2021-03-21,0.44123</t>
  </si>
  <si>
    <t>eea,LisÃ­metro2,2021-03-31,0.436798</t>
  </si>
  <si>
    <t>eea,LisÃ­metro2,2021-04-15,0.448186</t>
  </si>
  <si>
    <t>eea,LisÃ­metro2,2021-04-20,0.401191</t>
  </si>
  <si>
    <t>eea,LisÃ­metro2,2021-04-25,0.41217</t>
  </si>
  <si>
    <t>eea,LisÃ­metro2,2021-05-05,0.406492</t>
  </si>
  <si>
    <t>eea,LisÃ­metro2,2021-05-15,0.350745</t>
  </si>
  <si>
    <t>eea,LisÃ­metro2,2021-05-25,0.363448</t>
  </si>
  <si>
    <t>eea,LisÃ­metro2,2021-05-30,0.331548</t>
  </si>
  <si>
    <t>eea,LisÃ­metro2,2021-06-24,0.261091</t>
  </si>
  <si>
    <t>eea,LisÃ­metro2,2021-06-29,0.314039</t>
  </si>
  <si>
    <t>eea,LisÃ­metro2,2021-07-04,0.254572</t>
  </si>
  <si>
    <t>eea,LisÃ­metro2,2021-07-09,0.249138</t>
  </si>
  <si>
    <t>eea,LisÃ­metro2,2021-07-14,0.228116</t>
  </si>
  <si>
    <t>eea,LisÃ­metro2,2021-07-19,0.228217</t>
  </si>
  <si>
    <t>eea,LisÃ­metro2,2021-07-29,0.221922</t>
  </si>
  <si>
    <t>eea,LisÃ­metro2,2021-08-03,0.20559</t>
  </si>
  <si>
    <t>eea,LisÃ­metro2,2021-08-13,0.207134</t>
  </si>
  <si>
    <t>eea,LisÃ­metro2,2021-08-18,0.184433</t>
  </si>
  <si>
    <t>eea,LisÃ­metro2,2021-09-12,0.190452</t>
  </si>
  <si>
    <t>eea,LisÃ­metro2,2021-09-17,0.191417</t>
  </si>
  <si>
    <t>eea,LisÃ­metro2,2021-09-22,0.1563</t>
  </si>
  <si>
    <t>eea,LisÃ­metro2,2021-09-27,0.182623</t>
  </si>
  <si>
    <t>eea,LisÃ­metro2,2021-10-02,0.186696</t>
  </si>
  <si>
    <t>eea,LisÃ­metro2,2021-10-07,0.193643</t>
  </si>
  <si>
    <t>eea,LisÃ­metro2,2021-10-17,0.235736</t>
  </si>
  <si>
    <t>eea,LisÃ­metro2,2021-11-06,0.402718</t>
  </si>
  <si>
    <t>eea,LisÃ­metro2,2021-11-21,0.396892</t>
  </si>
  <si>
    <t>eea,LisÃ­metro2,2021-11-26,0.453418</t>
  </si>
  <si>
    <t>eea,LisÃ­metro2,2021-12-01,0.454693</t>
  </si>
  <si>
    <t>eea,LisÃ­metro2,2021-12-06,0.492998</t>
  </si>
  <si>
    <t>eea,LisÃ­metro2,2021-12-11,0.467672</t>
  </si>
  <si>
    <t>eea,LisÃ­metro2,2021-12-16,0.416473</t>
  </si>
  <si>
    <t>eea,LisÃ­metro2,2021-12-26,0.439515</t>
  </si>
  <si>
    <t>eea,LisÃ­metro2,2021-12-31,0.432205</t>
  </si>
  <si>
    <t>eea,LisÃ­metro2,2022-01-05,0.443964</t>
  </si>
  <si>
    <t>eea,LisÃ­metro2,2022-01-10,0.41407</t>
  </si>
  <si>
    <t>eea,LisÃ­metro2,2022-01-15,0.406101</t>
  </si>
  <si>
    <t>eea,LisÃ­metro2,2022-01-20,0.427199</t>
  </si>
  <si>
    <t>eea,LisÃ­metro2,2022-01-25,0.469666</t>
  </si>
  <si>
    <t>eea,LisÃ­metro2,2022-01-30,0.489617</t>
  </si>
  <si>
    <t>eea,LisÃ­metro2,2022-02-04,0.494282</t>
  </si>
  <si>
    <t>eea,LisÃ­metro2,2022-02-09,0.465303</t>
  </si>
  <si>
    <t>eea,LisÃ­metro2,2022-02-14,0.509157</t>
  </si>
  <si>
    <t>eea,LisÃ­metro2,2022-02-19,0.461254</t>
  </si>
  <si>
    <t>eea,LisÃ­metro2,2022-03-01,0.45113</t>
  </si>
  <si>
    <t>eea,LisÃ­metro2,2022-03-06,0.42137</t>
  </si>
  <si>
    <t>eea,LisÃ­metro2,2022-03-16,0.426436</t>
  </si>
  <si>
    <t>eea,LisÃ­metro2,2022-03-21,0.418269</t>
  </si>
  <si>
    <t>eea,LisÃ­metro2,2022-03-26,0.415965</t>
  </si>
  <si>
    <t>eea,LisÃ­metro2,2022-03-31,0.378305</t>
  </si>
  <si>
    <t>eea,LisÃ­metro2,2022-04-05,0.395995</t>
  </si>
  <si>
    <t>eea,LisÃ­metro2,2022-04-15,0.397707</t>
  </si>
  <si>
    <t>eea,LisÃ­metro2,2022-04-20,0.398649</t>
  </si>
  <si>
    <t>eea,LisÃ­metro2,2022-04-25,0.392478</t>
  </si>
  <si>
    <t>eea,LisÃ­metro2,2022-04-30,0.403314</t>
  </si>
  <si>
    <t>eea,LisÃ­metro2,2022-05-05,0.39425</t>
  </si>
  <si>
    <t>eea,LisÃ­metro2,2022-05-10,0.203899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</si>
</sst>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[$-2C0A]d&quot; de &quot;mmmm&quot; de &quot;yyyy;@"/>
  </numFmts>
  <fonts count="2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9D9D9"/>
      </patternFill>
    </fill>
  </fills>
  <borders count="2">
    <border>
      <left/>
      <right/>
      <top/>
      <bottom/>
      <diagonal/>
    </border>
    <border>
      <left/>
      <right/>
      <top style="thin">
        <color rgb="FFA9D18E"/>
      </top>
      <bottom style="thin">
        <color rgb="FFA9D18E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2" borderId="0" xfId="0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0" fontId="1" fillId="3" borderId="0" xfId="0" applyFont="1" applyFill="1"/>
    <xf numFmtId="165" fontId="1" fillId="3" borderId="0" xfId="0" applyNumberFormat="1" applyFont="1" applyFill="1"/>
    <xf numFmtId="0" fontId="0" fillId="3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2" fontId="0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/>
    <xf numFmtId="1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Border="1"/>
    <xf numFmtId="1" fontId="0" fillId="4" borderId="1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A11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768228129091005E-2"/>
          <c:y val="3.7675449396700297E-2"/>
          <c:w val="0.79930559508224697"/>
          <c:h val="0.90092752195682502"/>
        </c:manualLayout>
      </c:layout>
      <c:scatterChart>
        <c:scatterStyle val="lineMarker"/>
        <c:varyColors val="0"/>
        <c:ser>
          <c:idx val="0"/>
          <c:order val="0"/>
          <c:tx>
            <c:v>18-19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xVal>
            <c:numRef>
              <c:f>'Estado de cultivo1'!$A$2:$A$45</c:f>
              <c:numCache>
                <c:formatCode>0</c:formatCode>
                <c:ptCount val="44"/>
                <c:pt idx="0">
                  <c:v>124</c:v>
                </c:pt>
                <c:pt idx="1">
                  <c:v>139</c:v>
                </c:pt>
                <c:pt idx="2">
                  <c:v>154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214</c:v>
                </c:pt>
                <c:pt idx="10">
                  <c:v>224</c:v>
                </c:pt>
                <c:pt idx="11">
                  <c:v>229</c:v>
                </c:pt>
                <c:pt idx="12">
                  <c:v>234</c:v>
                </c:pt>
                <c:pt idx="13">
                  <c:v>239</c:v>
                </c:pt>
                <c:pt idx="14">
                  <c:v>244</c:v>
                </c:pt>
                <c:pt idx="15">
                  <c:v>249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274</c:v>
                </c:pt>
                <c:pt idx="20">
                  <c:v>279</c:v>
                </c:pt>
                <c:pt idx="21">
                  <c:v>284</c:v>
                </c:pt>
                <c:pt idx="22">
                  <c:v>289</c:v>
                </c:pt>
                <c:pt idx="23">
                  <c:v>294</c:v>
                </c:pt>
                <c:pt idx="24">
                  <c:v>304</c:v>
                </c:pt>
                <c:pt idx="25">
                  <c:v>309</c:v>
                </c:pt>
                <c:pt idx="26">
                  <c:v>314</c:v>
                </c:pt>
                <c:pt idx="27">
                  <c:v>319</c:v>
                </c:pt>
                <c:pt idx="28">
                  <c:v>324</c:v>
                </c:pt>
                <c:pt idx="29">
                  <c:v>124</c:v>
                </c:pt>
                <c:pt idx="30">
                  <c:v>129</c:v>
                </c:pt>
                <c:pt idx="31">
                  <c:v>134</c:v>
                </c:pt>
                <c:pt idx="32">
                  <c:v>139</c:v>
                </c:pt>
                <c:pt idx="33">
                  <c:v>144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169</c:v>
                </c:pt>
                <c:pt idx="38">
                  <c:v>179</c:v>
                </c:pt>
                <c:pt idx="39">
                  <c:v>184</c:v>
                </c:pt>
                <c:pt idx="40">
                  <c:v>189</c:v>
                </c:pt>
                <c:pt idx="41">
                  <c:v>194</c:v>
                </c:pt>
                <c:pt idx="42">
                  <c:v>199</c:v>
                </c:pt>
                <c:pt idx="43">
                  <c:v>204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0.42064956250000002</c:v>
                </c:pt>
                <c:pt idx="1">
                  <c:v>0.30240424999999999</c:v>
                </c:pt>
                <c:pt idx="2">
                  <c:v>0.31459156249999998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0.29737518749999997</c:v>
                </c:pt>
                <c:pt idx="6">
                  <c:v>0.27100200000000002</c:v>
                </c:pt>
                <c:pt idx="7">
                  <c:v>0.25674843749999998</c:v>
                </c:pt>
                <c:pt idx="8">
                  <c:v>0.25219912499999997</c:v>
                </c:pt>
                <c:pt idx="9">
                  <c:v>0.25942268749999997</c:v>
                </c:pt>
                <c:pt idx="10">
                  <c:v>0.25587325</c:v>
                </c:pt>
                <c:pt idx="11">
                  <c:v>0.26975393749999999</c:v>
                </c:pt>
                <c:pt idx="12">
                  <c:v>0.32411768749999997</c:v>
                </c:pt>
                <c:pt idx="13">
                  <c:v>0.45879918749999998</c:v>
                </c:pt>
                <c:pt idx="14">
                  <c:v>0.45586725</c:v>
                </c:pt>
                <c:pt idx="15">
                  <c:v>0.50754368750000001</c:v>
                </c:pt>
                <c:pt idx="16">
                  <c:v>0.60851087500000001</c:v>
                </c:pt>
                <c:pt idx="17">
                  <c:v>0.56022000000000005</c:v>
                </c:pt>
                <c:pt idx="18">
                  <c:v>0.53219499999999997</c:v>
                </c:pt>
                <c:pt idx="19">
                  <c:v>0.64613799999999999</c:v>
                </c:pt>
                <c:pt idx="20">
                  <c:v>0.56488687500000001</c:v>
                </c:pt>
                <c:pt idx="21">
                  <c:v>0.59994900000000007</c:v>
                </c:pt>
                <c:pt idx="22">
                  <c:v>0.527086375</c:v>
                </c:pt>
                <c:pt idx="23">
                  <c:v>0.54775125000000002</c:v>
                </c:pt>
                <c:pt idx="24">
                  <c:v>0.52795325000000004</c:v>
                </c:pt>
                <c:pt idx="25">
                  <c:v>0.53290037499999998</c:v>
                </c:pt>
                <c:pt idx="26">
                  <c:v>0.55399987500000003</c:v>
                </c:pt>
                <c:pt idx="27">
                  <c:v>0.53269256250000008</c:v>
                </c:pt>
                <c:pt idx="28">
                  <c:v>0.52010031249999999</c:v>
                </c:pt>
                <c:pt idx="29">
                  <c:v>0.53952306250000004</c:v>
                </c:pt>
                <c:pt idx="30">
                  <c:v>0.53176987499999995</c:v>
                </c:pt>
                <c:pt idx="31">
                  <c:v>0.53923331249999995</c:v>
                </c:pt>
                <c:pt idx="32">
                  <c:v>0.64491725</c:v>
                </c:pt>
                <c:pt idx="33">
                  <c:v>0.61062106250000003</c:v>
                </c:pt>
                <c:pt idx="34">
                  <c:v>0.56852062500000011</c:v>
                </c:pt>
                <c:pt idx="35">
                  <c:v>0.55279337500000003</c:v>
                </c:pt>
                <c:pt idx="36">
                  <c:v>0.56898256250000001</c:v>
                </c:pt>
                <c:pt idx="37">
                  <c:v>0.58386193750000004</c:v>
                </c:pt>
                <c:pt idx="38">
                  <c:v>0.57802775000000006</c:v>
                </c:pt>
                <c:pt idx="39">
                  <c:v>0.38696375</c:v>
                </c:pt>
                <c:pt idx="40">
                  <c:v>0.76176962500000001</c:v>
                </c:pt>
                <c:pt idx="41">
                  <c:v>0.73688081250000004</c:v>
                </c:pt>
                <c:pt idx="42">
                  <c:v>0.7798825625000001</c:v>
                </c:pt>
                <c:pt idx="43">
                  <c:v>0.55689618750000003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7-4B81-B806-7CF5332B6942}"/>
            </c:ext>
          </c:extLst>
        </c:ser>
        <c:ser>
          <c:idx val="1"/>
          <c:order val="1"/>
          <c:tx>
            <c:v>19-20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xVal>
            <c:numRef>
              <c:f>'Estado de cultivo1'!$A$46:$A$99</c:f>
              <c:numCache>
                <c:formatCode>0</c:formatCode>
                <c:ptCount val="54"/>
                <c:pt idx="0">
                  <c:v>209</c:v>
                </c:pt>
                <c:pt idx="1">
                  <c:v>214</c:v>
                </c:pt>
                <c:pt idx="2">
                  <c:v>224</c:v>
                </c:pt>
                <c:pt idx="3">
                  <c:v>229</c:v>
                </c:pt>
                <c:pt idx="4">
                  <c:v>234</c:v>
                </c:pt>
                <c:pt idx="5">
                  <c:v>239</c:v>
                </c:pt>
                <c:pt idx="6">
                  <c:v>244</c:v>
                </c:pt>
                <c:pt idx="7">
                  <c:v>249</c:v>
                </c:pt>
                <c:pt idx="8">
                  <c:v>259</c:v>
                </c:pt>
                <c:pt idx="9">
                  <c:v>269</c:v>
                </c:pt>
                <c:pt idx="10">
                  <c:v>274</c:v>
                </c:pt>
                <c:pt idx="11">
                  <c:v>284</c:v>
                </c:pt>
                <c:pt idx="12">
                  <c:v>289</c:v>
                </c:pt>
                <c:pt idx="13">
                  <c:v>294</c:v>
                </c:pt>
                <c:pt idx="14">
                  <c:v>299</c:v>
                </c:pt>
                <c:pt idx="15">
                  <c:v>314</c:v>
                </c:pt>
                <c:pt idx="16">
                  <c:v>319</c:v>
                </c:pt>
                <c:pt idx="17">
                  <c:v>324</c:v>
                </c:pt>
                <c:pt idx="18">
                  <c:v>329</c:v>
                </c:pt>
                <c:pt idx="19">
                  <c:v>334</c:v>
                </c:pt>
                <c:pt idx="20">
                  <c:v>123</c:v>
                </c:pt>
                <c:pt idx="21">
                  <c:v>128</c:v>
                </c:pt>
                <c:pt idx="22">
                  <c:v>133</c:v>
                </c:pt>
                <c:pt idx="23">
                  <c:v>138</c:v>
                </c:pt>
                <c:pt idx="24">
                  <c:v>143</c:v>
                </c:pt>
                <c:pt idx="25">
                  <c:v>153</c:v>
                </c:pt>
                <c:pt idx="26">
                  <c:v>158</c:v>
                </c:pt>
                <c:pt idx="27">
                  <c:v>168</c:v>
                </c:pt>
                <c:pt idx="28">
                  <c:v>173</c:v>
                </c:pt>
                <c:pt idx="29">
                  <c:v>178</c:v>
                </c:pt>
                <c:pt idx="30">
                  <c:v>183</c:v>
                </c:pt>
                <c:pt idx="31">
                  <c:v>188</c:v>
                </c:pt>
                <c:pt idx="32">
                  <c:v>193</c:v>
                </c:pt>
                <c:pt idx="33">
                  <c:v>198</c:v>
                </c:pt>
                <c:pt idx="34">
                  <c:v>203</c:v>
                </c:pt>
                <c:pt idx="35">
                  <c:v>213</c:v>
                </c:pt>
                <c:pt idx="36">
                  <c:v>233</c:v>
                </c:pt>
                <c:pt idx="37">
                  <c:v>238</c:v>
                </c:pt>
                <c:pt idx="38">
                  <c:v>248</c:v>
                </c:pt>
                <c:pt idx="39">
                  <c:v>258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293</c:v>
                </c:pt>
                <c:pt idx="44">
                  <c:v>303</c:v>
                </c:pt>
                <c:pt idx="45">
                  <c:v>318</c:v>
                </c:pt>
                <c:pt idx="46">
                  <c:v>323</c:v>
                </c:pt>
                <c:pt idx="47">
                  <c:v>328</c:v>
                </c:pt>
                <c:pt idx="48">
                  <c:v>123</c:v>
                </c:pt>
                <c:pt idx="49">
                  <c:v>128</c:v>
                </c:pt>
                <c:pt idx="50">
                  <c:v>138</c:v>
                </c:pt>
                <c:pt idx="51">
                  <c:v>158</c:v>
                </c:pt>
                <c:pt idx="52">
                  <c:v>173</c:v>
                </c:pt>
                <c:pt idx="53">
                  <c:v>178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0.38946106250000001</c:v>
                </c:pt>
                <c:pt idx="1">
                  <c:v>0.32191131249999999</c:v>
                </c:pt>
                <c:pt idx="2">
                  <c:v>0.35204768749999998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0.31222249999999996</c:v>
                </c:pt>
                <c:pt idx="6">
                  <c:v>0.28480074999999999</c:v>
                </c:pt>
                <c:pt idx="7">
                  <c:v>0.29533031249999997</c:v>
                </c:pt>
                <c:pt idx="8">
                  <c:v>0.27001043749999998</c:v>
                </c:pt>
                <c:pt idx="9">
                  <c:v>0.27419518749999999</c:v>
                </c:pt>
                <c:pt idx="10">
                  <c:v>0.26229881249999998</c:v>
                </c:pt>
                <c:pt idx="11">
                  <c:v>0.2653863125</c:v>
                </c:pt>
                <c:pt idx="12">
                  <c:v>0.28392556250000001</c:v>
                </c:pt>
                <c:pt idx="13">
                  <c:v>0.25617487500000002</c:v>
                </c:pt>
                <c:pt idx="14">
                  <c:v>0.24072431249999998</c:v>
                </c:pt>
                <c:pt idx="15">
                  <c:v>0.24891568750000001</c:v>
                </c:pt>
                <c:pt idx="16">
                  <c:v>0.26915306249999998</c:v>
                </c:pt>
                <c:pt idx="17">
                  <c:v>0.30589431249999999</c:v>
                </c:pt>
                <c:pt idx="18">
                  <c:v>0.34956343749999996</c:v>
                </c:pt>
                <c:pt idx="19">
                  <c:v>0.37329443749999996</c:v>
                </c:pt>
                <c:pt idx="20">
                  <c:v>0.4869571875</c:v>
                </c:pt>
                <c:pt idx="21">
                  <c:v>0.53746393749999999</c:v>
                </c:pt>
                <c:pt idx="22">
                  <c:v>0.57476687500000001</c:v>
                </c:pt>
                <c:pt idx="23">
                  <c:v>0.53345256249999995</c:v>
                </c:pt>
                <c:pt idx="24">
                  <c:v>0.53379931250000001</c:v>
                </c:pt>
                <c:pt idx="25">
                  <c:v>0.50855543749999998</c:v>
                </c:pt>
                <c:pt idx="26">
                  <c:v>0.53991137500000008</c:v>
                </c:pt>
                <c:pt idx="27">
                  <c:v>0.52697712500000005</c:v>
                </c:pt>
                <c:pt idx="28">
                  <c:v>0.53053843749999996</c:v>
                </c:pt>
                <c:pt idx="29">
                  <c:v>0.51793431249999999</c:v>
                </c:pt>
                <c:pt idx="30">
                  <c:v>0.49129274999999994</c:v>
                </c:pt>
                <c:pt idx="31">
                  <c:v>0.50662574999999999</c:v>
                </c:pt>
                <c:pt idx="32">
                  <c:v>0.49855549999999998</c:v>
                </c:pt>
                <c:pt idx="33">
                  <c:v>0.45245318749999996</c:v>
                </c:pt>
                <c:pt idx="34">
                  <c:v>0.49611162499999995</c:v>
                </c:pt>
                <c:pt idx="35">
                  <c:v>0.52930106249999997</c:v>
                </c:pt>
                <c:pt idx="36">
                  <c:v>0.53032706250000006</c:v>
                </c:pt>
                <c:pt idx="37">
                  <c:v>0.63325956250000004</c:v>
                </c:pt>
                <c:pt idx="38">
                  <c:v>0.57756937500000005</c:v>
                </c:pt>
                <c:pt idx="39">
                  <c:v>0.58698387500000004</c:v>
                </c:pt>
                <c:pt idx="40">
                  <c:v>0.56775112500000002</c:v>
                </c:pt>
                <c:pt idx="41">
                  <c:v>0.48934287500000001</c:v>
                </c:pt>
                <c:pt idx="42">
                  <c:v>0.53227693750000005</c:v>
                </c:pt>
                <c:pt idx="43">
                  <c:v>0.53697231249999999</c:v>
                </c:pt>
                <c:pt idx="44">
                  <c:v>0.62718787500000006</c:v>
                </c:pt>
                <c:pt idx="45">
                  <c:v>0.57830562500000005</c:v>
                </c:pt>
                <c:pt idx="46">
                  <c:v>0.67866599999999999</c:v>
                </c:pt>
                <c:pt idx="47">
                  <c:v>0.61017218750000002</c:v>
                </c:pt>
                <c:pt idx="48">
                  <c:v>0.55278506250000004</c:v>
                </c:pt>
                <c:pt idx="49">
                  <c:v>0.61393775000000006</c:v>
                </c:pt>
                <c:pt idx="50">
                  <c:v>0.50889506250000005</c:v>
                </c:pt>
                <c:pt idx="51">
                  <c:v>0.497066375</c:v>
                </c:pt>
                <c:pt idx="52">
                  <c:v>0.40260906249999995</c:v>
                </c:pt>
                <c:pt idx="53">
                  <c:v>0.40862493750000001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7-4B81-B806-7CF5332B6942}"/>
            </c:ext>
          </c:extLst>
        </c:ser>
        <c:ser>
          <c:idx val="2"/>
          <c:order val="2"/>
          <c:tx>
            <c:v>20-21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xVal>
            <c:numRef>
              <c:f>'Estado de cultivo1'!$A$100:$A$148</c:f>
              <c:numCache>
                <c:formatCode>0</c:formatCode>
                <c:ptCount val="49"/>
                <c:pt idx="0">
                  <c:v>183</c:v>
                </c:pt>
                <c:pt idx="1">
                  <c:v>188</c:v>
                </c:pt>
                <c:pt idx="2">
                  <c:v>193</c:v>
                </c:pt>
                <c:pt idx="3">
                  <c:v>198</c:v>
                </c:pt>
                <c:pt idx="4">
                  <c:v>208</c:v>
                </c:pt>
                <c:pt idx="5">
                  <c:v>213</c:v>
                </c:pt>
                <c:pt idx="6">
                  <c:v>218</c:v>
                </c:pt>
                <c:pt idx="7">
                  <c:v>223</c:v>
                </c:pt>
                <c:pt idx="8">
                  <c:v>228</c:v>
                </c:pt>
                <c:pt idx="9">
                  <c:v>233</c:v>
                </c:pt>
                <c:pt idx="10">
                  <c:v>238</c:v>
                </c:pt>
                <c:pt idx="11">
                  <c:v>243</c:v>
                </c:pt>
                <c:pt idx="12">
                  <c:v>248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273</c:v>
                </c:pt>
                <c:pt idx="17">
                  <c:v>278</c:v>
                </c:pt>
                <c:pt idx="18">
                  <c:v>288</c:v>
                </c:pt>
                <c:pt idx="19">
                  <c:v>293</c:v>
                </c:pt>
                <c:pt idx="20">
                  <c:v>298</c:v>
                </c:pt>
                <c:pt idx="21">
                  <c:v>303</c:v>
                </c:pt>
                <c:pt idx="22">
                  <c:v>308</c:v>
                </c:pt>
                <c:pt idx="23">
                  <c:v>318</c:v>
                </c:pt>
                <c:pt idx="24">
                  <c:v>323</c:v>
                </c:pt>
                <c:pt idx="25">
                  <c:v>328</c:v>
                </c:pt>
                <c:pt idx="26">
                  <c:v>333</c:v>
                </c:pt>
                <c:pt idx="27">
                  <c:v>338</c:v>
                </c:pt>
                <c:pt idx="28">
                  <c:v>343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0.38224818749999995</c:v>
                </c:pt>
                <c:pt idx="1">
                  <c:v>0.3547765625</c:v>
                </c:pt>
                <c:pt idx="2">
                  <c:v>0.28762699999999997</c:v>
                </c:pt>
                <c:pt idx="3">
                  <c:v>0.33457956249999998</c:v>
                </c:pt>
                <c:pt idx="4">
                  <c:v>0.28869574999999997</c:v>
                </c:pt>
                <c:pt idx="5">
                  <c:v>0.387189375</c:v>
                </c:pt>
                <c:pt idx="6">
                  <c:v>0.29187943749999995</c:v>
                </c:pt>
                <c:pt idx="7">
                  <c:v>0.27940118749999998</c:v>
                </c:pt>
                <c:pt idx="8">
                  <c:v>0.29108856249999998</c:v>
                </c:pt>
                <c:pt idx="9">
                  <c:v>0.27120268749999998</c:v>
                </c:pt>
                <c:pt idx="10">
                  <c:v>0.28374268749999998</c:v>
                </c:pt>
                <c:pt idx="11">
                  <c:v>0.26034774999999999</c:v>
                </c:pt>
                <c:pt idx="12">
                  <c:v>0.25657743750000001</c:v>
                </c:pt>
                <c:pt idx="13">
                  <c:v>0.26529487499999999</c:v>
                </c:pt>
                <c:pt idx="14">
                  <c:v>0.24051768750000002</c:v>
                </c:pt>
                <c:pt idx="15">
                  <c:v>0.25452306250000001</c:v>
                </c:pt>
                <c:pt idx="16">
                  <c:v>0.27126681250000001</c:v>
                </c:pt>
                <c:pt idx="17">
                  <c:v>0.27028949999999996</c:v>
                </c:pt>
                <c:pt idx="18">
                  <c:v>0.27617593750000002</c:v>
                </c:pt>
                <c:pt idx="19">
                  <c:v>0.28404668750000001</c:v>
                </c:pt>
                <c:pt idx="20">
                  <c:v>0.35988518749999993</c:v>
                </c:pt>
                <c:pt idx="21">
                  <c:v>0.42092625</c:v>
                </c:pt>
                <c:pt idx="22">
                  <c:v>0.51631575000000007</c:v>
                </c:pt>
                <c:pt idx="23">
                  <c:v>0.52560318750000001</c:v>
                </c:pt>
                <c:pt idx="24">
                  <c:v>0.54133993749999998</c:v>
                </c:pt>
                <c:pt idx="25">
                  <c:v>0.54970350000000001</c:v>
                </c:pt>
                <c:pt idx="26">
                  <c:v>0.52658525</c:v>
                </c:pt>
                <c:pt idx="27">
                  <c:v>0.51710187500000004</c:v>
                </c:pt>
                <c:pt idx="28">
                  <c:v>0.52036749999999998</c:v>
                </c:pt>
                <c:pt idx="29">
                  <c:v>0.52407131249999994</c:v>
                </c:pt>
                <c:pt idx="30">
                  <c:v>0.54284212500000006</c:v>
                </c:pt>
                <c:pt idx="31">
                  <c:v>0.52156093749999999</c:v>
                </c:pt>
                <c:pt idx="32">
                  <c:v>0.52673250000000005</c:v>
                </c:pt>
                <c:pt idx="33">
                  <c:v>0.56667881250000007</c:v>
                </c:pt>
                <c:pt idx="34">
                  <c:v>0.51148974999999997</c:v>
                </c:pt>
                <c:pt idx="35">
                  <c:v>0.62766525000000006</c:v>
                </c:pt>
                <c:pt idx="36">
                  <c:v>0.68079756250000001</c:v>
                </c:pt>
                <c:pt idx="37">
                  <c:v>0.57983275000000001</c:v>
                </c:pt>
                <c:pt idx="38">
                  <c:v>0.65774937499999997</c:v>
                </c:pt>
                <c:pt idx="39">
                  <c:v>0.54808256249999998</c:v>
                </c:pt>
                <c:pt idx="40">
                  <c:v>0.56396062499999999</c:v>
                </c:pt>
                <c:pt idx="41">
                  <c:v>0.55869762500000009</c:v>
                </c:pt>
                <c:pt idx="42">
                  <c:v>0.57222087499999996</c:v>
                </c:pt>
                <c:pt idx="43">
                  <c:v>0.51641431250000003</c:v>
                </c:pt>
                <c:pt idx="44">
                  <c:v>0.52945187500000002</c:v>
                </c:pt>
                <c:pt idx="45">
                  <c:v>0.52270925000000001</c:v>
                </c:pt>
                <c:pt idx="46">
                  <c:v>0.45650968749999993</c:v>
                </c:pt>
                <c:pt idx="47">
                  <c:v>0.47159449999999997</c:v>
                </c:pt>
                <c:pt idx="48">
                  <c:v>0.43371324999999999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07-4B81-B806-7CF5332B6942}"/>
            </c:ext>
          </c:extLst>
        </c:ser>
        <c:ser>
          <c:idx val="3"/>
          <c:order val="3"/>
          <c:tx>
            <c:v>21-22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xVal>
            <c:numRef>
              <c:f>'Estado de cultivo1'!$A$149:$A$197</c:f>
              <c:numCache>
                <c:formatCode>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0.35004556250000002</c:v>
                </c:pt>
                <c:pt idx="1">
                  <c:v>0.41292131249999997</c:v>
                </c:pt>
                <c:pt idx="2">
                  <c:v>0.34230425000000003</c:v>
                </c:pt>
                <c:pt idx="3">
                  <c:v>0.33585137499999995</c:v>
                </c:pt>
                <c:pt idx="4">
                  <c:v>0.31088775000000002</c:v>
                </c:pt>
                <c:pt idx="5">
                  <c:v>0.31100768749999996</c:v>
                </c:pt>
                <c:pt idx="6">
                  <c:v>0.30353237499999997</c:v>
                </c:pt>
                <c:pt idx="7">
                  <c:v>0.28413812499999996</c:v>
                </c:pt>
                <c:pt idx="8">
                  <c:v>0.28597162500000001</c:v>
                </c:pt>
                <c:pt idx="9">
                  <c:v>0.25901418749999999</c:v>
                </c:pt>
                <c:pt idx="10">
                  <c:v>0.26616175000000003</c:v>
                </c:pt>
                <c:pt idx="11">
                  <c:v>0.2673076875</c:v>
                </c:pt>
                <c:pt idx="12">
                  <c:v>0.22560625000000001</c:v>
                </c:pt>
                <c:pt idx="13">
                  <c:v>0.25686481249999998</c:v>
                </c:pt>
                <c:pt idx="14">
                  <c:v>0.26170149999999998</c:v>
                </c:pt>
                <c:pt idx="15">
                  <c:v>0.26995106250000001</c:v>
                </c:pt>
                <c:pt idx="16">
                  <c:v>0.31993649999999996</c:v>
                </c:pt>
                <c:pt idx="17">
                  <c:v>0.51822762500000008</c:v>
                </c:pt>
                <c:pt idx="18">
                  <c:v>0.51130925000000005</c:v>
                </c:pt>
                <c:pt idx="19">
                  <c:v>0.57843387499999999</c:v>
                </c:pt>
                <c:pt idx="20">
                  <c:v>0.57994793750000007</c:v>
                </c:pt>
                <c:pt idx="21">
                  <c:v>0.62543512499999998</c:v>
                </c:pt>
                <c:pt idx="22">
                  <c:v>0.59536049999999996</c:v>
                </c:pt>
                <c:pt idx="23">
                  <c:v>0.53456168749999999</c:v>
                </c:pt>
                <c:pt idx="24">
                  <c:v>0.56192406250000004</c:v>
                </c:pt>
                <c:pt idx="25">
                  <c:v>0.55324343750000005</c:v>
                </c:pt>
                <c:pt idx="26">
                  <c:v>0.56720725000000005</c:v>
                </c:pt>
                <c:pt idx="27">
                  <c:v>0.53170812499999998</c:v>
                </c:pt>
                <c:pt idx="28">
                  <c:v>0.52224493750000001</c:v>
                </c:pt>
                <c:pt idx="29">
                  <c:v>0.54729881250000001</c:v>
                </c:pt>
                <c:pt idx="30">
                  <c:v>0.59772837499999998</c:v>
                </c:pt>
                <c:pt idx="31">
                  <c:v>0.62142018750000005</c:v>
                </c:pt>
                <c:pt idx="32">
                  <c:v>0.62695987500000006</c:v>
                </c:pt>
                <c:pt idx="33">
                  <c:v>0.59254731250000003</c:v>
                </c:pt>
                <c:pt idx="34">
                  <c:v>0.64462393750000002</c:v>
                </c:pt>
                <c:pt idx="35">
                  <c:v>0.58773912500000003</c:v>
                </c:pt>
                <c:pt idx="36">
                  <c:v>0.57571687500000002</c:v>
                </c:pt>
                <c:pt idx="37">
                  <c:v>0.54037687500000009</c:v>
                </c:pt>
                <c:pt idx="38">
                  <c:v>0.54639274999999998</c:v>
                </c:pt>
                <c:pt idx="39">
                  <c:v>0.53669443750000001</c:v>
                </c:pt>
                <c:pt idx="40">
                  <c:v>0.53395843749999994</c:v>
                </c:pt>
                <c:pt idx="41">
                  <c:v>0.4892371875</c:v>
                </c:pt>
                <c:pt idx="42">
                  <c:v>0.51024406249999998</c:v>
                </c:pt>
                <c:pt idx="43">
                  <c:v>0.51227706249999994</c:v>
                </c:pt>
                <c:pt idx="44">
                  <c:v>0.51339568749999998</c:v>
                </c:pt>
                <c:pt idx="45">
                  <c:v>0.50606762500000002</c:v>
                </c:pt>
                <c:pt idx="46">
                  <c:v>0.51893537499999998</c:v>
                </c:pt>
                <c:pt idx="47">
                  <c:v>0.50817187500000005</c:v>
                </c:pt>
                <c:pt idx="48">
                  <c:v>0.2821300625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07-4B81-B806-7CF5332B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813"/>
        <c:axId val="98262491"/>
      </c:scatterChart>
      <c:valAx>
        <c:axId val="51060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98262491"/>
        <c:crosses val="autoZero"/>
        <c:crossBetween val="midCat"/>
      </c:valAx>
      <c:valAx>
        <c:axId val="98262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1060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'Estado de cultivo1'!$F$2</c:f>
              <c:strCache>
                <c:ptCount val="1"/>
                <c:pt idx="0">
                  <c:v>18-19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'Estado de cultivo1'!$A$2:$A$45</c:f>
              <c:numCache>
                <c:formatCode>0</c:formatCode>
                <c:ptCount val="44"/>
                <c:pt idx="0">
                  <c:v>124</c:v>
                </c:pt>
                <c:pt idx="1">
                  <c:v>139</c:v>
                </c:pt>
                <c:pt idx="2">
                  <c:v>154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214</c:v>
                </c:pt>
                <c:pt idx="10">
                  <c:v>224</c:v>
                </c:pt>
                <c:pt idx="11">
                  <c:v>229</c:v>
                </c:pt>
                <c:pt idx="12">
                  <c:v>234</c:v>
                </c:pt>
                <c:pt idx="13">
                  <c:v>239</c:v>
                </c:pt>
                <c:pt idx="14">
                  <c:v>244</c:v>
                </c:pt>
                <c:pt idx="15">
                  <c:v>249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274</c:v>
                </c:pt>
                <c:pt idx="20">
                  <c:v>279</c:v>
                </c:pt>
                <c:pt idx="21">
                  <c:v>284</c:v>
                </c:pt>
                <c:pt idx="22">
                  <c:v>289</c:v>
                </c:pt>
                <c:pt idx="23">
                  <c:v>294</c:v>
                </c:pt>
                <c:pt idx="24">
                  <c:v>304</c:v>
                </c:pt>
                <c:pt idx="25">
                  <c:v>309</c:v>
                </c:pt>
                <c:pt idx="26">
                  <c:v>314</c:v>
                </c:pt>
                <c:pt idx="27">
                  <c:v>319</c:v>
                </c:pt>
                <c:pt idx="28">
                  <c:v>324</c:v>
                </c:pt>
                <c:pt idx="29">
                  <c:v>124</c:v>
                </c:pt>
                <c:pt idx="30">
                  <c:v>129</c:v>
                </c:pt>
                <c:pt idx="31">
                  <c:v>134</c:v>
                </c:pt>
                <c:pt idx="32">
                  <c:v>139</c:v>
                </c:pt>
                <c:pt idx="33">
                  <c:v>144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169</c:v>
                </c:pt>
                <c:pt idx="38">
                  <c:v>179</c:v>
                </c:pt>
                <c:pt idx="39">
                  <c:v>184</c:v>
                </c:pt>
                <c:pt idx="40">
                  <c:v>189</c:v>
                </c:pt>
                <c:pt idx="41">
                  <c:v>194</c:v>
                </c:pt>
                <c:pt idx="42">
                  <c:v>199</c:v>
                </c:pt>
                <c:pt idx="43">
                  <c:v>204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0.42064956250000002</c:v>
                </c:pt>
                <c:pt idx="1">
                  <c:v>0.30240424999999999</c:v>
                </c:pt>
                <c:pt idx="2">
                  <c:v>0.31459156249999998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0.29737518749999997</c:v>
                </c:pt>
                <c:pt idx="6">
                  <c:v>0.27100200000000002</c:v>
                </c:pt>
                <c:pt idx="7">
                  <c:v>0.25674843749999998</c:v>
                </c:pt>
                <c:pt idx="8">
                  <c:v>0.25219912499999997</c:v>
                </c:pt>
                <c:pt idx="9">
                  <c:v>0.25942268749999997</c:v>
                </c:pt>
                <c:pt idx="10">
                  <c:v>0.25587325</c:v>
                </c:pt>
                <c:pt idx="11">
                  <c:v>0.26975393749999999</c:v>
                </c:pt>
                <c:pt idx="12">
                  <c:v>0.32411768749999997</c:v>
                </c:pt>
                <c:pt idx="13">
                  <c:v>0.45879918749999998</c:v>
                </c:pt>
                <c:pt idx="14">
                  <c:v>0.45586725</c:v>
                </c:pt>
                <c:pt idx="15">
                  <c:v>0.50754368750000001</c:v>
                </c:pt>
                <c:pt idx="16">
                  <c:v>0.60851087500000001</c:v>
                </c:pt>
                <c:pt idx="17">
                  <c:v>0.56022000000000005</c:v>
                </c:pt>
                <c:pt idx="18">
                  <c:v>0.53219499999999997</c:v>
                </c:pt>
                <c:pt idx="19">
                  <c:v>0.64613799999999999</c:v>
                </c:pt>
                <c:pt idx="20">
                  <c:v>0.56488687500000001</c:v>
                </c:pt>
                <c:pt idx="21">
                  <c:v>0.59994900000000007</c:v>
                </c:pt>
                <c:pt idx="22">
                  <c:v>0.527086375</c:v>
                </c:pt>
                <c:pt idx="23">
                  <c:v>0.54775125000000002</c:v>
                </c:pt>
                <c:pt idx="24">
                  <c:v>0.52795325000000004</c:v>
                </c:pt>
                <c:pt idx="25">
                  <c:v>0.53290037499999998</c:v>
                </c:pt>
                <c:pt idx="26">
                  <c:v>0.55399987500000003</c:v>
                </c:pt>
                <c:pt idx="27">
                  <c:v>0.53269256250000008</c:v>
                </c:pt>
                <c:pt idx="28">
                  <c:v>0.52010031249999999</c:v>
                </c:pt>
                <c:pt idx="29">
                  <c:v>0.53952306250000004</c:v>
                </c:pt>
                <c:pt idx="30">
                  <c:v>0.53176987499999995</c:v>
                </c:pt>
                <c:pt idx="31">
                  <c:v>0.53923331249999995</c:v>
                </c:pt>
                <c:pt idx="32">
                  <c:v>0.64491725</c:v>
                </c:pt>
                <c:pt idx="33">
                  <c:v>0.61062106250000003</c:v>
                </c:pt>
                <c:pt idx="34">
                  <c:v>0.56852062500000011</c:v>
                </c:pt>
                <c:pt idx="35">
                  <c:v>0.55279337500000003</c:v>
                </c:pt>
                <c:pt idx="36">
                  <c:v>0.56898256250000001</c:v>
                </c:pt>
                <c:pt idx="37">
                  <c:v>0.58386193750000004</c:v>
                </c:pt>
                <c:pt idx="38">
                  <c:v>0.57802775000000006</c:v>
                </c:pt>
                <c:pt idx="39">
                  <c:v>0.38696375</c:v>
                </c:pt>
                <c:pt idx="40">
                  <c:v>0.76176962500000001</c:v>
                </c:pt>
                <c:pt idx="41">
                  <c:v>0.73688081250000004</c:v>
                </c:pt>
                <c:pt idx="42">
                  <c:v>0.7798825625000001</c:v>
                </c:pt>
                <c:pt idx="43">
                  <c:v>0.55689618750000003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72D-8F36-DB39EAA8225A}"/>
            </c:ext>
          </c:extLst>
        </c:ser>
        <c:ser>
          <c:idx val="1"/>
          <c:order val="1"/>
          <c:tx>
            <c:strRef>
              <c:f>'Estado de cultivo1'!$F$46</c:f>
              <c:strCache>
                <c:ptCount val="1"/>
                <c:pt idx="0">
                  <c:v>19-20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'Estado de cultivo1'!$A$46:$A$99</c:f>
              <c:numCache>
                <c:formatCode>0</c:formatCode>
                <c:ptCount val="54"/>
                <c:pt idx="0">
                  <c:v>209</c:v>
                </c:pt>
                <c:pt idx="1">
                  <c:v>214</c:v>
                </c:pt>
                <c:pt idx="2">
                  <c:v>224</c:v>
                </c:pt>
                <c:pt idx="3">
                  <c:v>229</c:v>
                </c:pt>
                <c:pt idx="4">
                  <c:v>234</c:v>
                </c:pt>
                <c:pt idx="5">
                  <c:v>239</c:v>
                </c:pt>
                <c:pt idx="6">
                  <c:v>244</c:v>
                </c:pt>
                <c:pt idx="7">
                  <c:v>249</c:v>
                </c:pt>
                <c:pt idx="8">
                  <c:v>259</c:v>
                </c:pt>
                <c:pt idx="9">
                  <c:v>269</c:v>
                </c:pt>
                <c:pt idx="10">
                  <c:v>274</c:v>
                </c:pt>
                <c:pt idx="11">
                  <c:v>284</c:v>
                </c:pt>
                <c:pt idx="12">
                  <c:v>289</c:v>
                </c:pt>
                <c:pt idx="13">
                  <c:v>294</c:v>
                </c:pt>
                <c:pt idx="14">
                  <c:v>299</c:v>
                </c:pt>
                <c:pt idx="15">
                  <c:v>314</c:v>
                </c:pt>
                <c:pt idx="16">
                  <c:v>319</c:v>
                </c:pt>
                <c:pt idx="17">
                  <c:v>324</c:v>
                </c:pt>
                <c:pt idx="18">
                  <c:v>329</c:v>
                </c:pt>
                <c:pt idx="19">
                  <c:v>334</c:v>
                </c:pt>
                <c:pt idx="20">
                  <c:v>123</c:v>
                </c:pt>
                <c:pt idx="21">
                  <c:v>128</c:v>
                </c:pt>
                <c:pt idx="22">
                  <c:v>133</c:v>
                </c:pt>
                <c:pt idx="23">
                  <c:v>138</c:v>
                </c:pt>
                <c:pt idx="24">
                  <c:v>143</c:v>
                </c:pt>
                <c:pt idx="25">
                  <c:v>153</c:v>
                </c:pt>
                <c:pt idx="26">
                  <c:v>158</c:v>
                </c:pt>
                <c:pt idx="27">
                  <c:v>168</c:v>
                </c:pt>
                <c:pt idx="28">
                  <c:v>173</c:v>
                </c:pt>
                <c:pt idx="29">
                  <c:v>178</c:v>
                </c:pt>
                <c:pt idx="30">
                  <c:v>183</c:v>
                </c:pt>
                <c:pt idx="31">
                  <c:v>188</c:v>
                </c:pt>
                <c:pt idx="32">
                  <c:v>193</c:v>
                </c:pt>
                <c:pt idx="33">
                  <c:v>198</c:v>
                </c:pt>
                <c:pt idx="34">
                  <c:v>203</c:v>
                </c:pt>
                <c:pt idx="35">
                  <c:v>213</c:v>
                </c:pt>
                <c:pt idx="36">
                  <c:v>233</c:v>
                </c:pt>
                <c:pt idx="37">
                  <c:v>238</c:v>
                </c:pt>
                <c:pt idx="38">
                  <c:v>248</c:v>
                </c:pt>
                <c:pt idx="39">
                  <c:v>258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293</c:v>
                </c:pt>
                <c:pt idx="44">
                  <c:v>303</c:v>
                </c:pt>
                <c:pt idx="45">
                  <c:v>318</c:v>
                </c:pt>
                <c:pt idx="46">
                  <c:v>323</c:v>
                </c:pt>
                <c:pt idx="47">
                  <c:v>328</c:v>
                </c:pt>
                <c:pt idx="48">
                  <c:v>123</c:v>
                </c:pt>
                <c:pt idx="49">
                  <c:v>128</c:v>
                </c:pt>
                <c:pt idx="50">
                  <c:v>138</c:v>
                </c:pt>
                <c:pt idx="51">
                  <c:v>158</c:v>
                </c:pt>
                <c:pt idx="52">
                  <c:v>173</c:v>
                </c:pt>
                <c:pt idx="53">
                  <c:v>178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0.38946106250000001</c:v>
                </c:pt>
                <c:pt idx="1">
                  <c:v>0.32191131249999999</c:v>
                </c:pt>
                <c:pt idx="2">
                  <c:v>0.35204768749999998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0.31222249999999996</c:v>
                </c:pt>
                <c:pt idx="6">
                  <c:v>0.28480074999999999</c:v>
                </c:pt>
                <c:pt idx="7">
                  <c:v>0.29533031249999997</c:v>
                </c:pt>
                <c:pt idx="8">
                  <c:v>0.27001043749999998</c:v>
                </c:pt>
                <c:pt idx="9">
                  <c:v>0.27419518749999999</c:v>
                </c:pt>
                <c:pt idx="10">
                  <c:v>0.26229881249999998</c:v>
                </c:pt>
                <c:pt idx="11">
                  <c:v>0.2653863125</c:v>
                </c:pt>
                <c:pt idx="12">
                  <c:v>0.28392556250000001</c:v>
                </c:pt>
                <c:pt idx="13">
                  <c:v>0.25617487500000002</c:v>
                </c:pt>
                <c:pt idx="14">
                  <c:v>0.24072431249999998</c:v>
                </c:pt>
                <c:pt idx="15">
                  <c:v>0.24891568750000001</c:v>
                </c:pt>
                <c:pt idx="16">
                  <c:v>0.26915306249999998</c:v>
                </c:pt>
                <c:pt idx="17">
                  <c:v>0.30589431249999999</c:v>
                </c:pt>
                <c:pt idx="18">
                  <c:v>0.34956343749999996</c:v>
                </c:pt>
                <c:pt idx="19">
                  <c:v>0.37329443749999996</c:v>
                </c:pt>
                <c:pt idx="20">
                  <c:v>0.4869571875</c:v>
                </c:pt>
                <c:pt idx="21">
                  <c:v>0.53746393749999999</c:v>
                </c:pt>
                <c:pt idx="22">
                  <c:v>0.57476687500000001</c:v>
                </c:pt>
                <c:pt idx="23">
                  <c:v>0.53345256249999995</c:v>
                </c:pt>
                <c:pt idx="24">
                  <c:v>0.53379931250000001</c:v>
                </c:pt>
                <c:pt idx="25">
                  <c:v>0.50855543749999998</c:v>
                </c:pt>
                <c:pt idx="26">
                  <c:v>0.53991137500000008</c:v>
                </c:pt>
                <c:pt idx="27">
                  <c:v>0.52697712500000005</c:v>
                </c:pt>
                <c:pt idx="28">
                  <c:v>0.53053843749999996</c:v>
                </c:pt>
                <c:pt idx="29">
                  <c:v>0.51793431249999999</c:v>
                </c:pt>
                <c:pt idx="30">
                  <c:v>0.49129274999999994</c:v>
                </c:pt>
                <c:pt idx="31">
                  <c:v>0.50662574999999999</c:v>
                </c:pt>
                <c:pt idx="32">
                  <c:v>0.49855549999999998</c:v>
                </c:pt>
                <c:pt idx="33">
                  <c:v>0.45245318749999996</c:v>
                </c:pt>
                <c:pt idx="34">
                  <c:v>0.49611162499999995</c:v>
                </c:pt>
                <c:pt idx="35">
                  <c:v>0.52930106249999997</c:v>
                </c:pt>
                <c:pt idx="36">
                  <c:v>0.53032706250000006</c:v>
                </c:pt>
                <c:pt idx="37">
                  <c:v>0.63325956250000004</c:v>
                </c:pt>
                <c:pt idx="38">
                  <c:v>0.57756937500000005</c:v>
                </c:pt>
                <c:pt idx="39">
                  <c:v>0.58698387500000004</c:v>
                </c:pt>
                <c:pt idx="40">
                  <c:v>0.56775112500000002</c:v>
                </c:pt>
                <c:pt idx="41">
                  <c:v>0.48934287500000001</c:v>
                </c:pt>
                <c:pt idx="42">
                  <c:v>0.53227693750000005</c:v>
                </c:pt>
                <c:pt idx="43">
                  <c:v>0.53697231249999999</c:v>
                </c:pt>
                <c:pt idx="44">
                  <c:v>0.62718787500000006</c:v>
                </c:pt>
                <c:pt idx="45">
                  <c:v>0.57830562500000005</c:v>
                </c:pt>
                <c:pt idx="46">
                  <c:v>0.67866599999999999</c:v>
                </c:pt>
                <c:pt idx="47">
                  <c:v>0.61017218750000002</c:v>
                </c:pt>
                <c:pt idx="48">
                  <c:v>0.55278506250000004</c:v>
                </c:pt>
                <c:pt idx="49">
                  <c:v>0.61393775000000006</c:v>
                </c:pt>
                <c:pt idx="50">
                  <c:v>0.50889506250000005</c:v>
                </c:pt>
                <c:pt idx="51">
                  <c:v>0.497066375</c:v>
                </c:pt>
                <c:pt idx="52">
                  <c:v>0.40260906249999995</c:v>
                </c:pt>
                <c:pt idx="53">
                  <c:v>0.40862493750000001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3-472D-8F36-DB39EAA8225A}"/>
            </c:ext>
          </c:extLst>
        </c:ser>
        <c:ser>
          <c:idx val="2"/>
          <c:order val="2"/>
          <c:tx>
            <c:strRef>
              <c:f>'Estado de cultivo1'!$F$100</c:f>
              <c:strCache>
                <c:ptCount val="1"/>
                <c:pt idx="0">
                  <c:v>20-21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'Estado de cultivo1'!$A$100:$A$148</c:f>
              <c:numCache>
                <c:formatCode>0</c:formatCode>
                <c:ptCount val="49"/>
                <c:pt idx="0">
                  <c:v>183</c:v>
                </c:pt>
                <c:pt idx="1">
                  <c:v>188</c:v>
                </c:pt>
                <c:pt idx="2">
                  <c:v>193</c:v>
                </c:pt>
                <c:pt idx="3">
                  <c:v>198</c:v>
                </c:pt>
                <c:pt idx="4">
                  <c:v>208</c:v>
                </c:pt>
                <c:pt idx="5">
                  <c:v>213</c:v>
                </c:pt>
                <c:pt idx="6">
                  <c:v>218</c:v>
                </c:pt>
                <c:pt idx="7">
                  <c:v>223</c:v>
                </c:pt>
                <c:pt idx="8">
                  <c:v>228</c:v>
                </c:pt>
                <c:pt idx="9">
                  <c:v>233</c:v>
                </c:pt>
                <c:pt idx="10">
                  <c:v>238</c:v>
                </c:pt>
                <c:pt idx="11">
                  <c:v>243</c:v>
                </c:pt>
                <c:pt idx="12">
                  <c:v>248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273</c:v>
                </c:pt>
                <c:pt idx="17">
                  <c:v>278</c:v>
                </c:pt>
                <c:pt idx="18">
                  <c:v>288</c:v>
                </c:pt>
                <c:pt idx="19">
                  <c:v>293</c:v>
                </c:pt>
                <c:pt idx="20">
                  <c:v>298</c:v>
                </c:pt>
                <c:pt idx="21">
                  <c:v>303</c:v>
                </c:pt>
                <c:pt idx="22">
                  <c:v>308</c:v>
                </c:pt>
                <c:pt idx="23">
                  <c:v>318</c:v>
                </c:pt>
                <c:pt idx="24">
                  <c:v>323</c:v>
                </c:pt>
                <c:pt idx="25">
                  <c:v>328</c:v>
                </c:pt>
                <c:pt idx="26">
                  <c:v>333</c:v>
                </c:pt>
                <c:pt idx="27">
                  <c:v>338</c:v>
                </c:pt>
                <c:pt idx="28">
                  <c:v>343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0.38224818749999995</c:v>
                </c:pt>
                <c:pt idx="1">
                  <c:v>0.3547765625</c:v>
                </c:pt>
                <c:pt idx="2">
                  <c:v>0.28762699999999997</c:v>
                </c:pt>
                <c:pt idx="3">
                  <c:v>0.33457956249999998</c:v>
                </c:pt>
                <c:pt idx="4">
                  <c:v>0.28869574999999997</c:v>
                </c:pt>
                <c:pt idx="5">
                  <c:v>0.387189375</c:v>
                </c:pt>
                <c:pt idx="6">
                  <c:v>0.29187943749999995</c:v>
                </c:pt>
                <c:pt idx="7">
                  <c:v>0.27940118749999998</c:v>
                </c:pt>
                <c:pt idx="8">
                  <c:v>0.29108856249999998</c:v>
                </c:pt>
                <c:pt idx="9">
                  <c:v>0.27120268749999998</c:v>
                </c:pt>
                <c:pt idx="10">
                  <c:v>0.28374268749999998</c:v>
                </c:pt>
                <c:pt idx="11">
                  <c:v>0.26034774999999999</c:v>
                </c:pt>
                <c:pt idx="12">
                  <c:v>0.25657743750000001</c:v>
                </c:pt>
                <c:pt idx="13">
                  <c:v>0.26529487499999999</c:v>
                </c:pt>
                <c:pt idx="14">
                  <c:v>0.24051768750000002</c:v>
                </c:pt>
                <c:pt idx="15">
                  <c:v>0.25452306250000001</c:v>
                </c:pt>
                <c:pt idx="16">
                  <c:v>0.27126681250000001</c:v>
                </c:pt>
                <c:pt idx="17">
                  <c:v>0.27028949999999996</c:v>
                </c:pt>
                <c:pt idx="18">
                  <c:v>0.27617593750000002</c:v>
                </c:pt>
                <c:pt idx="19">
                  <c:v>0.28404668750000001</c:v>
                </c:pt>
                <c:pt idx="20">
                  <c:v>0.35988518749999993</c:v>
                </c:pt>
                <c:pt idx="21">
                  <c:v>0.42092625</c:v>
                </c:pt>
                <c:pt idx="22">
                  <c:v>0.51631575000000007</c:v>
                </c:pt>
                <c:pt idx="23">
                  <c:v>0.52560318750000001</c:v>
                </c:pt>
                <c:pt idx="24">
                  <c:v>0.54133993749999998</c:v>
                </c:pt>
                <c:pt idx="25">
                  <c:v>0.54970350000000001</c:v>
                </c:pt>
                <c:pt idx="26">
                  <c:v>0.52658525</c:v>
                </c:pt>
                <c:pt idx="27">
                  <c:v>0.51710187500000004</c:v>
                </c:pt>
                <c:pt idx="28">
                  <c:v>0.52036749999999998</c:v>
                </c:pt>
                <c:pt idx="29">
                  <c:v>0.52407131249999994</c:v>
                </c:pt>
                <c:pt idx="30">
                  <c:v>0.54284212500000006</c:v>
                </c:pt>
                <c:pt idx="31">
                  <c:v>0.52156093749999999</c:v>
                </c:pt>
                <c:pt idx="32">
                  <c:v>0.52673250000000005</c:v>
                </c:pt>
                <c:pt idx="33">
                  <c:v>0.56667881250000007</c:v>
                </c:pt>
                <c:pt idx="34">
                  <c:v>0.51148974999999997</c:v>
                </c:pt>
                <c:pt idx="35">
                  <c:v>0.62766525000000006</c:v>
                </c:pt>
                <c:pt idx="36">
                  <c:v>0.68079756250000001</c:v>
                </c:pt>
                <c:pt idx="37">
                  <c:v>0.57983275000000001</c:v>
                </c:pt>
                <c:pt idx="38">
                  <c:v>0.65774937499999997</c:v>
                </c:pt>
                <c:pt idx="39">
                  <c:v>0.54808256249999998</c:v>
                </c:pt>
                <c:pt idx="40">
                  <c:v>0.56396062499999999</c:v>
                </c:pt>
                <c:pt idx="41">
                  <c:v>0.55869762500000009</c:v>
                </c:pt>
                <c:pt idx="42">
                  <c:v>0.57222087499999996</c:v>
                </c:pt>
                <c:pt idx="43">
                  <c:v>0.51641431250000003</c:v>
                </c:pt>
                <c:pt idx="44">
                  <c:v>0.52945187500000002</c:v>
                </c:pt>
                <c:pt idx="45">
                  <c:v>0.52270925000000001</c:v>
                </c:pt>
                <c:pt idx="46">
                  <c:v>0.45650968749999993</c:v>
                </c:pt>
                <c:pt idx="47">
                  <c:v>0.47159449999999997</c:v>
                </c:pt>
                <c:pt idx="48">
                  <c:v>0.43371324999999999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3-472D-8F36-DB39EAA8225A}"/>
            </c:ext>
          </c:extLst>
        </c:ser>
        <c:ser>
          <c:idx val="3"/>
          <c:order val="3"/>
          <c:tx>
            <c:strRef>
              <c:f>'Estado de cultivo1'!$F$149</c:f>
              <c:strCache>
                <c:ptCount val="1"/>
                <c:pt idx="0">
                  <c:v>21-22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'Estado de cultivo1'!$A$149:$A$197</c:f>
              <c:numCache>
                <c:formatCode>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0.35004556250000002</c:v>
                </c:pt>
                <c:pt idx="1">
                  <c:v>0.41292131249999997</c:v>
                </c:pt>
                <c:pt idx="2">
                  <c:v>0.34230425000000003</c:v>
                </c:pt>
                <c:pt idx="3">
                  <c:v>0.33585137499999995</c:v>
                </c:pt>
                <c:pt idx="4">
                  <c:v>0.31088775000000002</c:v>
                </c:pt>
                <c:pt idx="5">
                  <c:v>0.31100768749999996</c:v>
                </c:pt>
                <c:pt idx="6">
                  <c:v>0.30353237499999997</c:v>
                </c:pt>
                <c:pt idx="7">
                  <c:v>0.28413812499999996</c:v>
                </c:pt>
                <c:pt idx="8">
                  <c:v>0.28597162500000001</c:v>
                </c:pt>
                <c:pt idx="9">
                  <c:v>0.25901418749999999</c:v>
                </c:pt>
                <c:pt idx="10">
                  <c:v>0.26616175000000003</c:v>
                </c:pt>
                <c:pt idx="11">
                  <c:v>0.2673076875</c:v>
                </c:pt>
                <c:pt idx="12">
                  <c:v>0.22560625000000001</c:v>
                </c:pt>
                <c:pt idx="13">
                  <c:v>0.25686481249999998</c:v>
                </c:pt>
                <c:pt idx="14">
                  <c:v>0.26170149999999998</c:v>
                </c:pt>
                <c:pt idx="15">
                  <c:v>0.26995106250000001</c:v>
                </c:pt>
                <c:pt idx="16">
                  <c:v>0.31993649999999996</c:v>
                </c:pt>
                <c:pt idx="17">
                  <c:v>0.51822762500000008</c:v>
                </c:pt>
                <c:pt idx="18">
                  <c:v>0.51130925000000005</c:v>
                </c:pt>
                <c:pt idx="19">
                  <c:v>0.57843387499999999</c:v>
                </c:pt>
                <c:pt idx="20">
                  <c:v>0.57994793750000007</c:v>
                </c:pt>
                <c:pt idx="21">
                  <c:v>0.62543512499999998</c:v>
                </c:pt>
                <c:pt idx="22">
                  <c:v>0.59536049999999996</c:v>
                </c:pt>
                <c:pt idx="23">
                  <c:v>0.53456168749999999</c:v>
                </c:pt>
                <c:pt idx="24">
                  <c:v>0.56192406250000004</c:v>
                </c:pt>
                <c:pt idx="25">
                  <c:v>0.55324343750000005</c:v>
                </c:pt>
                <c:pt idx="26">
                  <c:v>0.56720725000000005</c:v>
                </c:pt>
                <c:pt idx="27">
                  <c:v>0.53170812499999998</c:v>
                </c:pt>
                <c:pt idx="28">
                  <c:v>0.52224493750000001</c:v>
                </c:pt>
                <c:pt idx="29">
                  <c:v>0.54729881250000001</c:v>
                </c:pt>
                <c:pt idx="30">
                  <c:v>0.59772837499999998</c:v>
                </c:pt>
                <c:pt idx="31">
                  <c:v>0.62142018750000005</c:v>
                </c:pt>
                <c:pt idx="32">
                  <c:v>0.62695987500000006</c:v>
                </c:pt>
                <c:pt idx="33">
                  <c:v>0.59254731250000003</c:v>
                </c:pt>
                <c:pt idx="34">
                  <c:v>0.64462393750000002</c:v>
                </c:pt>
                <c:pt idx="35">
                  <c:v>0.58773912500000003</c:v>
                </c:pt>
                <c:pt idx="36">
                  <c:v>0.57571687500000002</c:v>
                </c:pt>
                <c:pt idx="37">
                  <c:v>0.54037687500000009</c:v>
                </c:pt>
                <c:pt idx="38">
                  <c:v>0.54639274999999998</c:v>
                </c:pt>
                <c:pt idx="39">
                  <c:v>0.53669443750000001</c:v>
                </c:pt>
                <c:pt idx="40">
                  <c:v>0.53395843749999994</c:v>
                </c:pt>
                <c:pt idx="41">
                  <c:v>0.4892371875</c:v>
                </c:pt>
                <c:pt idx="42">
                  <c:v>0.51024406249999998</c:v>
                </c:pt>
                <c:pt idx="43">
                  <c:v>0.51227706249999994</c:v>
                </c:pt>
                <c:pt idx="44">
                  <c:v>0.51339568749999998</c:v>
                </c:pt>
                <c:pt idx="45">
                  <c:v>0.50606762500000002</c:v>
                </c:pt>
                <c:pt idx="46">
                  <c:v>0.51893537499999998</c:v>
                </c:pt>
                <c:pt idx="47">
                  <c:v>0.50817187500000005</c:v>
                </c:pt>
                <c:pt idx="48">
                  <c:v>0.2821300625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3-472D-8F36-DB39EAA8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207"/>
        <c:axId val="15930239"/>
      </c:scatterChart>
      <c:valAx>
        <c:axId val="25975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5930239"/>
        <c:crosses val="autoZero"/>
        <c:crossBetween val="midCat"/>
      </c:valAx>
      <c:valAx>
        <c:axId val="15930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259752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784330244313397E-2"/>
          <c:y val="3.7672357189757102E-2"/>
          <c:w val="0.79932603201347896"/>
          <c:h val="0.90093565331582404"/>
        </c:manualLayout>
      </c:layout>
      <c:scatterChart>
        <c:scatterStyle val="lineMarker"/>
        <c:varyColors val="0"/>
        <c:ser>
          <c:idx val="0"/>
          <c:order val="0"/>
          <c:tx>
            <c:v>18-19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6"/>
            <c:dispRSqr val="0"/>
            <c:dispEq val="0"/>
          </c:trendline>
          <c:xVal>
            <c:numRef>
              <c:f>'Estado de cultivo1'!$B$13:$B$36</c:f>
              <c:numCache>
                <c:formatCode>[$-2C0A]d" de "mmmm" de "yyyy;@</c:formatCode>
                <c:ptCount val="24"/>
                <c:pt idx="0">
                  <c:v>44577</c:v>
                </c:pt>
                <c:pt idx="1">
                  <c:v>44582</c:v>
                </c:pt>
                <c:pt idx="2">
                  <c:v>44587</c:v>
                </c:pt>
                <c:pt idx="3">
                  <c:v>44592</c:v>
                </c:pt>
                <c:pt idx="4">
                  <c:v>44597</c:v>
                </c:pt>
                <c:pt idx="5">
                  <c:v>44602</c:v>
                </c:pt>
                <c:pt idx="6">
                  <c:v>44607</c:v>
                </c:pt>
                <c:pt idx="7">
                  <c:v>44612</c:v>
                </c:pt>
                <c:pt idx="8">
                  <c:v>44622</c:v>
                </c:pt>
                <c:pt idx="9">
                  <c:v>44627</c:v>
                </c:pt>
                <c:pt idx="10">
                  <c:v>44632</c:v>
                </c:pt>
                <c:pt idx="11">
                  <c:v>44637</c:v>
                </c:pt>
                <c:pt idx="12">
                  <c:v>44642</c:v>
                </c:pt>
                <c:pt idx="13">
                  <c:v>44652</c:v>
                </c:pt>
                <c:pt idx="14">
                  <c:v>44657</c:v>
                </c:pt>
                <c:pt idx="15">
                  <c:v>44662</c:v>
                </c:pt>
                <c:pt idx="16">
                  <c:v>44667</c:v>
                </c:pt>
                <c:pt idx="17">
                  <c:v>44672</c:v>
                </c:pt>
                <c:pt idx="18">
                  <c:v>44472</c:v>
                </c:pt>
                <c:pt idx="19">
                  <c:v>44477</c:v>
                </c:pt>
                <c:pt idx="20">
                  <c:v>44482</c:v>
                </c:pt>
                <c:pt idx="21">
                  <c:v>44487</c:v>
                </c:pt>
                <c:pt idx="22">
                  <c:v>44492</c:v>
                </c:pt>
                <c:pt idx="23">
                  <c:v>44502</c:v>
                </c:pt>
              </c:numCache>
            </c:numRef>
          </c:xVal>
          <c:yVal>
            <c:numRef>
              <c:f>'Estado de cultivo1'!$E$13:$E$36</c:f>
              <c:numCache>
                <c:formatCode>General</c:formatCode>
                <c:ptCount val="24"/>
                <c:pt idx="0">
                  <c:v>0.26975393749999999</c:v>
                </c:pt>
                <c:pt idx="1">
                  <c:v>0.32411768749999997</c:v>
                </c:pt>
                <c:pt idx="2">
                  <c:v>0.45879918749999998</c:v>
                </c:pt>
                <c:pt idx="3">
                  <c:v>0.45586725</c:v>
                </c:pt>
                <c:pt idx="4">
                  <c:v>0.50754368750000001</c:v>
                </c:pt>
                <c:pt idx="5">
                  <c:v>0.60851087500000001</c:v>
                </c:pt>
                <c:pt idx="6">
                  <c:v>0.56022000000000005</c:v>
                </c:pt>
                <c:pt idx="7">
                  <c:v>0.53219499999999997</c:v>
                </c:pt>
                <c:pt idx="8">
                  <c:v>0.64613799999999999</c:v>
                </c:pt>
                <c:pt idx="9">
                  <c:v>0.56488687500000001</c:v>
                </c:pt>
                <c:pt idx="10">
                  <c:v>0.59994900000000007</c:v>
                </c:pt>
                <c:pt idx="11">
                  <c:v>0.527086375</c:v>
                </c:pt>
                <c:pt idx="12">
                  <c:v>0.54775125000000002</c:v>
                </c:pt>
                <c:pt idx="13">
                  <c:v>0.52795325000000004</c:v>
                </c:pt>
                <c:pt idx="14">
                  <c:v>0.53290037499999998</c:v>
                </c:pt>
                <c:pt idx="15">
                  <c:v>0.55399987500000003</c:v>
                </c:pt>
                <c:pt idx="16">
                  <c:v>0.53269256250000008</c:v>
                </c:pt>
                <c:pt idx="17">
                  <c:v>0.52010031249999999</c:v>
                </c:pt>
                <c:pt idx="18">
                  <c:v>0.53952306250000004</c:v>
                </c:pt>
                <c:pt idx="19">
                  <c:v>0.53176987499999995</c:v>
                </c:pt>
                <c:pt idx="20">
                  <c:v>0.53923331249999995</c:v>
                </c:pt>
                <c:pt idx="21">
                  <c:v>0.64491725</c:v>
                </c:pt>
                <c:pt idx="22">
                  <c:v>0.61062106250000003</c:v>
                </c:pt>
                <c:pt idx="23">
                  <c:v>0.56852062500000011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A4F-BD96-A3E2D45A833D}"/>
            </c:ext>
          </c:extLst>
        </c:ser>
        <c:ser>
          <c:idx val="1"/>
          <c:order val="1"/>
          <c:tx>
            <c:strRef>
              <c:f>'Estado de cultivo1'!$F$71</c:f>
              <c:strCache>
                <c:ptCount val="1"/>
                <c:pt idx="0">
                  <c:v>19-20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'Estado de cultivo1'!$B$61:$B$90</c:f>
              <c:numCache>
                <c:formatCode>[$-2C0A]d" de "mmmm" de "yyyy;@</c:formatCode>
                <c:ptCount val="30"/>
                <c:pt idx="0">
                  <c:v>44662</c:v>
                </c:pt>
                <c:pt idx="1">
                  <c:v>44667</c:v>
                </c:pt>
                <c:pt idx="2">
                  <c:v>44672</c:v>
                </c:pt>
                <c:pt idx="3">
                  <c:v>44677</c:v>
                </c:pt>
                <c:pt idx="4">
                  <c:v>44682</c:v>
                </c:pt>
                <c:pt idx="5">
                  <c:v>44471</c:v>
                </c:pt>
                <c:pt idx="6">
                  <c:v>44476</c:v>
                </c:pt>
                <c:pt idx="7">
                  <c:v>44481</c:v>
                </c:pt>
                <c:pt idx="8">
                  <c:v>44486</c:v>
                </c:pt>
                <c:pt idx="9">
                  <c:v>44491</c:v>
                </c:pt>
                <c:pt idx="10">
                  <c:v>44501</c:v>
                </c:pt>
                <c:pt idx="11">
                  <c:v>44506</c:v>
                </c:pt>
                <c:pt idx="12">
                  <c:v>44516</c:v>
                </c:pt>
                <c:pt idx="13">
                  <c:v>44521</c:v>
                </c:pt>
                <c:pt idx="14">
                  <c:v>44526</c:v>
                </c:pt>
                <c:pt idx="15">
                  <c:v>44531</c:v>
                </c:pt>
                <c:pt idx="16">
                  <c:v>44536</c:v>
                </c:pt>
                <c:pt idx="17">
                  <c:v>44541</c:v>
                </c:pt>
                <c:pt idx="18">
                  <c:v>44546</c:v>
                </c:pt>
                <c:pt idx="19">
                  <c:v>44551</c:v>
                </c:pt>
                <c:pt idx="20">
                  <c:v>44561</c:v>
                </c:pt>
                <c:pt idx="21">
                  <c:v>44581</c:v>
                </c:pt>
                <c:pt idx="22">
                  <c:v>44586</c:v>
                </c:pt>
                <c:pt idx="23">
                  <c:v>44596</c:v>
                </c:pt>
                <c:pt idx="24">
                  <c:v>44606</c:v>
                </c:pt>
                <c:pt idx="25">
                  <c:v>44616</c:v>
                </c:pt>
                <c:pt idx="26">
                  <c:v>44621</c:v>
                </c:pt>
                <c:pt idx="27">
                  <c:v>44626</c:v>
                </c:pt>
                <c:pt idx="28">
                  <c:v>44641</c:v>
                </c:pt>
                <c:pt idx="29">
                  <c:v>44651</c:v>
                </c:pt>
              </c:numCache>
            </c:numRef>
          </c:xVal>
          <c:yVal>
            <c:numRef>
              <c:f>'Estado de cultivo1'!$E$61:$E$90</c:f>
              <c:numCache>
                <c:formatCode>General</c:formatCode>
                <c:ptCount val="30"/>
                <c:pt idx="0">
                  <c:v>0.24891568750000001</c:v>
                </c:pt>
                <c:pt idx="1">
                  <c:v>0.26915306249999998</c:v>
                </c:pt>
                <c:pt idx="2">
                  <c:v>0.30589431249999999</c:v>
                </c:pt>
                <c:pt idx="3">
                  <c:v>0.34956343749999996</c:v>
                </c:pt>
                <c:pt idx="4">
                  <c:v>0.37329443749999996</c:v>
                </c:pt>
                <c:pt idx="5">
                  <c:v>0.4869571875</c:v>
                </c:pt>
                <c:pt idx="6">
                  <c:v>0.53746393749999999</c:v>
                </c:pt>
                <c:pt idx="7">
                  <c:v>0.57476687500000001</c:v>
                </c:pt>
                <c:pt idx="8">
                  <c:v>0.53345256249999995</c:v>
                </c:pt>
                <c:pt idx="9">
                  <c:v>0.53379931250000001</c:v>
                </c:pt>
                <c:pt idx="10">
                  <c:v>0.50855543749999998</c:v>
                </c:pt>
                <c:pt idx="11">
                  <c:v>0.53991137500000008</c:v>
                </c:pt>
                <c:pt idx="12">
                  <c:v>0.52697712500000005</c:v>
                </c:pt>
                <c:pt idx="13">
                  <c:v>0.53053843749999996</c:v>
                </c:pt>
                <c:pt idx="14">
                  <c:v>0.51793431249999999</c:v>
                </c:pt>
                <c:pt idx="15">
                  <c:v>0.49129274999999994</c:v>
                </c:pt>
                <c:pt idx="16">
                  <c:v>0.50662574999999999</c:v>
                </c:pt>
                <c:pt idx="17">
                  <c:v>0.49855549999999998</c:v>
                </c:pt>
                <c:pt idx="18">
                  <c:v>0.45245318749999996</c:v>
                </c:pt>
                <c:pt idx="19">
                  <c:v>0.49611162499999995</c:v>
                </c:pt>
                <c:pt idx="20">
                  <c:v>0.52930106249999997</c:v>
                </c:pt>
                <c:pt idx="21">
                  <c:v>0.53032706250000006</c:v>
                </c:pt>
                <c:pt idx="22">
                  <c:v>0.63325956250000004</c:v>
                </c:pt>
                <c:pt idx="23">
                  <c:v>0.57756937500000005</c:v>
                </c:pt>
                <c:pt idx="24">
                  <c:v>0.58698387500000004</c:v>
                </c:pt>
                <c:pt idx="25">
                  <c:v>0.56775112500000002</c:v>
                </c:pt>
                <c:pt idx="26">
                  <c:v>0.48934287500000001</c:v>
                </c:pt>
                <c:pt idx="27">
                  <c:v>0.53227693750000005</c:v>
                </c:pt>
                <c:pt idx="28">
                  <c:v>0.53697231249999999</c:v>
                </c:pt>
                <c:pt idx="29">
                  <c:v>0.62718787500000006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A7-4A4F-BD96-A3E2D45A833D}"/>
            </c:ext>
          </c:extLst>
        </c:ser>
        <c:ser>
          <c:idx val="2"/>
          <c:order val="2"/>
          <c:tx>
            <c:v>20-21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'Estado de cultivo1'!$B$117:$B$141</c:f>
              <c:numCache>
                <c:formatCode>[$-2C0A]d" de "mmmm" de "yyyy;@</c:formatCode>
                <c:ptCount val="25"/>
                <c:pt idx="0">
                  <c:v>44626</c:v>
                </c:pt>
                <c:pt idx="1">
                  <c:v>44636</c:v>
                </c:pt>
                <c:pt idx="2">
                  <c:v>44641</c:v>
                </c:pt>
                <c:pt idx="3">
                  <c:v>44646</c:v>
                </c:pt>
                <c:pt idx="4">
                  <c:v>44651</c:v>
                </c:pt>
                <c:pt idx="5">
                  <c:v>44656</c:v>
                </c:pt>
                <c:pt idx="6">
                  <c:v>44666</c:v>
                </c:pt>
                <c:pt idx="7">
                  <c:v>44671</c:v>
                </c:pt>
                <c:pt idx="8">
                  <c:v>44676</c:v>
                </c:pt>
                <c:pt idx="9">
                  <c:v>44681</c:v>
                </c:pt>
                <c:pt idx="10">
                  <c:v>44686</c:v>
                </c:pt>
                <c:pt idx="11">
                  <c:v>44691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'Estado de cultivo1'!$E$117:$E$141</c:f>
              <c:numCache>
                <c:formatCode>General</c:formatCode>
                <c:ptCount val="25"/>
                <c:pt idx="0">
                  <c:v>0.27028949999999996</c:v>
                </c:pt>
                <c:pt idx="1">
                  <c:v>0.27617593750000002</c:v>
                </c:pt>
                <c:pt idx="2">
                  <c:v>0.28404668750000001</c:v>
                </c:pt>
                <c:pt idx="3">
                  <c:v>0.35988518749999993</c:v>
                </c:pt>
                <c:pt idx="4">
                  <c:v>0.42092625</c:v>
                </c:pt>
                <c:pt idx="5">
                  <c:v>0.51631575000000007</c:v>
                </c:pt>
                <c:pt idx="6">
                  <c:v>0.52560318750000001</c:v>
                </c:pt>
                <c:pt idx="7">
                  <c:v>0.54133993749999998</c:v>
                </c:pt>
                <c:pt idx="8">
                  <c:v>0.54970350000000001</c:v>
                </c:pt>
                <c:pt idx="9">
                  <c:v>0.52658525</c:v>
                </c:pt>
                <c:pt idx="10">
                  <c:v>0.51710187500000004</c:v>
                </c:pt>
                <c:pt idx="11">
                  <c:v>0.52036749999999998</c:v>
                </c:pt>
                <c:pt idx="12">
                  <c:v>0.52407131249999994</c:v>
                </c:pt>
                <c:pt idx="13">
                  <c:v>0.54284212500000006</c:v>
                </c:pt>
                <c:pt idx="14">
                  <c:v>0.52156093749999999</c:v>
                </c:pt>
                <c:pt idx="15">
                  <c:v>0.52673250000000005</c:v>
                </c:pt>
                <c:pt idx="16">
                  <c:v>0.56667881250000007</c:v>
                </c:pt>
                <c:pt idx="17">
                  <c:v>0.51148974999999997</c:v>
                </c:pt>
                <c:pt idx="18">
                  <c:v>0.62766525000000006</c:v>
                </c:pt>
                <c:pt idx="19">
                  <c:v>0.68079756250000001</c:v>
                </c:pt>
                <c:pt idx="20">
                  <c:v>0.57983275000000001</c:v>
                </c:pt>
                <c:pt idx="21">
                  <c:v>0.65774937499999997</c:v>
                </c:pt>
                <c:pt idx="22">
                  <c:v>0.54808256249999998</c:v>
                </c:pt>
                <c:pt idx="23">
                  <c:v>0.56396062499999999</c:v>
                </c:pt>
                <c:pt idx="24">
                  <c:v>0.55869762500000009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A7-4A4F-BD96-A3E2D45A833D}"/>
            </c:ext>
          </c:extLst>
        </c:ser>
        <c:ser>
          <c:idx val="3"/>
          <c:order val="3"/>
          <c:tx>
            <c:v>21-22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'Estado de cultivo1'!$B$163:$B$190</c:f>
              <c:numCache>
                <c:formatCode>[$-2C0A]d" de "mmmm" de "yyyy;@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'Estado de cultivo1'!$E$163:$E$190</c:f>
              <c:numCache>
                <c:formatCode>General</c:formatCode>
                <c:ptCount val="28"/>
                <c:pt idx="0">
                  <c:v>0.26170149999999998</c:v>
                </c:pt>
                <c:pt idx="1">
                  <c:v>0.26995106250000001</c:v>
                </c:pt>
                <c:pt idx="2">
                  <c:v>0.31993649999999996</c:v>
                </c:pt>
                <c:pt idx="3">
                  <c:v>0.51822762500000008</c:v>
                </c:pt>
                <c:pt idx="4">
                  <c:v>0.51130925000000005</c:v>
                </c:pt>
                <c:pt idx="5">
                  <c:v>0.57843387499999999</c:v>
                </c:pt>
                <c:pt idx="6">
                  <c:v>0.57994793750000007</c:v>
                </c:pt>
                <c:pt idx="7">
                  <c:v>0.62543512499999998</c:v>
                </c:pt>
                <c:pt idx="8">
                  <c:v>0.59536049999999996</c:v>
                </c:pt>
                <c:pt idx="9">
                  <c:v>0.53456168749999999</c:v>
                </c:pt>
                <c:pt idx="10">
                  <c:v>0.56192406250000004</c:v>
                </c:pt>
                <c:pt idx="11">
                  <c:v>0.55324343750000005</c:v>
                </c:pt>
                <c:pt idx="12">
                  <c:v>0.56720725000000005</c:v>
                </c:pt>
                <c:pt idx="13">
                  <c:v>0.53170812499999998</c:v>
                </c:pt>
                <c:pt idx="14">
                  <c:v>0.52224493750000001</c:v>
                </c:pt>
                <c:pt idx="15">
                  <c:v>0.54729881250000001</c:v>
                </c:pt>
                <c:pt idx="16">
                  <c:v>0.59772837499999998</c:v>
                </c:pt>
                <c:pt idx="17">
                  <c:v>0.62142018750000005</c:v>
                </c:pt>
                <c:pt idx="18">
                  <c:v>0.62695987500000006</c:v>
                </c:pt>
                <c:pt idx="19">
                  <c:v>0.59254731250000003</c:v>
                </c:pt>
                <c:pt idx="20">
                  <c:v>0.64462393750000002</c:v>
                </c:pt>
                <c:pt idx="21">
                  <c:v>0.58773912500000003</c:v>
                </c:pt>
                <c:pt idx="22">
                  <c:v>0.57571687500000002</c:v>
                </c:pt>
                <c:pt idx="23">
                  <c:v>0.54037687500000009</c:v>
                </c:pt>
                <c:pt idx="24">
                  <c:v>0.54639274999999998</c:v>
                </c:pt>
                <c:pt idx="25">
                  <c:v>0.53669443750000001</c:v>
                </c:pt>
                <c:pt idx="26">
                  <c:v>0.53395843749999994</c:v>
                </c:pt>
                <c:pt idx="27">
                  <c:v>0.4892371875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A7-4A4F-BD96-A3E2D45A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6100"/>
        <c:axId val="35300033"/>
      </c:scatterChart>
      <c:valAx>
        <c:axId val="267561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2C0A]d&quot; de &quot;mmmm&quot; de &quot;yyyy;@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5300033"/>
        <c:crosses val="autoZero"/>
        <c:crossBetween val="midCat"/>
      </c:valAx>
      <c:valAx>
        <c:axId val="35300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267561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774576108744799"/>
          <c:y val="0.54198196916555896"/>
          <c:w val="0.19629742720455601"/>
          <c:h val="0.390882080969135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119160</xdr:colOff>
      <xdr:row>168</xdr:row>
      <xdr:rowOff>81000</xdr:rowOff>
    </xdr:from>
    <xdr:to>
      <xdr:col>15</xdr:col>
      <xdr:colOff>418680</xdr:colOff>
      <xdr:row>191</xdr:row>
      <xdr:rowOff>85320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624600</xdr:colOff>
      <xdr:row>3</xdr:row>
      <xdr:rowOff>166680</xdr:rowOff>
    </xdr:from>
    <xdr:to>
      <xdr:col>15</xdr:col>
      <xdr:colOff>709200</xdr:colOff>
      <xdr:row>18</xdr:row>
      <xdr:rowOff>52200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47520</xdr:colOff>
      <xdr:row>187</xdr:row>
      <xdr:rowOff>109440</xdr:rowOff>
    </xdr:from>
    <xdr:to>
      <xdr:col>11</xdr:col>
      <xdr:colOff>718560</xdr:colOff>
      <xdr:row>210</xdr:row>
      <xdr:rowOff>113760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stado_de_cultivo" displayName="Estado_de_cultivo" ref="A1:I128" totalsRowShown="0">
  <autoFilter ref="A1:I128" xr:uid="{00000000-0009-0000-0100-000001000000}"/>
  <tableColumns count="9">
    <tableColumn id="1" xr3:uid="{00000000-0010-0000-0000-000001000000}" name="Campo"/>
    <tableColumn id="2" xr3:uid="{00000000-0010-0000-0000-000002000000}" name="Lote"/>
    <tableColumn id="3" xr3:uid="{00000000-0010-0000-0000-000003000000}" name="Fecha"/>
    <tableColumn id="4" xr3:uid="{00000000-0010-0000-0000-000004000000}" name="Columna3"/>
    <tableColumn id="5" xr3:uid="{00000000-0010-0000-0000-000005000000}" name="Columna2"/>
    <tableColumn id="6" xr3:uid="{00000000-0010-0000-0000-000006000000}" name="Columna22"/>
    <tableColumn id="7" xr3:uid="{00000000-0010-0000-0000-000007000000}" name="NDVI"/>
    <tableColumn id="8" xr3:uid="{00000000-0010-0000-0000-000008000000}" name="NDVI2"/>
    <tableColumn id="9" xr3:uid="{00000000-0010-0000-0000-000009000000}" name="k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B1" zoomScaleNormal="100" workbookViewId="0">
      <selection activeCell="K1" activeCellId="1" sqref="I1:I1048576 K1:K1048576"/>
    </sheetView>
  </sheetViews>
  <sheetFormatPr baseColWidth="10" defaultColWidth="10.7109375" defaultRowHeight="15" x14ac:dyDescent="0.25"/>
  <cols>
    <col min="1" max="1" width="9.42578125" customWidth="1"/>
    <col min="2" max="2" width="10.140625" customWidth="1"/>
    <col min="3" max="3" width="18.7109375" customWidth="1"/>
    <col min="4" max="5" width="19" customWidth="1"/>
    <col min="6" max="6" width="21.5703125" customWidth="1"/>
    <col min="7" max="7" width="7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9</v>
      </c>
      <c r="L1" t="s">
        <v>10</v>
      </c>
    </row>
    <row r="2" spans="1:12" s="5" customFormat="1" x14ac:dyDescent="0.25">
      <c r="A2" s="2" t="s">
        <v>11</v>
      </c>
      <c r="B2" s="2" t="s">
        <v>12</v>
      </c>
      <c r="C2" s="3">
        <v>43376</v>
      </c>
      <c r="D2" s="2">
        <f>+Estado_de_cultivo[[#This Row],[Fecha]]</f>
        <v>43376</v>
      </c>
      <c r="E2" s="4">
        <v>43252</v>
      </c>
      <c r="F2" s="4">
        <f>+Estado_de_cultivo[[#This Row],[Columna3]]-Estado_de_cultivo[[#This Row],[Columna2]]</f>
        <v>124</v>
      </c>
      <c r="G2" s="5">
        <v>193477</v>
      </c>
      <c r="H2" s="5">
        <f>+Estado_de_cultivo[[#This Row],[NDVI]]/1000000</f>
        <v>0.19347700000000001</v>
      </c>
      <c r="I2" s="2">
        <f t="shared" ref="I2:I33" si="0">+(H2*1.1875)+0.04</f>
        <v>0.26975393749999999</v>
      </c>
      <c r="J2" s="6">
        <v>43373</v>
      </c>
      <c r="K2" s="5">
        <f t="shared" ref="K2:K33" si="1">+C2-J2</f>
        <v>3</v>
      </c>
      <c r="L2" s="5" t="s">
        <v>13</v>
      </c>
    </row>
    <row r="3" spans="1:12" x14ac:dyDescent="0.25">
      <c r="A3" s="7" t="s">
        <v>11</v>
      </c>
      <c r="B3" s="7" t="s">
        <v>12</v>
      </c>
      <c r="C3" s="8">
        <v>43391</v>
      </c>
      <c r="D3" s="7">
        <f>+Estado_de_cultivo[[#This Row],[Fecha]]</f>
        <v>43391</v>
      </c>
      <c r="E3" s="9">
        <v>43252</v>
      </c>
      <c r="F3" s="9">
        <f>+Estado_de_cultivo[[#This Row],[Columna3]]-Estado_de_cultivo[[#This Row],[Columna2]]</f>
        <v>139</v>
      </c>
      <c r="G3">
        <v>239257</v>
      </c>
      <c r="H3">
        <f>+Estado_de_cultivo[[#This Row],[NDVI]]/1000000</f>
        <v>0.239257</v>
      </c>
      <c r="I3" s="7">
        <f t="shared" si="0"/>
        <v>0.32411768749999997</v>
      </c>
      <c r="J3" s="10">
        <v>43373</v>
      </c>
      <c r="K3">
        <f t="shared" si="1"/>
        <v>18</v>
      </c>
      <c r="L3" t="s">
        <v>13</v>
      </c>
    </row>
    <row r="4" spans="1:12" x14ac:dyDescent="0.25">
      <c r="A4" s="7" t="s">
        <v>11</v>
      </c>
      <c r="B4" s="7" t="s">
        <v>12</v>
      </c>
      <c r="C4" s="8">
        <v>43406</v>
      </c>
      <c r="D4" s="7">
        <f>+Estado_de_cultivo[[#This Row],[Fecha]]</f>
        <v>43406</v>
      </c>
      <c r="E4" s="9">
        <v>43252</v>
      </c>
      <c r="F4" s="9">
        <f>+Estado_de_cultivo[[#This Row],[Columna3]]-Estado_de_cultivo[[#This Row],[Columna2]]</f>
        <v>154</v>
      </c>
      <c r="G4">
        <v>352673</v>
      </c>
      <c r="H4">
        <f>+Estado_de_cultivo[[#This Row],[NDVI]]/1000000</f>
        <v>0.35267300000000001</v>
      </c>
      <c r="I4" s="7">
        <f t="shared" si="0"/>
        <v>0.45879918749999998</v>
      </c>
      <c r="J4" s="10">
        <v>43373</v>
      </c>
      <c r="K4">
        <f t="shared" si="1"/>
        <v>33</v>
      </c>
      <c r="L4" t="s">
        <v>13</v>
      </c>
    </row>
    <row r="5" spans="1:12" x14ac:dyDescent="0.25">
      <c r="A5" s="7" t="s">
        <v>11</v>
      </c>
      <c r="B5" s="7" t="s">
        <v>12</v>
      </c>
      <c r="C5" s="8">
        <v>43421</v>
      </c>
      <c r="D5" s="7">
        <f>+Estado_de_cultivo[[#This Row],[Fecha]]</f>
        <v>43421</v>
      </c>
      <c r="E5" s="9">
        <v>43252</v>
      </c>
      <c r="F5" s="9">
        <f>+Estado_de_cultivo[[#This Row],[Columna3]]-Estado_de_cultivo[[#This Row],[Columna2]]</f>
        <v>169</v>
      </c>
      <c r="G5">
        <v>350204</v>
      </c>
      <c r="H5">
        <f>+Estado_de_cultivo[[#This Row],[NDVI]]/1000000</f>
        <v>0.35020400000000002</v>
      </c>
      <c r="I5" s="7">
        <f t="shared" si="0"/>
        <v>0.45586725</v>
      </c>
      <c r="J5" s="10">
        <v>43373</v>
      </c>
      <c r="K5">
        <f t="shared" si="1"/>
        <v>48</v>
      </c>
      <c r="L5" t="s">
        <v>13</v>
      </c>
    </row>
    <row r="6" spans="1:12" x14ac:dyDescent="0.25">
      <c r="A6" s="7" t="s">
        <v>11</v>
      </c>
      <c r="B6" s="7" t="s">
        <v>12</v>
      </c>
      <c r="C6" s="8">
        <v>43426</v>
      </c>
      <c r="D6" s="7">
        <f>+Estado_de_cultivo[[#This Row],[Fecha]]</f>
        <v>43426</v>
      </c>
      <c r="E6" s="9">
        <v>43252</v>
      </c>
      <c r="F6" s="9">
        <f>+Estado_de_cultivo[[#This Row],[Columna3]]-Estado_de_cultivo[[#This Row],[Columna2]]</f>
        <v>174</v>
      </c>
      <c r="G6">
        <v>393721</v>
      </c>
      <c r="H6">
        <f>+Estado_de_cultivo[[#This Row],[NDVI]]/1000000</f>
        <v>0.39372099999999999</v>
      </c>
      <c r="I6" s="7">
        <f t="shared" si="0"/>
        <v>0.50754368750000001</v>
      </c>
      <c r="J6" s="10">
        <v>43373</v>
      </c>
      <c r="K6">
        <f t="shared" si="1"/>
        <v>53</v>
      </c>
      <c r="L6" t="s">
        <v>13</v>
      </c>
    </row>
    <row r="7" spans="1:12" x14ac:dyDescent="0.25">
      <c r="A7" s="7" t="s">
        <v>11</v>
      </c>
      <c r="B7" s="7" t="s">
        <v>12</v>
      </c>
      <c r="C7" s="8">
        <v>43431</v>
      </c>
      <c r="D7" s="7">
        <f>+Estado_de_cultivo[[#This Row],[Fecha]]</f>
        <v>43431</v>
      </c>
      <c r="E7" s="9">
        <v>43252</v>
      </c>
      <c r="F7" s="9">
        <f>+Estado_de_cultivo[[#This Row],[Columna3]]-Estado_de_cultivo[[#This Row],[Columna2]]</f>
        <v>179</v>
      </c>
      <c r="G7">
        <v>478746</v>
      </c>
      <c r="H7">
        <f>+Estado_de_cultivo[[#This Row],[NDVI]]/1000000</f>
        <v>0.478746</v>
      </c>
      <c r="I7" s="7">
        <f t="shared" si="0"/>
        <v>0.60851087500000001</v>
      </c>
      <c r="J7" s="10">
        <v>43373</v>
      </c>
      <c r="K7">
        <f t="shared" si="1"/>
        <v>58</v>
      </c>
      <c r="L7" t="s">
        <v>13</v>
      </c>
    </row>
    <row r="8" spans="1:12" x14ac:dyDescent="0.25">
      <c r="A8" s="7" t="s">
        <v>11</v>
      </c>
      <c r="B8" s="7" t="s">
        <v>12</v>
      </c>
      <c r="C8" s="8">
        <v>43441</v>
      </c>
      <c r="D8" s="7">
        <f>+Estado_de_cultivo[[#This Row],[Fecha]]</f>
        <v>43441</v>
      </c>
      <c r="E8" s="9">
        <v>43252</v>
      </c>
      <c r="F8" s="9">
        <f>+Estado_de_cultivo[[#This Row],[Columna3]]-Estado_de_cultivo[[#This Row],[Columna2]]</f>
        <v>189</v>
      </c>
      <c r="G8">
        <v>43808</v>
      </c>
      <c r="H8">
        <f>+Estado_de_cultivo[[#This Row],[NDVI]]/100000</f>
        <v>0.43808000000000002</v>
      </c>
      <c r="I8" s="7">
        <f t="shared" si="0"/>
        <v>0.56022000000000005</v>
      </c>
      <c r="J8" s="10">
        <v>43373</v>
      </c>
      <c r="K8">
        <f t="shared" si="1"/>
        <v>68</v>
      </c>
      <c r="L8" t="s">
        <v>13</v>
      </c>
    </row>
    <row r="9" spans="1:12" x14ac:dyDescent="0.25">
      <c r="A9" s="7" t="s">
        <v>11</v>
      </c>
      <c r="B9" s="7" t="s">
        <v>12</v>
      </c>
      <c r="C9" s="8">
        <v>43456</v>
      </c>
      <c r="D9" s="7">
        <f>+Estado_de_cultivo[[#This Row],[Fecha]]</f>
        <v>43456</v>
      </c>
      <c r="E9" s="9">
        <v>43252</v>
      </c>
      <c r="F9" s="9">
        <f>+Estado_de_cultivo[[#This Row],[Columna3]]-Estado_de_cultivo[[#This Row],[Columna2]]</f>
        <v>204</v>
      </c>
      <c r="G9">
        <v>41448</v>
      </c>
      <c r="H9">
        <f>+Estado_de_cultivo[[#This Row],[NDVI]]/100000</f>
        <v>0.41448000000000002</v>
      </c>
      <c r="I9" s="7">
        <f t="shared" si="0"/>
        <v>0.53219499999999997</v>
      </c>
      <c r="J9" s="10">
        <v>43373</v>
      </c>
      <c r="K9">
        <f t="shared" si="1"/>
        <v>83</v>
      </c>
      <c r="L9" t="s">
        <v>13</v>
      </c>
    </row>
    <row r="10" spans="1:12" x14ac:dyDescent="0.25">
      <c r="A10" s="7" t="s">
        <v>11</v>
      </c>
      <c r="B10" s="7" t="s">
        <v>12</v>
      </c>
      <c r="C10" s="8">
        <v>43461</v>
      </c>
      <c r="D10" s="7">
        <f>+Estado_de_cultivo[[#This Row],[Fecha]]</f>
        <v>43461</v>
      </c>
      <c r="E10" s="9">
        <v>43252</v>
      </c>
      <c r="F10" s="9">
        <f>+Estado_de_cultivo[[#This Row],[Columna3]]-Estado_de_cultivo[[#This Row],[Columna2]]</f>
        <v>209</v>
      </c>
      <c r="G10">
        <v>510432</v>
      </c>
      <c r="H10">
        <f>+Estado_de_cultivo[[#This Row],[NDVI]]/1000000</f>
        <v>0.510432</v>
      </c>
      <c r="I10" s="7">
        <f t="shared" si="0"/>
        <v>0.64613799999999999</v>
      </c>
      <c r="J10" s="10">
        <v>43373</v>
      </c>
      <c r="K10">
        <f t="shared" si="1"/>
        <v>88</v>
      </c>
      <c r="L10" t="s">
        <v>13</v>
      </c>
    </row>
    <row r="11" spans="1:12" x14ac:dyDescent="0.25">
      <c r="A11" s="7" t="s">
        <v>11</v>
      </c>
      <c r="B11" s="7" t="s">
        <v>12</v>
      </c>
      <c r="C11" s="8">
        <v>43466</v>
      </c>
      <c r="D11" s="7">
        <f>+Estado_de_cultivo[[#This Row],[Fecha]]</f>
        <v>43466</v>
      </c>
      <c r="E11" s="9">
        <v>43252</v>
      </c>
      <c r="F11" s="9">
        <f>+Estado_de_cultivo[[#This Row],[Columna3]]-Estado_de_cultivo[[#This Row],[Columna2]]</f>
        <v>214</v>
      </c>
      <c r="G11">
        <v>44201</v>
      </c>
      <c r="H11">
        <f>+Estado_de_cultivo[[#This Row],[NDVI]]/100000</f>
        <v>0.44201000000000001</v>
      </c>
      <c r="I11" s="7">
        <f t="shared" si="0"/>
        <v>0.56488687500000001</v>
      </c>
      <c r="J11" s="10">
        <v>43373</v>
      </c>
      <c r="K11">
        <f t="shared" si="1"/>
        <v>93</v>
      </c>
      <c r="L11" t="s">
        <v>13</v>
      </c>
    </row>
    <row r="12" spans="1:12" x14ac:dyDescent="0.25">
      <c r="A12" s="7" t="s">
        <v>11</v>
      </c>
      <c r="B12" s="7" t="s">
        <v>12</v>
      </c>
      <c r="C12" s="8">
        <v>43476</v>
      </c>
      <c r="D12" s="7">
        <f>+Estado_de_cultivo[[#This Row],[Fecha]]</f>
        <v>43476</v>
      </c>
      <c r="E12" s="9">
        <v>43252</v>
      </c>
      <c r="F12" s="9">
        <f>+Estado_de_cultivo[[#This Row],[Columna3]]-Estado_de_cultivo[[#This Row],[Columna2]]</f>
        <v>224</v>
      </c>
      <c r="G12">
        <v>471536</v>
      </c>
      <c r="H12">
        <f>+Estado_de_cultivo[[#This Row],[NDVI]]/1000000</f>
        <v>0.47153600000000001</v>
      </c>
      <c r="I12" s="7">
        <f t="shared" si="0"/>
        <v>0.59994900000000007</v>
      </c>
      <c r="J12" s="10">
        <v>43373</v>
      </c>
      <c r="K12">
        <f t="shared" si="1"/>
        <v>103</v>
      </c>
      <c r="L12" t="s">
        <v>13</v>
      </c>
    </row>
    <row r="13" spans="1:12" x14ac:dyDescent="0.25">
      <c r="A13" s="7" t="s">
        <v>11</v>
      </c>
      <c r="B13" s="7" t="s">
        <v>12</v>
      </c>
      <c r="C13" s="8">
        <v>43481</v>
      </c>
      <c r="D13" s="7">
        <f>+Estado_de_cultivo[[#This Row],[Fecha]]</f>
        <v>43481</v>
      </c>
      <c r="E13" s="9">
        <v>43252</v>
      </c>
      <c r="F13" s="9">
        <f>+Estado_de_cultivo[[#This Row],[Columna3]]-Estado_de_cultivo[[#This Row],[Columna2]]</f>
        <v>229</v>
      </c>
      <c r="G13">
        <v>410178</v>
      </c>
      <c r="H13">
        <f>+Estado_de_cultivo[[#This Row],[NDVI]]/1000000</f>
        <v>0.41017799999999999</v>
      </c>
      <c r="I13" s="7">
        <f t="shared" si="0"/>
        <v>0.527086375</v>
      </c>
      <c r="J13" s="10">
        <v>43373</v>
      </c>
      <c r="K13">
        <f t="shared" si="1"/>
        <v>108</v>
      </c>
      <c r="L13" t="s">
        <v>13</v>
      </c>
    </row>
    <row r="14" spans="1:12" x14ac:dyDescent="0.25">
      <c r="A14" s="7" t="s">
        <v>11</v>
      </c>
      <c r="B14" s="7" t="s">
        <v>12</v>
      </c>
      <c r="C14" s="8">
        <v>43486</v>
      </c>
      <c r="D14" s="7">
        <f>+Estado_de_cultivo[[#This Row],[Fecha]]</f>
        <v>43486</v>
      </c>
      <c r="E14" s="9">
        <v>43252</v>
      </c>
      <c r="F14" s="9">
        <f>+Estado_de_cultivo[[#This Row],[Columna3]]-Estado_de_cultivo[[#This Row],[Columna2]]</f>
        <v>234</v>
      </c>
      <c r="G14">
        <v>42758</v>
      </c>
      <c r="H14">
        <f>+Estado_de_cultivo[[#This Row],[NDVI]]/100000</f>
        <v>0.42758000000000002</v>
      </c>
      <c r="I14" s="7">
        <f t="shared" si="0"/>
        <v>0.54775125000000002</v>
      </c>
      <c r="J14" s="10">
        <v>43373</v>
      </c>
      <c r="K14">
        <f t="shared" si="1"/>
        <v>113</v>
      </c>
      <c r="L14" t="s">
        <v>13</v>
      </c>
    </row>
    <row r="15" spans="1:12" x14ac:dyDescent="0.25">
      <c r="A15" s="7" t="s">
        <v>11</v>
      </c>
      <c r="B15" s="7" t="s">
        <v>12</v>
      </c>
      <c r="C15" s="8">
        <v>43491</v>
      </c>
      <c r="D15" s="7">
        <f>+Estado_de_cultivo[[#This Row],[Fecha]]</f>
        <v>43491</v>
      </c>
      <c r="E15" s="9">
        <v>43252</v>
      </c>
      <c r="F15" s="9">
        <f>+Estado_de_cultivo[[#This Row],[Columna3]]-Estado_de_cultivo[[#This Row],[Columna2]]</f>
        <v>239</v>
      </c>
      <c r="G15">
        <v>410908</v>
      </c>
      <c r="H15">
        <f>+Estado_de_cultivo[[#This Row],[NDVI]]/1000000</f>
        <v>0.410908</v>
      </c>
      <c r="I15" s="7">
        <f t="shared" si="0"/>
        <v>0.52795325000000004</v>
      </c>
      <c r="J15" s="10">
        <v>43373</v>
      </c>
      <c r="K15">
        <f t="shared" si="1"/>
        <v>118</v>
      </c>
      <c r="L15" t="s">
        <v>13</v>
      </c>
    </row>
    <row r="16" spans="1:12" x14ac:dyDescent="0.25">
      <c r="A16" s="7" t="s">
        <v>11</v>
      </c>
      <c r="B16" s="7" t="s">
        <v>12</v>
      </c>
      <c r="C16" s="8">
        <v>43496</v>
      </c>
      <c r="D16" s="7">
        <f>+Estado_de_cultivo[[#This Row],[Fecha]]</f>
        <v>43496</v>
      </c>
      <c r="E16" s="9">
        <v>43252</v>
      </c>
      <c r="F16" s="9">
        <f>+Estado_de_cultivo[[#This Row],[Columna3]]-Estado_de_cultivo[[#This Row],[Columna2]]</f>
        <v>244</v>
      </c>
      <c r="G16">
        <v>415074</v>
      </c>
      <c r="H16">
        <f>+Estado_de_cultivo[[#This Row],[NDVI]]/1000000</f>
        <v>0.415074</v>
      </c>
      <c r="I16" s="7">
        <f t="shared" si="0"/>
        <v>0.53290037499999998</v>
      </c>
      <c r="J16" s="10">
        <v>43373</v>
      </c>
      <c r="K16">
        <f t="shared" si="1"/>
        <v>123</v>
      </c>
      <c r="L16" t="s">
        <v>13</v>
      </c>
    </row>
    <row r="17" spans="1:12" x14ac:dyDescent="0.25">
      <c r="A17" s="7" t="s">
        <v>11</v>
      </c>
      <c r="B17" s="7" t="s">
        <v>12</v>
      </c>
      <c r="C17" s="8">
        <v>43501</v>
      </c>
      <c r="D17" s="7">
        <f>+Estado_de_cultivo[[#This Row],[Fecha]]</f>
        <v>43501</v>
      </c>
      <c r="E17" s="9">
        <v>43252</v>
      </c>
      <c r="F17" s="9">
        <f>+Estado_de_cultivo[[#This Row],[Columna3]]-Estado_de_cultivo[[#This Row],[Columna2]]</f>
        <v>249</v>
      </c>
      <c r="G17">
        <v>432842</v>
      </c>
      <c r="H17">
        <f>+Estado_de_cultivo[[#This Row],[NDVI]]/1000000</f>
        <v>0.432842</v>
      </c>
      <c r="I17" s="7">
        <f t="shared" si="0"/>
        <v>0.55399987500000003</v>
      </c>
      <c r="J17" s="10">
        <v>43373</v>
      </c>
      <c r="K17">
        <f t="shared" si="1"/>
        <v>128</v>
      </c>
      <c r="L17" t="s">
        <v>13</v>
      </c>
    </row>
    <row r="18" spans="1:12" x14ac:dyDescent="0.25">
      <c r="A18" s="7" t="s">
        <v>11</v>
      </c>
      <c r="B18" s="7" t="s">
        <v>12</v>
      </c>
      <c r="C18" s="8">
        <v>43506</v>
      </c>
      <c r="D18" s="7">
        <f>+Estado_de_cultivo[[#This Row],[Fecha]]</f>
        <v>43506</v>
      </c>
      <c r="E18" s="9">
        <v>43252</v>
      </c>
      <c r="F18" s="9">
        <f>+Estado_de_cultivo[[#This Row],[Columna3]]-Estado_de_cultivo[[#This Row],[Columna2]]</f>
        <v>254</v>
      </c>
      <c r="G18">
        <v>414899</v>
      </c>
      <c r="H18">
        <f>+Estado_de_cultivo[[#This Row],[NDVI]]/1000000</f>
        <v>0.41489900000000002</v>
      </c>
      <c r="I18" s="7">
        <f t="shared" si="0"/>
        <v>0.53269256250000008</v>
      </c>
      <c r="J18" s="10">
        <v>43373</v>
      </c>
      <c r="K18">
        <f t="shared" si="1"/>
        <v>133</v>
      </c>
      <c r="L18" t="s">
        <v>13</v>
      </c>
    </row>
    <row r="19" spans="1:12" x14ac:dyDescent="0.25">
      <c r="A19" s="7" t="s">
        <v>11</v>
      </c>
      <c r="B19" s="7" t="s">
        <v>12</v>
      </c>
      <c r="C19" s="8">
        <v>43511</v>
      </c>
      <c r="D19" s="7">
        <f>+Estado_de_cultivo[[#This Row],[Fecha]]</f>
        <v>43511</v>
      </c>
      <c r="E19" s="9">
        <v>43252</v>
      </c>
      <c r="F19" s="9">
        <f>+Estado_de_cultivo[[#This Row],[Columna3]]-Estado_de_cultivo[[#This Row],[Columna2]]</f>
        <v>259</v>
      </c>
      <c r="G19">
        <v>404295</v>
      </c>
      <c r="H19">
        <f>+Estado_de_cultivo[[#This Row],[NDVI]]/1000000</f>
        <v>0.40429500000000002</v>
      </c>
      <c r="I19" s="7">
        <f t="shared" si="0"/>
        <v>0.52010031249999999</v>
      </c>
      <c r="J19" s="10">
        <v>43373</v>
      </c>
      <c r="K19">
        <f t="shared" si="1"/>
        <v>138</v>
      </c>
      <c r="L19" t="s">
        <v>13</v>
      </c>
    </row>
    <row r="20" spans="1:12" x14ac:dyDescent="0.25">
      <c r="A20" s="7" t="s">
        <v>11</v>
      </c>
      <c r="B20" s="7" t="s">
        <v>12</v>
      </c>
      <c r="C20" s="8">
        <v>43516</v>
      </c>
      <c r="D20" s="7">
        <f>+Estado_de_cultivo[[#This Row],[Fecha]]</f>
        <v>43516</v>
      </c>
      <c r="E20" s="9">
        <v>43252</v>
      </c>
      <c r="F20" s="9">
        <f>+Estado_de_cultivo[[#This Row],[Columna3]]-Estado_de_cultivo[[#This Row],[Columna2]]</f>
        <v>264</v>
      </c>
      <c r="G20">
        <v>420651</v>
      </c>
      <c r="H20">
        <f>+Estado_de_cultivo[[#This Row],[NDVI]]/1000000</f>
        <v>0.420651</v>
      </c>
      <c r="I20" s="7">
        <f t="shared" si="0"/>
        <v>0.53952306250000004</v>
      </c>
      <c r="J20" s="10">
        <v>43373</v>
      </c>
      <c r="K20">
        <f t="shared" si="1"/>
        <v>143</v>
      </c>
      <c r="L20" t="s">
        <v>13</v>
      </c>
    </row>
    <row r="21" spans="1:12" x14ac:dyDescent="0.25">
      <c r="A21" s="7" t="s">
        <v>11</v>
      </c>
      <c r="B21" s="7" t="s">
        <v>12</v>
      </c>
      <c r="C21" s="8">
        <v>43526</v>
      </c>
      <c r="D21" s="7">
        <f>+Estado_de_cultivo[[#This Row],[Fecha]]</f>
        <v>43526</v>
      </c>
      <c r="E21" s="9">
        <v>43252</v>
      </c>
      <c r="F21" s="9">
        <f>+Estado_de_cultivo[[#This Row],[Columna3]]-Estado_de_cultivo[[#This Row],[Columna2]]</f>
        <v>274</v>
      </c>
      <c r="G21">
        <v>414122</v>
      </c>
      <c r="H21">
        <f>+Estado_de_cultivo[[#This Row],[NDVI]]/1000000</f>
        <v>0.41412199999999999</v>
      </c>
      <c r="I21" s="7">
        <f t="shared" si="0"/>
        <v>0.53176987499999995</v>
      </c>
      <c r="J21" s="10">
        <v>43373</v>
      </c>
      <c r="K21">
        <f t="shared" si="1"/>
        <v>153</v>
      </c>
      <c r="L21" t="s">
        <v>13</v>
      </c>
    </row>
    <row r="22" spans="1:12" x14ac:dyDescent="0.25">
      <c r="A22" s="7" t="s">
        <v>11</v>
      </c>
      <c r="B22" s="7" t="s">
        <v>12</v>
      </c>
      <c r="C22" s="8">
        <v>43531</v>
      </c>
      <c r="D22" s="7">
        <f>+Estado_de_cultivo[[#This Row],[Fecha]]</f>
        <v>43531</v>
      </c>
      <c r="E22" s="9">
        <v>43252</v>
      </c>
      <c r="F22" s="9">
        <f>+Estado_de_cultivo[[#This Row],[Columna3]]-Estado_de_cultivo[[#This Row],[Columna2]]</f>
        <v>279</v>
      </c>
      <c r="G22">
        <v>420407</v>
      </c>
      <c r="H22">
        <f>+Estado_de_cultivo[[#This Row],[NDVI]]/1000000</f>
        <v>0.42040699999999998</v>
      </c>
      <c r="I22" s="7">
        <f t="shared" si="0"/>
        <v>0.53923331249999995</v>
      </c>
      <c r="J22" s="10">
        <v>43373</v>
      </c>
      <c r="K22">
        <f t="shared" si="1"/>
        <v>158</v>
      </c>
      <c r="L22" t="s">
        <v>13</v>
      </c>
    </row>
    <row r="23" spans="1:12" x14ac:dyDescent="0.25">
      <c r="A23" s="7" t="s">
        <v>11</v>
      </c>
      <c r="B23" s="7" t="s">
        <v>12</v>
      </c>
      <c r="C23" s="8">
        <v>43536</v>
      </c>
      <c r="D23" s="7">
        <f>+Estado_de_cultivo[[#This Row],[Fecha]]</f>
        <v>43536</v>
      </c>
      <c r="E23" s="9">
        <v>43252</v>
      </c>
      <c r="F23" s="9">
        <f>+Estado_de_cultivo[[#This Row],[Columna3]]-Estado_de_cultivo[[#This Row],[Columna2]]</f>
        <v>284</v>
      </c>
      <c r="G23">
        <v>509404</v>
      </c>
      <c r="H23">
        <f>+Estado_de_cultivo[[#This Row],[NDVI]]/1000000</f>
        <v>0.50940399999999997</v>
      </c>
      <c r="I23" s="7">
        <f t="shared" si="0"/>
        <v>0.64491725</v>
      </c>
      <c r="J23" s="10">
        <v>43373</v>
      </c>
      <c r="K23">
        <f t="shared" si="1"/>
        <v>163</v>
      </c>
      <c r="L23" t="s">
        <v>13</v>
      </c>
    </row>
    <row r="24" spans="1:12" x14ac:dyDescent="0.25">
      <c r="A24" s="7" t="s">
        <v>11</v>
      </c>
      <c r="B24" s="7" t="s">
        <v>12</v>
      </c>
      <c r="C24" s="8">
        <v>43541</v>
      </c>
      <c r="D24" s="7">
        <f>+Estado_de_cultivo[[#This Row],[Fecha]]</f>
        <v>43541</v>
      </c>
      <c r="E24" s="9">
        <v>43252</v>
      </c>
      <c r="F24" s="9">
        <f>+Estado_de_cultivo[[#This Row],[Columna3]]-Estado_de_cultivo[[#This Row],[Columna2]]</f>
        <v>289</v>
      </c>
      <c r="G24">
        <v>480523</v>
      </c>
      <c r="H24">
        <f>+Estado_de_cultivo[[#This Row],[NDVI]]/1000000</f>
        <v>0.48052299999999998</v>
      </c>
      <c r="I24" s="7">
        <f t="shared" si="0"/>
        <v>0.61062106250000003</v>
      </c>
      <c r="J24" s="10">
        <v>43373</v>
      </c>
      <c r="K24">
        <f t="shared" si="1"/>
        <v>168</v>
      </c>
      <c r="L24" t="s">
        <v>13</v>
      </c>
    </row>
    <row r="25" spans="1:12" x14ac:dyDescent="0.25">
      <c r="A25" s="7" t="s">
        <v>11</v>
      </c>
      <c r="B25" s="7" t="s">
        <v>12</v>
      </c>
      <c r="C25" s="8">
        <v>43546</v>
      </c>
      <c r="D25" s="7">
        <f>+Estado_de_cultivo[[#This Row],[Fecha]]</f>
        <v>43546</v>
      </c>
      <c r="E25" s="9">
        <v>43252</v>
      </c>
      <c r="F25" s="9">
        <f>+Estado_de_cultivo[[#This Row],[Columna3]]-Estado_de_cultivo[[#This Row],[Columna2]]</f>
        <v>294</v>
      </c>
      <c r="G25">
        <v>44507</v>
      </c>
      <c r="H25">
        <f>+Estado_de_cultivo[[#This Row],[NDVI]]/100000</f>
        <v>0.44507000000000002</v>
      </c>
      <c r="I25" s="7">
        <f t="shared" si="0"/>
        <v>0.56852062500000011</v>
      </c>
      <c r="J25" s="10">
        <v>43373</v>
      </c>
      <c r="K25">
        <f t="shared" si="1"/>
        <v>173</v>
      </c>
      <c r="L25" t="s">
        <v>13</v>
      </c>
    </row>
    <row r="26" spans="1:12" x14ac:dyDescent="0.25">
      <c r="A26" s="7" t="s">
        <v>11</v>
      </c>
      <c r="B26" s="7" t="s">
        <v>12</v>
      </c>
      <c r="C26" s="8">
        <v>43556</v>
      </c>
      <c r="D26" s="7">
        <f>+Estado_de_cultivo[[#This Row],[Fecha]]</f>
        <v>43556</v>
      </c>
      <c r="E26" s="9">
        <v>43252</v>
      </c>
      <c r="F26" s="9">
        <f>+Estado_de_cultivo[[#This Row],[Columna3]]-Estado_de_cultivo[[#This Row],[Columna2]]</f>
        <v>304</v>
      </c>
      <c r="G26">
        <v>431826</v>
      </c>
      <c r="H26">
        <f>+Estado_de_cultivo[[#This Row],[NDVI]]/1000000</f>
        <v>0.43182599999999999</v>
      </c>
      <c r="I26" s="7">
        <f t="shared" si="0"/>
        <v>0.55279337500000003</v>
      </c>
      <c r="J26" s="10">
        <v>43373</v>
      </c>
      <c r="K26">
        <f t="shared" si="1"/>
        <v>183</v>
      </c>
      <c r="L26" t="s">
        <v>13</v>
      </c>
    </row>
    <row r="27" spans="1:12" x14ac:dyDescent="0.25">
      <c r="A27" s="7" t="s">
        <v>11</v>
      </c>
      <c r="B27" s="7" t="s">
        <v>12</v>
      </c>
      <c r="C27" s="8">
        <v>43561</v>
      </c>
      <c r="D27" s="7">
        <f>+Estado_de_cultivo[[#This Row],[Fecha]]</f>
        <v>43561</v>
      </c>
      <c r="E27" s="9">
        <v>43252</v>
      </c>
      <c r="F27" s="9">
        <f>+Estado_de_cultivo[[#This Row],[Columna3]]-Estado_de_cultivo[[#This Row],[Columna2]]</f>
        <v>309</v>
      </c>
      <c r="G27">
        <v>445459</v>
      </c>
      <c r="H27">
        <f>+Estado_de_cultivo[[#This Row],[NDVI]]/1000000</f>
        <v>0.44545899999999999</v>
      </c>
      <c r="I27" s="7">
        <f t="shared" si="0"/>
        <v>0.56898256250000001</v>
      </c>
      <c r="J27" s="10">
        <v>43373</v>
      </c>
      <c r="K27">
        <f t="shared" si="1"/>
        <v>188</v>
      </c>
      <c r="L27" t="s">
        <v>13</v>
      </c>
    </row>
    <row r="28" spans="1:12" x14ac:dyDescent="0.25">
      <c r="A28" s="7" t="s">
        <v>11</v>
      </c>
      <c r="B28" s="7" t="s">
        <v>12</v>
      </c>
      <c r="C28" s="8">
        <v>43566</v>
      </c>
      <c r="D28" s="7">
        <f>+Estado_de_cultivo[[#This Row],[Fecha]]</f>
        <v>43566</v>
      </c>
      <c r="E28" s="9">
        <v>43252</v>
      </c>
      <c r="F28" s="9">
        <f>+Estado_de_cultivo[[#This Row],[Columna3]]-Estado_de_cultivo[[#This Row],[Columna2]]</f>
        <v>314</v>
      </c>
      <c r="G28">
        <v>457989</v>
      </c>
      <c r="H28">
        <f>+Estado_de_cultivo[[#This Row],[NDVI]]/1000000</f>
        <v>0.45798899999999998</v>
      </c>
      <c r="I28" s="7">
        <f t="shared" si="0"/>
        <v>0.58386193750000004</v>
      </c>
      <c r="J28" s="10">
        <v>43373</v>
      </c>
      <c r="K28">
        <f t="shared" si="1"/>
        <v>193</v>
      </c>
      <c r="L28" t="s">
        <v>13</v>
      </c>
    </row>
    <row r="29" spans="1:12" x14ac:dyDescent="0.25">
      <c r="A29" s="7" t="s">
        <v>11</v>
      </c>
      <c r="B29" s="7" t="s">
        <v>12</v>
      </c>
      <c r="C29" s="8">
        <v>43571</v>
      </c>
      <c r="D29" s="7">
        <f>+Estado_de_cultivo[[#This Row],[Fecha]]</f>
        <v>43571</v>
      </c>
      <c r="E29" s="9">
        <v>43252</v>
      </c>
      <c r="F29" s="9">
        <f>+Estado_de_cultivo[[#This Row],[Columna3]]-Estado_de_cultivo[[#This Row],[Columna2]]</f>
        <v>319</v>
      </c>
      <c r="G29">
        <v>453076</v>
      </c>
      <c r="H29">
        <f>+Estado_de_cultivo[[#This Row],[NDVI]]/1000000</f>
        <v>0.45307599999999998</v>
      </c>
      <c r="I29" s="7">
        <f t="shared" si="0"/>
        <v>0.57802775000000006</v>
      </c>
      <c r="J29" s="10">
        <v>43373</v>
      </c>
      <c r="K29">
        <f t="shared" si="1"/>
        <v>198</v>
      </c>
      <c r="L29" t="s">
        <v>13</v>
      </c>
    </row>
    <row r="30" spans="1:12" s="5" customFormat="1" x14ac:dyDescent="0.25">
      <c r="A30" s="2" t="s">
        <v>11</v>
      </c>
      <c r="B30" s="2" t="s">
        <v>12</v>
      </c>
      <c r="C30" s="3">
        <v>43576</v>
      </c>
      <c r="D30" s="2">
        <f>+Estado_de_cultivo[[#This Row],[Fecha]]</f>
        <v>43576</v>
      </c>
      <c r="E30" s="4">
        <v>43252</v>
      </c>
      <c r="F30" s="4">
        <f>+Estado_de_cultivo[[#This Row],[Columna3]]-Estado_de_cultivo[[#This Row],[Columna2]]</f>
        <v>324</v>
      </c>
      <c r="G30" s="5">
        <v>29218</v>
      </c>
      <c r="H30" s="5">
        <f>+Estado_de_cultivo[[#This Row],[NDVI]]/100000</f>
        <v>0.29218</v>
      </c>
      <c r="I30" s="2">
        <f t="shared" si="0"/>
        <v>0.38696375</v>
      </c>
      <c r="J30" s="6">
        <v>43373</v>
      </c>
      <c r="K30" s="5">
        <f t="shared" si="1"/>
        <v>203</v>
      </c>
      <c r="L30" s="5" t="s">
        <v>13</v>
      </c>
    </row>
    <row r="31" spans="1:12" s="14" customFormat="1" x14ac:dyDescent="0.25">
      <c r="A31" s="11" t="s">
        <v>11</v>
      </c>
      <c r="B31" s="11" t="s">
        <v>12</v>
      </c>
      <c r="C31" s="12">
        <v>43741</v>
      </c>
      <c r="D31" s="11">
        <f>+Estado_de_cultivo[[#This Row],[Fecha]]</f>
        <v>43741</v>
      </c>
      <c r="E31" s="13">
        <v>43617</v>
      </c>
      <c r="F31" s="13">
        <f>+Estado_de_cultivo[[#This Row],[Columna3]]-Estado_de_cultivo[[#This Row],[Columna2]]</f>
        <v>124</v>
      </c>
      <c r="G31" s="14">
        <v>175929</v>
      </c>
      <c r="H31" s="14">
        <f>+Estado_de_cultivo[[#This Row],[NDVI]]/1000000</f>
        <v>0.175929</v>
      </c>
      <c r="I31" s="11">
        <f t="shared" si="0"/>
        <v>0.24891568750000001</v>
      </c>
      <c r="J31" s="15">
        <v>43738</v>
      </c>
      <c r="K31" s="14">
        <f t="shared" si="1"/>
        <v>3</v>
      </c>
      <c r="L31" s="14" t="s">
        <v>14</v>
      </c>
    </row>
    <row r="32" spans="1:12" x14ac:dyDescent="0.25">
      <c r="A32" s="7" t="s">
        <v>11</v>
      </c>
      <c r="B32" s="7" t="s">
        <v>12</v>
      </c>
      <c r="C32" s="8">
        <v>43746</v>
      </c>
      <c r="D32" s="7">
        <f>+Estado_de_cultivo[[#This Row],[Fecha]]</f>
        <v>43746</v>
      </c>
      <c r="E32" s="9">
        <v>43617</v>
      </c>
      <c r="F32" s="9">
        <f>+Estado_de_cultivo[[#This Row],[Columna3]]-Estado_de_cultivo[[#This Row],[Columna2]]</f>
        <v>129</v>
      </c>
      <c r="G32">
        <v>192971</v>
      </c>
      <c r="H32">
        <f>+Estado_de_cultivo[[#This Row],[NDVI]]/1000000</f>
        <v>0.192971</v>
      </c>
      <c r="I32" s="7">
        <f t="shared" si="0"/>
        <v>0.26915306249999998</v>
      </c>
      <c r="J32" s="10">
        <v>43738</v>
      </c>
      <c r="K32">
        <f t="shared" si="1"/>
        <v>8</v>
      </c>
      <c r="L32" t="s">
        <v>14</v>
      </c>
    </row>
    <row r="33" spans="1:12" x14ac:dyDescent="0.25">
      <c r="A33" s="7" t="s">
        <v>11</v>
      </c>
      <c r="B33" s="7" t="s">
        <v>12</v>
      </c>
      <c r="C33" s="8">
        <v>43751</v>
      </c>
      <c r="D33" s="7">
        <f>+Estado_de_cultivo[[#This Row],[Fecha]]</f>
        <v>43751</v>
      </c>
      <c r="E33" s="9">
        <v>43617</v>
      </c>
      <c r="F33" s="9">
        <f>+Estado_de_cultivo[[#This Row],[Columna3]]-Estado_de_cultivo[[#This Row],[Columna2]]</f>
        <v>134</v>
      </c>
      <c r="G33">
        <v>223911</v>
      </c>
      <c r="H33">
        <f>+Estado_de_cultivo[[#This Row],[NDVI]]/1000000</f>
        <v>0.223911</v>
      </c>
      <c r="I33" s="7">
        <f t="shared" si="0"/>
        <v>0.30589431249999999</v>
      </c>
      <c r="J33" s="10">
        <v>43738</v>
      </c>
      <c r="K33">
        <f t="shared" si="1"/>
        <v>13</v>
      </c>
      <c r="L33" t="s">
        <v>14</v>
      </c>
    </row>
    <row r="34" spans="1:12" x14ac:dyDescent="0.25">
      <c r="A34" s="7" t="s">
        <v>11</v>
      </c>
      <c r="B34" s="7" t="s">
        <v>12</v>
      </c>
      <c r="C34" s="8">
        <v>43756</v>
      </c>
      <c r="D34" s="7">
        <f>+Estado_de_cultivo[[#This Row],[Fecha]]</f>
        <v>43756</v>
      </c>
      <c r="E34" s="9">
        <v>43617</v>
      </c>
      <c r="F34" s="9">
        <f>+Estado_de_cultivo[[#This Row],[Columna3]]-Estado_de_cultivo[[#This Row],[Columna2]]</f>
        <v>139</v>
      </c>
      <c r="G34">
        <v>260685</v>
      </c>
      <c r="H34">
        <f>+Estado_de_cultivo[[#This Row],[NDVI]]/1000000</f>
        <v>0.260685</v>
      </c>
      <c r="I34" s="7">
        <f t="shared" ref="I34:I65" si="2">+(H34*1.1875)+0.04</f>
        <v>0.34956343749999996</v>
      </c>
      <c r="J34" s="10">
        <v>43738</v>
      </c>
      <c r="K34">
        <f t="shared" ref="K34:K65" si="3">+C34-J34</f>
        <v>18</v>
      </c>
      <c r="L34" t="s">
        <v>14</v>
      </c>
    </row>
    <row r="35" spans="1:12" x14ac:dyDescent="0.25">
      <c r="A35" s="7" t="s">
        <v>11</v>
      </c>
      <c r="B35" s="7" t="s">
        <v>12</v>
      </c>
      <c r="C35" s="8">
        <v>43761</v>
      </c>
      <c r="D35" s="7">
        <f>+Estado_de_cultivo[[#This Row],[Fecha]]</f>
        <v>43761</v>
      </c>
      <c r="E35" s="9">
        <v>43617</v>
      </c>
      <c r="F35" s="9">
        <f>+Estado_de_cultivo[[#This Row],[Columna3]]-Estado_de_cultivo[[#This Row],[Columna2]]</f>
        <v>144</v>
      </c>
      <c r="G35">
        <v>280669</v>
      </c>
      <c r="H35">
        <f>+Estado_de_cultivo[[#This Row],[NDVI]]/1000000</f>
        <v>0.280669</v>
      </c>
      <c r="I35" s="7">
        <f t="shared" si="2"/>
        <v>0.37329443749999996</v>
      </c>
      <c r="J35" s="10">
        <v>43738</v>
      </c>
      <c r="K35">
        <f t="shared" si="3"/>
        <v>23</v>
      </c>
      <c r="L35" t="s">
        <v>14</v>
      </c>
    </row>
    <row r="36" spans="1:12" x14ac:dyDescent="0.25">
      <c r="A36" s="7" t="s">
        <v>11</v>
      </c>
      <c r="B36" s="7" t="s">
        <v>12</v>
      </c>
      <c r="C36" s="8">
        <v>43771</v>
      </c>
      <c r="D36" s="7">
        <f>+Estado_de_cultivo[[#This Row],[Fecha]]</f>
        <v>43771</v>
      </c>
      <c r="E36" s="9">
        <v>43617</v>
      </c>
      <c r="F36" s="9">
        <f>+Estado_de_cultivo[[#This Row],[Columna3]]-Estado_de_cultivo[[#This Row],[Columna2]]</f>
        <v>154</v>
      </c>
      <c r="G36">
        <v>376385</v>
      </c>
      <c r="H36">
        <f>+Estado_de_cultivo[[#This Row],[NDVI]]/1000000</f>
        <v>0.37638500000000003</v>
      </c>
      <c r="I36" s="7">
        <f t="shared" si="2"/>
        <v>0.4869571875</v>
      </c>
      <c r="J36" s="10">
        <v>43738</v>
      </c>
      <c r="K36">
        <f t="shared" si="3"/>
        <v>33</v>
      </c>
      <c r="L36" t="s">
        <v>14</v>
      </c>
    </row>
    <row r="37" spans="1:12" x14ac:dyDescent="0.25">
      <c r="A37" s="7" t="s">
        <v>11</v>
      </c>
      <c r="B37" s="7" t="s">
        <v>12</v>
      </c>
      <c r="C37" s="8">
        <v>43776</v>
      </c>
      <c r="D37" s="7">
        <f>+Estado_de_cultivo[[#This Row],[Fecha]]</f>
        <v>43776</v>
      </c>
      <c r="E37" s="9">
        <v>43617</v>
      </c>
      <c r="F37" s="9">
        <f>+Estado_de_cultivo[[#This Row],[Columna3]]-Estado_de_cultivo[[#This Row],[Columna2]]</f>
        <v>159</v>
      </c>
      <c r="G37">
        <v>418917</v>
      </c>
      <c r="H37">
        <f>+Estado_de_cultivo[[#This Row],[NDVI]]/1000000</f>
        <v>0.41891699999999998</v>
      </c>
      <c r="I37" s="7">
        <f t="shared" si="2"/>
        <v>0.53746393749999999</v>
      </c>
      <c r="J37" s="10">
        <v>43738</v>
      </c>
      <c r="K37">
        <f t="shared" si="3"/>
        <v>38</v>
      </c>
      <c r="L37" t="s">
        <v>14</v>
      </c>
    </row>
    <row r="38" spans="1:12" x14ac:dyDescent="0.25">
      <c r="A38" s="7" t="s">
        <v>11</v>
      </c>
      <c r="B38" s="7" t="s">
        <v>12</v>
      </c>
      <c r="C38" s="8">
        <v>43781</v>
      </c>
      <c r="D38" s="7">
        <f>+Estado_de_cultivo[[#This Row],[Fecha]]</f>
        <v>43781</v>
      </c>
      <c r="E38" s="9">
        <v>43617</v>
      </c>
      <c r="F38" s="9">
        <f>+Estado_de_cultivo[[#This Row],[Columna3]]-Estado_de_cultivo[[#This Row],[Columna2]]</f>
        <v>164</v>
      </c>
      <c r="G38">
        <v>45033</v>
      </c>
      <c r="H38">
        <f>+Estado_de_cultivo[[#This Row],[NDVI]]/100000</f>
        <v>0.45033000000000001</v>
      </c>
      <c r="I38" s="7">
        <f t="shared" si="2"/>
        <v>0.57476687500000001</v>
      </c>
      <c r="J38" s="10">
        <v>43738</v>
      </c>
      <c r="K38">
        <f t="shared" si="3"/>
        <v>43</v>
      </c>
      <c r="L38" t="s">
        <v>14</v>
      </c>
    </row>
    <row r="39" spans="1:12" x14ac:dyDescent="0.25">
      <c r="A39" s="7" t="s">
        <v>11</v>
      </c>
      <c r="B39" s="7" t="s">
        <v>12</v>
      </c>
      <c r="C39" s="8">
        <v>43786</v>
      </c>
      <c r="D39" s="7">
        <f>+Estado_de_cultivo[[#This Row],[Fecha]]</f>
        <v>43786</v>
      </c>
      <c r="E39" s="9">
        <v>43617</v>
      </c>
      <c r="F39" s="9">
        <f>+Estado_de_cultivo[[#This Row],[Columna3]]-Estado_de_cultivo[[#This Row],[Columna2]]</f>
        <v>169</v>
      </c>
      <c r="G39">
        <v>415539</v>
      </c>
      <c r="H39">
        <f>+Estado_de_cultivo[[#This Row],[NDVI]]/1000000</f>
        <v>0.41553899999999999</v>
      </c>
      <c r="I39" s="7">
        <f t="shared" si="2"/>
        <v>0.53345256249999995</v>
      </c>
      <c r="J39" s="10">
        <v>43738</v>
      </c>
      <c r="K39">
        <f t="shared" si="3"/>
        <v>48</v>
      </c>
      <c r="L39" t="s">
        <v>14</v>
      </c>
    </row>
    <row r="40" spans="1:12" x14ac:dyDescent="0.25">
      <c r="A40" s="7" t="s">
        <v>11</v>
      </c>
      <c r="B40" s="7" t="s">
        <v>12</v>
      </c>
      <c r="C40" s="8">
        <v>43796</v>
      </c>
      <c r="D40" s="7">
        <f>+Estado_de_cultivo[[#This Row],[Fecha]]</f>
        <v>43796</v>
      </c>
      <c r="E40" s="9">
        <v>43617</v>
      </c>
      <c r="F40" s="9">
        <f>+Estado_de_cultivo[[#This Row],[Columna3]]-Estado_de_cultivo[[#This Row],[Columna2]]</f>
        <v>179</v>
      </c>
      <c r="G40">
        <v>415831</v>
      </c>
      <c r="H40">
        <f>+Estado_de_cultivo[[#This Row],[NDVI]]/1000000</f>
        <v>0.41583100000000001</v>
      </c>
      <c r="I40" s="7">
        <f t="shared" si="2"/>
        <v>0.53379931250000001</v>
      </c>
      <c r="J40" s="10">
        <v>43738</v>
      </c>
      <c r="K40">
        <f t="shared" si="3"/>
        <v>58</v>
      </c>
      <c r="L40" t="s">
        <v>14</v>
      </c>
    </row>
    <row r="41" spans="1:12" x14ac:dyDescent="0.25">
      <c r="A41" s="7" t="s">
        <v>11</v>
      </c>
      <c r="B41" s="7" t="s">
        <v>12</v>
      </c>
      <c r="C41" s="8">
        <v>43801</v>
      </c>
      <c r="D41" s="7">
        <f>+Estado_de_cultivo[[#This Row],[Fecha]]</f>
        <v>43801</v>
      </c>
      <c r="E41" s="9">
        <v>43617</v>
      </c>
      <c r="F41" s="9">
        <f>+Estado_de_cultivo[[#This Row],[Columna3]]-Estado_de_cultivo[[#This Row],[Columna2]]</f>
        <v>184</v>
      </c>
      <c r="G41">
        <v>394573</v>
      </c>
      <c r="H41">
        <f>+Estado_de_cultivo[[#This Row],[NDVI]]/1000000</f>
        <v>0.39457300000000001</v>
      </c>
      <c r="I41" s="7">
        <f t="shared" si="2"/>
        <v>0.50855543749999998</v>
      </c>
      <c r="J41" s="10">
        <v>43738</v>
      </c>
      <c r="K41">
        <f t="shared" si="3"/>
        <v>63</v>
      </c>
      <c r="L41" t="s">
        <v>14</v>
      </c>
    </row>
    <row r="42" spans="1:12" x14ac:dyDescent="0.25">
      <c r="A42" s="7" t="s">
        <v>11</v>
      </c>
      <c r="B42" s="7" t="s">
        <v>12</v>
      </c>
      <c r="C42" s="8">
        <v>43806</v>
      </c>
      <c r="D42" s="7">
        <f>+Estado_de_cultivo[[#This Row],[Fecha]]</f>
        <v>43806</v>
      </c>
      <c r="E42" s="9">
        <v>43617</v>
      </c>
      <c r="F42" s="9">
        <f>+Estado_de_cultivo[[#This Row],[Columna3]]-Estado_de_cultivo[[#This Row],[Columna2]]</f>
        <v>189</v>
      </c>
      <c r="G42">
        <v>420978</v>
      </c>
      <c r="H42">
        <f>+Estado_de_cultivo[[#This Row],[NDVI]]/1000000</f>
        <v>0.42097800000000002</v>
      </c>
      <c r="I42" s="7">
        <f t="shared" si="2"/>
        <v>0.53991137500000008</v>
      </c>
      <c r="J42" s="10">
        <v>43738</v>
      </c>
      <c r="K42">
        <f t="shared" si="3"/>
        <v>68</v>
      </c>
      <c r="L42" t="s">
        <v>14</v>
      </c>
    </row>
    <row r="43" spans="1:12" x14ac:dyDescent="0.25">
      <c r="A43" s="7" t="s">
        <v>11</v>
      </c>
      <c r="B43" s="7" t="s">
        <v>12</v>
      </c>
      <c r="C43" s="8">
        <v>43811</v>
      </c>
      <c r="D43" s="7">
        <f>+Estado_de_cultivo[[#This Row],[Fecha]]</f>
        <v>43811</v>
      </c>
      <c r="E43" s="9">
        <v>43617</v>
      </c>
      <c r="F43" s="9">
        <f>+Estado_de_cultivo[[#This Row],[Columna3]]-Estado_de_cultivo[[#This Row],[Columna2]]</f>
        <v>194</v>
      </c>
      <c r="G43">
        <v>410086</v>
      </c>
      <c r="H43">
        <f>+Estado_de_cultivo[[#This Row],[NDVI]]/1000000</f>
        <v>0.41008600000000001</v>
      </c>
      <c r="I43" s="7">
        <f t="shared" si="2"/>
        <v>0.52697712500000005</v>
      </c>
      <c r="J43" s="10">
        <v>43738</v>
      </c>
      <c r="K43">
        <f t="shared" si="3"/>
        <v>73</v>
      </c>
      <c r="L43" t="s">
        <v>14</v>
      </c>
    </row>
    <row r="44" spans="1:12" x14ac:dyDescent="0.25">
      <c r="A44" s="7" t="s">
        <v>11</v>
      </c>
      <c r="B44" s="7" t="s">
        <v>12</v>
      </c>
      <c r="C44" s="8">
        <v>43816</v>
      </c>
      <c r="D44" s="7">
        <f>+Estado_de_cultivo[[#This Row],[Fecha]]</f>
        <v>43816</v>
      </c>
      <c r="E44" s="9">
        <v>43617</v>
      </c>
      <c r="F44" s="9">
        <f>+Estado_de_cultivo[[#This Row],[Columna3]]-Estado_de_cultivo[[#This Row],[Columna2]]</f>
        <v>199</v>
      </c>
      <c r="G44">
        <v>413085</v>
      </c>
      <c r="H44">
        <f>+Estado_de_cultivo[[#This Row],[NDVI]]/1000000</f>
        <v>0.41308499999999998</v>
      </c>
      <c r="I44" s="7">
        <f t="shared" si="2"/>
        <v>0.53053843749999996</v>
      </c>
      <c r="J44" s="10">
        <v>43738</v>
      </c>
      <c r="K44">
        <f t="shared" si="3"/>
        <v>78</v>
      </c>
      <c r="L44" t="s">
        <v>14</v>
      </c>
    </row>
    <row r="45" spans="1:12" x14ac:dyDescent="0.25">
      <c r="A45" s="7" t="s">
        <v>11</v>
      </c>
      <c r="B45" s="7" t="s">
        <v>12</v>
      </c>
      <c r="C45" s="8">
        <v>43821</v>
      </c>
      <c r="D45" s="7">
        <f>+Estado_de_cultivo[[#This Row],[Fecha]]</f>
        <v>43821</v>
      </c>
      <c r="E45" s="9">
        <v>43617</v>
      </c>
      <c r="F45" s="9">
        <f>+Estado_de_cultivo[[#This Row],[Columna3]]-Estado_de_cultivo[[#This Row],[Columna2]]</f>
        <v>204</v>
      </c>
      <c r="G45">
        <v>402471</v>
      </c>
      <c r="H45">
        <f>+Estado_de_cultivo[[#This Row],[NDVI]]/1000000</f>
        <v>0.40247100000000002</v>
      </c>
      <c r="I45" s="7">
        <f t="shared" si="2"/>
        <v>0.51793431249999999</v>
      </c>
      <c r="J45" s="10">
        <v>43738</v>
      </c>
      <c r="K45">
        <f t="shared" si="3"/>
        <v>83</v>
      </c>
      <c r="L45" t="s">
        <v>14</v>
      </c>
    </row>
    <row r="46" spans="1:12" x14ac:dyDescent="0.25">
      <c r="A46" s="7" t="s">
        <v>11</v>
      </c>
      <c r="B46" s="7" t="s">
        <v>12</v>
      </c>
      <c r="C46" s="8">
        <v>43826</v>
      </c>
      <c r="D46" s="7">
        <f>+Estado_de_cultivo[[#This Row],[Fecha]]</f>
        <v>43826</v>
      </c>
      <c r="E46" s="9">
        <v>43617</v>
      </c>
      <c r="F46" s="9">
        <f>+Estado_de_cultivo[[#This Row],[Columna3]]-Estado_de_cultivo[[#This Row],[Columna2]]</f>
        <v>209</v>
      </c>
      <c r="G46">
        <v>380036</v>
      </c>
      <c r="H46">
        <f>+Estado_de_cultivo[[#This Row],[NDVI]]/1000000</f>
        <v>0.38003599999999998</v>
      </c>
      <c r="I46" s="7">
        <f t="shared" si="2"/>
        <v>0.49129274999999994</v>
      </c>
      <c r="J46" s="10">
        <v>43738</v>
      </c>
      <c r="K46">
        <f t="shared" si="3"/>
        <v>88</v>
      </c>
      <c r="L46" t="s">
        <v>14</v>
      </c>
    </row>
    <row r="47" spans="1:12" x14ac:dyDescent="0.25">
      <c r="A47" s="7" t="s">
        <v>11</v>
      </c>
      <c r="B47" s="7" t="s">
        <v>12</v>
      </c>
      <c r="C47" s="8">
        <v>43831</v>
      </c>
      <c r="D47" s="7">
        <f>+Estado_de_cultivo[[#This Row],[Fecha]]</f>
        <v>43831</v>
      </c>
      <c r="E47" s="9">
        <v>43617</v>
      </c>
      <c r="F47" s="9">
        <f>+Estado_de_cultivo[[#This Row],[Columna3]]-Estado_de_cultivo[[#This Row],[Columna2]]</f>
        <v>214</v>
      </c>
      <c r="G47">
        <v>392948</v>
      </c>
      <c r="H47">
        <f>+Estado_de_cultivo[[#This Row],[NDVI]]/1000000</f>
        <v>0.39294800000000002</v>
      </c>
      <c r="I47" s="7">
        <f t="shared" si="2"/>
        <v>0.50662574999999999</v>
      </c>
      <c r="J47" s="10">
        <v>43738</v>
      </c>
      <c r="K47">
        <f t="shared" si="3"/>
        <v>93</v>
      </c>
      <c r="L47" t="s">
        <v>14</v>
      </c>
    </row>
    <row r="48" spans="1:12" x14ac:dyDescent="0.25">
      <c r="A48" s="7" t="s">
        <v>11</v>
      </c>
      <c r="B48" s="7" t="s">
        <v>12</v>
      </c>
      <c r="C48" s="8">
        <v>43841</v>
      </c>
      <c r="D48" s="7">
        <f>+Estado_de_cultivo[[#This Row],[Fecha]]</f>
        <v>43841</v>
      </c>
      <c r="E48" s="9">
        <v>43617</v>
      </c>
      <c r="F48" s="9">
        <f>+Estado_de_cultivo[[#This Row],[Columna3]]-Estado_de_cultivo[[#This Row],[Columna2]]</f>
        <v>224</v>
      </c>
      <c r="G48">
        <v>386152</v>
      </c>
      <c r="H48">
        <f>+Estado_de_cultivo[[#This Row],[NDVI]]/1000000</f>
        <v>0.386152</v>
      </c>
      <c r="I48" s="7">
        <f t="shared" si="2"/>
        <v>0.49855549999999998</v>
      </c>
      <c r="J48" s="10">
        <v>43738</v>
      </c>
      <c r="K48">
        <f t="shared" si="3"/>
        <v>103</v>
      </c>
      <c r="L48" t="s">
        <v>14</v>
      </c>
    </row>
    <row r="49" spans="1:12" x14ac:dyDescent="0.25">
      <c r="A49" s="7" t="s">
        <v>11</v>
      </c>
      <c r="B49" s="7" t="s">
        <v>12</v>
      </c>
      <c r="C49" s="8">
        <v>43846</v>
      </c>
      <c r="D49" s="7">
        <f>+Estado_de_cultivo[[#This Row],[Fecha]]</f>
        <v>43846</v>
      </c>
      <c r="E49" s="9">
        <v>43617</v>
      </c>
      <c r="F49" s="9">
        <f>+Estado_de_cultivo[[#This Row],[Columna3]]-Estado_de_cultivo[[#This Row],[Columna2]]</f>
        <v>229</v>
      </c>
      <c r="G49">
        <v>347329</v>
      </c>
      <c r="H49">
        <f>+Estado_de_cultivo[[#This Row],[NDVI]]/1000000</f>
        <v>0.347329</v>
      </c>
      <c r="I49" s="7">
        <f t="shared" si="2"/>
        <v>0.45245318749999996</v>
      </c>
      <c r="J49" s="10">
        <v>43738</v>
      </c>
      <c r="K49">
        <f t="shared" si="3"/>
        <v>108</v>
      </c>
      <c r="L49" t="s">
        <v>14</v>
      </c>
    </row>
    <row r="50" spans="1:12" x14ac:dyDescent="0.25">
      <c r="A50" s="7" t="s">
        <v>11</v>
      </c>
      <c r="B50" s="7" t="s">
        <v>12</v>
      </c>
      <c r="C50" s="8">
        <v>43851</v>
      </c>
      <c r="D50" s="7">
        <f>+Estado_de_cultivo[[#This Row],[Fecha]]</f>
        <v>43851</v>
      </c>
      <c r="E50" s="9">
        <v>43617</v>
      </c>
      <c r="F50" s="9">
        <f>+Estado_de_cultivo[[#This Row],[Columna3]]-Estado_de_cultivo[[#This Row],[Columna2]]</f>
        <v>234</v>
      </c>
      <c r="G50">
        <v>384094</v>
      </c>
      <c r="H50">
        <f>+Estado_de_cultivo[[#This Row],[NDVI]]/1000000</f>
        <v>0.38409399999999999</v>
      </c>
      <c r="I50" s="7">
        <f t="shared" si="2"/>
        <v>0.49611162499999995</v>
      </c>
      <c r="J50" s="10">
        <v>43738</v>
      </c>
      <c r="K50">
        <f t="shared" si="3"/>
        <v>113</v>
      </c>
      <c r="L50" t="s">
        <v>14</v>
      </c>
    </row>
    <row r="51" spans="1:12" x14ac:dyDescent="0.25">
      <c r="A51" s="7" t="s">
        <v>11</v>
      </c>
      <c r="B51" s="7" t="s">
        <v>12</v>
      </c>
      <c r="C51" s="8">
        <v>43856</v>
      </c>
      <c r="D51" s="7">
        <f>+Estado_de_cultivo[[#This Row],[Fecha]]</f>
        <v>43856</v>
      </c>
      <c r="E51" s="9">
        <v>43617</v>
      </c>
      <c r="F51" s="9">
        <f>+Estado_de_cultivo[[#This Row],[Columna3]]-Estado_de_cultivo[[#This Row],[Columna2]]</f>
        <v>239</v>
      </c>
      <c r="G51">
        <v>412043</v>
      </c>
      <c r="H51">
        <f>+Estado_de_cultivo[[#This Row],[NDVI]]/1000000</f>
        <v>0.41204299999999999</v>
      </c>
      <c r="I51" s="7">
        <f t="shared" si="2"/>
        <v>0.52930106249999997</v>
      </c>
      <c r="J51" s="10">
        <v>43738</v>
      </c>
      <c r="K51">
        <f t="shared" si="3"/>
        <v>118</v>
      </c>
      <c r="L51" t="s">
        <v>14</v>
      </c>
    </row>
    <row r="52" spans="1:12" x14ac:dyDescent="0.25">
      <c r="A52" s="7" t="s">
        <v>11</v>
      </c>
      <c r="B52" s="7" t="s">
        <v>12</v>
      </c>
      <c r="C52" s="8">
        <v>43861</v>
      </c>
      <c r="D52" s="7">
        <f>+Estado_de_cultivo[[#This Row],[Fecha]]</f>
        <v>43861</v>
      </c>
      <c r="E52" s="9">
        <v>43617</v>
      </c>
      <c r="F52" s="9">
        <f>+Estado_de_cultivo[[#This Row],[Columna3]]-Estado_de_cultivo[[#This Row],[Columna2]]</f>
        <v>244</v>
      </c>
      <c r="G52">
        <v>412907</v>
      </c>
      <c r="H52">
        <f>+Estado_de_cultivo[[#This Row],[NDVI]]/1000000</f>
        <v>0.41290700000000002</v>
      </c>
      <c r="I52" s="7">
        <f t="shared" si="2"/>
        <v>0.53032706250000006</v>
      </c>
      <c r="J52" s="10">
        <v>43738</v>
      </c>
      <c r="K52">
        <f t="shared" si="3"/>
        <v>123</v>
      </c>
      <c r="L52" t="s">
        <v>14</v>
      </c>
    </row>
    <row r="53" spans="1:12" x14ac:dyDescent="0.25">
      <c r="A53" s="7" t="s">
        <v>11</v>
      </c>
      <c r="B53" s="7" t="s">
        <v>12</v>
      </c>
      <c r="C53" s="8">
        <v>43866</v>
      </c>
      <c r="D53" s="7">
        <f>+Estado_de_cultivo[[#This Row],[Fecha]]</f>
        <v>43866</v>
      </c>
      <c r="E53" s="9">
        <v>43617</v>
      </c>
      <c r="F53" s="9">
        <f>+Estado_de_cultivo[[#This Row],[Columna3]]-Estado_de_cultivo[[#This Row],[Columna2]]</f>
        <v>249</v>
      </c>
      <c r="G53">
        <v>499587</v>
      </c>
      <c r="H53">
        <f>+Estado_de_cultivo[[#This Row],[NDVI]]/1000000</f>
        <v>0.499587</v>
      </c>
      <c r="I53" s="7">
        <f t="shared" si="2"/>
        <v>0.63325956250000004</v>
      </c>
      <c r="J53" s="10">
        <v>43738</v>
      </c>
      <c r="K53">
        <f t="shared" si="3"/>
        <v>128</v>
      </c>
      <c r="L53" t="s">
        <v>14</v>
      </c>
    </row>
    <row r="54" spans="1:12" x14ac:dyDescent="0.25">
      <c r="A54" s="7" t="s">
        <v>11</v>
      </c>
      <c r="B54" s="7" t="s">
        <v>12</v>
      </c>
      <c r="C54" s="8">
        <v>43876</v>
      </c>
      <c r="D54" s="7">
        <f>+Estado_de_cultivo[[#This Row],[Fecha]]</f>
        <v>43876</v>
      </c>
      <c r="E54" s="9">
        <v>43617</v>
      </c>
      <c r="F54" s="9">
        <f>+Estado_de_cultivo[[#This Row],[Columna3]]-Estado_de_cultivo[[#This Row],[Columna2]]</f>
        <v>259</v>
      </c>
      <c r="G54">
        <v>45269</v>
      </c>
      <c r="H54">
        <f>+Estado_de_cultivo[[#This Row],[NDVI]]/100000</f>
        <v>0.45268999999999998</v>
      </c>
      <c r="I54" s="7">
        <f t="shared" si="2"/>
        <v>0.57756937500000005</v>
      </c>
      <c r="J54" s="10">
        <v>43738</v>
      </c>
      <c r="K54">
        <f t="shared" si="3"/>
        <v>138</v>
      </c>
      <c r="L54" t="s">
        <v>14</v>
      </c>
    </row>
    <row r="55" spans="1:12" x14ac:dyDescent="0.25">
      <c r="A55" s="7" t="s">
        <v>11</v>
      </c>
      <c r="B55" s="7" t="s">
        <v>12</v>
      </c>
      <c r="C55" s="8">
        <v>43886</v>
      </c>
      <c r="D55" s="7">
        <f>+Estado_de_cultivo[[#This Row],[Fecha]]</f>
        <v>43886</v>
      </c>
      <c r="E55" s="9">
        <v>43617</v>
      </c>
      <c r="F55" s="9">
        <f>+Estado_de_cultivo[[#This Row],[Columna3]]-Estado_de_cultivo[[#This Row],[Columna2]]</f>
        <v>269</v>
      </c>
      <c r="G55">
        <v>460618</v>
      </c>
      <c r="H55">
        <f>+Estado_de_cultivo[[#This Row],[NDVI]]/1000000</f>
        <v>0.46061800000000003</v>
      </c>
      <c r="I55" s="7">
        <f t="shared" si="2"/>
        <v>0.58698387500000004</v>
      </c>
      <c r="J55" s="10">
        <v>43738</v>
      </c>
      <c r="K55">
        <f t="shared" si="3"/>
        <v>148</v>
      </c>
      <c r="L55" t="s">
        <v>14</v>
      </c>
    </row>
    <row r="56" spans="1:12" x14ac:dyDescent="0.25">
      <c r="A56" s="7" t="s">
        <v>11</v>
      </c>
      <c r="B56" s="7" t="s">
        <v>12</v>
      </c>
      <c r="C56" s="8">
        <v>43891</v>
      </c>
      <c r="D56" s="7">
        <f>+Estado_de_cultivo[[#This Row],[Fecha]]</f>
        <v>43891</v>
      </c>
      <c r="E56" s="9">
        <v>43617</v>
      </c>
      <c r="F56" s="9">
        <f>+Estado_de_cultivo[[#This Row],[Columna3]]-Estado_de_cultivo[[#This Row],[Columna2]]</f>
        <v>274</v>
      </c>
      <c r="G56">
        <v>444422</v>
      </c>
      <c r="H56">
        <f>+Estado_de_cultivo[[#This Row],[NDVI]]/1000000</f>
        <v>0.44442199999999998</v>
      </c>
      <c r="I56" s="7">
        <f t="shared" si="2"/>
        <v>0.56775112500000002</v>
      </c>
      <c r="J56" s="10">
        <v>43738</v>
      </c>
      <c r="K56">
        <f t="shared" si="3"/>
        <v>153</v>
      </c>
      <c r="L56" t="s">
        <v>14</v>
      </c>
    </row>
    <row r="57" spans="1:12" x14ac:dyDescent="0.25">
      <c r="A57" s="7" t="s">
        <v>11</v>
      </c>
      <c r="B57" s="7" t="s">
        <v>12</v>
      </c>
      <c r="C57" s="8">
        <v>43901</v>
      </c>
      <c r="D57" s="7">
        <f>+Estado_de_cultivo[[#This Row],[Fecha]]</f>
        <v>43901</v>
      </c>
      <c r="E57" s="9">
        <v>43617</v>
      </c>
      <c r="F57" s="9">
        <f>+Estado_de_cultivo[[#This Row],[Columna3]]-Estado_de_cultivo[[#This Row],[Columna2]]</f>
        <v>284</v>
      </c>
      <c r="G57">
        <v>378394</v>
      </c>
      <c r="H57">
        <f>+Estado_de_cultivo[[#This Row],[NDVI]]/1000000</f>
        <v>0.37839400000000001</v>
      </c>
      <c r="I57" s="7">
        <f t="shared" si="2"/>
        <v>0.48934287500000001</v>
      </c>
      <c r="J57" s="10">
        <v>43738</v>
      </c>
      <c r="K57">
        <f t="shared" si="3"/>
        <v>163</v>
      </c>
      <c r="L57" t="s">
        <v>14</v>
      </c>
    </row>
    <row r="58" spans="1:12" x14ac:dyDescent="0.25">
      <c r="A58" s="7" t="s">
        <v>11</v>
      </c>
      <c r="B58" s="7" t="s">
        <v>12</v>
      </c>
      <c r="C58" s="8">
        <v>43906</v>
      </c>
      <c r="D58" s="7">
        <f>+Estado_de_cultivo[[#This Row],[Fecha]]</f>
        <v>43906</v>
      </c>
      <c r="E58" s="9">
        <v>43617</v>
      </c>
      <c r="F58" s="9">
        <f>+Estado_de_cultivo[[#This Row],[Columna3]]-Estado_de_cultivo[[#This Row],[Columna2]]</f>
        <v>289</v>
      </c>
      <c r="G58">
        <v>414549</v>
      </c>
      <c r="H58">
        <f>+Estado_de_cultivo[[#This Row],[NDVI]]/1000000</f>
        <v>0.414549</v>
      </c>
      <c r="I58" s="7">
        <f t="shared" si="2"/>
        <v>0.53227693750000005</v>
      </c>
      <c r="J58" s="10">
        <v>43738</v>
      </c>
      <c r="K58">
        <f t="shared" si="3"/>
        <v>168</v>
      </c>
      <c r="L58" t="s">
        <v>14</v>
      </c>
    </row>
    <row r="59" spans="1:12" x14ac:dyDescent="0.25">
      <c r="A59" s="7" t="s">
        <v>11</v>
      </c>
      <c r="B59" s="7" t="s">
        <v>12</v>
      </c>
      <c r="C59" s="8">
        <v>43911</v>
      </c>
      <c r="D59" s="7">
        <f>+Estado_de_cultivo[[#This Row],[Fecha]]</f>
        <v>43911</v>
      </c>
      <c r="E59" s="9">
        <v>43617</v>
      </c>
      <c r="F59" s="9">
        <f>+Estado_de_cultivo[[#This Row],[Columna3]]-Estado_de_cultivo[[#This Row],[Columna2]]</f>
        <v>294</v>
      </c>
      <c r="G59">
        <v>418503</v>
      </c>
      <c r="H59">
        <f>+Estado_de_cultivo[[#This Row],[NDVI]]/1000000</f>
        <v>0.41850300000000001</v>
      </c>
      <c r="I59" s="7">
        <f t="shared" si="2"/>
        <v>0.53697231249999999</v>
      </c>
      <c r="J59" s="10">
        <v>43738</v>
      </c>
      <c r="K59">
        <f t="shared" si="3"/>
        <v>173</v>
      </c>
      <c r="L59" t="s">
        <v>14</v>
      </c>
    </row>
    <row r="60" spans="1:12" x14ac:dyDescent="0.25">
      <c r="A60" s="7" t="s">
        <v>11</v>
      </c>
      <c r="B60" s="7" t="s">
        <v>12</v>
      </c>
      <c r="C60" s="8">
        <v>43916</v>
      </c>
      <c r="D60" s="7">
        <f>+Estado_de_cultivo[[#This Row],[Fecha]]</f>
        <v>43916</v>
      </c>
      <c r="E60" s="9">
        <v>43617</v>
      </c>
      <c r="F60" s="9">
        <f>+Estado_de_cultivo[[#This Row],[Columna3]]-Estado_de_cultivo[[#This Row],[Columna2]]</f>
        <v>299</v>
      </c>
      <c r="G60">
        <v>494474</v>
      </c>
      <c r="H60">
        <f>+Estado_de_cultivo[[#This Row],[NDVI]]/1000000</f>
        <v>0.49447400000000002</v>
      </c>
      <c r="I60" s="7">
        <f t="shared" si="2"/>
        <v>0.62718787500000006</v>
      </c>
      <c r="J60" s="10">
        <v>43738</v>
      </c>
      <c r="K60">
        <f t="shared" si="3"/>
        <v>178</v>
      </c>
      <c r="L60" t="s">
        <v>14</v>
      </c>
    </row>
    <row r="61" spans="1:12" x14ac:dyDescent="0.25">
      <c r="A61" s="7" t="s">
        <v>11</v>
      </c>
      <c r="B61" s="7" t="s">
        <v>12</v>
      </c>
      <c r="C61" s="8">
        <v>43931</v>
      </c>
      <c r="D61" s="7">
        <f>+Estado_de_cultivo[[#This Row],[Fecha]]</f>
        <v>43931</v>
      </c>
      <c r="E61" s="9">
        <v>43617</v>
      </c>
      <c r="F61" s="9">
        <f>+Estado_de_cultivo[[#This Row],[Columna3]]-Estado_de_cultivo[[#This Row],[Columna2]]</f>
        <v>314</v>
      </c>
      <c r="G61">
        <v>45331</v>
      </c>
      <c r="H61">
        <f>+Estado_de_cultivo[[#This Row],[NDVI]]/100000</f>
        <v>0.45330999999999999</v>
      </c>
      <c r="I61" s="7">
        <f t="shared" si="2"/>
        <v>0.57830562500000005</v>
      </c>
      <c r="J61" s="10">
        <v>43738</v>
      </c>
      <c r="K61">
        <f t="shared" si="3"/>
        <v>193</v>
      </c>
      <c r="L61" t="s">
        <v>14</v>
      </c>
    </row>
    <row r="62" spans="1:12" x14ac:dyDescent="0.25">
      <c r="A62" s="7" t="s">
        <v>11</v>
      </c>
      <c r="B62" s="7" t="s">
        <v>12</v>
      </c>
      <c r="C62" s="8">
        <v>43936</v>
      </c>
      <c r="D62" s="7">
        <f>+Estado_de_cultivo[[#This Row],[Fecha]]</f>
        <v>43936</v>
      </c>
      <c r="E62" s="9">
        <v>43617</v>
      </c>
      <c r="F62" s="9">
        <f>+Estado_de_cultivo[[#This Row],[Columna3]]-Estado_de_cultivo[[#This Row],[Columna2]]</f>
        <v>319</v>
      </c>
      <c r="G62">
        <v>537824</v>
      </c>
      <c r="H62">
        <f>+Estado_de_cultivo[[#This Row],[NDVI]]/1000000</f>
        <v>0.53782399999999997</v>
      </c>
      <c r="I62" s="7">
        <f t="shared" si="2"/>
        <v>0.67866599999999999</v>
      </c>
      <c r="J62" s="10">
        <v>43738</v>
      </c>
      <c r="K62">
        <f t="shared" si="3"/>
        <v>198</v>
      </c>
      <c r="L62" t="s">
        <v>14</v>
      </c>
    </row>
    <row r="63" spans="1:12" x14ac:dyDescent="0.25">
      <c r="A63" s="7" t="s">
        <v>11</v>
      </c>
      <c r="B63" s="7" t="s">
        <v>12</v>
      </c>
      <c r="C63" s="8">
        <v>43941</v>
      </c>
      <c r="D63" s="7">
        <f>+Estado_de_cultivo[[#This Row],[Fecha]]</f>
        <v>43941</v>
      </c>
      <c r="E63" s="9">
        <v>43617</v>
      </c>
      <c r="F63" s="9">
        <f>+Estado_de_cultivo[[#This Row],[Columna3]]-Estado_de_cultivo[[#This Row],[Columna2]]</f>
        <v>324</v>
      </c>
      <c r="G63">
        <v>480145</v>
      </c>
      <c r="H63">
        <f>+Estado_de_cultivo[[#This Row],[NDVI]]/1000000</f>
        <v>0.48014499999999999</v>
      </c>
      <c r="I63" s="7">
        <f t="shared" si="2"/>
        <v>0.61017218750000002</v>
      </c>
      <c r="J63" s="10">
        <v>43738</v>
      </c>
      <c r="K63">
        <f t="shared" si="3"/>
        <v>203</v>
      </c>
      <c r="L63" t="s">
        <v>14</v>
      </c>
    </row>
    <row r="64" spans="1:12" x14ac:dyDescent="0.25">
      <c r="A64" s="7" t="s">
        <v>11</v>
      </c>
      <c r="B64" s="7" t="s">
        <v>12</v>
      </c>
      <c r="C64" s="8">
        <v>43946</v>
      </c>
      <c r="D64" s="7">
        <f>+Estado_de_cultivo[[#This Row],[Fecha]]</f>
        <v>43946</v>
      </c>
      <c r="E64" s="9">
        <v>43617</v>
      </c>
      <c r="F64" s="9">
        <f>+Estado_de_cultivo[[#This Row],[Columna3]]-Estado_de_cultivo[[#This Row],[Columna2]]</f>
        <v>329</v>
      </c>
      <c r="G64">
        <v>431819</v>
      </c>
      <c r="H64">
        <f>+Estado_de_cultivo[[#This Row],[NDVI]]/1000000</f>
        <v>0.43181900000000001</v>
      </c>
      <c r="I64" s="7">
        <f t="shared" si="2"/>
        <v>0.55278506250000004</v>
      </c>
      <c r="J64" s="10">
        <v>43738</v>
      </c>
      <c r="K64">
        <f t="shared" si="3"/>
        <v>208</v>
      </c>
      <c r="L64" t="s">
        <v>14</v>
      </c>
    </row>
    <row r="65" spans="1:12" x14ac:dyDescent="0.25">
      <c r="A65" s="7" t="s">
        <v>11</v>
      </c>
      <c r="B65" s="7" t="s">
        <v>12</v>
      </c>
      <c r="C65" s="8">
        <v>43951</v>
      </c>
      <c r="D65" s="7">
        <f>+Estado_de_cultivo[[#This Row],[Fecha]]</f>
        <v>43951</v>
      </c>
      <c r="E65" s="9">
        <v>43617</v>
      </c>
      <c r="F65" s="9">
        <f>+Estado_de_cultivo[[#This Row],[Columna3]]-Estado_de_cultivo[[#This Row],[Columna2]]</f>
        <v>334</v>
      </c>
      <c r="G65">
        <v>483316</v>
      </c>
      <c r="H65">
        <f>+Estado_de_cultivo[[#This Row],[NDVI]]/1000000</f>
        <v>0.48331600000000002</v>
      </c>
      <c r="I65" s="7">
        <f t="shared" si="2"/>
        <v>0.61393775000000006</v>
      </c>
      <c r="J65" s="10">
        <v>43738</v>
      </c>
      <c r="K65">
        <f t="shared" si="3"/>
        <v>213</v>
      </c>
      <c r="L65" t="s">
        <v>14</v>
      </c>
    </row>
    <row r="66" spans="1:12" x14ac:dyDescent="0.25">
      <c r="A66" s="7" t="s">
        <v>11</v>
      </c>
      <c r="B66" s="7" t="s">
        <v>12</v>
      </c>
      <c r="C66" s="8">
        <v>44106</v>
      </c>
      <c r="D66" s="7">
        <f>+Estado_de_cultivo[[#This Row],[Fecha]]</f>
        <v>44106</v>
      </c>
      <c r="E66" s="9">
        <v>43983</v>
      </c>
      <c r="F66" s="9">
        <f>+Estado_de_cultivo[[#This Row],[Columna3]]-Estado_de_cultivo[[#This Row],[Columna2]]</f>
        <v>123</v>
      </c>
      <c r="G66">
        <v>193928</v>
      </c>
      <c r="H66">
        <f>+Estado_de_cultivo[[#This Row],[NDVI]]/1000000</f>
        <v>0.19392799999999999</v>
      </c>
      <c r="I66" s="7">
        <f t="shared" ref="I66:I97" si="4">+(H66*1.1875)+0.04</f>
        <v>0.27028949999999996</v>
      </c>
      <c r="J66" s="10">
        <v>44104</v>
      </c>
      <c r="K66">
        <f t="shared" ref="K66:K97" si="5">+C66-J66</f>
        <v>2</v>
      </c>
      <c r="L66" t="s">
        <v>15</v>
      </c>
    </row>
    <row r="67" spans="1:12" x14ac:dyDescent="0.25">
      <c r="A67" s="7" t="s">
        <v>11</v>
      </c>
      <c r="B67" s="7" t="s">
        <v>12</v>
      </c>
      <c r="C67" s="8">
        <v>44111</v>
      </c>
      <c r="D67" s="7">
        <f>+Estado_de_cultivo[[#This Row],[Fecha]]</f>
        <v>44111</v>
      </c>
      <c r="E67" s="9">
        <v>43983</v>
      </c>
      <c r="F67" s="9">
        <f>+Estado_de_cultivo[[#This Row],[Columna3]]-Estado_de_cultivo[[#This Row],[Columna2]]</f>
        <v>128</v>
      </c>
      <c r="G67">
        <v>198885</v>
      </c>
      <c r="H67">
        <f>+Estado_de_cultivo[[#This Row],[NDVI]]/1000000</f>
        <v>0.19888500000000001</v>
      </c>
      <c r="I67" s="7">
        <f t="shared" si="4"/>
        <v>0.27617593750000002</v>
      </c>
      <c r="J67" s="10">
        <v>44104</v>
      </c>
      <c r="K67">
        <f t="shared" si="5"/>
        <v>7</v>
      </c>
      <c r="L67" t="s">
        <v>15</v>
      </c>
    </row>
    <row r="68" spans="1:12" x14ac:dyDescent="0.25">
      <c r="A68" s="7" t="s">
        <v>11</v>
      </c>
      <c r="B68" s="7" t="s">
        <v>12</v>
      </c>
      <c r="C68" s="8">
        <v>44116</v>
      </c>
      <c r="D68" s="7">
        <f>+Estado_de_cultivo[[#This Row],[Fecha]]</f>
        <v>44116</v>
      </c>
      <c r="E68" s="9">
        <v>43983</v>
      </c>
      <c r="F68" s="9">
        <f>+Estado_de_cultivo[[#This Row],[Columna3]]-Estado_de_cultivo[[#This Row],[Columna2]]</f>
        <v>133</v>
      </c>
      <c r="G68">
        <v>205513</v>
      </c>
      <c r="H68">
        <f>+Estado_de_cultivo[[#This Row],[NDVI]]/1000000</f>
        <v>0.205513</v>
      </c>
      <c r="I68" s="7">
        <f t="shared" si="4"/>
        <v>0.28404668750000001</v>
      </c>
      <c r="J68" s="10">
        <v>44104</v>
      </c>
      <c r="K68">
        <f t="shared" si="5"/>
        <v>12</v>
      </c>
      <c r="L68" t="s">
        <v>15</v>
      </c>
    </row>
    <row r="69" spans="1:12" x14ac:dyDescent="0.25">
      <c r="A69" s="7" t="s">
        <v>11</v>
      </c>
      <c r="B69" s="7" t="s">
        <v>12</v>
      </c>
      <c r="C69" s="8">
        <v>44121</v>
      </c>
      <c r="D69" s="7">
        <f>+Estado_de_cultivo[[#This Row],[Fecha]]</f>
        <v>44121</v>
      </c>
      <c r="E69" s="9">
        <v>43983</v>
      </c>
      <c r="F69" s="9">
        <f>+Estado_de_cultivo[[#This Row],[Columna3]]-Estado_de_cultivo[[#This Row],[Columna2]]</f>
        <v>138</v>
      </c>
      <c r="G69">
        <v>269377</v>
      </c>
      <c r="H69">
        <f>+Estado_de_cultivo[[#This Row],[NDVI]]/1000000</f>
        <v>0.26937699999999998</v>
      </c>
      <c r="I69" s="7">
        <f t="shared" si="4"/>
        <v>0.35988518749999993</v>
      </c>
      <c r="J69" s="10">
        <v>44104</v>
      </c>
      <c r="K69">
        <f t="shared" si="5"/>
        <v>17</v>
      </c>
      <c r="L69" t="s">
        <v>15</v>
      </c>
    </row>
    <row r="70" spans="1:12" x14ac:dyDescent="0.25">
      <c r="A70" s="7" t="s">
        <v>11</v>
      </c>
      <c r="B70" s="7" t="s">
        <v>12</v>
      </c>
      <c r="C70" s="8">
        <v>44126</v>
      </c>
      <c r="D70" s="7">
        <f>+Estado_de_cultivo[[#This Row],[Fecha]]</f>
        <v>44126</v>
      </c>
      <c r="E70" s="9">
        <v>43983</v>
      </c>
      <c r="F70" s="9">
        <f>+Estado_de_cultivo[[#This Row],[Columna3]]-Estado_de_cultivo[[#This Row],[Columna2]]</f>
        <v>143</v>
      </c>
      <c r="G70">
        <v>32078</v>
      </c>
      <c r="H70">
        <f>+Estado_de_cultivo[[#This Row],[NDVI]]/100000</f>
        <v>0.32078000000000001</v>
      </c>
      <c r="I70" s="7">
        <f t="shared" si="4"/>
        <v>0.42092625</v>
      </c>
      <c r="J70" s="10">
        <v>44104</v>
      </c>
      <c r="K70">
        <f t="shared" si="5"/>
        <v>22</v>
      </c>
      <c r="L70" t="s">
        <v>15</v>
      </c>
    </row>
    <row r="71" spans="1:12" x14ac:dyDescent="0.25">
      <c r="A71" s="7" t="s">
        <v>11</v>
      </c>
      <c r="B71" s="7" t="s">
        <v>12</v>
      </c>
      <c r="C71" s="8">
        <v>44136</v>
      </c>
      <c r="D71" s="7">
        <f>+Estado_de_cultivo[[#This Row],[Fecha]]</f>
        <v>44136</v>
      </c>
      <c r="E71" s="9">
        <v>43983</v>
      </c>
      <c r="F71" s="9">
        <f>+Estado_de_cultivo[[#This Row],[Columna3]]-Estado_de_cultivo[[#This Row],[Columna2]]</f>
        <v>153</v>
      </c>
      <c r="G71">
        <v>401108</v>
      </c>
      <c r="H71">
        <f>+Estado_de_cultivo[[#This Row],[NDVI]]/1000000</f>
        <v>0.40110800000000002</v>
      </c>
      <c r="I71" s="7">
        <f t="shared" si="4"/>
        <v>0.51631575000000007</v>
      </c>
      <c r="J71" s="10">
        <v>44104</v>
      </c>
      <c r="K71">
        <f t="shared" si="5"/>
        <v>32</v>
      </c>
      <c r="L71" t="s">
        <v>15</v>
      </c>
    </row>
    <row r="72" spans="1:12" x14ac:dyDescent="0.25">
      <c r="A72" s="7" t="s">
        <v>11</v>
      </c>
      <c r="B72" s="7" t="s">
        <v>12</v>
      </c>
      <c r="C72" s="8">
        <v>44141</v>
      </c>
      <c r="D72" s="7">
        <f>+Estado_de_cultivo[[#This Row],[Fecha]]</f>
        <v>44141</v>
      </c>
      <c r="E72" s="9">
        <v>43983</v>
      </c>
      <c r="F72" s="9">
        <f>+Estado_de_cultivo[[#This Row],[Columna3]]-Estado_de_cultivo[[#This Row],[Columna2]]</f>
        <v>158</v>
      </c>
      <c r="G72">
        <v>408929</v>
      </c>
      <c r="H72">
        <f>+Estado_de_cultivo[[#This Row],[NDVI]]/1000000</f>
        <v>0.40892899999999999</v>
      </c>
      <c r="I72" s="7">
        <f t="shared" si="4"/>
        <v>0.52560318750000001</v>
      </c>
      <c r="J72" s="10">
        <v>44104</v>
      </c>
      <c r="K72">
        <f t="shared" si="5"/>
        <v>37</v>
      </c>
      <c r="L72" t="s">
        <v>15</v>
      </c>
    </row>
    <row r="73" spans="1:12" x14ac:dyDescent="0.25">
      <c r="A73" s="7" t="s">
        <v>11</v>
      </c>
      <c r="B73" s="7" t="s">
        <v>12</v>
      </c>
      <c r="C73" s="8">
        <v>44151</v>
      </c>
      <c r="D73" s="7">
        <f>+Estado_de_cultivo[[#This Row],[Fecha]]</f>
        <v>44151</v>
      </c>
      <c r="E73" s="9">
        <v>43983</v>
      </c>
      <c r="F73" s="9">
        <f>+Estado_de_cultivo[[#This Row],[Columna3]]-Estado_de_cultivo[[#This Row],[Columna2]]</f>
        <v>168</v>
      </c>
      <c r="G73">
        <v>422181</v>
      </c>
      <c r="H73">
        <f>+Estado_de_cultivo[[#This Row],[NDVI]]/1000000</f>
        <v>0.42218099999999997</v>
      </c>
      <c r="I73" s="7">
        <f t="shared" si="4"/>
        <v>0.54133993749999998</v>
      </c>
      <c r="J73" s="10">
        <v>44104</v>
      </c>
      <c r="K73">
        <f t="shared" si="5"/>
        <v>47</v>
      </c>
      <c r="L73" t="s">
        <v>15</v>
      </c>
    </row>
    <row r="74" spans="1:12" x14ac:dyDescent="0.25">
      <c r="A74" s="7" t="s">
        <v>11</v>
      </c>
      <c r="B74" s="7" t="s">
        <v>12</v>
      </c>
      <c r="C74" s="8">
        <v>44156</v>
      </c>
      <c r="D74" s="7">
        <f>+Estado_de_cultivo[[#This Row],[Fecha]]</f>
        <v>44156</v>
      </c>
      <c r="E74" s="9">
        <v>43983</v>
      </c>
      <c r="F74" s="9">
        <f>+Estado_de_cultivo[[#This Row],[Columna3]]-Estado_de_cultivo[[#This Row],[Columna2]]</f>
        <v>173</v>
      </c>
      <c r="G74">
        <v>429224</v>
      </c>
      <c r="H74">
        <f>+Estado_de_cultivo[[#This Row],[NDVI]]/1000000</f>
        <v>0.42922399999999999</v>
      </c>
      <c r="I74" s="7">
        <f t="shared" si="4"/>
        <v>0.54970350000000001</v>
      </c>
      <c r="J74" s="10">
        <v>44104</v>
      </c>
      <c r="K74">
        <f t="shared" si="5"/>
        <v>52</v>
      </c>
      <c r="L74" t="s">
        <v>15</v>
      </c>
    </row>
    <row r="75" spans="1:12" x14ac:dyDescent="0.25">
      <c r="A75" s="7" t="s">
        <v>11</v>
      </c>
      <c r="B75" s="7" t="s">
        <v>12</v>
      </c>
      <c r="C75" s="8">
        <v>44161</v>
      </c>
      <c r="D75" s="7">
        <f>+Estado_de_cultivo[[#This Row],[Fecha]]</f>
        <v>44161</v>
      </c>
      <c r="E75" s="9">
        <v>43983</v>
      </c>
      <c r="F75" s="9">
        <f>+Estado_de_cultivo[[#This Row],[Columna3]]-Estado_de_cultivo[[#This Row],[Columna2]]</f>
        <v>178</v>
      </c>
      <c r="G75">
        <v>409756</v>
      </c>
      <c r="H75">
        <f>+Estado_de_cultivo[[#This Row],[NDVI]]/1000000</f>
        <v>0.40975600000000001</v>
      </c>
      <c r="I75" s="7">
        <f t="shared" si="4"/>
        <v>0.52658525</v>
      </c>
      <c r="J75" s="10">
        <v>44104</v>
      </c>
      <c r="K75">
        <f t="shared" si="5"/>
        <v>57</v>
      </c>
      <c r="L75" t="s">
        <v>15</v>
      </c>
    </row>
    <row r="76" spans="1:12" x14ac:dyDescent="0.25">
      <c r="A76" s="7" t="s">
        <v>11</v>
      </c>
      <c r="B76" s="7" t="s">
        <v>12</v>
      </c>
      <c r="C76" s="8">
        <v>44166</v>
      </c>
      <c r="D76" s="7">
        <f>+Estado_de_cultivo[[#This Row],[Fecha]]</f>
        <v>44166</v>
      </c>
      <c r="E76" s="9">
        <v>43983</v>
      </c>
      <c r="F76" s="9">
        <f>+Estado_de_cultivo[[#This Row],[Columna3]]-Estado_de_cultivo[[#This Row],[Columna2]]</f>
        <v>183</v>
      </c>
      <c r="G76">
        <v>40177</v>
      </c>
      <c r="H76">
        <f>+Estado_de_cultivo[[#This Row],[NDVI]]/100000</f>
        <v>0.40177000000000002</v>
      </c>
      <c r="I76" s="7">
        <f t="shared" si="4"/>
        <v>0.51710187500000004</v>
      </c>
      <c r="J76" s="10">
        <v>44104</v>
      </c>
      <c r="K76">
        <f t="shared" si="5"/>
        <v>62</v>
      </c>
      <c r="L76" t="s">
        <v>15</v>
      </c>
    </row>
    <row r="77" spans="1:12" x14ac:dyDescent="0.25">
      <c r="A77" s="7" t="s">
        <v>11</v>
      </c>
      <c r="B77" s="7" t="s">
        <v>12</v>
      </c>
      <c r="C77" s="8">
        <v>44171</v>
      </c>
      <c r="D77" s="7">
        <f>+Estado_de_cultivo[[#This Row],[Fecha]]</f>
        <v>44171</v>
      </c>
      <c r="E77" s="9">
        <v>43983</v>
      </c>
      <c r="F77" s="9">
        <f>+Estado_de_cultivo[[#This Row],[Columna3]]-Estado_de_cultivo[[#This Row],[Columna2]]</f>
        <v>188</v>
      </c>
      <c r="G77">
        <v>40452</v>
      </c>
      <c r="H77">
        <f>+Estado_de_cultivo[[#This Row],[NDVI]]/100000</f>
        <v>0.40451999999999999</v>
      </c>
      <c r="I77" s="7">
        <f t="shared" si="4"/>
        <v>0.52036749999999998</v>
      </c>
      <c r="J77" s="10">
        <v>44104</v>
      </c>
      <c r="K77">
        <f t="shared" si="5"/>
        <v>67</v>
      </c>
      <c r="L77" t="s">
        <v>15</v>
      </c>
    </row>
    <row r="78" spans="1:12" x14ac:dyDescent="0.25">
      <c r="A78" s="7" t="s">
        <v>11</v>
      </c>
      <c r="B78" s="7" t="s">
        <v>12</v>
      </c>
      <c r="C78" s="8">
        <v>44176</v>
      </c>
      <c r="D78" s="7">
        <f>+Estado_de_cultivo[[#This Row],[Fecha]]</f>
        <v>44176</v>
      </c>
      <c r="E78" s="9">
        <v>43983</v>
      </c>
      <c r="F78" s="9">
        <f>+Estado_de_cultivo[[#This Row],[Columna3]]-Estado_de_cultivo[[#This Row],[Columna2]]</f>
        <v>193</v>
      </c>
      <c r="G78">
        <v>407639</v>
      </c>
      <c r="H78">
        <f>+Estado_de_cultivo[[#This Row],[NDVI]]/1000000</f>
        <v>0.40763899999999997</v>
      </c>
      <c r="I78" s="7">
        <f t="shared" si="4"/>
        <v>0.52407131249999994</v>
      </c>
      <c r="J78" s="10">
        <v>44104</v>
      </c>
      <c r="K78">
        <f t="shared" si="5"/>
        <v>72</v>
      </c>
      <c r="L78" t="s">
        <v>15</v>
      </c>
    </row>
    <row r="79" spans="1:12" x14ac:dyDescent="0.25">
      <c r="A79" s="7" t="s">
        <v>11</v>
      </c>
      <c r="B79" s="7" t="s">
        <v>12</v>
      </c>
      <c r="C79" s="8">
        <v>44181</v>
      </c>
      <c r="D79" s="7">
        <f>+Estado_de_cultivo[[#This Row],[Fecha]]</f>
        <v>44181</v>
      </c>
      <c r="E79" s="9">
        <v>43983</v>
      </c>
      <c r="F79" s="9">
        <f>+Estado_de_cultivo[[#This Row],[Columna3]]-Estado_de_cultivo[[#This Row],[Columna2]]</f>
        <v>198</v>
      </c>
      <c r="G79">
        <v>423446</v>
      </c>
      <c r="H79">
        <f>+Estado_de_cultivo[[#This Row],[NDVI]]/1000000</f>
        <v>0.42344599999999999</v>
      </c>
      <c r="I79" s="7">
        <f t="shared" si="4"/>
        <v>0.54284212500000006</v>
      </c>
      <c r="J79" s="10">
        <v>44104</v>
      </c>
      <c r="K79">
        <f t="shared" si="5"/>
        <v>77</v>
      </c>
      <c r="L79" t="s">
        <v>15</v>
      </c>
    </row>
    <row r="80" spans="1:12" x14ac:dyDescent="0.25">
      <c r="A80" s="7" t="s">
        <v>11</v>
      </c>
      <c r="B80" s="7" t="s">
        <v>12</v>
      </c>
      <c r="C80" s="8">
        <v>44186</v>
      </c>
      <c r="D80" s="7">
        <f>+Estado_de_cultivo[[#This Row],[Fecha]]</f>
        <v>44186</v>
      </c>
      <c r="E80" s="9">
        <v>43983</v>
      </c>
      <c r="F80" s="9">
        <f>+Estado_de_cultivo[[#This Row],[Columna3]]-Estado_de_cultivo[[#This Row],[Columna2]]</f>
        <v>203</v>
      </c>
      <c r="G80">
        <v>405525</v>
      </c>
      <c r="H80">
        <f>+Estado_de_cultivo[[#This Row],[NDVI]]/1000000</f>
        <v>0.40552500000000002</v>
      </c>
      <c r="I80" s="7">
        <f t="shared" si="4"/>
        <v>0.52156093749999999</v>
      </c>
      <c r="J80" s="10">
        <v>44104</v>
      </c>
      <c r="K80">
        <f t="shared" si="5"/>
        <v>82</v>
      </c>
      <c r="L80" t="s">
        <v>15</v>
      </c>
    </row>
    <row r="81" spans="1:12" x14ac:dyDescent="0.25">
      <c r="A81" s="7" t="s">
        <v>11</v>
      </c>
      <c r="B81" s="7" t="s">
        <v>12</v>
      </c>
      <c r="C81" s="8">
        <v>44196</v>
      </c>
      <c r="D81" s="7">
        <f>+Estado_de_cultivo[[#This Row],[Fecha]]</f>
        <v>44196</v>
      </c>
      <c r="E81" s="9">
        <v>43983</v>
      </c>
      <c r="F81" s="9">
        <f>+Estado_de_cultivo[[#This Row],[Columna3]]-Estado_de_cultivo[[#This Row],[Columna2]]</f>
        <v>213</v>
      </c>
      <c r="G81">
        <v>40988</v>
      </c>
      <c r="H81">
        <f>+Estado_de_cultivo[[#This Row],[NDVI]]/100000</f>
        <v>0.40988000000000002</v>
      </c>
      <c r="I81" s="7">
        <f t="shared" si="4"/>
        <v>0.52673250000000005</v>
      </c>
      <c r="J81" s="10">
        <v>44104</v>
      </c>
      <c r="K81">
        <f t="shared" si="5"/>
        <v>92</v>
      </c>
      <c r="L81" t="s">
        <v>15</v>
      </c>
    </row>
    <row r="82" spans="1:12" x14ac:dyDescent="0.25">
      <c r="A82" s="7" t="s">
        <v>11</v>
      </c>
      <c r="B82" s="7" t="s">
        <v>12</v>
      </c>
      <c r="C82" s="8">
        <v>44216</v>
      </c>
      <c r="D82" s="7">
        <f>+Estado_de_cultivo[[#This Row],[Fecha]]</f>
        <v>44216</v>
      </c>
      <c r="E82" s="9">
        <v>43983</v>
      </c>
      <c r="F82" s="9">
        <f>+Estado_de_cultivo[[#This Row],[Columna3]]-Estado_de_cultivo[[#This Row],[Columna2]]</f>
        <v>233</v>
      </c>
      <c r="G82">
        <v>443519</v>
      </c>
      <c r="H82">
        <f>+Estado_de_cultivo[[#This Row],[NDVI]]/1000000</f>
        <v>0.443519</v>
      </c>
      <c r="I82" s="7">
        <f t="shared" si="4"/>
        <v>0.56667881250000007</v>
      </c>
      <c r="J82" s="10">
        <v>44104</v>
      </c>
      <c r="K82">
        <f t="shared" si="5"/>
        <v>112</v>
      </c>
      <c r="L82" t="s">
        <v>15</v>
      </c>
    </row>
    <row r="83" spans="1:12" x14ac:dyDescent="0.25">
      <c r="A83" s="7" t="s">
        <v>11</v>
      </c>
      <c r="B83" s="7" t="s">
        <v>12</v>
      </c>
      <c r="C83" s="8">
        <v>44221</v>
      </c>
      <c r="D83" s="7">
        <f>+Estado_de_cultivo[[#This Row],[Fecha]]</f>
        <v>44221</v>
      </c>
      <c r="E83" s="9">
        <v>43983</v>
      </c>
      <c r="F83" s="9">
        <f>+Estado_de_cultivo[[#This Row],[Columna3]]-Estado_de_cultivo[[#This Row],[Columna2]]</f>
        <v>238</v>
      </c>
      <c r="G83">
        <v>397044</v>
      </c>
      <c r="H83">
        <f>+Estado_de_cultivo[[#This Row],[NDVI]]/1000000</f>
        <v>0.39704400000000001</v>
      </c>
      <c r="I83" s="7">
        <f t="shared" si="4"/>
        <v>0.51148974999999997</v>
      </c>
      <c r="J83" s="10">
        <v>44104</v>
      </c>
      <c r="K83">
        <f t="shared" si="5"/>
        <v>117</v>
      </c>
      <c r="L83" t="s">
        <v>15</v>
      </c>
    </row>
    <row r="84" spans="1:12" x14ac:dyDescent="0.25">
      <c r="A84" s="7" t="s">
        <v>11</v>
      </c>
      <c r="B84" s="7" t="s">
        <v>12</v>
      </c>
      <c r="C84" s="8">
        <v>44231</v>
      </c>
      <c r="D84" s="7">
        <f>+Estado_de_cultivo[[#This Row],[Fecha]]</f>
        <v>44231</v>
      </c>
      <c r="E84" s="9">
        <v>43983</v>
      </c>
      <c r="F84" s="9">
        <f>+Estado_de_cultivo[[#This Row],[Columna3]]-Estado_de_cultivo[[#This Row],[Columna2]]</f>
        <v>248</v>
      </c>
      <c r="G84">
        <v>494876</v>
      </c>
      <c r="H84">
        <f>+Estado_de_cultivo[[#This Row],[NDVI]]/1000000</f>
        <v>0.49487599999999998</v>
      </c>
      <c r="I84" s="7">
        <f t="shared" si="4"/>
        <v>0.62766525000000006</v>
      </c>
      <c r="J84" s="10">
        <v>44104</v>
      </c>
      <c r="K84">
        <f t="shared" si="5"/>
        <v>127</v>
      </c>
      <c r="L84" t="s">
        <v>15</v>
      </c>
    </row>
    <row r="85" spans="1:12" x14ac:dyDescent="0.25">
      <c r="A85" s="7" t="s">
        <v>11</v>
      </c>
      <c r="B85" s="7" t="s">
        <v>12</v>
      </c>
      <c r="C85" s="8">
        <v>44241</v>
      </c>
      <c r="D85" s="7">
        <f>+Estado_de_cultivo[[#This Row],[Fecha]]</f>
        <v>44241</v>
      </c>
      <c r="E85" s="9">
        <v>43983</v>
      </c>
      <c r="F85" s="9">
        <f>+Estado_de_cultivo[[#This Row],[Columna3]]-Estado_de_cultivo[[#This Row],[Columna2]]</f>
        <v>258</v>
      </c>
      <c r="G85">
        <v>539619</v>
      </c>
      <c r="H85">
        <f>+Estado_de_cultivo[[#This Row],[NDVI]]/1000000</f>
        <v>0.53961899999999996</v>
      </c>
      <c r="I85" s="7">
        <f t="shared" si="4"/>
        <v>0.68079756250000001</v>
      </c>
      <c r="J85" s="10">
        <v>44104</v>
      </c>
      <c r="K85">
        <f t="shared" si="5"/>
        <v>137</v>
      </c>
      <c r="L85" t="s">
        <v>15</v>
      </c>
    </row>
    <row r="86" spans="1:12" x14ac:dyDescent="0.25">
      <c r="A86" s="7" t="s">
        <v>11</v>
      </c>
      <c r="B86" s="7" t="s">
        <v>12</v>
      </c>
      <c r="C86" s="8">
        <v>44251</v>
      </c>
      <c r="D86" s="7">
        <f>+Estado_de_cultivo[[#This Row],[Fecha]]</f>
        <v>44251</v>
      </c>
      <c r="E86" s="9">
        <v>43983</v>
      </c>
      <c r="F86" s="9">
        <f>+Estado_de_cultivo[[#This Row],[Columna3]]-Estado_de_cultivo[[#This Row],[Columna2]]</f>
        <v>268</v>
      </c>
      <c r="G86">
        <v>454596</v>
      </c>
      <c r="H86">
        <f>+Estado_de_cultivo[[#This Row],[NDVI]]/1000000</f>
        <v>0.454596</v>
      </c>
      <c r="I86" s="7">
        <f t="shared" si="4"/>
        <v>0.57983275000000001</v>
      </c>
      <c r="J86" s="10">
        <v>44104</v>
      </c>
      <c r="K86">
        <f t="shared" si="5"/>
        <v>147</v>
      </c>
      <c r="L86" t="s">
        <v>15</v>
      </c>
    </row>
    <row r="87" spans="1:12" x14ac:dyDescent="0.25">
      <c r="A87" s="7" t="s">
        <v>11</v>
      </c>
      <c r="B87" s="7" t="s">
        <v>12</v>
      </c>
      <c r="C87" s="8">
        <v>44256</v>
      </c>
      <c r="D87" s="7">
        <f>+Estado_de_cultivo[[#This Row],[Fecha]]</f>
        <v>44256</v>
      </c>
      <c r="E87" s="9">
        <v>43983</v>
      </c>
      <c r="F87" s="9">
        <f>+Estado_de_cultivo[[#This Row],[Columna3]]-Estado_de_cultivo[[#This Row],[Columna2]]</f>
        <v>273</v>
      </c>
      <c r="G87">
        <v>52021</v>
      </c>
      <c r="H87">
        <f>+Estado_de_cultivo[[#This Row],[NDVI]]/100000</f>
        <v>0.52020999999999995</v>
      </c>
      <c r="I87" s="7">
        <f t="shared" si="4"/>
        <v>0.65774937499999997</v>
      </c>
      <c r="J87" s="10">
        <v>44104</v>
      </c>
      <c r="K87">
        <f t="shared" si="5"/>
        <v>152</v>
      </c>
      <c r="L87" t="s">
        <v>15</v>
      </c>
    </row>
    <row r="88" spans="1:12" x14ac:dyDescent="0.25">
      <c r="A88" s="7" t="s">
        <v>11</v>
      </c>
      <c r="B88" s="7" t="s">
        <v>12</v>
      </c>
      <c r="C88" s="8">
        <v>44261</v>
      </c>
      <c r="D88" s="7">
        <f>+Estado_de_cultivo[[#This Row],[Fecha]]</f>
        <v>44261</v>
      </c>
      <c r="E88" s="9">
        <v>43983</v>
      </c>
      <c r="F88" s="9">
        <f>+Estado_de_cultivo[[#This Row],[Columna3]]-Estado_de_cultivo[[#This Row],[Columna2]]</f>
        <v>278</v>
      </c>
      <c r="G88">
        <v>427859</v>
      </c>
      <c r="H88">
        <f>+Estado_de_cultivo[[#This Row],[NDVI]]/1000000</f>
        <v>0.42785899999999999</v>
      </c>
      <c r="I88" s="7">
        <f t="shared" si="4"/>
        <v>0.54808256249999998</v>
      </c>
      <c r="J88" s="10">
        <v>44104</v>
      </c>
      <c r="K88">
        <f t="shared" si="5"/>
        <v>157</v>
      </c>
      <c r="L88" t="s">
        <v>15</v>
      </c>
    </row>
    <row r="89" spans="1:12" x14ac:dyDescent="0.25">
      <c r="A89" s="7" t="s">
        <v>11</v>
      </c>
      <c r="B89" s="7" t="s">
        <v>12</v>
      </c>
      <c r="C89" s="8">
        <v>44276</v>
      </c>
      <c r="D89" s="7">
        <f>+Estado_de_cultivo[[#This Row],[Fecha]]</f>
        <v>44276</v>
      </c>
      <c r="E89" s="9">
        <v>43983</v>
      </c>
      <c r="F89" s="9">
        <f>+Estado_de_cultivo[[#This Row],[Columna3]]-Estado_de_cultivo[[#This Row],[Columna2]]</f>
        <v>293</v>
      </c>
      <c r="G89">
        <v>44123</v>
      </c>
      <c r="H89">
        <f>+Estado_de_cultivo[[#This Row],[NDVI]]/100000</f>
        <v>0.44123000000000001</v>
      </c>
      <c r="I89" s="7">
        <f t="shared" si="4"/>
        <v>0.56396062499999999</v>
      </c>
      <c r="J89" s="10">
        <v>44104</v>
      </c>
      <c r="K89">
        <f t="shared" si="5"/>
        <v>172</v>
      </c>
      <c r="L89" t="s">
        <v>15</v>
      </c>
    </row>
    <row r="90" spans="1:12" x14ac:dyDescent="0.25">
      <c r="A90" s="7" t="s">
        <v>11</v>
      </c>
      <c r="B90" s="7" t="s">
        <v>12</v>
      </c>
      <c r="C90" s="8">
        <v>44286</v>
      </c>
      <c r="D90" s="7">
        <f>+Estado_de_cultivo[[#This Row],[Fecha]]</f>
        <v>44286</v>
      </c>
      <c r="E90" s="9">
        <v>43983</v>
      </c>
      <c r="F90" s="9">
        <f>+Estado_de_cultivo[[#This Row],[Columna3]]-Estado_de_cultivo[[#This Row],[Columna2]]</f>
        <v>303</v>
      </c>
      <c r="G90">
        <v>436798</v>
      </c>
      <c r="H90">
        <f>+Estado_de_cultivo[[#This Row],[NDVI]]/1000000</f>
        <v>0.43679800000000002</v>
      </c>
      <c r="I90" s="7">
        <f t="shared" si="4"/>
        <v>0.55869762500000009</v>
      </c>
      <c r="J90" s="10">
        <v>44104</v>
      </c>
      <c r="K90">
        <f t="shared" si="5"/>
        <v>182</v>
      </c>
      <c r="L90" t="s">
        <v>15</v>
      </c>
    </row>
    <row r="91" spans="1:12" x14ac:dyDescent="0.25">
      <c r="A91" s="7" t="s">
        <v>11</v>
      </c>
      <c r="B91" s="7" t="s">
        <v>12</v>
      </c>
      <c r="C91" s="8">
        <v>44301</v>
      </c>
      <c r="D91" s="7">
        <f>+Estado_de_cultivo[[#This Row],[Fecha]]</f>
        <v>44301</v>
      </c>
      <c r="E91" s="9">
        <v>43983</v>
      </c>
      <c r="F91" s="9">
        <f>+Estado_de_cultivo[[#This Row],[Columna3]]-Estado_de_cultivo[[#This Row],[Columna2]]</f>
        <v>318</v>
      </c>
      <c r="G91">
        <v>448186</v>
      </c>
      <c r="H91">
        <f>+Estado_de_cultivo[[#This Row],[NDVI]]/1000000</f>
        <v>0.44818599999999997</v>
      </c>
      <c r="I91" s="7">
        <f t="shared" si="4"/>
        <v>0.57222087499999996</v>
      </c>
      <c r="J91" s="10">
        <v>44104</v>
      </c>
      <c r="K91">
        <f t="shared" si="5"/>
        <v>197</v>
      </c>
      <c r="L91" t="s">
        <v>15</v>
      </c>
    </row>
    <row r="92" spans="1:12" x14ac:dyDescent="0.25">
      <c r="A92" s="7" t="s">
        <v>11</v>
      </c>
      <c r="B92" s="7" t="s">
        <v>12</v>
      </c>
      <c r="C92" s="8">
        <v>44306</v>
      </c>
      <c r="D92" s="7">
        <f>+Estado_de_cultivo[[#This Row],[Fecha]]</f>
        <v>44306</v>
      </c>
      <c r="E92" s="9">
        <v>43983</v>
      </c>
      <c r="F92" s="9">
        <f>+Estado_de_cultivo[[#This Row],[Columna3]]-Estado_de_cultivo[[#This Row],[Columna2]]</f>
        <v>323</v>
      </c>
      <c r="G92">
        <v>401191</v>
      </c>
      <c r="H92">
        <f>+Estado_de_cultivo[[#This Row],[NDVI]]/1000000</f>
        <v>0.40119100000000002</v>
      </c>
      <c r="I92" s="7">
        <f t="shared" si="4"/>
        <v>0.51641431250000003</v>
      </c>
      <c r="J92" s="10">
        <v>44104</v>
      </c>
      <c r="K92">
        <f t="shared" si="5"/>
        <v>202</v>
      </c>
      <c r="L92" t="s">
        <v>15</v>
      </c>
    </row>
    <row r="93" spans="1:12" s="5" customFormat="1" x14ac:dyDescent="0.25">
      <c r="A93" s="2" t="s">
        <v>11</v>
      </c>
      <c r="B93" s="2" t="s">
        <v>12</v>
      </c>
      <c r="C93" s="3">
        <v>44311</v>
      </c>
      <c r="D93" s="2">
        <f>+Estado_de_cultivo[[#This Row],[Fecha]]</f>
        <v>44311</v>
      </c>
      <c r="E93" s="4">
        <v>43983</v>
      </c>
      <c r="F93" s="4">
        <f>+Estado_de_cultivo[[#This Row],[Columna3]]-Estado_de_cultivo[[#This Row],[Columna2]]</f>
        <v>328</v>
      </c>
      <c r="G93" s="5">
        <v>41217</v>
      </c>
      <c r="H93" s="5">
        <f>+Estado_de_cultivo[[#This Row],[NDVI]]/100000</f>
        <v>0.41216999999999998</v>
      </c>
      <c r="I93" s="2">
        <f t="shared" si="4"/>
        <v>0.52945187500000002</v>
      </c>
      <c r="J93" s="6">
        <v>44104</v>
      </c>
      <c r="K93" s="5">
        <f t="shared" si="5"/>
        <v>207</v>
      </c>
      <c r="L93" s="5" t="s">
        <v>15</v>
      </c>
    </row>
    <row r="94" spans="1:12" s="19" customFormat="1" x14ac:dyDescent="0.25">
      <c r="A94" s="16" t="s">
        <v>11</v>
      </c>
      <c r="B94" s="16" t="s">
        <v>12</v>
      </c>
      <c r="C94" s="17">
        <v>44471</v>
      </c>
      <c r="D94" s="16">
        <f>+Estado_de_cultivo[[#This Row],[Fecha]]</f>
        <v>44471</v>
      </c>
      <c r="E94" s="18">
        <v>44348</v>
      </c>
      <c r="F94" s="18">
        <f>+Estado_de_cultivo[[#This Row],[Columna3]]-Estado_de_cultivo[[#This Row],[Columna2]]</f>
        <v>123</v>
      </c>
      <c r="G94" s="19">
        <v>186696</v>
      </c>
      <c r="H94" s="19">
        <f>+Estado_de_cultivo[[#This Row],[NDVI]]/1000000</f>
        <v>0.186696</v>
      </c>
      <c r="I94" s="16">
        <f t="shared" si="4"/>
        <v>0.26170149999999998</v>
      </c>
      <c r="J94" s="20">
        <v>44469</v>
      </c>
      <c r="K94" s="19">
        <f t="shared" si="5"/>
        <v>2</v>
      </c>
      <c r="L94" s="19" t="s">
        <v>16</v>
      </c>
    </row>
    <row r="95" spans="1:12" x14ac:dyDescent="0.25">
      <c r="A95" s="7" t="s">
        <v>11</v>
      </c>
      <c r="B95" s="7" t="s">
        <v>12</v>
      </c>
      <c r="C95" s="8">
        <v>44476</v>
      </c>
      <c r="D95" s="7">
        <f>+Estado_de_cultivo[[#This Row],[Fecha]]</f>
        <v>44476</v>
      </c>
      <c r="E95" s="9">
        <v>44348</v>
      </c>
      <c r="F95" s="9">
        <f>+Estado_de_cultivo[[#This Row],[Columna3]]-Estado_de_cultivo[[#This Row],[Columna2]]</f>
        <v>128</v>
      </c>
      <c r="G95">
        <v>193643</v>
      </c>
      <c r="H95">
        <f>+Estado_de_cultivo[[#This Row],[NDVI]]/1000000</f>
        <v>0.19364300000000001</v>
      </c>
      <c r="I95" s="7">
        <f t="shared" si="4"/>
        <v>0.26995106250000001</v>
      </c>
      <c r="J95" s="10">
        <v>44469</v>
      </c>
      <c r="K95">
        <f t="shared" si="5"/>
        <v>7</v>
      </c>
      <c r="L95" t="s">
        <v>16</v>
      </c>
    </row>
    <row r="96" spans="1:12" x14ac:dyDescent="0.25">
      <c r="A96" s="7" t="s">
        <v>11</v>
      </c>
      <c r="B96" s="7" t="s">
        <v>12</v>
      </c>
      <c r="C96" s="8">
        <v>44486</v>
      </c>
      <c r="D96" s="7">
        <f>+Estado_de_cultivo[[#This Row],[Fecha]]</f>
        <v>44486</v>
      </c>
      <c r="E96" s="9">
        <v>44348</v>
      </c>
      <c r="F96" s="9">
        <f>+Estado_de_cultivo[[#This Row],[Columna3]]-Estado_de_cultivo[[#This Row],[Columna2]]</f>
        <v>138</v>
      </c>
      <c r="G96">
        <v>235736</v>
      </c>
      <c r="H96">
        <f>+Estado_de_cultivo[[#This Row],[NDVI]]/1000000</f>
        <v>0.235736</v>
      </c>
      <c r="I96" s="7">
        <f t="shared" si="4"/>
        <v>0.31993649999999996</v>
      </c>
      <c r="J96" s="10">
        <v>44469</v>
      </c>
      <c r="K96">
        <f t="shared" si="5"/>
        <v>17</v>
      </c>
      <c r="L96" t="s">
        <v>16</v>
      </c>
    </row>
    <row r="97" spans="1:12" x14ac:dyDescent="0.25">
      <c r="A97" s="7" t="s">
        <v>11</v>
      </c>
      <c r="B97" s="7" t="s">
        <v>12</v>
      </c>
      <c r="C97" s="8">
        <v>44506</v>
      </c>
      <c r="D97" s="7">
        <f>+Estado_de_cultivo[[#This Row],[Fecha]]</f>
        <v>44506</v>
      </c>
      <c r="E97" s="9">
        <v>44348</v>
      </c>
      <c r="F97" s="9">
        <f>+Estado_de_cultivo[[#This Row],[Columna3]]-Estado_de_cultivo[[#This Row],[Columna2]]</f>
        <v>158</v>
      </c>
      <c r="G97">
        <v>402718</v>
      </c>
      <c r="H97">
        <f>+Estado_de_cultivo[[#This Row],[NDVI]]/1000000</f>
        <v>0.40271800000000002</v>
      </c>
      <c r="I97" s="7">
        <f t="shared" si="4"/>
        <v>0.51822762500000008</v>
      </c>
      <c r="J97" s="10">
        <v>44469</v>
      </c>
      <c r="K97">
        <f t="shared" si="5"/>
        <v>37</v>
      </c>
      <c r="L97" t="s">
        <v>16</v>
      </c>
    </row>
    <row r="98" spans="1:12" x14ac:dyDescent="0.25">
      <c r="A98" s="7" t="s">
        <v>11</v>
      </c>
      <c r="B98" s="7" t="s">
        <v>12</v>
      </c>
      <c r="C98" s="8">
        <v>44521</v>
      </c>
      <c r="D98" s="7">
        <f>+Estado_de_cultivo[[#This Row],[Fecha]]</f>
        <v>44521</v>
      </c>
      <c r="E98" s="9">
        <v>44348</v>
      </c>
      <c r="F98" s="9">
        <f>+Estado_de_cultivo[[#This Row],[Columna3]]-Estado_de_cultivo[[#This Row],[Columna2]]</f>
        <v>173</v>
      </c>
      <c r="G98">
        <v>396892</v>
      </c>
      <c r="H98">
        <f>+Estado_de_cultivo[[#This Row],[NDVI]]/1000000</f>
        <v>0.39689200000000002</v>
      </c>
      <c r="I98" s="7">
        <f t="shared" ref="I98:I129" si="6">+(H98*1.1875)+0.04</f>
        <v>0.51130925000000005</v>
      </c>
      <c r="J98" s="10">
        <v>44469</v>
      </c>
      <c r="K98">
        <f t="shared" ref="K98:K129" si="7">+C98-J98</f>
        <v>52</v>
      </c>
      <c r="L98" t="s">
        <v>16</v>
      </c>
    </row>
    <row r="99" spans="1:12" x14ac:dyDescent="0.25">
      <c r="A99" s="7" t="s">
        <v>11</v>
      </c>
      <c r="B99" s="7" t="s">
        <v>12</v>
      </c>
      <c r="C99" s="8">
        <v>44526</v>
      </c>
      <c r="D99" s="7">
        <f>+Estado_de_cultivo[[#This Row],[Fecha]]</f>
        <v>44526</v>
      </c>
      <c r="E99" s="9">
        <v>44348</v>
      </c>
      <c r="F99" s="9">
        <f>+Estado_de_cultivo[[#This Row],[Columna3]]-Estado_de_cultivo[[#This Row],[Columna2]]</f>
        <v>178</v>
      </c>
      <c r="G99">
        <v>453418</v>
      </c>
      <c r="H99">
        <f>+Estado_de_cultivo[[#This Row],[NDVI]]/1000000</f>
        <v>0.45341799999999999</v>
      </c>
      <c r="I99" s="7">
        <f t="shared" si="6"/>
        <v>0.57843387499999999</v>
      </c>
      <c r="J99" s="10">
        <v>44469</v>
      </c>
      <c r="K99">
        <f t="shared" si="7"/>
        <v>57</v>
      </c>
      <c r="L99" t="s">
        <v>16</v>
      </c>
    </row>
    <row r="100" spans="1:12" x14ac:dyDescent="0.25">
      <c r="A100" s="7" t="s">
        <v>11</v>
      </c>
      <c r="B100" s="7" t="s">
        <v>12</v>
      </c>
      <c r="C100" s="8">
        <v>44531</v>
      </c>
      <c r="D100" s="7">
        <f>+Estado_de_cultivo[[#This Row],[Fecha]]</f>
        <v>44531</v>
      </c>
      <c r="E100" s="9">
        <v>44348</v>
      </c>
      <c r="F100" s="9">
        <f>+Estado_de_cultivo[[#This Row],[Columna3]]-Estado_de_cultivo[[#This Row],[Columna2]]</f>
        <v>183</v>
      </c>
      <c r="G100">
        <v>454693</v>
      </c>
      <c r="H100">
        <f>+Estado_de_cultivo[[#This Row],[NDVI]]/1000000</f>
        <v>0.45469300000000001</v>
      </c>
      <c r="I100" s="7">
        <f t="shared" si="6"/>
        <v>0.57994793750000007</v>
      </c>
      <c r="J100" s="10">
        <v>44469</v>
      </c>
      <c r="K100">
        <f t="shared" si="7"/>
        <v>62</v>
      </c>
      <c r="L100" t="s">
        <v>16</v>
      </c>
    </row>
    <row r="101" spans="1:12" x14ac:dyDescent="0.25">
      <c r="A101" s="7" t="s">
        <v>11</v>
      </c>
      <c r="B101" s="7" t="s">
        <v>12</v>
      </c>
      <c r="C101" s="8">
        <v>44536</v>
      </c>
      <c r="D101" s="7">
        <f>+Estado_de_cultivo[[#This Row],[Fecha]]</f>
        <v>44536</v>
      </c>
      <c r="E101" s="9">
        <v>44348</v>
      </c>
      <c r="F101" s="9">
        <f>+Estado_de_cultivo[[#This Row],[Columna3]]-Estado_de_cultivo[[#This Row],[Columna2]]</f>
        <v>188</v>
      </c>
      <c r="G101">
        <v>492998</v>
      </c>
      <c r="H101">
        <f>+Estado_de_cultivo[[#This Row],[NDVI]]/1000000</f>
        <v>0.49299799999999999</v>
      </c>
      <c r="I101" s="7">
        <f t="shared" si="6"/>
        <v>0.62543512499999998</v>
      </c>
      <c r="J101" s="10">
        <v>44469</v>
      </c>
      <c r="K101">
        <f t="shared" si="7"/>
        <v>67</v>
      </c>
      <c r="L101" t="s">
        <v>16</v>
      </c>
    </row>
    <row r="102" spans="1:12" x14ac:dyDescent="0.25">
      <c r="A102" s="7" t="s">
        <v>11</v>
      </c>
      <c r="B102" s="7" t="s">
        <v>12</v>
      </c>
      <c r="C102" s="8">
        <v>44541</v>
      </c>
      <c r="D102" s="7">
        <f>+Estado_de_cultivo[[#This Row],[Fecha]]</f>
        <v>44541</v>
      </c>
      <c r="E102" s="9">
        <v>44348</v>
      </c>
      <c r="F102" s="9">
        <f>+Estado_de_cultivo[[#This Row],[Columna3]]-Estado_de_cultivo[[#This Row],[Columna2]]</f>
        <v>193</v>
      </c>
      <c r="G102">
        <v>467672</v>
      </c>
      <c r="H102">
        <f>+Estado_de_cultivo[[#This Row],[NDVI]]/1000000</f>
        <v>0.46767199999999998</v>
      </c>
      <c r="I102" s="7">
        <f t="shared" si="6"/>
        <v>0.59536049999999996</v>
      </c>
      <c r="J102" s="10">
        <v>44469</v>
      </c>
      <c r="K102">
        <f t="shared" si="7"/>
        <v>72</v>
      </c>
      <c r="L102" t="s">
        <v>16</v>
      </c>
    </row>
    <row r="103" spans="1:12" x14ac:dyDescent="0.25">
      <c r="A103" s="7" t="s">
        <v>11</v>
      </c>
      <c r="B103" s="7" t="s">
        <v>12</v>
      </c>
      <c r="C103" s="8">
        <v>44546</v>
      </c>
      <c r="D103" s="7">
        <f>+Estado_de_cultivo[[#This Row],[Fecha]]</f>
        <v>44546</v>
      </c>
      <c r="E103" s="9">
        <v>44348</v>
      </c>
      <c r="F103" s="9">
        <f>+Estado_de_cultivo[[#This Row],[Columna3]]-Estado_de_cultivo[[#This Row],[Columna2]]</f>
        <v>198</v>
      </c>
      <c r="G103">
        <v>416473</v>
      </c>
      <c r="H103">
        <f>+Estado_de_cultivo[[#This Row],[NDVI]]/1000000</f>
        <v>0.41647299999999998</v>
      </c>
      <c r="I103" s="7">
        <f t="shared" si="6"/>
        <v>0.53456168749999999</v>
      </c>
      <c r="J103" s="10">
        <v>44469</v>
      </c>
      <c r="K103">
        <f t="shared" si="7"/>
        <v>77</v>
      </c>
      <c r="L103" t="s">
        <v>16</v>
      </c>
    </row>
    <row r="104" spans="1:12" x14ac:dyDescent="0.25">
      <c r="A104" s="7" t="s">
        <v>11</v>
      </c>
      <c r="B104" s="7" t="s">
        <v>12</v>
      </c>
      <c r="C104" s="8">
        <v>44556</v>
      </c>
      <c r="D104" s="7">
        <f>+Estado_de_cultivo[[#This Row],[Fecha]]</f>
        <v>44556</v>
      </c>
      <c r="E104" s="9">
        <v>44348</v>
      </c>
      <c r="F104" s="9">
        <f>+Estado_de_cultivo[[#This Row],[Columna3]]-Estado_de_cultivo[[#This Row],[Columna2]]</f>
        <v>208</v>
      </c>
      <c r="G104">
        <v>439515</v>
      </c>
      <c r="H104">
        <f>+Estado_de_cultivo[[#This Row],[NDVI]]/1000000</f>
        <v>0.43951499999999999</v>
      </c>
      <c r="I104" s="7">
        <f t="shared" si="6"/>
        <v>0.56192406250000004</v>
      </c>
      <c r="J104" s="10">
        <v>44469</v>
      </c>
      <c r="K104">
        <f t="shared" si="7"/>
        <v>87</v>
      </c>
      <c r="L104" t="s">
        <v>16</v>
      </c>
    </row>
    <row r="105" spans="1:12" x14ac:dyDescent="0.25">
      <c r="A105" s="7" t="s">
        <v>11</v>
      </c>
      <c r="B105" s="7" t="s">
        <v>12</v>
      </c>
      <c r="C105" s="8">
        <v>44561</v>
      </c>
      <c r="D105" s="7">
        <f>+Estado_de_cultivo[[#This Row],[Fecha]]</f>
        <v>44561</v>
      </c>
      <c r="E105" s="9">
        <v>44348</v>
      </c>
      <c r="F105" s="9">
        <f>+Estado_de_cultivo[[#This Row],[Columna3]]-Estado_de_cultivo[[#This Row],[Columna2]]</f>
        <v>213</v>
      </c>
      <c r="G105">
        <v>432205</v>
      </c>
      <c r="H105">
        <f>+Estado_de_cultivo[[#This Row],[NDVI]]/1000000</f>
        <v>0.43220500000000001</v>
      </c>
      <c r="I105" s="7">
        <f t="shared" si="6"/>
        <v>0.55324343750000005</v>
      </c>
      <c r="J105" s="10">
        <v>44469</v>
      </c>
      <c r="K105">
        <f t="shared" si="7"/>
        <v>92</v>
      </c>
      <c r="L105" t="s">
        <v>16</v>
      </c>
    </row>
    <row r="106" spans="1:12" x14ac:dyDescent="0.25">
      <c r="A106" s="7" t="s">
        <v>11</v>
      </c>
      <c r="B106" s="7" t="s">
        <v>12</v>
      </c>
      <c r="C106" s="8">
        <v>44566</v>
      </c>
      <c r="D106" s="7">
        <f>+Estado_de_cultivo[[#This Row],[Fecha]]</f>
        <v>44566</v>
      </c>
      <c r="E106" s="9">
        <v>44348</v>
      </c>
      <c r="F106" s="9">
        <f>+Estado_de_cultivo[[#This Row],[Columna3]]-Estado_de_cultivo[[#This Row],[Columna2]]</f>
        <v>218</v>
      </c>
      <c r="G106">
        <v>443964</v>
      </c>
      <c r="H106">
        <f>+Estado_de_cultivo[[#This Row],[NDVI]]/1000000</f>
        <v>0.44396400000000003</v>
      </c>
      <c r="I106" s="7">
        <f t="shared" si="6"/>
        <v>0.56720725000000005</v>
      </c>
      <c r="J106" s="10">
        <v>44469</v>
      </c>
      <c r="K106">
        <f t="shared" si="7"/>
        <v>97</v>
      </c>
      <c r="L106" t="s">
        <v>16</v>
      </c>
    </row>
    <row r="107" spans="1:12" x14ac:dyDescent="0.25">
      <c r="A107" s="7" t="s">
        <v>11</v>
      </c>
      <c r="B107" s="7" t="s">
        <v>12</v>
      </c>
      <c r="C107" s="8">
        <v>44571</v>
      </c>
      <c r="D107" s="7">
        <f>+Estado_de_cultivo[[#This Row],[Fecha]]</f>
        <v>44571</v>
      </c>
      <c r="E107" s="9">
        <v>44348</v>
      </c>
      <c r="F107" s="9">
        <f>+Estado_de_cultivo[[#This Row],[Columna3]]-Estado_de_cultivo[[#This Row],[Columna2]]</f>
        <v>223</v>
      </c>
      <c r="G107">
        <v>41407</v>
      </c>
      <c r="H107">
        <f>+Estado_de_cultivo[[#This Row],[NDVI]]/100000</f>
        <v>0.41406999999999999</v>
      </c>
      <c r="I107" s="7">
        <f t="shared" si="6"/>
        <v>0.53170812499999998</v>
      </c>
      <c r="J107" s="10">
        <v>44469</v>
      </c>
      <c r="K107">
        <f t="shared" si="7"/>
        <v>102</v>
      </c>
      <c r="L107" t="s">
        <v>16</v>
      </c>
    </row>
    <row r="108" spans="1:12" x14ac:dyDescent="0.25">
      <c r="A108" s="7" t="s">
        <v>11</v>
      </c>
      <c r="B108" s="7" t="s">
        <v>12</v>
      </c>
      <c r="C108" s="8">
        <v>44576</v>
      </c>
      <c r="D108" s="7">
        <f>+Estado_de_cultivo[[#This Row],[Fecha]]</f>
        <v>44576</v>
      </c>
      <c r="E108" s="9">
        <v>44348</v>
      </c>
      <c r="F108" s="9">
        <f>+Estado_de_cultivo[[#This Row],[Columna3]]-Estado_de_cultivo[[#This Row],[Columna2]]</f>
        <v>228</v>
      </c>
      <c r="G108">
        <v>406101</v>
      </c>
      <c r="H108">
        <f>+Estado_de_cultivo[[#This Row],[NDVI]]/1000000</f>
        <v>0.40610099999999999</v>
      </c>
      <c r="I108" s="7">
        <f t="shared" si="6"/>
        <v>0.52224493750000001</v>
      </c>
      <c r="J108" s="10">
        <v>44469</v>
      </c>
      <c r="K108">
        <f t="shared" si="7"/>
        <v>107</v>
      </c>
      <c r="L108" t="s">
        <v>16</v>
      </c>
    </row>
    <row r="109" spans="1:12" x14ac:dyDescent="0.25">
      <c r="A109" s="7" t="s">
        <v>11</v>
      </c>
      <c r="B109" s="7" t="s">
        <v>12</v>
      </c>
      <c r="C109" s="8">
        <v>44581</v>
      </c>
      <c r="D109" s="7">
        <f>+Estado_de_cultivo[[#This Row],[Fecha]]</f>
        <v>44581</v>
      </c>
      <c r="E109" s="9">
        <v>44348</v>
      </c>
      <c r="F109" s="9">
        <f>+Estado_de_cultivo[[#This Row],[Columna3]]-Estado_de_cultivo[[#This Row],[Columna2]]</f>
        <v>233</v>
      </c>
      <c r="G109">
        <v>427199</v>
      </c>
      <c r="H109">
        <f>+Estado_de_cultivo[[#This Row],[NDVI]]/1000000</f>
        <v>0.427199</v>
      </c>
      <c r="I109" s="7">
        <f t="shared" si="6"/>
        <v>0.54729881250000001</v>
      </c>
      <c r="J109" s="10">
        <v>44469</v>
      </c>
      <c r="K109">
        <f t="shared" si="7"/>
        <v>112</v>
      </c>
      <c r="L109" t="s">
        <v>16</v>
      </c>
    </row>
    <row r="110" spans="1:12" x14ac:dyDescent="0.25">
      <c r="A110" s="7" t="s">
        <v>11</v>
      </c>
      <c r="B110" s="7" t="s">
        <v>12</v>
      </c>
      <c r="C110" s="8">
        <v>44586</v>
      </c>
      <c r="D110" s="7">
        <f>+Estado_de_cultivo[[#This Row],[Fecha]]</f>
        <v>44586</v>
      </c>
      <c r="E110" s="9">
        <v>44348</v>
      </c>
      <c r="F110" s="9">
        <f>+Estado_de_cultivo[[#This Row],[Columna3]]-Estado_de_cultivo[[#This Row],[Columna2]]</f>
        <v>238</v>
      </c>
      <c r="G110">
        <v>469666</v>
      </c>
      <c r="H110">
        <f>+Estado_de_cultivo[[#This Row],[NDVI]]/1000000</f>
        <v>0.46966599999999997</v>
      </c>
      <c r="I110" s="7">
        <f t="shared" si="6"/>
        <v>0.59772837499999998</v>
      </c>
      <c r="J110" s="10">
        <v>44469</v>
      </c>
      <c r="K110">
        <f t="shared" si="7"/>
        <v>117</v>
      </c>
      <c r="L110" t="s">
        <v>16</v>
      </c>
    </row>
    <row r="111" spans="1:12" x14ac:dyDescent="0.25">
      <c r="A111" s="7" t="s">
        <v>11</v>
      </c>
      <c r="B111" s="7" t="s">
        <v>12</v>
      </c>
      <c r="C111" s="8">
        <v>44591</v>
      </c>
      <c r="D111" s="7">
        <f>+Estado_de_cultivo[[#This Row],[Fecha]]</f>
        <v>44591</v>
      </c>
      <c r="E111" s="9">
        <v>44348</v>
      </c>
      <c r="F111" s="9">
        <f>+Estado_de_cultivo[[#This Row],[Columna3]]-Estado_de_cultivo[[#This Row],[Columna2]]</f>
        <v>243</v>
      </c>
      <c r="G111">
        <v>489617</v>
      </c>
      <c r="H111">
        <f>+Estado_de_cultivo[[#This Row],[NDVI]]/1000000</f>
        <v>0.48961700000000002</v>
      </c>
      <c r="I111" s="7">
        <f t="shared" si="6"/>
        <v>0.62142018750000005</v>
      </c>
      <c r="J111" s="10">
        <v>44469</v>
      </c>
      <c r="K111">
        <f t="shared" si="7"/>
        <v>122</v>
      </c>
      <c r="L111" t="s">
        <v>16</v>
      </c>
    </row>
    <row r="112" spans="1:12" x14ac:dyDescent="0.25">
      <c r="A112" s="7" t="s">
        <v>11</v>
      </c>
      <c r="B112" s="7" t="s">
        <v>12</v>
      </c>
      <c r="C112" s="8">
        <v>44596</v>
      </c>
      <c r="D112" s="7">
        <f>+Estado_de_cultivo[[#This Row],[Fecha]]</f>
        <v>44596</v>
      </c>
      <c r="E112" s="9">
        <v>44348</v>
      </c>
      <c r="F112" s="9">
        <f>+Estado_de_cultivo[[#This Row],[Columna3]]-Estado_de_cultivo[[#This Row],[Columna2]]</f>
        <v>248</v>
      </c>
      <c r="G112">
        <v>494282</v>
      </c>
      <c r="H112">
        <f>+Estado_de_cultivo[[#This Row],[NDVI]]/1000000</f>
        <v>0.494282</v>
      </c>
      <c r="I112" s="7">
        <f t="shared" si="6"/>
        <v>0.62695987500000006</v>
      </c>
      <c r="J112" s="10">
        <v>44469</v>
      </c>
      <c r="K112">
        <f t="shared" si="7"/>
        <v>127</v>
      </c>
      <c r="L112" t="s">
        <v>16</v>
      </c>
    </row>
    <row r="113" spans="1:12" x14ac:dyDescent="0.25">
      <c r="A113" s="7" t="s">
        <v>11</v>
      </c>
      <c r="B113" s="7" t="s">
        <v>12</v>
      </c>
      <c r="C113" s="8">
        <v>44601</v>
      </c>
      <c r="D113" s="7">
        <f>+Estado_de_cultivo[[#This Row],[Fecha]]</f>
        <v>44601</v>
      </c>
      <c r="E113" s="9">
        <v>44348</v>
      </c>
      <c r="F113" s="9">
        <f>+Estado_de_cultivo[[#This Row],[Columna3]]-Estado_de_cultivo[[#This Row],[Columna2]]</f>
        <v>253</v>
      </c>
      <c r="G113">
        <v>465303</v>
      </c>
      <c r="H113">
        <f>+Estado_de_cultivo[[#This Row],[NDVI]]/1000000</f>
        <v>0.46530300000000002</v>
      </c>
      <c r="I113" s="7">
        <f t="shared" si="6"/>
        <v>0.59254731250000003</v>
      </c>
      <c r="J113" s="10">
        <v>44469</v>
      </c>
      <c r="K113">
        <f t="shared" si="7"/>
        <v>132</v>
      </c>
      <c r="L113" t="s">
        <v>16</v>
      </c>
    </row>
    <row r="114" spans="1:12" x14ac:dyDescent="0.25">
      <c r="A114" s="7" t="s">
        <v>11</v>
      </c>
      <c r="B114" s="7" t="s">
        <v>12</v>
      </c>
      <c r="C114" s="8">
        <v>44606</v>
      </c>
      <c r="D114" s="7">
        <f>+Estado_de_cultivo[[#This Row],[Fecha]]</f>
        <v>44606</v>
      </c>
      <c r="E114" s="9">
        <v>44348</v>
      </c>
      <c r="F114" s="9">
        <f>+Estado_de_cultivo[[#This Row],[Columna3]]-Estado_de_cultivo[[#This Row],[Columna2]]</f>
        <v>258</v>
      </c>
      <c r="G114">
        <v>509157</v>
      </c>
      <c r="H114">
        <f>+Estado_de_cultivo[[#This Row],[NDVI]]/1000000</f>
        <v>0.50915699999999997</v>
      </c>
      <c r="I114" s="7">
        <f t="shared" si="6"/>
        <v>0.64462393750000002</v>
      </c>
      <c r="J114" s="10">
        <v>44469</v>
      </c>
      <c r="K114">
        <f t="shared" si="7"/>
        <v>137</v>
      </c>
      <c r="L114" t="s">
        <v>16</v>
      </c>
    </row>
    <row r="115" spans="1:12" x14ac:dyDescent="0.25">
      <c r="A115" s="7" t="s">
        <v>11</v>
      </c>
      <c r="B115" s="7" t="s">
        <v>12</v>
      </c>
      <c r="C115" s="8">
        <v>44611</v>
      </c>
      <c r="D115" s="7">
        <f>+Estado_de_cultivo[[#This Row],[Fecha]]</f>
        <v>44611</v>
      </c>
      <c r="E115" s="9">
        <v>44348</v>
      </c>
      <c r="F115" s="9">
        <f>+Estado_de_cultivo[[#This Row],[Columna3]]-Estado_de_cultivo[[#This Row],[Columna2]]</f>
        <v>263</v>
      </c>
      <c r="G115">
        <v>461254</v>
      </c>
      <c r="H115">
        <f>+Estado_de_cultivo[[#This Row],[NDVI]]/1000000</f>
        <v>0.461254</v>
      </c>
      <c r="I115" s="7">
        <f t="shared" si="6"/>
        <v>0.58773912500000003</v>
      </c>
      <c r="J115" s="10">
        <v>44469</v>
      </c>
      <c r="K115">
        <f t="shared" si="7"/>
        <v>142</v>
      </c>
      <c r="L115" t="s">
        <v>16</v>
      </c>
    </row>
    <row r="116" spans="1:12" x14ac:dyDescent="0.25">
      <c r="A116" s="7" t="s">
        <v>11</v>
      </c>
      <c r="B116" s="7" t="s">
        <v>12</v>
      </c>
      <c r="C116" s="8">
        <v>44621</v>
      </c>
      <c r="D116" s="7">
        <f>+Estado_de_cultivo[[#This Row],[Fecha]]</f>
        <v>44621</v>
      </c>
      <c r="E116" s="9">
        <v>44348</v>
      </c>
      <c r="F116" s="9">
        <f>+Estado_de_cultivo[[#This Row],[Columna3]]-Estado_de_cultivo[[#This Row],[Columna2]]</f>
        <v>273</v>
      </c>
      <c r="G116">
        <v>45113</v>
      </c>
      <c r="H116">
        <f>+Estado_de_cultivo[[#This Row],[NDVI]]/100000</f>
        <v>0.45112999999999998</v>
      </c>
      <c r="I116" s="7">
        <f t="shared" si="6"/>
        <v>0.57571687500000002</v>
      </c>
      <c r="J116" s="10">
        <v>44469</v>
      </c>
      <c r="K116">
        <f t="shared" si="7"/>
        <v>152</v>
      </c>
      <c r="L116" t="s">
        <v>16</v>
      </c>
    </row>
    <row r="117" spans="1:12" x14ac:dyDescent="0.25">
      <c r="A117" s="7" t="s">
        <v>11</v>
      </c>
      <c r="B117" s="7" t="s">
        <v>12</v>
      </c>
      <c r="C117" s="8">
        <v>44626</v>
      </c>
      <c r="D117" s="7">
        <f>+Estado_de_cultivo[[#This Row],[Fecha]]</f>
        <v>44626</v>
      </c>
      <c r="E117" s="9">
        <v>44348</v>
      </c>
      <c r="F117" s="9">
        <f>+Estado_de_cultivo[[#This Row],[Columna3]]-Estado_de_cultivo[[#This Row],[Columna2]]</f>
        <v>278</v>
      </c>
      <c r="G117">
        <v>42137</v>
      </c>
      <c r="H117">
        <f>+Estado_de_cultivo[[#This Row],[NDVI]]/100000</f>
        <v>0.42137000000000002</v>
      </c>
      <c r="I117" s="7">
        <f t="shared" si="6"/>
        <v>0.54037687500000009</v>
      </c>
      <c r="J117" s="10">
        <v>44469</v>
      </c>
      <c r="K117">
        <f t="shared" si="7"/>
        <v>157</v>
      </c>
      <c r="L117" t="s">
        <v>16</v>
      </c>
    </row>
    <row r="118" spans="1:12" x14ac:dyDescent="0.25">
      <c r="A118" s="7" t="s">
        <v>11</v>
      </c>
      <c r="B118" s="7" t="s">
        <v>12</v>
      </c>
      <c r="C118" s="8">
        <v>44636</v>
      </c>
      <c r="D118" s="7">
        <f>+Estado_de_cultivo[[#This Row],[Fecha]]</f>
        <v>44636</v>
      </c>
      <c r="E118" s="9">
        <v>44348</v>
      </c>
      <c r="F118" s="9">
        <f>+Estado_de_cultivo[[#This Row],[Columna3]]-Estado_de_cultivo[[#This Row],[Columna2]]</f>
        <v>288</v>
      </c>
      <c r="G118">
        <v>426436</v>
      </c>
      <c r="H118">
        <f>+Estado_de_cultivo[[#This Row],[NDVI]]/1000000</f>
        <v>0.42643599999999998</v>
      </c>
      <c r="I118" s="7">
        <f t="shared" si="6"/>
        <v>0.54639274999999998</v>
      </c>
      <c r="J118" s="10">
        <v>44469</v>
      </c>
      <c r="K118">
        <f t="shared" si="7"/>
        <v>167</v>
      </c>
      <c r="L118" t="s">
        <v>16</v>
      </c>
    </row>
    <row r="119" spans="1:12" x14ac:dyDescent="0.25">
      <c r="A119" s="7" t="s">
        <v>11</v>
      </c>
      <c r="B119" s="7" t="s">
        <v>12</v>
      </c>
      <c r="C119" s="8">
        <v>44641</v>
      </c>
      <c r="D119" s="7">
        <f>+Estado_de_cultivo[[#This Row],[Fecha]]</f>
        <v>44641</v>
      </c>
      <c r="E119" s="9">
        <v>44348</v>
      </c>
      <c r="F119" s="9">
        <f>+Estado_de_cultivo[[#This Row],[Columna3]]-Estado_de_cultivo[[#This Row],[Columna2]]</f>
        <v>293</v>
      </c>
      <c r="G119">
        <v>418269</v>
      </c>
      <c r="H119">
        <f>+Estado_de_cultivo[[#This Row],[NDVI]]/1000000</f>
        <v>0.418269</v>
      </c>
      <c r="I119" s="7">
        <f t="shared" si="6"/>
        <v>0.53669443750000001</v>
      </c>
      <c r="J119" s="10">
        <v>44469</v>
      </c>
      <c r="K119">
        <f t="shared" si="7"/>
        <v>172</v>
      </c>
      <c r="L119" t="s">
        <v>16</v>
      </c>
    </row>
    <row r="120" spans="1:12" x14ac:dyDescent="0.25">
      <c r="A120" s="7" t="s">
        <v>11</v>
      </c>
      <c r="B120" s="7" t="s">
        <v>12</v>
      </c>
      <c r="C120" s="8">
        <v>44646</v>
      </c>
      <c r="D120" s="7">
        <f>+Estado_de_cultivo[[#This Row],[Fecha]]</f>
        <v>44646</v>
      </c>
      <c r="E120" s="9">
        <v>44348</v>
      </c>
      <c r="F120" s="9">
        <f>+Estado_de_cultivo[[#This Row],[Columna3]]-Estado_de_cultivo[[#This Row],[Columna2]]</f>
        <v>298</v>
      </c>
      <c r="G120">
        <v>415965</v>
      </c>
      <c r="H120">
        <f>+Estado_de_cultivo[[#This Row],[NDVI]]/1000000</f>
        <v>0.41596499999999997</v>
      </c>
      <c r="I120" s="7">
        <f t="shared" si="6"/>
        <v>0.53395843749999994</v>
      </c>
      <c r="J120" s="10">
        <v>44469</v>
      </c>
      <c r="K120">
        <f t="shared" si="7"/>
        <v>177</v>
      </c>
      <c r="L120" t="s">
        <v>16</v>
      </c>
    </row>
    <row r="121" spans="1:12" x14ac:dyDescent="0.25">
      <c r="A121" s="7" t="s">
        <v>11</v>
      </c>
      <c r="B121" s="7" t="s">
        <v>12</v>
      </c>
      <c r="C121" s="8">
        <v>44651</v>
      </c>
      <c r="D121" s="7">
        <f>+Estado_de_cultivo[[#This Row],[Fecha]]</f>
        <v>44651</v>
      </c>
      <c r="E121" s="9">
        <v>44348</v>
      </c>
      <c r="F121" s="9">
        <f>+Estado_de_cultivo[[#This Row],[Columna3]]-Estado_de_cultivo[[#This Row],[Columna2]]</f>
        <v>303</v>
      </c>
      <c r="G121">
        <v>378305</v>
      </c>
      <c r="H121">
        <f>+Estado_de_cultivo[[#This Row],[NDVI]]/1000000</f>
        <v>0.378305</v>
      </c>
      <c r="I121" s="7">
        <f t="shared" si="6"/>
        <v>0.4892371875</v>
      </c>
      <c r="J121" s="10">
        <v>44469</v>
      </c>
      <c r="K121">
        <f t="shared" si="7"/>
        <v>182</v>
      </c>
      <c r="L121" t="s">
        <v>16</v>
      </c>
    </row>
    <row r="122" spans="1:12" x14ac:dyDescent="0.25">
      <c r="A122" s="7" t="s">
        <v>11</v>
      </c>
      <c r="B122" s="7" t="s">
        <v>12</v>
      </c>
      <c r="C122" s="8">
        <v>44656</v>
      </c>
      <c r="D122" s="7">
        <f>+Estado_de_cultivo[[#This Row],[Fecha]]</f>
        <v>44656</v>
      </c>
      <c r="E122" s="9">
        <v>44348</v>
      </c>
      <c r="F122" s="9">
        <f>+Estado_de_cultivo[[#This Row],[Columna3]]-Estado_de_cultivo[[#This Row],[Columna2]]</f>
        <v>308</v>
      </c>
      <c r="G122">
        <v>395995</v>
      </c>
      <c r="H122">
        <f>+Estado_de_cultivo[[#This Row],[NDVI]]/1000000</f>
        <v>0.39599499999999999</v>
      </c>
      <c r="I122" s="7">
        <f t="shared" si="6"/>
        <v>0.51024406249999998</v>
      </c>
      <c r="J122" s="10">
        <v>44469</v>
      </c>
      <c r="K122">
        <f t="shared" si="7"/>
        <v>187</v>
      </c>
      <c r="L122" t="s">
        <v>16</v>
      </c>
    </row>
    <row r="123" spans="1:12" x14ac:dyDescent="0.25">
      <c r="A123" s="7" t="s">
        <v>11</v>
      </c>
      <c r="B123" s="7" t="s">
        <v>12</v>
      </c>
      <c r="C123" s="8">
        <v>44666</v>
      </c>
      <c r="D123" s="7">
        <f>+Estado_de_cultivo[[#This Row],[Fecha]]</f>
        <v>44666</v>
      </c>
      <c r="E123" s="9">
        <v>44348</v>
      </c>
      <c r="F123" s="9">
        <f>+Estado_de_cultivo[[#This Row],[Columna3]]-Estado_de_cultivo[[#This Row],[Columna2]]</f>
        <v>318</v>
      </c>
      <c r="G123">
        <v>397707</v>
      </c>
      <c r="H123">
        <f>+Estado_de_cultivo[[#This Row],[NDVI]]/1000000</f>
        <v>0.39770699999999998</v>
      </c>
      <c r="I123" s="7">
        <f t="shared" si="6"/>
        <v>0.51227706249999994</v>
      </c>
      <c r="J123" s="10">
        <v>44469</v>
      </c>
      <c r="K123">
        <f t="shared" si="7"/>
        <v>197</v>
      </c>
      <c r="L123" t="s">
        <v>16</v>
      </c>
    </row>
    <row r="124" spans="1:12" x14ac:dyDescent="0.25">
      <c r="A124" s="7" t="s">
        <v>11</v>
      </c>
      <c r="B124" s="7" t="s">
        <v>12</v>
      </c>
      <c r="C124" s="8">
        <v>44671</v>
      </c>
      <c r="D124" s="7">
        <f>+Estado_de_cultivo[[#This Row],[Fecha]]</f>
        <v>44671</v>
      </c>
      <c r="E124" s="9">
        <v>44348</v>
      </c>
      <c r="F124" s="9">
        <f>+Estado_de_cultivo[[#This Row],[Columna3]]-Estado_de_cultivo[[#This Row],[Columna2]]</f>
        <v>323</v>
      </c>
      <c r="G124">
        <v>398649</v>
      </c>
      <c r="H124">
        <f>+Estado_de_cultivo[[#This Row],[NDVI]]/1000000</f>
        <v>0.39864899999999998</v>
      </c>
      <c r="I124" s="7">
        <f t="shared" si="6"/>
        <v>0.51339568749999998</v>
      </c>
      <c r="J124" s="10">
        <v>44469</v>
      </c>
      <c r="K124">
        <f t="shared" si="7"/>
        <v>202</v>
      </c>
      <c r="L124" t="s">
        <v>16</v>
      </c>
    </row>
    <row r="125" spans="1:12" x14ac:dyDescent="0.25">
      <c r="A125" s="7" t="s">
        <v>11</v>
      </c>
      <c r="B125" s="7" t="s">
        <v>12</v>
      </c>
      <c r="C125" s="8">
        <v>44676</v>
      </c>
      <c r="D125" s="7">
        <f>+Estado_de_cultivo[[#This Row],[Fecha]]</f>
        <v>44676</v>
      </c>
      <c r="E125" s="9">
        <v>44348</v>
      </c>
      <c r="F125" s="9">
        <f>+Estado_de_cultivo[[#This Row],[Columna3]]-Estado_de_cultivo[[#This Row],[Columna2]]</f>
        <v>328</v>
      </c>
      <c r="G125">
        <v>392478</v>
      </c>
      <c r="H125">
        <f>+Estado_de_cultivo[[#This Row],[NDVI]]/1000000</f>
        <v>0.39247799999999999</v>
      </c>
      <c r="I125" s="7">
        <f t="shared" si="6"/>
        <v>0.50606762500000002</v>
      </c>
      <c r="J125" s="10">
        <v>44469</v>
      </c>
      <c r="K125">
        <f t="shared" si="7"/>
        <v>207</v>
      </c>
      <c r="L125" t="s">
        <v>16</v>
      </c>
    </row>
    <row r="126" spans="1:12" x14ac:dyDescent="0.25">
      <c r="A126" s="7" t="s">
        <v>11</v>
      </c>
      <c r="B126" s="7" t="s">
        <v>12</v>
      </c>
      <c r="C126" s="8">
        <v>44681</v>
      </c>
      <c r="D126" s="7">
        <f>+Estado_de_cultivo[[#This Row],[Fecha]]</f>
        <v>44681</v>
      </c>
      <c r="E126" s="9">
        <v>44348</v>
      </c>
      <c r="F126" s="9">
        <f>+Estado_de_cultivo[[#This Row],[Columna3]]-Estado_de_cultivo[[#This Row],[Columna2]]</f>
        <v>333</v>
      </c>
      <c r="G126">
        <v>403314</v>
      </c>
      <c r="H126">
        <f>+Estado_de_cultivo[[#This Row],[NDVI]]/1000000</f>
        <v>0.40331400000000001</v>
      </c>
      <c r="I126" s="7">
        <f t="shared" si="6"/>
        <v>0.51893537499999998</v>
      </c>
      <c r="J126" s="10">
        <v>44469</v>
      </c>
      <c r="K126">
        <f t="shared" si="7"/>
        <v>212</v>
      </c>
      <c r="L126" t="s">
        <v>16</v>
      </c>
    </row>
    <row r="127" spans="1:12" hidden="1" x14ac:dyDescent="0.25">
      <c r="A127" s="7" t="s">
        <v>11</v>
      </c>
      <c r="B127" s="7" t="s">
        <v>12</v>
      </c>
      <c r="C127" s="8">
        <v>44686</v>
      </c>
      <c r="D127" s="7">
        <f>+Estado_de_cultivo[[#This Row],[Fecha]]</f>
        <v>44686</v>
      </c>
      <c r="E127" s="9">
        <v>44348</v>
      </c>
      <c r="F127" s="9">
        <f>+Estado_de_cultivo[[#This Row],[Columna3]]-Estado_de_cultivo[[#This Row],[Columna2]]</f>
        <v>338</v>
      </c>
      <c r="G127">
        <v>39425</v>
      </c>
      <c r="H127">
        <f>+Estado_de_cultivo[[#This Row],[NDVI]]/1000000</f>
        <v>3.9425000000000002E-2</v>
      </c>
      <c r="I127" s="7">
        <f t="shared" si="6"/>
        <v>8.6817187500000004E-2</v>
      </c>
      <c r="L127" t="s">
        <v>16</v>
      </c>
    </row>
    <row r="128" spans="1:12" hidden="1" x14ac:dyDescent="0.25">
      <c r="A128" s="7" t="s">
        <v>11</v>
      </c>
      <c r="B128" s="7" t="s">
        <v>12</v>
      </c>
      <c r="C128" s="8">
        <v>44691</v>
      </c>
      <c r="D128" s="7">
        <f>+Estado_de_cultivo[[#This Row],[Fecha]]</f>
        <v>44691</v>
      </c>
      <c r="E128" s="9">
        <v>44348</v>
      </c>
      <c r="F128" s="9">
        <f>+Estado_de_cultivo[[#This Row],[Columna3]]-Estado_de_cultivo[[#This Row],[Columna2]]</f>
        <v>343</v>
      </c>
      <c r="G128">
        <v>203899</v>
      </c>
      <c r="H128">
        <f>+Estado_de_cultivo[[#This Row],[NDVI]]/1000000</f>
        <v>0.203899</v>
      </c>
      <c r="I128" s="7">
        <f t="shared" si="6"/>
        <v>0.2821300625</v>
      </c>
      <c r="L128" t="s">
        <v>16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topLeftCell="A181" zoomScaleNormal="100" workbookViewId="0">
      <selection activeCell="B2" sqref="B2"/>
    </sheetView>
  </sheetViews>
  <sheetFormatPr baseColWidth="10" defaultColWidth="10.7109375" defaultRowHeight="15" x14ac:dyDescent="0.25"/>
  <cols>
    <col min="2" max="2" width="23.85546875" customWidth="1"/>
    <col min="4" max="4" width="11.42578125" style="7" customWidth="1"/>
    <col min="5" max="5" width="17.28515625" customWidth="1"/>
  </cols>
  <sheetData>
    <row r="1" spans="1:9" x14ac:dyDescent="0.25">
      <c r="A1" s="21" t="s">
        <v>9</v>
      </c>
      <c r="B1" s="22"/>
      <c r="D1" s="23" t="s">
        <v>6</v>
      </c>
      <c r="E1" s="23" t="s">
        <v>8</v>
      </c>
      <c r="F1" s="21" t="s">
        <v>10</v>
      </c>
      <c r="G1" s="21"/>
      <c r="H1" s="24"/>
      <c r="I1" s="24"/>
    </row>
    <row r="2" spans="1:9" x14ac:dyDescent="0.25">
      <c r="A2" s="25">
        <f>+Estado_de_cultivo[[#This Row],[Columna3]]-Estado_de_cultivo[[#This Row],[Columna2]]</f>
        <v>124</v>
      </c>
      <c r="B2" s="26">
        <f t="shared" ref="B2:B33" si="0">+G2+A2</f>
        <v>44472</v>
      </c>
      <c r="C2" s="24">
        <v>320547</v>
      </c>
      <c r="D2" s="27">
        <f t="shared" ref="D2:D18" si="1">+C2/1000000</f>
        <v>0.32054700000000003</v>
      </c>
      <c r="E2" s="27">
        <f t="shared" ref="E2:E33" si="2">+(D2*1.1875)+0.04</f>
        <v>0.42064956250000002</v>
      </c>
      <c r="F2" s="28" t="s">
        <v>13</v>
      </c>
      <c r="G2" s="28">
        <v>44348</v>
      </c>
      <c r="H2" s="29"/>
      <c r="I2" s="29"/>
    </row>
    <row r="3" spans="1:9" x14ac:dyDescent="0.25">
      <c r="A3" s="30">
        <f>+Estado_de_cultivo[[#This Row],[Columna3]]-Estado_de_cultivo[[#This Row],[Columna2]]</f>
        <v>139</v>
      </c>
      <c r="B3" s="26">
        <f t="shared" si="0"/>
        <v>44487</v>
      </c>
      <c r="C3" s="29">
        <v>220972</v>
      </c>
      <c r="D3" s="27">
        <f t="shared" si="1"/>
        <v>0.220972</v>
      </c>
      <c r="E3" s="27">
        <f t="shared" si="2"/>
        <v>0.30240424999999999</v>
      </c>
      <c r="F3" s="28" t="s">
        <v>13</v>
      </c>
      <c r="G3" s="28">
        <v>44348</v>
      </c>
      <c r="H3" s="24"/>
      <c r="I3" s="24"/>
    </row>
    <row r="4" spans="1:9" x14ac:dyDescent="0.25">
      <c r="A4" s="25">
        <f>+Estado_de_cultivo[[#This Row],[Columna3]]-Estado_de_cultivo[[#This Row],[Columna2]]</f>
        <v>154</v>
      </c>
      <c r="B4" s="26">
        <f t="shared" si="0"/>
        <v>44502</v>
      </c>
      <c r="C4" s="24">
        <v>231235</v>
      </c>
      <c r="D4" s="27">
        <f t="shared" si="1"/>
        <v>0.231235</v>
      </c>
      <c r="E4" s="27">
        <f t="shared" si="2"/>
        <v>0.31459156249999998</v>
      </c>
      <c r="F4" s="28" t="s">
        <v>13</v>
      </c>
      <c r="G4" s="28">
        <v>44348</v>
      </c>
      <c r="H4" s="29"/>
      <c r="I4" s="29"/>
    </row>
    <row r="5" spans="1:9" x14ac:dyDescent="0.25">
      <c r="A5" s="30">
        <f>+Estado_de_cultivo[[#This Row],[Columna3]]-Estado_de_cultivo[[#This Row],[Columna2]]</f>
        <v>169</v>
      </c>
      <c r="B5" s="26">
        <f t="shared" si="0"/>
        <v>44517</v>
      </c>
      <c r="C5" s="29">
        <v>219833</v>
      </c>
      <c r="D5" s="27">
        <f t="shared" si="1"/>
        <v>0.219833</v>
      </c>
      <c r="E5" s="27">
        <f t="shared" si="2"/>
        <v>0.3010516875</v>
      </c>
      <c r="F5" s="28" t="s">
        <v>13</v>
      </c>
      <c r="G5" s="28">
        <v>44348</v>
      </c>
      <c r="H5" s="24"/>
      <c r="I5" s="24"/>
    </row>
    <row r="6" spans="1:9" x14ac:dyDescent="0.25">
      <c r="A6" s="25">
        <f>+Estado_de_cultivo[[#This Row],[Columna3]]-Estado_de_cultivo[[#This Row],[Columna2]]</f>
        <v>174</v>
      </c>
      <c r="B6" s="26">
        <f t="shared" si="0"/>
        <v>44522</v>
      </c>
      <c r="C6" s="24">
        <v>206133</v>
      </c>
      <c r="D6" s="27">
        <f t="shared" si="1"/>
        <v>0.20613300000000001</v>
      </c>
      <c r="E6" s="27">
        <f t="shared" si="2"/>
        <v>0.2847829375</v>
      </c>
      <c r="F6" s="28" t="s">
        <v>13</v>
      </c>
      <c r="G6" s="28">
        <v>44348</v>
      </c>
      <c r="H6" s="29"/>
      <c r="I6" s="29"/>
    </row>
    <row r="7" spans="1:9" x14ac:dyDescent="0.25">
      <c r="A7" s="30">
        <f>+Estado_de_cultivo[[#This Row],[Columna3]]-Estado_de_cultivo[[#This Row],[Columna2]]</f>
        <v>179</v>
      </c>
      <c r="B7" s="26">
        <f t="shared" si="0"/>
        <v>44527</v>
      </c>
      <c r="C7" s="29">
        <v>216737</v>
      </c>
      <c r="D7" s="27">
        <f t="shared" si="1"/>
        <v>0.21673700000000001</v>
      </c>
      <c r="E7" s="27">
        <f t="shared" si="2"/>
        <v>0.29737518749999997</v>
      </c>
      <c r="F7" s="28" t="s">
        <v>13</v>
      </c>
      <c r="G7" s="28">
        <v>44348</v>
      </c>
      <c r="H7" s="24"/>
      <c r="I7" s="24"/>
    </row>
    <row r="8" spans="1:9" x14ac:dyDescent="0.25">
      <c r="A8" s="25">
        <f>+Estado_de_cultivo[[#This Row],[Columna3]]-Estado_de_cultivo[[#This Row],[Columna2]]</f>
        <v>189</v>
      </c>
      <c r="B8" s="26">
        <f t="shared" si="0"/>
        <v>44537</v>
      </c>
      <c r="C8" s="24">
        <v>194528</v>
      </c>
      <c r="D8" s="27">
        <f t="shared" si="1"/>
        <v>0.19452800000000001</v>
      </c>
      <c r="E8" s="27">
        <f t="shared" si="2"/>
        <v>0.27100200000000002</v>
      </c>
      <c r="F8" s="28" t="s">
        <v>13</v>
      </c>
      <c r="G8" s="28">
        <v>44348</v>
      </c>
      <c r="H8" s="29"/>
      <c r="I8" s="29"/>
    </row>
    <row r="9" spans="1:9" x14ac:dyDescent="0.25">
      <c r="A9" s="30">
        <f>+Estado_de_cultivo[[#This Row],[Columna3]]-Estado_de_cultivo[[#This Row],[Columna2]]</f>
        <v>204</v>
      </c>
      <c r="B9" s="26">
        <f t="shared" si="0"/>
        <v>44552</v>
      </c>
      <c r="C9" s="29">
        <v>182525</v>
      </c>
      <c r="D9" s="27">
        <f t="shared" si="1"/>
        <v>0.18252499999999999</v>
      </c>
      <c r="E9" s="27">
        <f t="shared" si="2"/>
        <v>0.25674843749999998</v>
      </c>
      <c r="F9" s="28" t="s">
        <v>13</v>
      </c>
      <c r="G9" s="28">
        <v>44348</v>
      </c>
      <c r="H9" s="24"/>
      <c r="I9" s="24"/>
    </row>
    <row r="10" spans="1:9" x14ac:dyDescent="0.25">
      <c r="A10" s="25">
        <f>+Estado_de_cultivo[[#This Row],[Columna3]]-Estado_de_cultivo[[#This Row],[Columna2]]</f>
        <v>209</v>
      </c>
      <c r="B10" s="26">
        <f t="shared" si="0"/>
        <v>44557</v>
      </c>
      <c r="C10" s="24">
        <v>178694</v>
      </c>
      <c r="D10" s="27">
        <f t="shared" si="1"/>
        <v>0.17869399999999999</v>
      </c>
      <c r="E10" s="27">
        <f t="shared" si="2"/>
        <v>0.25219912499999997</v>
      </c>
      <c r="F10" s="28" t="s">
        <v>13</v>
      </c>
      <c r="G10" s="28">
        <v>44348</v>
      </c>
      <c r="H10" s="29"/>
      <c r="I10" s="29"/>
    </row>
    <row r="11" spans="1:9" x14ac:dyDescent="0.25">
      <c r="A11" s="30">
        <f>+Estado_de_cultivo[[#This Row],[Columna3]]-Estado_de_cultivo[[#This Row],[Columna2]]</f>
        <v>214</v>
      </c>
      <c r="B11" s="26">
        <f t="shared" si="0"/>
        <v>44562</v>
      </c>
      <c r="C11" s="29">
        <v>184777</v>
      </c>
      <c r="D11" s="27">
        <f t="shared" si="1"/>
        <v>0.184777</v>
      </c>
      <c r="E11" s="27">
        <f t="shared" si="2"/>
        <v>0.25942268749999997</v>
      </c>
      <c r="F11" s="28" t="s">
        <v>13</v>
      </c>
      <c r="G11" s="28">
        <v>44348</v>
      </c>
      <c r="H11" s="24"/>
      <c r="I11" s="24"/>
    </row>
    <row r="12" spans="1:9" x14ac:dyDescent="0.25">
      <c r="A12" s="25">
        <f>+Estado_de_cultivo[[#This Row],[Columna3]]-Estado_de_cultivo[[#This Row],[Columna2]]</f>
        <v>224</v>
      </c>
      <c r="B12" s="26">
        <f t="shared" si="0"/>
        <v>44572</v>
      </c>
      <c r="C12" s="24">
        <v>181788</v>
      </c>
      <c r="D12" s="27">
        <f t="shared" si="1"/>
        <v>0.18178800000000001</v>
      </c>
      <c r="E12" s="27">
        <f t="shared" si="2"/>
        <v>0.25587325</v>
      </c>
      <c r="F12" s="28" t="s">
        <v>13</v>
      </c>
      <c r="G12" s="28">
        <v>44348</v>
      </c>
      <c r="H12" s="29"/>
      <c r="I12" s="29"/>
    </row>
    <row r="13" spans="1:9" x14ac:dyDescent="0.25">
      <c r="A13" s="30">
        <f>+Estado_de_cultivo[[#This Row],[Columna3]]-Estado_de_cultivo[[#This Row],[Columna2]]</f>
        <v>229</v>
      </c>
      <c r="B13" s="26">
        <f t="shared" si="0"/>
        <v>44577</v>
      </c>
      <c r="C13" s="29">
        <v>193477</v>
      </c>
      <c r="D13" s="27">
        <f t="shared" si="1"/>
        <v>0.19347700000000001</v>
      </c>
      <c r="E13" s="27">
        <f t="shared" si="2"/>
        <v>0.26975393749999999</v>
      </c>
      <c r="F13" s="28" t="s">
        <v>13</v>
      </c>
      <c r="G13" s="28">
        <v>44348</v>
      </c>
      <c r="H13" s="24"/>
      <c r="I13" s="24"/>
    </row>
    <row r="14" spans="1:9" x14ac:dyDescent="0.25">
      <c r="A14" s="25">
        <f>+Estado_de_cultivo[[#This Row],[Columna3]]-Estado_de_cultivo[[#This Row],[Columna2]]</f>
        <v>234</v>
      </c>
      <c r="B14" s="26">
        <f t="shared" si="0"/>
        <v>44582</v>
      </c>
      <c r="C14" s="24">
        <v>239257</v>
      </c>
      <c r="D14" s="27">
        <f t="shared" si="1"/>
        <v>0.239257</v>
      </c>
      <c r="E14" s="27">
        <f t="shared" si="2"/>
        <v>0.32411768749999997</v>
      </c>
      <c r="F14" s="28" t="s">
        <v>13</v>
      </c>
      <c r="G14" s="28">
        <v>44348</v>
      </c>
      <c r="H14" s="29"/>
      <c r="I14" s="29"/>
    </row>
    <row r="15" spans="1:9" x14ac:dyDescent="0.25">
      <c r="A15" s="30">
        <f>+Estado_de_cultivo[[#This Row],[Columna3]]-Estado_de_cultivo[[#This Row],[Columna2]]</f>
        <v>239</v>
      </c>
      <c r="B15" s="26">
        <f t="shared" si="0"/>
        <v>44587</v>
      </c>
      <c r="C15" s="29">
        <v>352673</v>
      </c>
      <c r="D15" s="27">
        <f t="shared" si="1"/>
        <v>0.35267300000000001</v>
      </c>
      <c r="E15" s="27">
        <f t="shared" si="2"/>
        <v>0.45879918749999998</v>
      </c>
      <c r="F15" s="28" t="s">
        <v>13</v>
      </c>
      <c r="G15" s="28">
        <v>44348</v>
      </c>
      <c r="H15" s="24"/>
      <c r="I15" s="24"/>
    </row>
    <row r="16" spans="1:9" x14ac:dyDescent="0.25">
      <c r="A16" s="25">
        <f>+Estado_de_cultivo[[#This Row],[Columna3]]-Estado_de_cultivo[[#This Row],[Columna2]]</f>
        <v>244</v>
      </c>
      <c r="B16" s="26">
        <f t="shared" si="0"/>
        <v>44592</v>
      </c>
      <c r="C16" s="24">
        <v>350204</v>
      </c>
      <c r="D16" s="27">
        <f t="shared" si="1"/>
        <v>0.35020400000000002</v>
      </c>
      <c r="E16" s="27">
        <f t="shared" si="2"/>
        <v>0.45586725</v>
      </c>
      <c r="F16" s="28" t="s">
        <v>13</v>
      </c>
      <c r="G16" s="28">
        <v>44348</v>
      </c>
      <c r="H16" s="29"/>
      <c r="I16" s="29"/>
    </row>
    <row r="17" spans="1:9" x14ac:dyDescent="0.25">
      <c r="A17" s="30">
        <f>+Estado_de_cultivo[[#This Row],[Columna3]]-Estado_de_cultivo[[#This Row],[Columna2]]</f>
        <v>249</v>
      </c>
      <c r="B17" s="26">
        <f t="shared" si="0"/>
        <v>44597</v>
      </c>
      <c r="C17" s="29">
        <v>393721</v>
      </c>
      <c r="D17" s="27">
        <f t="shared" si="1"/>
        <v>0.39372099999999999</v>
      </c>
      <c r="E17" s="27">
        <f t="shared" si="2"/>
        <v>0.50754368750000001</v>
      </c>
      <c r="F17" s="28" t="s">
        <v>13</v>
      </c>
      <c r="G17" s="28">
        <v>44348</v>
      </c>
      <c r="H17" s="24"/>
      <c r="I17" s="24"/>
    </row>
    <row r="18" spans="1:9" x14ac:dyDescent="0.25">
      <c r="A18" s="25">
        <f>+Estado_de_cultivo[[#This Row],[Columna3]]-Estado_de_cultivo[[#This Row],[Columna2]]</f>
        <v>254</v>
      </c>
      <c r="B18" s="26">
        <f t="shared" si="0"/>
        <v>44602</v>
      </c>
      <c r="C18" s="24">
        <v>478746</v>
      </c>
      <c r="D18" s="27">
        <f t="shared" si="1"/>
        <v>0.478746</v>
      </c>
      <c r="E18" s="27">
        <f t="shared" si="2"/>
        <v>0.60851087500000001</v>
      </c>
      <c r="F18" s="28" t="s">
        <v>13</v>
      </c>
      <c r="G18" s="28">
        <v>44348</v>
      </c>
      <c r="H18" s="29"/>
      <c r="I18" s="29"/>
    </row>
    <row r="19" spans="1:9" x14ac:dyDescent="0.25">
      <c r="A19" s="30">
        <f>+Estado_de_cultivo[[#This Row],[Columna3]]-Estado_de_cultivo[[#This Row],[Columna2]]</f>
        <v>259</v>
      </c>
      <c r="B19" s="26">
        <f t="shared" si="0"/>
        <v>44607</v>
      </c>
      <c r="C19" s="29">
        <v>43808</v>
      </c>
      <c r="D19" s="27">
        <f>+C19/100000</f>
        <v>0.43808000000000002</v>
      </c>
      <c r="E19" s="27">
        <f t="shared" si="2"/>
        <v>0.56022000000000005</v>
      </c>
      <c r="F19" s="28" t="s">
        <v>13</v>
      </c>
      <c r="G19" s="28">
        <v>44348</v>
      </c>
      <c r="H19" s="24"/>
      <c r="I19" s="24"/>
    </row>
    <row r="20" spans="1:9" x14ac:dyDescent="0.25">
      <c r="A20" s="25">
        <f>+Estado_de_cultivo[[#This Row],[Columna3]]-Estado_de_cultivo[[#This Row],[Columna2]]</f>
        <v>264</v>
      </c>
      <c r="B20" s="26">
        <f t="shared" si="0"/>
        <v>44612</v>
      </c>
      <c r="C20" s="24">
        <v>41448</v>
      </c>
      <c r="D20" s="27">
        <f>+C20/100000</f>
        <v>0.41448000000000002</v>
      </c>
      <c r="E20" s="27">
        <f t="shared" si="2"/>
        <v>0.53219499999999997</v>
      </c>
      <c r="F20" s="28" t="s">
        <v>13</v>
      </c>
      <c r="G20" s="28">
        <v>44348</v>
      </c>
      <c r="H20" s="29"/>
      <c r="I20" s="29"/>
    </row>
    <row r="21" spans="1:9" x14ac:dyDescent="0.25">
      <c r="A21" s="30">
        <f>+Estado_de_cultivo[[#This Row],[Columna3]]-Estado_de_cultivo[[#This Row],[Columna2]]</f>
        <v>274</v>
      </c>
      <c r="B21" s="26">
        <f t="shared" si="0"/>
        <v>44622</v>
      </c>
      <c r="C21" s="29">
        <v>510432</v>
      </c>
      <c r="D21" s="27">
        <f>+C21/1000000</f>
        <v>0.510432</v>
      </c>
      <c r="E21" s="27">
        <f t="shared" si="2"/>
        <v>0.64613799999999999</v>
      </c>
      <c r="F21" s="28" t="s">
        <v>13</v>
      </c>
      <c r="G21" s="28">
        <v>44348</v>
      </c>
      <c r="H21" s="24"/>
      <c r="I21" s="24"/>
    </row>
    <row r="22" spans="1:9" x14ac:dyDescent="0.25">
      <c r="A22" s="25">
        <f>+Estado_de_cultivo[[#This Row],[Columna3]]-Estado_de_cultivo[[#This Row],[Columna2]]</f>
        <v>279</v>
      </c>
      <c r="B22" s="26">
        <f t="shared" si="0"/>
        <v>44627</v>
      </c>
      <c r="C22" s="24">
        <v>44201</v>
      </c>
      <c r="D22" s="27">
        <f>+C22/100000</f>
        <v>0.44201000000000001</v>
      </c>
      <c r="E22" s="27">
        <f t="shared" si="2"/>
        <v>0.56488687500000001</v>
      </c>
      <c r="F22" s="28" t="s">
        <v>13</v>
      </c>
      <c r="G22" s="28">
        <v>44348</v>
      </c>
      <c r="H22" s="29"/>
      <c r="I22" s="29"/>
    </row>
    <row r="23" spans="1:9" x14ac:dyDescent="0.25">
      <c r="A23" s="30">
        <f>+Estado_de_cultivo[[#This Row],[Columna3]]-Estado_de_cultivo[[#This Row],[Columna2]]</f>
        <v>284</v>
      </c>
      <c r="B23" s="26">
        <f t="shared" si="0"/>
        <v>44632</v>
      </c>
      <c r="C23" s="29">
        <v>471536</v>
      </c>
      <c r="D23" s="27">
        <f>+C23/1000000</f>
        <v>0.47153600000000001</v>
      </c>
      <c r="E23" s="27">
        <f t="shared" si="2"/>
        <v>0.59994900000000007</v>
      </c>
      <c r="F23" s="28" t="s">
        <v>13</v>
      </c>
      <c r="G23" s="28">
        <v>44348</v>
      </c>
      <c r="H23" s="24"/>
      <c r="I23" s="24"/>
    </row>
    <row r="24" spans="1:9" x14ac:dyDescent="0.25">
      <c r="A24" s="25">
        <f>+Estado_de_cultivo[[#This Row],[Columna3]]-Estado_de_cultivo[[#This Row],[Columna2]]</f>
        <v>289</v>
      </c>
      <c r="B24" s="26">
        <f t="shared" si="0"/>
        <v>44637</v>
      </c>
      <c r="C24" s="24">
        <v>410178</v>
      </c>
      <c r="D24" s="27">
        <f>+C24/1000000</f>
        <v>0.41017799999999999</v>
      </c>
      <c r="E24" s="27">
        <f t="shared" si="2"/>
        <v>0.527086375</v>
      </c>
      <c r="F24" s="28" t="s">
        <v>13</v>
      </c>
      <c r="G24" s="28">
        <v>44348</v>
      </c>
      <c r="H24" s="29"/>
      <c r="I24" s="29"/>
    </row>
    <row r="25" spans="1:9" x14ac:dyDescent="0.25">
      <c r="A25" s="30">
        <f>+Estado_de_cultivo[[#This Row],[Columna3]]-Estado_de_cultivo[[#This Row],[Columna2]]</f>
        <v>294</v>
      </c>
      <c r="B25" s="26">
        <f t="shared" si="0"/>
        <v>44642</v>
      </c>
      <c r="C25" s="29">
        <v>42758</v>
      </c>
      <c r="D25" s="27">
        <f>+C25/100000</f>
        <v>0.42758000000000002</v>
      </c>
      <c r="E25" s="27">
        <f t="shared" si="2"/>
        <v>0.54775125000000002</v>
      </c>
      <c r="F25" s="28" t="s">
        <v>13</v>
      </c>
      <c r="G25" s="28">
        <v>44348</v>
      </c>
      <c r="H25" s="24"/>
      <c r="I25" s="24"/>
    </row>
    <row r="26" spans="1:9" x14ac:dyDescent="0.25">
      <c r="A26" s="25">
        <f>+Estado_de_cultivo[[#This Row],[Columna3]]-Estado_de_cultivo[[#This Row],[Columna2]]</f>
        <v>304</v>
      </c>
      <c r="B26" s="26">
        <f t="shared" si="0"/>
        <v>44652</v>
      </c>
      <c r="C26" s="24">
        <v>410908</v>
      </c>
      <c r="D26" s="27">
        <f t="shared" ref="D26:D35" si="3">+C26/1000000</f>
        <v>0.410908</v>
      </c>
      <c r="E26" s="27">
        <f t="shared" si="2"/>
        <v>0.52795325000000004</v>
      </c>
      <c r="F26" s="28" t="s">
        <v>13</v>
      </c>
      <c r="G26" s="28">
        <v>44348</v>
      </c>
      <c r="H26" s="29"/>
      <c r="I26" s="29"/>
    </row>
    <row r="27" spans="1:9" x14ac:dyDescent="0.25">
      <c r="A27" s="30">
        <f>+Estado_de_cultivo[[#This Row],[Columna3]]-Estado_de_cultivo[[#This Row],[Columna2]]</f>
        <v>309</v>
      </c>
      <c r="B27" s="26">
        <f t="shared" si="0"/>
        <v>44657</v>
      </c>
      <c r="C27" s="29">
        <v>415074</v>
      </c>
      <c r="D27" s="27">
        <f t="shared" si="3"/>
        <v>0.415074</v>
      </c>
      <c r="E27" s="27">
        <f t="shared" si="2"/>
        <v>0.53290037499999998</v>
      </c>
      <c r="F27" s="28" t="s">
        <v>13</v>
      </c>
      <c r="G27" s="28">
        <v>44348</v>
      </c>
      <c r="H27" s="24"/>
      <c r="I27" s="24"/>
    </row>
    <row r="28" spans="1:9" x14ac:dyDescent="0.25">
      <c r="A28" s="25">
        <f>+Estado_de_cultivo[[#This Row],[Columna3]]-Estado_de_cultivo[[#This Row],[Columna2]]</f>
        <v>314</v>
      </c>
      <c r="B28" s="26">
        <f t="shared" si="0"/>
        <v>44662</v>
      </c>
      <c r="C28" s="24">
        <v>432842</v>
      </c>
      <c r="D28" s="27">
        <f t="shared" si="3"/>
        <v>0.432842</v>
      </c>
      <c r="E28" s="27">
        <f t="shared" si="2"/>
        <v>0.55399987500000003</v>
      </c>
      <c r="F28" s="28" t="s">
        <v>13</v>
      </c>
      <c r="G28" s="28">
        <v>44348</v>
      </c>
      <c r="H28" s="29"/>
      <c r="I28" s="29"/>
    </row>
    <row r="29" spans="1:9" x14ac:dyDescent="0.25">
      <c r="A29" s="30">
        <f>+Estado_de_cultivo[[#This Row],[Columna3]]-Estado_de_cultivo[[#This Row],[Columna2]]</f>
        <v>319</v>
      </c>
      <c r="B29" s="26">
        <f t="shared" si="0"/>
        <v>44667</v>
      </c>
      <c r="C29" s="29">
        <v>414899</v>
      </c>
      <c r="D29" s="27">
        <f t="shared" si="3"/>
        <v>0.41489900000000002</v>
      </c>
      <c r="E29" s="27">
        <f t="shared" si="2"/>
        <v>0.53269256250000008</v>
      </c>
      <c r="F29" s="28" t="s">
        <v>13</v>
      </c>
      <c r="G29" s="28">
        <v>44348</v>
      </c>
      <c r="H29" s="24"/>
      <c r="I29" s="24"/>
    </row>
    <row r="30" spans="1:9" x14ac:dyDescent="0.25">
      <c r="A30" s="25">
        <f>+Estado_de_cultivo[[#This Row],[Columna3]]-Estado_de_cultivo[[#This Row],[Columna2]]</f>
        <v>324</v>
      </c>
      <c r="B30" s="26">
        <f t="shared" si="0"/>
        <v>44672</v>
      </c>
      <c r="C30" s="24">
        <v>404295</v>
      </c>
      <c r="D30" s="27">
        <f t="shared" si="3"/>
        <v>0.40429500000000002</v>
      </c>
      <c r="E30" s="27">
        <f t="shared" si="2"/>
        <v>0.52010031249999999</v>
      </c>
      <c r="F30" s="28" t="s">
        <v>13</v>
      </c>
      <c r="G30" s="28">
        <v>44348</v>
      </c>
      <c r="H30" s="29"/>
      <c r="I30" s="29"/>
    </row>
    <row r="31" spans="1:9" x14ac:dyDescent="0.25">
      <c r="A31" s="30">
        <f>+Estado_de_cultivo[[#This Row],[Columna3]]-Estado_de_cultivo[[#This Row],[Columna2]]</f>
        <v>124</v>
      </c>
      <c r="B31" s="26">
        <f t="shared" si="0"/>
        <v>44472</v>
      </c>
      <c r="C31" s="29">
        <v>420651</v>
      </c>
      <c r="D31" s="27">
        <f t="shared" si="3"/>
        <v>0.420651</v>
      </c>
      <c r="E31" s="27">
        <f t="shared" si="2"/>
        <v>0.53952306250000004</v>
      </c>
      <c r="F31" s="28" t="s">
        <v>13</v>
      </c>
      <c r="G31" s="28">
        <v>44348</v>
      </c>
      <c r="H31" s="24"/>
      <c r="I31" s="24"/>
    </row>
    <row r="32" spans="1:9" x14ac:dyDescent="0.25">
      <c r="A32" s="25">
        <f>+Estado_de_cultivo[[#This Row],[Columna3]]-Estado_de_cultivo[[#This Row],[Columna2]]</f>
        <v>129</v>
      </c>
      <c r="B32" s="26">
        <f t="shared" si="0"/>
        <v>44477</v>
      </c>
      <c r="C32" s="24">
        <v>414122</v>
      </c>
      <c r="D32" s="27">
        <f t="shared" si="3"/>
        <v>0.41412199999999999</v>
      </c>
      <c r="E32" s="27">
        <f t="shared" si="2"/>
        <v>0.53176987499999995</v>
      </c>
      <c r="F32" s="28" t="s">
        <v>13</v>
      </c>
      <c r="G32" s="28">
        <v>44348</v>
      </c>
      <c r="H32" s="29"/>
      <c r="I32" s="29"/>
    </row>
    <row r="33" spans="1:9" x14ac:dyDescent="0.25">
      <c r="A33" s="30">
        <f>+Estado_de_cultivo[[#This Row],[Columna3]]-Estado_de_cultivo[[#This Row],[Columna2]]</f>
        <v>134</v>
      </c>
      <c r="B33" s="26">
        <f t="shared" si="0"/>
        <v>44482</v>
      </c>
      <c r="C33" s="29">
        <v>420407</v>
      </c>
      <c r="D33" s="27">
        <f t="shared" si="3"/>
        <v>0.42040699999999998</v>
      </c>
      <c r="E33" s="27">
        <f t="shared" si="2"/>
        <v>0.53923331249999995</v>
      </c>
      <c r="F33" s="28" t="s">
        <v>13</v>
      </c>
      <c r="G33" s="28">
        <v>44348</v>
      </c>
      <c r="H33" s="24"/>
      <c r="I33" s="24"/>
    </row>
    <row r="34" spans="1:9" x14ac:dyDescent="0.25">
      <c r="A34" s="25">
        <f>+Estado_de_cultivo[[#This Row],[Columna3]]-Estado_de_cultivo[[#This Row],[Columna2]]</f>
        <v>139</v>
      </c>
      <c r="B34" s="26">
        <f t="shared" ref="B34:B65" si="4">+G34+A34</f>
        <v>44487</v>
      </c>
      <c r="C34" s="24">
        <v>509404</v>
      </c>
      <c r="D34" s="27">
        <f t="shared" si="3"/>
        <v>0.50940399999999997</v>
      </c>
      <c r="E34" s="27">
        <f t="shared" ref="E34:E65" si="5">+(D34*1.1875)+0.04</f>
        <v>0.64491725</v>
      </c>
      <c r="F34" s="28" t="s">
        <v>13</v>
      </c>
      <c r="G34" s="28">
        <v>44348</v>
      </c>
      <c r="H34" s="29"/>
      <c r="I34" s="29"/>
    </row>
    <row r="35" spans="1:9" x14ac:dyDescent="0.25">
      <c r="A35" s="30">
        <f>+Estado_de_cultivo[[#This Row],[Columna3]]-Estado_de_cultivo[[#This Row],[Columna2]]</f>
        <v>144</v>
      </c>
      <c r="B35" s="26">
        <f t="shared" si="4"/>
        <v>44492</v>
      </c>
      <c r="C35" s="29">
        <v>480523</v>
      </c>
      <c r="D35" s="27">
        <f t="shared" si="3"/>
        <v>0.48052299999999998</v>
      </c>
      <c r="E35" s="27">
        <f t="shared" si="5"/>
        <v>0.61062106250000003</v>
      </c>
      <c r="F35" s="28" t="s">
        <v>13</v>
      </c>
      <c r="G35" s="28">
        <v>44348</v>
      </c>
      <c r="H35" s="24"/>
      <c r="I35" s="24"/>
    </row>
    <row r="36" spans="1:9" x14ac:dyDescent="0.25">
      <c r="A36" s="25">
        <f>+Estado_de_cultivo[[#This Row],[Columna3]]-Estado_de_cultivo[[#This Row],[Columna2]]</f>
        <v>154</v>
      </c>
      <c r="B36" s="26">
        <f t="shared" si="4"/>
        <v>44502</v>
      </c>
      <c r="C36" s="24">
        <v>44507</v>
      </c>
      <c r="D36" s="27">
        <f>+C36/100000</f>
        <v>0.44507000000000002</v>
      </c>
      <c r="E36" s="27">
        <f t="shared" si="5"/>
        <v>0.56852062500000011</v>
      </c>
      <c r="F36" s="28" t="s">
        <v>13</v>
      </c>
      <c r="G36" s="28">
        <v>44348</v>
      </c>
      <c r="H36" s="29"/>
      <c r="I36" s="29"/>
    </row>
    <row r="37" spans="1:9" x14ac:dyDescent="0.25">
      <c r="A37" s="30">
        <f>+Estado_de_cultivo[[#This Row],[Columna3]]-Estado_de_cultivo[[#This Row],[Columna2]]</f>
        <v>159</v>
      </c>
      <c r="B37" s="26">
        <f t="shared" si="4"/>
        <v>44507</v>
      </c>
      <c r="C37" s="29">
        <v>431826</v>
      </c>
      <c r="D37" s="27">
        <f>+C37/1000000</f>
        <v>0.43182599999999999</v>
      </c>
      <c r="E37" s="27">
        <f t="shared" si="5"/>
        <v>0.55279337500000003</v>
      </c>
      <c r="F37" s="28" t="s">
        <v>13</v>
      </c>
      <c r="G37" s="28">
        <v>44348</v>
      </c>
      <c r="H37" s="24"/>
      <c r="I37" s="24"/>
    </row>
    <row r="38" spans="1:9" x14ac:dyDescent="0.25">
      <c r="A38" s="25">
        <f>+Estado_de_cultivo[[#This Row],[Columna3]]-Estado_de_cultivo[[#This Row],[Columna2]]</f>
        <v>164</v>
      </c>
      <c r="B38" s="26">
        <f t="shared" si="4"/>
        <v>44512</v>
      </c>
      <c r="C38" s="24">
        <v>445459</v>
      </c>
      <c r="D38" s="27">
        <f>+C38/1000000</f>
        <v>0.44545899999999999</v>
      </c>
      <c r="E38" s="27">
        <f t="shared" si="5"/>
        <v>0.56898256250000001</v>
      </c>
      <c r="F38" s="28" t="s">
        <v>13</v>
      </c>
      <c r="G38" s="28">
        <v>44348</v>
      </c>
      <c r="H38" s="29"/>
      <c r="I38" s="29"/>
    </row>
    <row r="39" spans="1:9" x14ac:dyDescent="0.25">
      <c r="A39" s="30">
        <f>+Estado_de_cultivo[[#This Row],[Columna3]]-Estado_de_cultivo[[#This Row],[Columna2]]</f>
        <v>169</v>
      </c>
      <c r="B39" s="26">
        <f t="shared" si="4"/>
        <v>44517</v>
      </c>
      <c r="C39" s="29">
        <v>457989</v>
      </c>
      <c r="D39" s="27">
        <f>+C39/1000000</f>
        <v>0.45798899999999998</v>
      </c>
      <c r="E39" s="27">
        <f t="shared" si="5"/>
        <v>0.58386193750000004</v>
      </c>
      <c r="F39" s="28" t="s">
        <v>13</v>
      </c>
      <c r="G39" s="28">
        <v>44348</v>
      </c>
      <c r="H39" s="24"/>
      <c r="I39" s="24"/>
    </row>
    <row r="40" spans="1:9" x14ac:dyDescent="0.25">
      <c r="A40" s="25">
        <f>+Estado_de_cultivo[[#This Row],[Columna3]]-Estado_de_cultivo[[#This Row],[Columna2]]</f>
        <v>179</v>
      </c>
      <c r="B40" s="26">
        <f t="shared" si="4"/>
        <v>44527</v>
      </c>
      <c r="C40" s="24">
        <v>453076</v>
      </c>
      <c r="D40" s="27">
        <f>+C40/1000000</f>
        <v>0.45307599999999998</v>
      </c>
      <c r="E40" s="27">
        <f t="shared" si="5"/>
        <v>0.57802775000000006</v>
      </c>
      <c r="F40" s="28" t="s">
        <v>13</v>
      </c>
      <c r="G40" s="28">
        <v>44348</v>
      </c>
      <c r="H40" s="29"/>
      <c r="I40" s="29"/>
    </row>
    <row r="41" spans="1:9" x14ac:dyDescent="0.25">
      <c r="A41" s="30">
        <f>+Estado_de_cultivo[[#This Row],[Columna3]]-Estado_de_cultivo[[#This Row],[Columna2]]</f>
        <v>184</v>
      </c>
      <c r="B41" s="26">
        <f t="shared" si="4"/>
        <v>44532</v>
      </c>
      <c r="C41" s="29">
        <v>29218</v>
      </c>
      <c r="D41" s="27">
        <f>+C41/100000</f>
        <v>0.29218</v>
      </c>
      <c r="E41" s="27">
        <f t="shared" si="5"/>
        <v>0.38696375</v>
      </c>
      <c r="F41" s="28" t="s">
        <v>13</v>
      </c>
      <c r="G41" s="28">
        <v>44348</v>
      </c>
      <c r="H41" s="24"/>
      <c r="I41" s="24"/>
    </row>
    <row r="42" spans="1:9" x14ac:dyDescent="0.25">
      <c r="A42" s="25">
        <f>+Estado_de_cultivo[[#This Row],[Columna3]]-Estado_de_cultivo[[#This Row],[Columna2]]</f>
        <v>189</v>
      </c>
      <c r="B42" s="26">
        <f t="shared" si="4"/>
        <v>44537</v>
      </c>
      <c r="C42" s="24">
        <v>607806</v>
      </c>
      <c r="D42" s="27">
        <f t="shared" ref="D42:D50" si="6">+C42/1000000</f>
        <v>0.60780599999999996</v>
      </c>
      <c r="E42" s="27">
        <f t="shared" si="5"/>
        <v>0.76176962500000001</v>
      </c>
      <c r="F42" s="28" t="s">
        <v>13</v>
      </c>
      <c r="G42" s="28">
        <v>44348</v>
      </c>
      <c r="H42" s="29"/>
      <c r="I42" s="29"/>
    </row>
    <row r="43" spans="1:9" x14ac:dyDescent="0.25">
      <c r="A43" s="30">
        <f>+Estado_de_cultivo[[#This Row],[Columna3]]-Estado_de_cultivo[[#This Row],[Columna2]]</f>
        <v>194</v>
      </c>
      <c r="B43" s="26">
        <f t="shared" si="4"/>
        <v>44542</v>
      </c>
      <c r="C43" s="29">
        <v>586847</v>
      </c>
      <c r="D43" s="27">
        <f t="shared" si="6"/>
        <v>0.58684700000000001</v>
      </c>
      <c r="E43" s="27">
        <f t="shared" si="5"/>
        <v>0.73688081250000004</v>
      </c>
      <c r="F43" s="28" t="s">
        <v>13</v>
      </c>
      <c r="G43" s="28">
        <v>44348</v>
      </c>
      <c r="H43" s="24"/>
      <c r="I43" s="24"/>
    </row>
    <row r="44" spans="1:9" x14ac:dyDescent="0.25">
      <c r="A44" s="25">
        <f>+Estado_de_cultivo[[#This Row],[Columna3]]-Estado_de_cultivo[[#This Row],[Columna2]]</f>
        <v>199</v>
      </c>
      <c r="B44" s="26">
        <f t="shared" si="4"/>
        <v>44547</v>
      </c>
      <c r="C44" s="24">
        <v>623059</v>
      </c>
      <c r="D44" s="27">
        <f t="shared" si="6"/>
        <v>0.62305900000000003</v>
      </c>
      <c r="E44" s="27">
        <f t="shared" si="5"/>
        <v>0.7798825625000001</v>
      </c>
      <c r="F44" s="28" t="s">
        <v>13</v>
      </c>
      <c r="G44" s="28">
        <v>44348</v>
      </c>
      <c r="H44" s="29"/>
      <c r="I44" s="29"/>
    </row>
    <row r="45" spans="1:9" x14ac:dyDescent="0.25">
      <c r="A45" s="30">
        <f>+Estado_de_cultivo[[#This Row],[Columna3]]-Estado_de_cultivo[[#This Row],[Columna2]]</f>
        <v>204</v>
      </c>
      <c r="B45" s="26">
        <f t="shared" si="4"/>
        <v>44552</v>
      </c>
      <c r="C45" s="29">
        <v>435281</v>
      </c>
      <c r="D45" s="27">
        <f t="shared" si="6"/>
        <v>0.43528099999999997</v>
      </c>
      <c r="E45" s="27">
        <f t="shared" si="5"/>
        <v>0.55689618750000003</v>
      </c>
      <c r="F45" s="28" t="s">
        <v>13</v>
      </c>
      <c r="G45" s="28">
        <v>44348</v>
      </c>
      <c r="H45" s="24"/>
      <c r="I45" s="24"/>
    </row>
    <row r="46" spans="1:9" x14ac:dyDescent="0.25">
      <c r="A46" s="25">
        <f>+Estado_de_cultivo[[#This Row],[Columna3]]-Estado_de_cultivo[[#This Row],[Columna2]]</f>
        <v>209</v>
      </c>
      <c r="B46" s="26">
        <f t="shared" si="4"/>
        <v>44557</v>
      </c>
      <c r="C46" s="24">
        <v>294283</v>
      </c>
      <c r="D46" s="27">
        <f t="shared" si="6"/>
        <v>0.29428300000000002</v>
      </c>
      <c r="E46" s="27">
        <f t="shared" si="5"/>
        <v>0.38946106250000001</v>
      </c>
      <c r="F46" s="28" t="s">
        <v>14</v>
      </c>
      <c r="G46" s="28">
        <v>44348</v>
      </c>
      <c r="H46" s="29"/>
      <c r="I46" s="29"/>
    </row>
    <row r="47" spans="1:9" x14ac:dyDescent="0.25">
      <c r="A47" s="30">
        <f>+Estado_de_cultivo[[#This Row],[Columna3]]-Estado_de_cultivo[[#This Row],[Columna2]]</f>
        <v>214</v>
      </c>
      <c r="B47" s="26">
        <f t="shared" si="4"/>
        <v>44562</v>
      </c>
      <c r="C47" s="29">
        <v>237399</v>
      </c>
      <c r="D47" s="27">
        <f t="shared" si="6"/>
        <v>0.237399</v>
      </c>
      <c r="E47" s="27">
        <f t="shared" si="5"/>
        <v>0.32191131249999999</v>
      </c>
      <c r="F47" s="28" t="s">
        <v>14</v>
      </c>
      <c r="G47" s="28">
        <v>44348</v>
      </c>
      <c r="H47" s="24"/>
      <c r="I47" s="24"/>
    </row>
    <row r="48" spans="1:9" x14ac:dyDescent="0.25">
      <c r="A48" s="25">
        <f>+Estado_de_cultivo[[#This Row],[Columna3]]-Estado_de_cultivo[[#This Row],[Columna2]]</f>
        <v>224</v>
      </c>
      <c r="B48" s="26">
        <f t="shared" si="4"/>
        <v>44572</v>
      </c>
      <c r="C48" s="24">
        <v>262777</v>
      </c>
      <c r="D48" s="27">
        <f t="shared" si="6"/>
        <v>0.26277699999999998</v>
      </c>
      <c r="E48" s="27">
        <f t="shared" si="5"/>
        <v>0.35204768749999998</v>
      </c>
      <c r="F48" s="28" t="s">
        <v>14</v>
      </c>
      <c r="G48" s="28">
        <v>44348</v>
      </c>
      <c r="H48" s="29"/>
      <c r="I48" s="29"/>
    </row>
    <row r="49" spans="1:9" x14ac:dyDescent="0.25">
      <c r="A49" s="30">
        <f>+Estado_de_cultivo[[#This Row],[Columna3]]-Estado_de_cultivo[[#This Row],[Columna2]]</f>
        <v>229</v>
      </c>
      <c r="B49" s="26">
        <f t="shared" si="4"/>
        <v>44577</v>
      </c>
      <c r="C49" s="29">
        <v>247319</v>
      </c>
      <c r="D49" s="27">
        <f t="shared" si="6"/>
        <v>0.24731900000000001</v>
      </c>
      <c r="E49" s="27">
        <f t="shared" si="5"/>
        <v>0.3336913125</v>
      </c>
      <c r="F49" s="28" t="s">
        <v>14</v>
      </c>
      <c r="G49" s="28">
        <v>44348</v>
      </c>
      <c r="H49" s="24"/>
      <c r="I49" s="24"/>
    </row>
    <row r="50" spans="1:9" x14ac:dyDescent="0.25">
      <c r="A50" s="25">
        <f>+Estado_de_cultivo[[#This Row],[Columna3]]-Estado_de_cultivo[[#This Row],[Columna2]]</f>
        <v>234</v>
      </c>
      <c r="B50" s="26">
        <f t="shared" si="4"/>
        <v>44582</v>
      </c>
      <c r="C50" s="24">
        <v>254027</v>
      </c>
      <c r="D50" s="27">
        <f t="shared" si="6"/>
        <v>0.254027</v>
      </c>
      <c r="E50" s="27">
        <f t="shared" si="5"/>
        <v>0.3416570625</v>
      </c>
      <c r="F50" s="28" t="s">
        <v>14</v>
      </c>
      <c r="G50" s="28">
        <v>44348</v>
      </c>
      <c r="H50" s="29"/>
      <c r="I50" s="29"/>
    </row>
    <row r="51" spans="1:9" x14ac:dyDescent="0.25">
      <c r="A51" s="30">
        <f>+Estado_de_cultivo[[#This Row],[Columna3]]-Estado_de_cultivo[[#This Row],[Columna2]]</f>
        <v>239</v>
      </c>
      <c r="B51" s="26">
        <f t="shared" si="4"/>
        <v>44587</v>
      </c>
      <c r="C51" s="29">
        <v>22924</v>
      </c>
      <c r="D51" s="27">
        <f>+C51/100000</f>
        <v>0.22924</v>
      </c>
      <c r="E51" s="27">
        <f t="shared" si="5"/>
        <v>0.31222249999999996</v>
      </c>
      <c r="F51" s="28" t="s">
        <v>14</v>
      </c>
      <c r="G51" s="28">
        <v>44348</v>
      </c>
      <c r="H51" s="24"/>
      <c r="I51" s="24"/>
    </row>
    <row r="52" spans="1:9" x14ac:dyDescent="0.25">
      <c r="A52" s="25">
        <f>+Estado_de_cultivo[[#This Row],[Columna3]]-Estado_de_cultivo[[#This Row],[Columna2]]</f>
        <v>244</v>
      </c>
      <c r="B52" s="26">
        <f t="shared" si="4"/>
        <v>44592</v>
      </c>
      <c r="C52" s="24">
        <v>206148</v>
      </c>
      <c r="D52" s="27">
        <f t="shared" ref="D52:D67" si="7">+C52/1000000</f>
        <v>0.206148</v>
      </c>
      <c r="E52" s="27">
        <f t="shared" si="5"/>
        <v>0.28480074999999999</v>
      </c>
      <c r="F52" s="28" t="s">
        <v>14</v>
      </c>
      <c r="G52" s="28">
        <v>44348</v>
      </c>
      <c r="H52" s="29"/>
      <c r="I52" s="29"/>
    </row>
    <row r="53" spans="1:9" x14ac:dyDescent="0.25">
      <c r="A53" s="30">
        <f>+Estado_de_cultivo[[#This Row],[Columna3]]-Estado_de_cultivo[[#This Row],[Columna2]]</f>
        <v>249</v>
      </c>
      <c r="B53" s="26">
        <f t="shared" si="4"/>
        <v>44597</v>
      </c>
      <c r="C53" s="29">
        <v>215015</v>
      </c>
      <c r="D53" s="27">
        <f t="shared" si="7"/>
        <v>0.21501500000000001</v>
      </c>
      <c r="E53" s="27">
        <f t="shared" si="5"/>
        <v>0.29533031249999997</v>
      </c>
      <c r="F53" s="28" t="s">
        <v>14</v>
      </c>
      <c r="G53" s="28">
        <v>44348</v>
      </c>
      <c r="H53" s="24"/>
      <c r="I53" s="24"/>
    </row>
    <row r="54" spans="1:9" x14ac:dyDescent="0.25">
      <c r="A54" s="25">
        <f>+Estado_de_cultivo[[#This Row],[Columna3]]-Estado_de_cultivo[[#This Row],[Columna2]]</f>
        <v>259</v>
      </c>
      <c r="B54" s="26">
        <f t="shared" si="4"/>
        <v>44607</v>
      </c>
      <c r="C54" s="24">
        <v>193693</v>
      </c>
      <c r="D54" s="27">
        <f t="shared" si="7"/>
        <v>0.193693</v>
      </c>
      <c r="E54" s="27">
        <f t="shared" si="5"/>
        <v>0.27001043749999998</v>
      </c>
      <c r="F54" s="28" t="s">
        <v>14</v>
      </c>
      <c r="G54" s="28">
        <v>44348</v>
      </c>
      <c r="H54" s="29"/>
      <c r="I54" s="29"/>
    </row>
    <row r="55" spans="1:9" x14ac:dyDescent="0.25">
      <c r="A55" s="30">
        <f>+Estado_de_cultivo[[#This Row],[Columna3]]-Estado_de_cultivo[[#This Row],[Columna2]]</f>
        <v>269</v>
      </c>
      <c r="B55" s="26">
        <f t="shared" si="4"/>
        <v>44617</v>
      </c>
      <c r="C55" s="29">
        <v>197217</v>
      </c>
      <c r="D55" s="27">
        <f t="shared" si="7"/>
        <v>0.197217</v>
      </c>
      <c r="E55" s="27">
        <f t="shared" si="5"/>
        <v>0.27419518749999999</v>
      </c>
      <c r="F55" s="28" t="s">
        <v>14</v>
      </c>
      <c r="G55" s="28">
        <v>44348</v>
      </c>
      <c r="H55" s="24"/>
      <c r="I55" s="24"/>
    </row>
    <row r="56" spans="1:9" x14ac:dyDescent="0.25">
      <c r="A56" s="25">
        <f>+Estado_de_cultivo[[#This Row],[Columna3]]-Estado_de_cultivo[[#This Row],[Columna2]]</f>
        <v>274</v>
      </c>
      <c r="B56" s="26">
        <f t="shared" si="4"/>
        <v>44622</v>
      </c>
      <c r="C56" s="24">
        <v>187199</v>
      </c>
      <c r="D56" s="27">
        <f t="shared" si="7"/>
        <v>0.187199</v>
      </c>
      <c r="E56" s="27">
        <f t="shared" si="5"/>
        <v>0.26229881249999998</v>
      </c>
      <c r="F56" s="28" t="s">
        <v>14</v>
      </c>
      <c r="G56" s="28">
        <v>44348</v>
      </c>
      <c r="H56" s="29"/>
      <c r="I56" s="29"/>
    </row>
    <row r="57" spans="1:9" x14ac:dyDescent="0.25">
      <c r="A57" s="30">
        <f>+Estado_de_cultivo[[#This Row],[Columna3]]-Estado_de_cultivo[[#This Row],[Columna2]]</f>
        <v>284</v>
      </c>
      <c r="B57" s="26">
        <f t="shared" si="4"/>
        <v>44632</v>
      </c>
      <c r="C57" s="29">
        <v>189799</v>
      </c>
      <c r="D57" s="27">
        <f t="shared" si="7"/>
        <v>0.189799</v>
      </c>
      <c r="E57" s="27">
        <f t="shared" si="5"/>
        <v>0.2653863125</v>
      </c>
      <c r="F57" s="28" t="s">
        <v>14</v>
      </c>
      <c r="G57" s="28">
        <v>44348</v>
      </c>
      <c r="H57" s="24"/>
      <c r="I57" s="24"/>
    </row>
    <row r="58" spans="1:9" x14ac:dyDescent="0.25">
      <c r="A58" s="25">
        <f>+Estado_de_cultivo[[#This Row],[Columna3]]-Estado_de_cultivo[[#This Row],[Columna2]]</f>
        <v>289</v>
      </c>
      <c r="B58" s="26">
        <f t="shared" si="4"/>
        <v>44637</v>
      </c>
      <c r="C58" s="24">
        <v>205411</v>
      </c>
      <c r="D58" s="27">
        <f t="shared" si="7"/>
        <v>0.20541100000000001</v>
      </c>
      <c r="E58" s="27">
        <f t="shared" si="5"/>
        <v>0.28392556250000001</v>
      </c>
      <c r="F58" s="28" t="s">
        <v>14</v>
      </c>
      <c r="G58" s="28">
        <v>44348</v>
      </c>
      <c r="H58" s="29"/>
      <c r="I58" s="29"/>
    </row>
    <row r="59" spans="1:9" x14ac:dyDescent="0.25">
      <c r="A59" s="30">
        <f>+Estado_de_cultivo[[#This Row],[Columna3]]-Estado_de_cultivo[[#This Row],[Columna2]]</f>
        <v>294</v>
      </c>
      <c r="B59" s="26">
        <f t="shared" si="4"/>
        <v>44642</v>
      </c>
      <c r="C59" s="29">
        <v>182042</v>
      </c>
      <c r="D59" s="27">
        <f t="shared" si="7"/>
        <v>0.18204200000000001</v>
      </c>
      <c r="E59" s="27">
        <f t="shared" si="5"/>
        <v>0.25617487500000002</v>
      </c>
      <c r="F59" s="28" t="s">
        <v>14</v>
      </c>
      <c r="G59" s="28">
        <v>44348</v>
      </c>
      <c r="H59" s="24"/>
      <c r="I59" s="24"/>
    </row>
    <row r="60" spans="1:9" x14ac:dyDescent="0.25">
      <c r="A60" s="25">
        <f>+Estado_de_cultivo[[#This Row],[Columna3]]-Estado_de_cultivo[[#This Row],[Columna2]]</f>
        <v>299</v>
      </c>
      <c r="B60" s="26">
        <f t="shared" si="4"/>
        <v>44647</v>
      </c>
      <c r="C60" s="24">
        <v>169031</v>
      </c>
      <c r="D60" s="27">
        <f t="shared" si="7"/>
        <v>0.16903099999999999</v>
      </c>
      <c r="E60" s="27">
        <f t="shared" si="5"/>
        <v>0.24072431249999998</v>
      </c>
      <c r="F60" s="28" t="s">
        <v>14</v>
      </c>
      <c r="G60" s="28">
        <v>44348</v>
      </c>
      <c r="H60" s="29"/>
      <c r="I60" s="29"/>
    </row>
    <row r="61" spans="1:9" x14ac:dyDescent="0.25">
      <c r="A61" s="30">
        <f>+Estado_de_cultivo[[#This Row],[Columna3]]-Estado_de_cultivo[[#This Row],[Columna2]]</f>
        <v>314</v>
      </c>
      <c r="B61" s="26">
        <f t="shared" si="4"/>
        <v>44662</v>
      </c>
      <c r="C61" s="29">
        <v>175929</v>
      </c>
      <c r="D61" s="27">
        <f t="shared" si="7"/>
        <v>0.175929</v>
      </c>
      <c r="E61" s="27">
        <f t="shared" si="5"/>
        <v>0.24891568750000001</v>
      </c>
      <c r="F61" s="28" t="s">
        <v>14</v>
      </c>
      <c r="G61" s="28">
        <v>44348</v>
      </c>
      <c r="H61" s="24"/>
      <c r="I61" s="24"/>
    </row>
    <row r="62" spans="1:9" x14ac:dyDescent="0.25">
      <c r="A62" s="25">
        <f>+Estado_de_cultivo[[#This Row],[Columna3]]-Estado_de_cultivo[[#This Row],[Columna2]]</f>
        <v>319</v>
      </c>
      <c r="B62" s="26">
        <f t="shared" si="4"/>
        <v>44667</v>
      </c>
      <c r="C62" s="24">
        <v>192971</v>
      </c>
      <c r="D62" s="27">
        <f t="shared" si="7"/>
        <v>0.192971</v>
      </c>
      <c r="E62" s="27">
        <f t="shared" si="5"/>
        <v>0.26915306249999998</v>
      </c>
      <c r="F62" s="28" t="s">
        <v>14</v>
      </c>
      <c r="G62" s="28">
        <v>44348</v>
      </c>
      <c r="H62" s="29"/>
      <c r="I62" s="29"/>
    </row>
    <row r="63" spans="1:9" x14ac:dyDescent="0.25">
      <c r="A63" s="30">
        <f>+Estado_de_cultivo[[#This Row],[Columna3]]-Estado_de_cultivo[[#This Row],[Columna2]]</f>
        <v>324</v>
      </c>
      <c r="B63" s="26">
        <f t="shared" si="4"/>
        <v>44672</v>
      </c>
      <c r="C63" s="29">
        <v>223911</v>
      </c>
      <c r="D63" s="27">
        <f t="shared" si="7"/>
        <v>0.223911</v>
      </c>
      <c r="E63" s="27">
        <f t="shared" si="5"/>
        <v>0.30589431249999999</v>
      </c>
      <c r="F63" s="28" t="s">
        <v>14</v>
      </c>
      <c r="G63" s="28">
        <v>44348</v>
      </c>
      <c r="H63" s="24"/>
      <c r="I63" s="24"/>
    </row>
    <row r="64" spans="1:9" x14ac:dyDescent="0.25">
      <c r="A64" s="25">
        <f>+Estado_de_cultivo[[#This Row],[Columna3]]-Estado_de_cultivo[[#This Row],[Columna2]]</f>
        <v>329</v>
      </c>
      <c r="B64" s="26">
        <f t="shared" si="4"/>
        <v>44677</v>
      </c>
      <c r="C64" s="24">
        <v>260685</v>
      </c>
      <c r="D64" s="27">
        <f t="shared" si="7"/>
        <v>0.260685</v>
      </c>
      <c r="E64" s="27">
        <f t="shared" si="5"/>
        <v>0.34956343749999996</v>
      </c>
      <c r="F64" s="28" t="s">
        <v>14</v>
      </c>
      <c r="G64" s="28">
        <v>44348</v>
      </c>
      <c r="H64" s="29"/>
      <c r="I64" s="29"/>
    </row>
    <row r="65" spans="1:9" x14ac:dyDescent="0.25">
      <c r="A65" s="30">
        <f>+Estado_de_cultivo[[#This Row],[Columna3]]-Estado_de_cultivo[[#This Row],[Columna2]]</f>
        <v>334</v>
      </c>
      <c r="B65" s="26">
        <f t="shared" si="4"/>
        <v>44682</v>
      </c>
      <c r="C65" s="29">
        <v>280669</v>
      </c>
      <c r="D65" s="27">
        <f t="shared" si="7"/>
        <v>0.280669</v>
      </c>
      <c r="E65" s="27">
        <f t="shared" si="5"/>
        <v>0.37329443749999996</v>
      </c>
      <c r="F65" s="28" t="s">
        <v>14</v>
      </c>
      <c r="G65" s="28">
        <v>44348</v>
      </c>
      <c r="H65" s="24"/>
      <c r="I65" s="24"/>
    </row>
    <row r="66" spans="1:9" x14ac:dyDescent="0.25">
      <c r="A66" s="25">
        <f>+Estado_de_cultivo[[#This Row],[Columna3]]-Estado_de_cultivo[[#This Row],[Columna2]]</f>
        <v>123</v>
      </c>
      <c r="B66" s="26">
        <f t="shared" ref="B66:B97" si="8">+G66+A66</f>
        <v>44471</v>
      </c>
      <c r="C66" s="24">
        <v>376385</v>
      </c>
      <c r="D66" s="27">
        <f t="shared" si="7"/>
        <v>0.37638500000000003</v>
      </c>
      <c r="E66" s="27">
        <f t="shared" ref="E66:E97" si="9">+(D66*1.1875)+0.04</f>
        <v>0.4869571875</v>
      </c>
      <c r="F66" s="28" t="s">
        <v>14</v>
      </c>
      <c r="G66" s="28">
        <v>44348</v>
      </c>
      <c r="H66" s="29"/>
      <c r="I66" s="29"/>
    </row>
    <row r="67" spans="1:9" x14ac:dyDescent="0.25">
      <c r="A67" s="30">
        <f>+Estado_de_cultivo[[#This Row],[Columna3]]-Estado_de_cultivo[[#This Row],[Columna2]]</f>
        <v>128</v>
      </c>
      <c r="B67" s="26">
        <f t="shared" si="8"/>
        <v>44476</v>
      </c>
      <c r="C67" s="29">
        <v>418917</v>
      </c>
      <c r="D67" s="27">
        <f t="shared" si="7"/>
        <v>0.41891699999999998</v>
      </c>
      <c r="E67" s="27">
        <f t="shared" si="9"/>
        <v>0.53746393749999999</v>
      </c>
      <c r="F67" s="28" t="s">
        <v>14</v>
      </c>
      <c r="G67" s="28">
        <v>44348</v>
      </c>
      <c r="H67" s="24"/>
      <c r="I67" s="24"/>
    </row>
    <row r="68" spans="1:9" x14ac:dyDescent="0.25">
      <c r="A68" s="25">
        <f>+Estado_de_cultivo[[#This Row],[Columna3]]-Estado_de_cultivo[[#This Row],[Columna2]]</f>
        <v>133</v>
      </c>
      <c r="B68" s="26">
        <f t="shared" si="8"/>
        <v>44481</v>
      </c>
      <c r="C68" s="24">
        <v>45033</v>
      </c>
      <c r="D68" s="27">
        <f>+C68/100000</f>
        <v>0.45033000000000001</v>
      </c>
      <c r="E68" s="27">
        <f t="shared" si="9"/>
        <v>0.57476687500000001</v>
      </c>
      <c r="F68" s="28" t="s">
        <v>14</v>
      </c>
      <c r="G68" s="28">
        <v>44348</v>
      </c>
      <c r="H68" s="29"/>
      <c r="I68" s="29"/>
    </row>
    <row r="69" spans="1:9" x14ac:dyDescent="0.25">
      <c r="A69" s="30">
        <f>+Estado_de_cultivo[[#This Row],[Columna3]]-Estado_de_cultivo[[#This Row],[Columna2]]</f>
        <v>138</v>
      </c>
      <c r="B69" s="26">
        <f t="shared" si="8"/>
        <v>44486</v>
      </c>
      <c r="C69" s="29">
        <v>415539</v>
      </c>
      <c r="D69" s="27">
        <f t="shared" ref="D69:D83" si="10">+C69/1000000</f>
        <v>0.41553899999999999</v>
      </c>
      <c r="E69" s="27">
        <f t="shared" si="9"/>
        <v>0.53345256249999995</v>
      </c>
      <c r="F69" s="28" t="s">
        <v>14</v>
      </c>
      <c r="G69" s="28">
        <v>44348</v>
      </c>
      <c r="H69" s="24"/>
      <c r="I69" s="24"/>
    </row>
    <row r="70" spans="1:9" x14ac:dyDescent="0.25">
      <c r="A70" s="25">
        <f>+Estado_de_cultivo[[#This Row],[Columna3]]-Estado_de_cultivo[[#This Row],[Columna2]]</f>
        <v>143</v>
      </c>
      <c r="B70" s="26">
        <f t="shared" si="8"/>
        <v>44491</v>
      </c>
      <c r="C70" s="24">
        <v>415831</v>
      </c>
      <c r="D70" s="27">
        <f t="shared" si="10"/>
        <v>0.41583100000000001</v>
      </c>
      <c r="E70" s="27">
        <f t="shared" si="9"/>
        <v>0.53379931250000001</v>
      </c>
      <c r="F70" s="28" t="s">
        <v>14</v>
      </c>
      <c r="G70" s="28">
        <v>44348</v>
      </c>
      <c r="H70" s="29"/>
      <c r="I70" s="29"/>
    </row>
    <row r="71" spans="1:9" x14ac:dyDescent="0.25">
      <c r="A71" s="30">
        <f>+Estado_de_cultivo[[#This Row],[Columna3]]-Estado_de_cultivo[[#This Row],[Columna2]]</f>
        <v>153</v>
      </c>
      <c r="B71" s="26">
        <f t="shared" si="8"/>
        <v>44501</v>
      </c>
      <c r="C71" s="29">
        <v>394573</v>
      </c>
      <c r="D71" s="27">
        <f t="shared" si="10"/>
        <v>0.39457300000000001</v>
      </c>
      <c r="E71" s="27">
        <f t="shared" si="9"/>
        <v>0.50855543749999998</v>
      </c>
      <c r="F71" s="28" t="s">
        <v>14</v>
      </c>
      <c r="G71" s="28">
        <v>44348</v>
      </c>
      <c r="H71" s="24"/>
      <c r="I71" s="24"/>
    </row>
    <row r="72" spans="1:9" x14ac:dyDescent="0.25">
      <c r="A72" s="25">
        <f>+Estado_de_cultivo[[#This Row],[Columna3]]-Estado_de_cultivo[[#This Row],[Columna2]]</f>
        <v>158</v>
      </c>
      <c r="B72" s="26">
        <f t="shared" si="8"/>
        <v>44506</v>
      </c>
      <c r="C72" s="24">
        <v>420978</v>
      </c>
      <c r="D72" s="27">
        <f t="shared" si="10"/>
        <v>0.42097800000000002</v>
      </c>
      <c r="E72" s="27">
        <f t="shared" si="9"/>
        <v>0.53991137500000008</v>
      </c>
      <c r="F72" s="28" t="s">
        <v>14</v>
      </c>
      <c r="G72" s="28">
        <v>44348</v>
      </c>
      <c r="H72" s="29"/>
      <c r="I72" s="29"/>
    </row>
    <row r="73" spans="1:9" x14ac:dyDescent="0.25">
      <c r="A73" s="30">
        <f>+Estado_de_cultivo[[#This Row],[Columna3]]-Estado_de_cultivo[[#This Row],[Columna2]]</f>
        <v>168</v>
      </c>
      <c r="B73" s="26">
        <f t="shared" si="8"/>
        <v>44516</v>
      </c>
      <c r="C73" s="29">
        <v>410086</v>
      </c>
      <c r="D73" s="27">
        <f t="shared" si="10"/>
        <v>0.41008600000000001</v>
      </c>
      <c r="E73" s="27">
        <f t="shared" si="9"/>
        <v>0.52697712500000005</v>
      </c>
      <c r="F73" s="28" t="s">
        <v>14</v>
      </c>
      <c r="G73" s="28">
        <v>44348</v>
      </c>
      <c r="H73" s="24"/>
      <c r="I73" s="24"/>
    </row>
    <row r="74" spans="1:9" x14ac:dyDescent="0.25">
      <c r="A74" s="25">
        <f>+Estado_de_cultivo[[#This Row],[Columna3]]-Estado_de_cultivo[[#This Row],[Columna2]]</f>
        <v>173</v>
      </c>
      <c r="B74" s="26">
        <f t="shared" si="8"/>
        <v>44521</v>
      </c>
      <c r="C74" s="24">
        <v>413085</v>
      </c>
      <c r="D74" s="27">
        <f t="shared" si="10"/>
        <v>0.41308499999999998</v>
      </c>
      <c r="E74" s="27">
        <f t="shared" si="9"/>
        <v>0.53053843749999996</v>
      </c>
      <c r="F74" s="28" t="s">
        <v>14</v>
      </c>
      <c r="G74" s="28">
        <v>44348</v>
      </c>
      <c r="H74" s="29"/>
      <c r="I74" s="29"/>
    </row>
    <row r="75" spans="1:9" x14ac:dyDescent="0.25">
      <c r="A75" s="30">
        <f>+Estado_de_cultivo[[#This Row],[Columna3]]-Estado_de_cultivo[[#This Row],[Columna2]]</f>
        <v>178</v>
      </c>
      <c r="B75" s="26">
        <f t="shared" si="8"/>
        <v>44526</v>
      </c>
      <c r="C75" s="29">
        <v>402471</v>
      </c>
      <c r="D75" s="27">
        <f t="shared" si="10"/>
        <v>0.40247100000000002</v>
      </c>
      <c r="E75" s="27">
        <f t="shared" si="9"/>
        <v>0.51793431249999999</v>
      </c>
      <c r="F75" s="28" t="s">
        <v>14</v>
      </c>
      <c r="G75" s="28">
        <v>44348</v>
      </c>
      <c r="H75" s="24"/>
      <c r="I75" s="24"/>
    </row>
    <row r="76" spans="1:9" x14ac:dyDescent="0.25">
      <c r="A76" s="25">
        <f>+Estado_de_cultivo[[#This Row],[Columna3]]-Estado_de_cultivo[[#This Row],[Columna2]]</f>
        <v>183</v>
      </c>
      <c r="B76" s="26">
        <f t="shared" si="8"/>
        <v>44531</v>
      </c>
      <c r="C76" s="24">
        <v>380036</v>
      </c>
      <c r="D76" s="27">
        <f t="shared" si="10"/>
        <v>0.38003599999999998</v>
      </c>
      <c r="E76" s="27">
        <f t="shared" si="9"/>
        <v>0.49129274999999994</v>
      </c>
      <c r="F76" s="28" t="s">
        <v>14</v>
      </c>
      <c r="G76" s="28">
        <v>44348</v>
      </c>
      <c r="H76" s="29"/>
      <c r="I76" s="29"/>
    </row>
    <row r="77" spans="1:9" x14ac:dyDescent="0.25">
      <c r="A77" s="30">
        <f>+Estado_de_cultivo[[#This Row],[Columna3]]-Estado_de_cultivo[[#This Row],[Columna2]]</f>
        <v>188</v>
      </c>
      <c r="B77" s="26">
        <f t="shared" si="8"/>
        <v>44536</v>
      </c>
      <c r="C77" s="29">
        <v>392948</v>
      </c>
      <c r="D77" s="27">
        <f t="shared" si="10"/>
        <v>0.39294800000000002</v>
      </c>
      <c r="E77" s="27">
        <f t="shared" si="9"/>
        <v>0.50662574999999999</v>
      </c>
      <c r="F77" s="28" t="s">
        <v>14</v>
      </c>
      <c r="G77" s="28">
        <v>44348</v>
      </c>
      <c r="H77" s="24"/>
      <c r="I77" s="24"/>
    </row>
    <row r="78" spans="1:9" x14ac:dyDescent="0.25">
      <c r="A78" s="25">
        <f>+Estado_de_cultivo[[#This Row],[Columna3]]-Estado_de_cultivo[[#This Row],[Columna2]]</f>
        <v>193</v>
      </c>
      <c r="B78" s="26">
        <f t="shared" si="8"/>
        <v>44541</v>
      </c>
      <c r="C78" s="24">
        <v>386152</v>
      </c>
      <c r="D78" s="27">
        <f t="shared" si="10"/>
        <v>0.386152</v>
      </c>
      <c r="E78" s="27">
        <f t="shared" si="9"/>
        <v>0.49855549999999998</v>
      </c>
      <c r="F78" s="28" t="s">
        <v>14</v>
      </c>
      <c r="G78" s="28">
        <v>44348</v>
      </c>
      <c r="H78" s="29"/>
      <c r="I78" s="29"/>
    </row>
    <row r="79" spans="1:9" x14ac:dyDescent="0.25">
      <c r="A79" s="30">
        <f>+Estado_de_cultivo[[#This Row],[Columna3]]-Estado_de_cultivo[[#This Row],[Columna2]]</f>
        <v>198</v>
      </c>
      <c r="B79" s="26">
        <f t="shared" si="8"/>
        <v>44546</v>
      </c>
      <c r="C79" s="29">
        <v>347329</v>
      </c>
      <c r="D79" s="27">
        <f t="shared" si="10"/>
        <v>0.347329</v>
      </c>
      <c r="E79" s="27">
        <f t="shared" si="9"/>
        <v>0.45245318749999996</v>
      </c>
      <c r="F79" s="28" t="s">
        <v>14</v>
      </c>
      <c r="G79" s="28">
        <v>44348</v>
      </c>
      <c r="H79" s="24"/>
      <c r="I79" s="24"/>
    </row>
    <row r="80" spans="1:9" x14ac:dyDescent="0.25">
      <c r="A80" s="25">
        <f>+Estado_de_cultivo[[#This Row],[Columna3]]-Estado_de_cultivo[[#This Row],[Columna2]]</f>
        <v>203</v>
      </c>
      <c r="B80" s="26">
        <f t="shared" si="8"/>
        <v>44551</v>
      </c>
      <c r="C80" s="24">
        <v>384094</v>
      </c>
      <c r="D80" s="27">
        <f t="shared" si="10"/>
        <v>0.38409399999999999</v>
      </c>
      <c r="E80" s="27">
        <f t="shared" si="9"/>
        <v>0.49611162499999995</v>
      </c>
      <c r="F80" s="28" t="s">
        <v>14</v>
      </c>
      <c r="G80" s="28">
        <v>44348</v>
      </c>
      <c r="H80" s="29"/>
      <c r="I80" s="29"/>
    </row>
    <row r="81" spans="1:9" x14ac:dyDescent="0.25">
      <c r="A81" s="30">
        <f>+Estado_de_cultivo[[#This Row],[Columna3]]-Estado_de_cultivo[[#This Row],[Columna2]]</f>
        <v>213</v>
      </c>
      <c r="B81" s="26">
        <f t="shared" si="8"/>
        <v>44561</v>
      </c>
      <c r="C81" s="29">
        <v>412043</v>
      </c>
      <c r="D81" s="27">
        <f t="shared" si="10"/>
        <v>0.41204299999999999</v>
      </c>
      <c r="E81" s="27">
        <f t="shared" si="9"/>
        <v>0.52930106249999997</v>
      </c>
      <c r="F81" s="28" t="s">
        <v>14</v>
      </c>
      <c r="G81" s="28">
        <v>44348</v>
      </c>
      <c r="H81" s="24"/>
      <c r="I81" s="24"/>
    </row>
    <row r="82" spans="1:9" x14ac:dyDescent="0.25">
      <c r="A82" s="25">
        <f>+Estado_de_cultivo[[#This Row],[Columna3]]-Estado_de_cultivo[[#This Row],[Columna2]]</f>
        <v>233</v>
      </c>
      <c r="B82" s="26">
        <f t="shared" si="8"/>
        <v>44581</v>
      </c>
      <c r="C82" s="24">
        <v>412907</v>
      </c>
      <c r="D82" s="27">
        <f t="shared" si="10"/>
        <v>0.41290700000000002</v>
      </c>
      <c r="E82" s="27">
        <f t="shared" si="9"/>
        <v>0.53032706250000006</v>
      </c>
      <c r="F82" s="28" t="s">
        <v>14</v>
      </c>
      <c r="G82" s="28">
        <v>44348</v>
      </c>
      <c r="H82" s="29"/>
      <c r="I82" s="29"/>
    </row>
    <row r="83" spans="1:9" x14ac:dyDescent="0.25">
      <c r="A83" s="30">
        <f>+Estado_de_cultivo[[#This Row],[Columna3]]-Estado_de_cultivo[[#This Row],[Columna2]]</f>
        <v>238</v>
      </c>
      <c r="B83" s="26">
        <f t="shared" si="8"/>
        <v>44586</v>
      </c>
      <c r="C83" s="29">
        <v>499587</v>
      </c>
      <c r="D83" s="27">
        <f t="shared" si="10"/>
        <v>0.499587</v>
      </c>
      <c r="E83" s="27">
        <f t="shared" si="9"/>
        <v>0.63325956250000004</v>
      </c>
      <c r="F83" s="28" t="s">
        <v>14</v>
      </c>
      <c r="G83" s="28">
        <v>44348</v>
      </c>
      <c r="H83" s="24"/>
      <c r="I83" s="24"/>
    </row>
    <row r="84" spans="1:9" x14ac:dyDescent="0.25">
      <c r="A84" s="25">
        <f>+Estado_de_cultivo[[#This Row],[Columna3]]-Estado_de_cultivo[[#This Row],[Columna2]]</f>
        <v>248</v>
      </c>
      <c r="B84" s="26">
        <f t="shared" si="8"/>
        <v>44596</v>
      </c>
      <c r="C84" s="24">
        <v>45269</v>
      </c>
      <c r="D84" s="27">
        <f>+C84/100000</f>
        <v>0.45268999999999998</v>
      </c>
      <c r="E84" s="27">
        <f t="shared" si="9"/>
        <v>0.57756937500000005</v>
      </c>
      <c r="F84" s="28" t="s">
        <v>14</v>
      </c>
      <c r="G84" s="28">
        <v>44348</v>
      </c>
      <c r="H84" s="29"/>
      <c r="I84" s="29"/>
    </row>
    <row r="85" spans="1:9" x14ac:dyDescent="0.25">
      <c r="A85" s="30">
        <f>+Estado_de_cultivo[[#This Row],[Columna3]]-Estado_de_cultivo[[#This Row],[Columna2]]</f>
        <v>258</v>
      </c>
      <c r="B85" s="26">
        <f t="shared" si="8"/>
        <v>44606</v>
      </c>
      <c r="C85" s="29">
        <v>460618</v>
      </c>
      <c r="D85" s="27">
        <f t="shared" ref="D85:D90" si="11">+C85/1000000</f>
        <v>0.46061800000000003</v>
      </c>
      <c r="E85" s="27">
        <f t="shared" si="9"/>
        <v>0.58698387500000004</v>
      </c>
      <c r="F85" s="28" t="s">
        <v>14</v>
      </c>
      <c r="G85" s="28">
        <v>44348</v>
      </c>
      <c r="H85" s="24"/>
      <c r="I85" s="24"/>
    </row>
    <row r="86" spans="1:9" x14ac:dyDescent="0.25">
      <c r="A86" s="25">
        <f>+Estado_de_cultivo[[#This Row],[Columna3]]-Estado_de_cultivo[[#This Row],[Columna2]]</f>
        <v>268</v>
      </c>
      <c r="B86" s="26">
        <f t="shared" si="8"/>
        <v>44616</v>
      </c>
      <c r="C86" s="24">
        <v>444422</v>
      </c>
      <c r="D86" s="27">
        <f t="shared" si="11"/>
        <v>0.44442199999999998</v>
      </c>
      <c r="E86" s="27">
        <f t="shared" si="9"/>
        <v>0.56775112500000002</v>
      </c>
      <c r="F86" s="28" t="s">
        <v>14</v>
      </c>
      <c r="G86" s="28">
        <v>44348</v>
      </c>
      <c r="H86" s="29"/>
      <c r="I86" s="29"/>
    </row>
    <row r="87" spans="1:9" x14ac:dyDescent="0.25">
      <c r="A87" s="30">
        <f>+Estado_de_cultivo[[#This Row],[Columna3]]-Estado_de_cultivo[[#This Row],[Columna2]]</f>
        <v>273</v>
      </c>
      <c r="B87" s="26">
        <f t="shared" si="8"/>
        <v>44621</v>
      </c>
      <c r="C87" s="29">
        <v>378394</v>
      </c>
      <c r="D87" s="27">
        <f t="shared" si="11"/>
        <v>0.37839400000000001</v>
      </c>
      <c r="E87" s="27">
        <f t="shared" si="9"/>
        <v>0.48934287500000001</v>
      </c>
      <c r="F87" s="28" t="s">
        <v>14</v>
      </c>
      <c r="G87" s="28">
        <v>44348</v>
      </c>
      <c r="H87" s="24"/>
      <c r="I87" s="24"/>
    </row>
    <row r="88" spans="1:9" x14ac:dyDescent="0.25">
      <c r="A88" s="25">
        <f>+Estado_de_cultivo[[#This Row],[Columna3]]-Estado_de_cultivo[[#This Row],[Columna2]]</f>
        <v>278</v>
      </c>
      <c r="B88" s="26">
        <f t="shared" si="8"/>
        <v>44626</v>
      </c>
      <c r="C88" s="24">
        <v>414549</v>
      </c>
      <c r="D88" s="27">
        <f t="shared" si="11"/>
        <v>0.414549</v>
      </c>
      <c r="E88" s="27">
        <f t="shared" si="9"/>
        <v>0.53227693750000005</v>
      </c>
      <c r="F88" s="28" t="s">
        <v>14</v>
      </c>
      <c r="G88" s="28">
        <v>44348</v>
      </c>
      <c r="H88" s="29"/>
      <c r="I88" s="29"/>
    </row>
    <row r="89" spans="1:9" x14ac:dyDescent="0.25">
      <c r="A89" s="30">
        <f>+Estado_de_cultivo[[#This Row],[Columna3]]-Estado_de_cultivo[[#This Row],[Columna2]]</f>
        <v>293</v>
      </c>
      <c r="B89" s="26">
        <f t="shared" si="8"/>
        <v>44641</v>
      </c>
      <c r="C89" s="29">
        <v>418503</v>
      </c>
      <c r="D89" s="27">
        <f t="shared" si="11"/>
        <v>0.41850300000000001</v>
      </c>
      <c r="E89" s="27">
        <f t="shared" si="9"/>
        <v>0.53697231249999999</v>
      </c>
      <c r="F89" s="28" t="s">
        <v>14</v>
      </c>
      <c r="G89" s="28">
        <v>44348</v>
      </c>
      <c r="H89" s="24"/>
      <c r="I89" s="24"/>
    </row>
    <row r="90" spans="1:9" x14ac:dyDescent="0.25">
      <c r="A90" s="25">
        <f>+Estado_de_cultivo[[#This Row],[Columna3]]-Estado_de_cultivo[[#This Row],[Columna2]]</f>
        <v>303</v>
      </c>
      <c r="B90" s="26">
        <f t="shared" si="8"/>
        <v>44651</v>
      </c>
      <c r="C90" s="24">
        <v>494474</v>
      </c>
      <c r="D90" s="27">
        <f t="shared" si="11"/>
        <v>0.49447400000000002</v>
      </c>
      <c r="E90" s="27">
        <f t="shared" si="9"/>
        <v>0.62718787500000006</v>
      </c>
      <c r="F90" s="28" t="s">
        <v>14</v>
      </c>
      <c r="G90" s="28">
        <v>44348</v>
      </c>
      <c r="H90" s="29"/>
      <c r="I90" s="29"/>
    </row>
    <row r="91" spans="1:9" x14ac:dyDescent="0.25">
      <c r="A91" s="30">
        <f>+Estado_de_cultivo[[#This Row],[Columna3]]-Estado_de_cultivo[[#This Row],[Columna2]]</f>
        <v>318</v>
      </c>
      <c r="B91" s="26">
        <f t="shared" si="8"/>
        <v>44666</v>
      </c>
      <c r="C91" s="29">
        <v>45331</v>
      </c>
      <c r="D91" s="27">
        <f>+C91/100000</f>
        <v>0.45330999999999999</v>
      </c>
      <c r="E91" s="27">
        <f t="shared" si="9"/>
        <v>0.57830562500000005</v>
      </c>
      <c r="F91" s="28" t="s">
        <v>14</v>
      </c>
      <c r="G91" s="28">
        <v>44348</v>
      </c>
      <c r="H91" s="24"/>
      <c r="I91" s="24"/>
    </row>
    <row r="92" spans="1:9" x14ac:dyDescent="0.25">
      <c r="A92" s="25">
        <f>+Estado_de_cultivo[[#This Row],[Columna3]]-Estado_de_cultivo[[#This Row],[Columna2]]</f>
        <v>323</v>
      </c>
      <c r="B92" s="26">
        <f t="shared" si="8"/>
        <v>44671</v>
      </c>
      <c r="C92" s="24">
        <v>537824</v>
      </c>
      <c r="D92" s="27">
        <f t="shared" ref="D92:D104" si="12">+C92/1000000</f>
        <v>0.53782399999999997</v>
      </c>
      <c r="E92" s="27">
        <f t="shared" si="9"/>
        <v>0.67866599999999999</v>
      </c>
      <c r="F92" s="28" t="s">
        <v>14</v>
      </c>
      <c r="G92" s="28">
        <v>44348</v>
      </c>
      <c r="H92" s="29"/>
      <c r="I92" s="29"/>
    </row>
    <row r="93" spans="1:9" x14ac:dyDescent="0.25">
      <c r="A93" s="30">
        <f>+Estado_de_cultivo[[#This Row],[Columna3]]-Estado_de_cultivo[[#This Row],[Columna2]]</f>
        <v>328</v>
      </c>
      <c r="B93" s="26">
        <f t="shared" si="8"/>
        <v>44676</v>
      </c>
      <c r="C93" s="29">
        <v>480145</v>
      </c>
      <c r="D93" s="27">
        <f t="shared" si="12"/>
        <v>0.48014499999999999</v>
      </c>
      <c r="E93" s="27">
        <f t="shared" si="9"/>
        <v>0.61017218750000002</v>
      </c>
      <c r="F93" s="28" t="s">
        <v>14</v>
      </c>
      <c r="G93" s="28">
        <v>44348</v>
      </c>
      <c r="H93" s="24"/>
      <c r="I93" s="24"/>
    </row>
    <row r="94" spans="1:9" x14ac:dyDescent="0.25">
      <c r="A94" s="25">
        <f>+Estado_de_cultivo[[#This Row],[Columna3]]-Estado_de_cultivo[[#This Row],[Columna2]]</f>
        <v>123</v>
      </c>
      <c r="B94" s="26">
        <f t="shared" si="8"/>
        <v>44471</v>
      </c>
      <c r="C94" s="24">
        <v>431819</v>
      </c>
      <c r="D94" s="27">
        <f t="shared" si="12"/>
        <v>0.43181900000000001</v>
      </c>
      <c r="E94" s="27">
        <f t="shared" si="9"/>
        <v>0.55278506250000004</v>
      </c>
      <c r="F94" s="28" t="s">
        <v>14</v>
      </c>
      <c r="G94" s="28">
        <v>44348</v>
      </c>
      <c r="H94" s="29"/>
      <c r="I94" s="29"/>
    </row>
    <row r="95" spans="1:9" x14ac:dyDescent="0.25">
      <c r="A95" s="30">
        <f>+Estado_de_cultivo[[#This Row],[Columna3]]-Estado_de_cultivo[[#This Row],[Columna2]]</f>
        <v>128</v>
      </c>
      <c r="B95" s="26">
        <f t="shared" si="8"/>
        <v>44476</v>
      </c>
      <c r="C95" s="29">
        <v>483316</v>
      </c>
      <c r="D95" s="27">
        <f t="shared" si="12"/>
        <v>0.48331600000000002</v>
      </c>
      <c r="E95" s="27">
        <f t="shared" si="9"/>
        <v>0.61393775000000006</v>
      </c>
      <c r="F95" s="28" t="s">
        <v>14</v>
      </c>
      <c r="G95" s="28">
        <v>44348</v>
      </c>
      <c r="H95" s="24"/>
      <c r="I95" s="24"/>
    </row>
    <row r="96" spans="1:9" x14ac:dyDescent="0.25">
      <c r="A96" s="25">
        <f>+Estado_de_cultivo[[#This Row],[Columna3]]-Estado_de_cultivo[[#This Row],[Columna2]]</f>
        <v>138</v>
      </c>
      <c r="B96" s="26">
        <f t="shared" si="8"/>
        <v>44486</v>
      </c>
      <c r="C96" s="24">
        <v>394859</v>
      </c>
      <c r="D96" s="27">
        <f t="shared" si="12"/>
        <v>0.39485900000000002</v>
      </c>
      <c r="E96" s="27">
        <f t="shared" si="9"/>
        <v>0.50889506250000005</v>
      </c>
      <c r="F96" s="28" t="s">
        <v>14</v>
      </c>
      <c r="G96" s="28">
        <v>44348</v>
      </c>
      <c r="H96" s="29"/>
      <c r="I96" s="29"/>
    </row>
    <row r="97" spans="1:9" x14ac:dyDescent="0.25">
      <c r="A97" s="30">
        <f>+Estado_de_cultivo[[#This Row],[Columna3]]-Estado_de_cultivo[[#This Row],[Columna2]]</f>
        <v>158</v>
      </c>
      <c r="B97" s="26">
        <f t="shared" si="8"/>
        <v>44506</v>
      </c>
      <c r="C97" s="29">
        <v>384898</v>
      </c>
      <c r="D97" s="27">
        <f t="shared" si="12"/>
        <v>0.38489800000000002</v>
      </c>
      <c r="E97" s="27">
        <f t="shared" si="9"/>
        <v>0.497066375</v>
      </c>
      <c r="F97" s="28" t="s">
        <v>14</v>
      </c>
      <c r="G97" s="28">
        <v>44348</v>
      </c>
      <c r="H97" s="24"/>
      <c r="I97" s="24"/>
    </row>
    <row r="98" spans="1:9" x14ac:dyDescent="0.25">
      <c r="A98" s="25">
        <f>+Estado_de_cultivo[[#This Row],[Columna3]]-Estado_de_cultivo[[#This Row],[Columna2]]</f>
        <v>173</v>
      </c>
      <c r="B98" s="26">
        <f t="shared" ref="B98:B129" si="13">+G98+A98</f>
        <v>44521</v>
      </c>
      <c r="C98" s="24">
        <v>305355</v>
      </c>
      <c r="D98" s="27">
        <f t="shared" si="12"/>
        <v>0.30535499999999999</v>
      </c>
      <c r="E98" s="27">
        <f t="shared" ref="E98:E129" si="14">+(D98*1.1875)+0.04</f>
        <v>0.40260906249999995</v>
      </c>
      <c r="F98" s="28" t="s">
        <v>14</v>
      </c>
      <c r="G98" s="28">
        <v>44348</v>
      </c>
      <c r="H98" s="29"/>
      <c r="I98" s="29"/>
    </row>
    <row r="99" spans="1:9" x14ac:dyDescent="0.25">
      <c r="A99" s="30">
        <f>+Estado_de_cultivo[[#This Row],[Columna3]]-Estado_de_cultivo[[#This Row],[Columna2]]</f>
        <v>178</v>
      </c>
      <c r="B99" s="26">
        <f t="shared" si="13"/>
        <v>44526</v>
      </c>
      <c r="C99" s="29">
        <v>310421</v>
      </c>
      <c r="D99" s="27">
        <f t="shared" si="12"/>
        <v>0.310421</v>
      </c>
      <c r="E99" s="27">
        <f t="shared" si="14"/>
        <v>0.40862493750000001</v>
      </c>
      <c r="F99" s="28" t="s">
        <v>14</v>
      </c>
      <c r="G99" s="28">
        <v>44348</v>
      </c>
      <c r="H99" s="24"/>
      <c r="I99" s="24"/>
    </row>
    <row r="100" spans="1:9" x14ac:dyDescent="0.25">
      <c r="A100" s="25">
        <f>+Estado_de_cultivo[[#This Row],[Columna3]]-Estado_de_cultivo[[#This Row],[Columna2]]</f>
        <v>183</v>
      </c>
      <c r="B100" s="26">
        <f t="shared" si="13"/>
        <v>44531</v>
      </c>
      <c r="C100" s="24">
        <v>288209</v>
      </c>
      <c r="D100" s="27">
        <f t="shared" si="12"/>
        <v>0.28820899999999999</v>
      </c>
      <c r="E100" s="27">
        <f t="shared" si="14"/>
        <v>0.38224818749999995</v>
      </c>
      <c r="F100" s="28" t="s">
        <v>15</v>
      </c>
      <c r="G100" s="28">
        <v>44348</v>
      </c>
      <c r="H100" s="29"/>
      <c r="I100" s="29"/>
    </row>
    <row r="101" spans="1:9" x14ac:dyDescent="0.25">
      <c r="A101" s="30">
        <f>+Estado_de_cultivo[[#This Row],[Columna3]]-Estado_de_cultivo[[#This Row],[Columna2]]</f>
        <v>188</v>
      </c>
      <c r="B101" s="26">
        <f t="shared" si="13"/>
        <v>44536</v>
      </c>
      <c r="C101" s="29">
        <v>265075</v>
      </c>
      <c r="D101" s="27">
        <f t="shared" si="12"/>
        <v>0.26507500000000001</v>
      </c>
      <c r="E101" s="27">
        <f t="shared" si="14"/>
        <v>0.3547765625</v>
      </c>
      <c r="F101" s="28" t="s">
        <v>15</v>
      </c>
      <c r="G101" s="28">
        <v>44348</v>
      </c>
      <c r="H101" s="24"/>
      <c r="I101" s="24"/>
    </row>
    <row r="102" spans="1:9" x14ac:dyDescent="0.25">
      <c r="A102" s="25">
        <f>+Estado_de_cultivo[[#This Row],[Columna3]]-Estado_de_cultivo[[#This Row],[Columna2]]</f>
        <v>193</v>
      </c>
      <c r="B102" s="26">
        <f t="shared" si="13"/>
        <v>44541</v>
      </c>
      <c r="C102" s="24">
        <v>208528</v>
      </c>
      <c r="D102" s="27">
        <f t="shared" si="12"/>
        <v>0.20852799999999999</v>
      </c>
      <c r="E102" s="27">
        <f t="shared" si="14"/>
        <v>0.28762699999999997</v>
      </c>
      <c r="F102" s="28" t="s">
        <v>15</v>
      </c>
      <c r="G102" s="28">
        <v>44348</v>
      </c>
      <c r="H102" s="29"/>
      <c r="I102" s="29"/>
    </row>
    <row r="103" spans="1:9" x14ac:dyDescent="0.25">
      <c r="A103" s="30">
        <f>+Estado_de_cultivo[[#This Row],[Columna3]]-Estado_de_cultivo[[#This Row],[Columna2]]</f>
        <v>198</v>
      </c>
      <c r="B103" s="26">
        <f t="shared" si="13"/>
        <v>44546</v>
      </c>
      <c r="C103" s="29">
        <v>248067</v>
      </c>
      <c r="D103" s="27">
        <f t="shared" si="12"/>
        <v>0.24806700000000001</v>
      </c>
      <c r="E103" s="27">
        <f t="shared" si="14"/>
        <v>0.33457956249999998</v>
      </c>
      <c r="F103" s="28" t="s">
        <v>15</v>
      </c>
      <c r="G103" s="28">
        <v>44348</v>
      </c>
      <c r="H103" s="24"/>
      <c r="I103" s="24"/>
    </row>
    <row r="104" spans="1:9" x14ac:dyDescent="0.25">
      <c r="A104" s="25">
        <f>+Estado_de_cultivo[[#This Row],[Columna3]]-Estado_de_cultivo[[#This Row],[Columna2]]</f>
        <v>208</v>
      </c>
      <c r="B104" s="26">
        <f t="shared" si="13"/>
        <v>44556</v>
      </c>
      <c r="C104" s="24">
        <v>209428</v>
      </c>
      <c r="D104" s="27">
        <f t="shared" si="12"/>
        <v>0.209428</v>
      </c>
      <c r="E104" s="27">
        <f t="shared" si="14"/>
        <v>0.28869574999999997</v>
      </c>
      <c r="F104" s="28" t="s">
        <v>15</v>
      </c>
      <c r="G104" s="28">
        <v>44348</v>
      </c>
      <c r="H104" s="29"/>
      <c r="I104" s="29"/>
    </row>
    <row r="105" spans="1:9" x14ac:dyDescent="0.25">
      <c r="A105" s="30">
        <f>+Estado_de_cultivo[[#This Row],[Columna3]]-Estado_de_cultivo[[#This Row],[Columna2]]</f>
        <v>213</v>
      </c>
      <c r="B105" s="26">
        <f t="shared" si="13"/>
        <v>44561</v>
      </c>
      <c r="C105" s="29">
        <v>29237</v>
      </c>
      <c r="D105" s="27">
        <f>+C105/100000</f>
        <v>0.29237000000000002</v>
      </c>
      <c r="E105" s="27">
        <f t="shared" si="14"/>
        <v>0.387189375</v>
      </c>
      <c r="F105" s="28" t="s">
        <v>15</v>
      </c>
      <c r="G105" s="28">
        <v>44348</v>
      </c>
      <c r="H105" s="24"/>
      <c r="I105" s="24"/>
    </row>
    <row r="106" spans="1:9" x14ac:dyDescent="0.25">
      <c r="A106" s="25">
        <f>+Estado_de_cultivo[[#This Row],[Columna3]]-Estado_de_cultivo[[#This Row],[Columna2]]</f>
        <v>218</v>
      </c>
      <c r="B106" s="26">
        <f t="shared" si="13"/>
        <v>44566</v>
      </c>
      <c r="C106" s="24">
        <v>212109</v>
      </c>
      <c r="D106" s="27">
        <f t="shared" ref="D106:D120" si="15">+C106/1000000</f>
        <v>0.21210899999999999</v>
      </c>
      <c r="E106" s="27">
        <f t="shared" si="14"/>
        <v>0.29187943749999995</v>
      </c>
      <c r="F106" s="28" t="s">
        <v>15</v>
      </c>
      <c r="G106" s="28">
        <v>44348</v>
      </c>
      <c r="H106" s="29"/>
      <c r="I106" s="29"/>
    </row>
    <row r="107" spans="1:9" x14ac:dyDescent="0.25">
      <c r="A107" s="30">
        <f>+Estado_de_cultivo[[#This Row],[Columna3]]-Estado_de_cultivo[[#This Row],[Columna2]]</f>
        <v>223</v>
      </c>
      <c r="B107" s="26">
        <f t="shared" si="13"/>
        <v>44571</v>
      </c>
      <c r="C107" s="29">
        <v>201601</v>
      </c>
      <c r="D107" s="27">
        <f t="shared" si="15"/>
        <v>0.201601</v>
      </c>
      <c r="E107" s="27">
        <f t="shared" si="14"/>
        <v>0.27940118749999998</v>
      </c>
      <c r="F107" s="28" t="s">
        <v>15</v>
      </c>
      <c r="G107" s="28">
        <v>44348</v>
      </c>
      <c r="H107" s="24"/>
      <c r="I107" s="24"/>
    </row>
    <row r="108" spans="1:9" x14ac:dyDescent="0.25">
      <c r="A108" s="25">
        <f>+Estado_de_cultivo[[#This Row],[Columna3]]-Estado_de_cultivo[[#This Row],[Columna2]]</f>
        <v>228</v>
      </c>
      <c r="B108" s="26">
        <f t="shared" si="13"/>
        <v>44576</v>
      </c>
      <c r="C108" s="24">
        <v>211443</v>
      </c>
      <c r="D108" s="27">
        <f t="shared" si="15"/>
        <v>0.21144299999999999</v>
      </c>
      <c r="E108" s="27">
        <f t="shared" si="14"/>
        <v>0.29108856249999998</v>
      </c>
      <c r="F108" s="28" t="s">
        <v>15</v>
      </c>
      <c r="G108" s="28">
        <v>44348</v>
      </c>
      <c r="H108" s="29"/>
      <c r="I108" s="29"/>
    </row>
    <row r="109" spans="1:9" x14ac:dyDescent="0.25">
      <c r="A109" s="30">
        <f>+Estado_de_cultivo[[#This Row],[Columna3]]-Estado_de_cultivo[[#This Row],[Columna2]]</f>
        <v>233</v>
      </c>
      <c r="B109" s="26">
        <f t="shared" si="13"/>
        <v>44581</v>
      </c>
      <c r="C109" s="29">
        <v>194697</v>
      </c>
      <c r="D109" s="27">
        <f t="shared" si="15"/>
        <v>0.19469700000000001</v>
      </c>
      <c r="E109" s="27">
        <f t="shared" si="14"/>
        <v>0.27120268749999998</v>
      </c>
      <c r="F109" s="28" t="s">
        <v>15</v>
      </c>
      <c r="G109" s="28">
        <v>44348</v>
      </c>
      <c r="H109" s="24"/>
      <c r="I109" s="24"/>
    </row>
    <row r="110" spans="1:9" x14ac:dyDescent="0.25">
      <c r="A110" s="25">
        <f>+Estado_de_cultivo[[#This Row],[Columna3]]-Estado_de_cultivo[[#This Row],[Columna2]]</f>
        <v>238</v>
      </c>
      <c r="B110" s="26">
        <f t="shared" si="13"/>
        <v>44586</v>
      </c>
      <c r="C110" s="24">
        <v>205257</v>
      </c>
      <c r="D110" s="27">
        <f t="shared" si="15"/>
        <v>0.205257</v>
      </c>
      <c r="E110" s="27">
        <f t="shared" si="14"/>
        <v>0.28374268749999998</v>
      </c>
      <c r="F110" s="28" t="s">
        <v>15</v>
      </c>
      <c r="G110" s="28">
        <v>44348</v>
      </c>
      <c r="H110" s="29"/>
      <c r="I110" s="29"/>
    </row>
    <row r="111" spans="1:9" x14ac:dyDescent="0.25">
      <c r="A111" s="30">
        <f>+Estado_de_cultivo[[#This Row],[Columna3]]-Estado_de_cultivo[[#This Row],[Columna2]]</f>
        <v>243</v>
      </c>
      <c r="B111" s="26">
        <f t="shared" si="13"/>
        <v>44591</v>
      </c>
      <c r="C111" s="29">
        <v>185556</v>
      </c>
      <c r="D111" s="27">
        <f t="shared" si="15"/>
        <v>0.185556</v>
      </c>
      <c r="E111" s="27">
        <f t="shared" si="14"/>
        <v>0.26034774999999999</v>
      </c>
      <c r="F111" s="28" t="s">
        <v>15</v>
      </c>
      <c r="G111" s="28">
        <v>44348</v>
      </c>
      <c r="H111" s="24"/>
      <c r="I111" s="24"/>
    </row>
    <row r="112" spans="1:9" x14ac:dyDescent="0.25">
      <c r="A112" s="25">
        <f>+Estado_de_cultivo[[#This Row],[Columna3]]-Estado_de_cultivo[[#This Row],[Columna2]]</f>
        <v>248</v>
      </c>
      <c r="B112" s="26">
        <f t="shared" si="13"/>
        <v>44596</v>
      </c>
      <c r="C112" s="24">
        <v>182381</v>
      </c>
      <c r="D112" s="27">
        <f t="shared" si="15"/>
        <v>0.18238099999999999</v>
      </c>
      <c r="E112" s="27">
        <f t="shared" si="14"/>
        <v>0.25657743750000001</v>
      </c>
      <c r="F112" s="28" t="s">
        <v>15</v>
      </c>
      <c r="G112" s="28">
        <v>44348</v>
      </c>
      <c r="H112" s="29"/>
      <c r="I112" s="29"/>
    </row>
    <row r="113" spans="1:9" x14ac:dyDescent="0.25">
      <c r="A113" s="30">
        <f>+Estado_de_cultivo[[#This Row],[Columna3]]-Estado_de_cultivo[[#This Row],[Columna2]]</f>
        <v>253</v>
      </c>
      <c r="B113" s="26">
        <f t="shared" si="13"/>
        <v>44601</v>
      </c>
      <c r="C113" s="29">
        <v>189722</v>
      </c>
      <c r="D113" s="27">
        <f t="shared" si="15"/>
        <v>0.189722</v>
      </c>
      <c r="E113" s="27">
        <f t="shared" si="14"/>
        <v>0.26529487499999999</v>
      </c>
      <c r="F113" s="28" t="s">
        <v>15</v>
      </c>
      <c r="G113" s="28">
        <v>44348</v>
      </c>
      <c r="H113" s="24"/>
      <c r="I113" s="24"/>
    </row>
    <row r="114" spans="1:9" x14ac:dyDescent="0.25">
      <c r="A114" s="25">
        <f>+Estado_de_cultivo[[#This Row],[Columna3]]-Estado_de_cultivo[[#This Row],[Columna2]]</f>
        <v>258</v>
      </c>
      <c r="B114" s="26">
        <f t="shared" si="13"/>
        <v>44606</v>
      </c>
      <c r="C114" s="24">
        <v>168857</v>
      </c>
      <c r="D114" s="27">
        <f t="shared" si="15"/>
        <v>0.16885700000000001</v>
      </c>
      <c r="E114" s="27">
        <f t="shared" si="14"/>
        <v>0.24051768750000002</v>
      </c>
      <c r="F114" s="28" t="s">
        <v>15</v>
      </c>
      <c r="G114" s="28">
        <v>44348</v>
      </c>
      <c r="H114" s="29"/>
      <c r="I114" s="29"/>
    </row>
    <row r="115" spans="1:9" x14ac:dyDescent="0.25">
      <c r="A115" s="30">
        <f>+Estado_de_cultivo[[#This Row],[Columna3]]-Estado_de_cultivo[[#This Row],[Columna2]]</f>
        <v>263</v>
      </c>
      <c r="B115" s="26">
        <f t="shared" si="13"/>
        <v>44611</v>
      </c>
      <c r="C115" s="29">
        <v>180651</v>
      </c>
      <c r="D115" s="27">
        <f t="shared" si="15"/>
        <v>0.18065100000000001</v>
      </c>
      <c r="E115" s="27">
        <f t="shared" si="14"/>
        <v>0.25452306250000001</v>
      </c>
      <c r="F115" s="28" t="s">
        <v>15</v>
      </c>
      <c r="G115" s="28">
        <v>44348</v>
      </c>
      <c r="H115" s="24"/>
      <c r="I115" s="24"/>
    </row>
    <row r="116" spans="1:9" x14ac:dyDescent="0.25">
      <c r="A116" s="25">
        <f>+Estado_de_cultivo[[#This Row],[Columna3]]-Estado_de_cultivo[[#This Row],[Columna2]]</f>
        <v>273</v>
      </c>
      <c r="B116" s="26">
        <f t="shared" si="13"/>
        <v>44621</v>
      </c>
      <c r="C116" s="24">
        <v>194751</v>
      </c>
      <c r="D116" s="27">
        <f t="shared" si="15"/>
        <v>0.19475100000000001</v>
      </c>
      <c r="E116" s="27">
        <f t="shared" si="14"/>
        <v>0.27126681250000001</v>
      </c>
      <c r="F116" s="28" t="s">
        <v>15</v>
      </c>
      <c r="G116" s="28">
        <v>44348</v>
      </c>
      <c r="H116" s="29"/>
      <c r="I116" s="29"/>
    </row>
    <row r="117" spans="1:9" x14ac:dyDescent="0.25">
      <c r="A117" s="30">
        <f>+Estado_de_cultivo[[#This Row],[Columna3]]-Estado_de_cultivo[[#This Row],[Columna2]]</f>
        <v>278</v>
      </c>
      <c r="B117" s="26">
        <f t="shared" si="13"/>
        <v>44626</v>
      </c>
      <c r="C117" s="29">
        <v>193928</v>
      </c>
      <c r="D117" s="27">
        <f t="shared" si="15"/>
        <v>0.19392799999999999</v>
      </c>
      <c r="E117" s="27">
        <f t="shared" si="14"/>
        <v>0.27028949999999996</v>
      </c>
      <c r="F117" s="28" t="s">
        <v>15</v>
      </c>
      <c r="G117" s="28">
        <v>44348</v>
      </c>
      <c r="H117" s="24"/>
      <c r="I117" s="24"/>
    </row>
    <row r="118" spans="1:9" x14ac:dyDescent="0.25">
      <c r="A118" s="25">
        <f>+Estado_de_cultivo[[#This Row],[Columna3]]-Estado_de_cultivo[[#This Row],[Columna2]]</f>
        <v>288</v>
      </c>
      <c r="B118" s="26">
        <f t="shared" si="13"/>
        <v>44636</v>
      </c>
      <c r="C118" s="24">
        <v>198885</v>
      </c>
      <c r="D118" s="27">
        <f t="shared" si="15"/>
        <v>0.19888500000000001</v>
      </c>
      <c r="E118" s="27">
        <f t="shared" si="14"/>
        <v>0.27617593750000002</v>
      </c>
      <c r="F118" s="28" t="s">
        <v>15</v>
      </c>
      <c r="G118" s="28">
        <v>44348</v>
      </c>
      <c r="H118" s="29"/>
      <c r="I118" s="29"/>
    </row>
    <row r="119" spans="1:9" x14ac:dyDescent="0.25">
      <c r="A119" s="30">
        <f>+Estado_de_cultivo[[#This Row],[Columna3]]-Estado_de_cultivo[[#This Row],[Columna2]]</f>
        <v>293</v>
      </c>
      <c r="B119" s="26">
        <f t="shared" si="13"/>
        <v>44641</v>
      </c>
      <c r="C119" s="29">
        <v>205513</v>
      </c>
      <c r="D119" s="27">
        <f t="shared" si="15"/>
        <v>0.205513</v>
      </c>
      <c r="E119" s="27">
        <f t="shared" si="14"/>
        <v>0.28404668750000001</v>
      </c>
      <c r="F119" s="28" t="s">
        <v>15</v>
      </c>
      <c r="G119" s="28">
        <v>44348</v>
      </c>
      <c r="H119" s="24"/>
      <c r="I119" s="24"/>
    </row>
    <row r="120" spans="1:9" x14ac:dyDescent="0.25">
      <c r="A120" s="25">
        <f>+Estado_de_cultivo[[#This Row],[Columna3]]-Estado_de_cultivo[[#This Row],[Columna2]]</f>
        <v>298</v>
      </c>
      <c r="B120" s="26">
        <f t="shared" si="13"/>
        <v>44646</v>
      </c>
      <c r="C120" s="24">
        <v>269377</v>
      </c>
      <c r="D120" s="27">
        <f t="shared" si="15"/>
        <v>0.26937699999999998</v>
      </c>
      <c r="E120" s="27">
        <f t="shared" si="14"/>
        <v>0.35988518749999993</v>
      </c>
      <c r="F120" s="28" t="s">
        <v>15</v>
      </c>
      <c r="G120" s="28">
        <v>44348</v>
      </c>
      <c r="H120" s="29"/>
      <c r="I120" s="29"/>
    </row>
    <row r="121" spans="1:9" x14ac:dyDescent="0.25">
      <c r="A121" s="30">
        <f>+Estado_de_cultivo[[#This Row],[Columna3]]-Estado_de_cultivo[[#This Row],[Columna2]]</f>
        <v>303</v>
      </c>
      <c r="B121" s="26">
        <f t="shared" si="13"/>
        <v>44651</v>
      </c>
      <c r="C121" s="29">
        <v>32078</v>
      </c>
      <c r="D121" s="27">
        <f>+C121/100000</f>
        <v>0.32078000000000001</v>
      </c>
      <c r="E121" s="27">
        <f t="shared" si="14"/>
        <v>0.42092625</v>
      </c>
      <c r="F121" s="28" t="s">
        <v>15</v>
      </c>
      <c r="G121" s="28">
        <v>44348</v>
      </c>
      <c r="H121" s="24"/>
      <c r="I121" s="24"/>
    </row>
    <row r="122" spans="1:9" x14ac:dyDescent="0.25">
      <c r="A122" s="25">
        <f>+Estado_de_cultivo[[#This Row],[Columna3]]-Estado_de_cultivo[[#This Row],[Columna2]]</f>
        <v>308</v>
      </c>
      <c r="B122" s="26">
        <f t="shared" si="13"/>
        <v>44656</v>
      </c>
      <c r="C122" s="24">
        <v>401108</v>
      </c>
      <c r="D122" s="27">
        <f>+C122/1000000</f>
        <v>0.40110800000000002</v>
      </c>
      <c r="E122" s="27">
        <f t="shared" si="14"/>
        <v>0.51631575000000007</v>
      </c>
      <c r="F122" s="28" t="s">
        <v>15</v>
      </c>
      <c r="G122" s="28">
        <v>44348</v>
      </c>
      <c r="H122" s="29"/>
      <c r="I122" s="29"/>
    </row>
    <row r="123" spans="1:9" x14ac:dyDescent="0.25">
      <c r="A123" s="30">
        <f>+Estado_de_cultivo[[#This Row],[Columna3]]-Estado_de_cultivo[[#This Row],[Columna2]]</f>
        <v>318</v>
      </c>
      <c r="B123" s="26">
        <f t="shared" si="13"/>
        <v>44666</v>
      </c>
      <c r="C123" s="29">
        <v>408929</v>
      </c>
      <c r="D123" s="27">
        <f>+C123/1000000</f>
        <v>0.40892899999999999</v>
      </c>
      <c r="E123" s="27">
        <f t="shared" si="14"/>
        <v>0.52560318750000001</v>
      </c>
      <c r="F123" s="28" t="s">
        <v>15</v>
      </c>
      <c r="G123" s="28">
        <v>44348</v>
      </c>
      <c r="H123" s="24"/>
      <c r="I123" s="24"/>
    </row>
    <row r="124" spans="1:9" x14ac:dyDescent="0.25">
      <c r="A124" s="25">
        <f>+Estado_de_cultivo[[#This Row],[Columna3]]-Estado_de_cultivo[[#This Row],[Columna2]]</f>
        <v>323</v>
      </c>
      <c r="B124" s="26">
        <f t="shared" si="13"/>
        <v>44671</v>
      </c>
      <c r="C124" s="24">
        <v>422181</v>
      </c>
      <c r="D124" s="27">
        <f>+C124/1000000</f>
        <v>0.42218099999999997</v>
      </c>
      <c r="E124" s="27">
        <f t="shared" si="14"/>
        <v>0.54133993749999998</v>
      </c>
      <c r="F124" s="28" t="s">
        <v>15</v>
      </c>
      <c r="G124" s="28">
        <v>44348</v>
      </c>
      <c r="H124" s="29"/>
      <c r="I124" s="29"/>
    </row>
    <row r="125" spans="1:9" x14ac:dyDescent="0.25">
      <c r="A125" s="30">
        <f>+Estado_de_cultivo[[#This Row],[Columna3]]-Estado_de_cultivo[[#This Row],[Columna2]]</f>
        <v>328</v>
      </c>
      <c r="B125" s="26">
        <f t="shared" si="13"/>
        <v>44676</v>
      </c>
      <c r="C125" s="29">
        <v>429224</v>
      </c>
      <c r="D125" s="27">
        <f>+C125/1000000</f>
        <v>0.42922399999999999</v>
      </c>
      <c r="E125" s="27">
        <f t="shared" si="14"/>
        <v>0.54970350000000001</v>
      </c>
      <c r="F125" s="28" t="s">
        <v>15</v>
      </c>
      <c r="G125" s="28">
        <v>44348</v>
      </c>
      <c r="H125" s="24"/>
      <c r="I125" s="24"/>
    </row>
    <row r="126" spans="1:9" x14ac:dyDescent="0.25">
      <c r="A126" s="25">
        <f>+Estado_de_cultivo[[#This Row],[Columna3]]-Estado_de_cultivo[[#This Row],[Columna2]]</f>
        <v>333</v>
      </c>
      <c r="B126" s="26">
        <f t="shared" si="13"/>
        <v>44681</v>
      </c>
      <c r="C126" s="24">
        <v>409756</v>
      </c>
      <c r="D126" s="27">
        <f>+C126/1000000</f>
        <v>0.40975600000000001</v>
      </c>
      <c r="E126" s="27">
        <f t="shared" si="14"/>
        <v>0.52658525</v>
      </c>
      <c r="F126" s="28" t="s">
        <v>15</v>
      </c>
      <c r="G126" s="28">
        <v>44348</v>
      </c>
      <c r="H126" s="29"/>
      <c r="I126" s="29"/>
    </row>
    <row r="127" spans="1:9" x14ac:dyDescent="0.25">
      <c r="A127" s="30">
        <f>+Estado_de_cultivo[[#This Row],[Columna3]]-Estado_de_cultivo[[#This Row],[Columna2]]</f>
        <v>338</v>
      </c>
      <c r="B127" s="26">
        <f t="shared" si="13"/>
        <v>44686</v>
      </c>
      <c r="C127" s="29">
        <v>40177</v>
      </c>
      <c r="D127" s="27">
        <f>+C127/100000</f>
        <v>0.40177000000000002</v>
      </c>
      <c r="E127" s="27">
        <f t="shared" si="14"/>
        <v>0.51710187500000004</v>
      </c>
      <c r="F127" s="28" t="s">
        <v>15</v>
      </c>
      <c r="G127" s="28">
        <v>44348</v>
      </c>
      <c r="H127" s="24"/>
      <c r="I127" s="24"/>
    </row>
    <row r="128" spans="1:9" x14ac:dyDescent="0.25">
      <c r="A128" s="25">
        <f>+Estado_de_cultivo[[#This Row],[Columna3]]-Estado_de_cultivo[[#This Row],[Columna2]]</f>
        <v>343</v>
      </c>
      <c r="B128" s="26">
        <f t="shared" si="13"/>
        <v>44691</v>
      </c>
      <c r="C128" s="24">
        <v>40452</v>
      </c>
      <c r="D128" s="27">
        <f>+C128/100000</f>
        <v>0.40451999999999999</v>
      </c>
      <c r="E128" s="27">
        <f t="shared" si="14"/>
        <v>0.52036749999999998</v>
      </c>
      <c r="F128" s="28" t="s">
        <v>15</v>
      </c>
      <c r="G128" s="28">
        <v>44348</v>
      </c>
      <c r="H128" s="29"/>
      <c r="I128" s="29"/>
    </row>
    <row r="129" spans="1:9" x14ac:dyDescent="0.25">
      <c r="A129" s="30" t="e">
        <f>+Estado_de_cultivo[[#This Row],[Columna3]]-Estado_de_cultivo[[#This Row],[Columna2]]</f>
        <v>#VALUE!</v>
      </c>
      <c r="B129" s="26" t="e">
        <f t="shared" si="13"/>
        <v>#VALUE!</v>
      </c>
      <c r="C129" s="29">
        <v>407639</v>
      </c>
      <c r="D129" s="27">
        <f>+C129/1000000</f>
        <v>0.40763899999999997</v>
      </c>
      <c r="E129" s="27">
        <f t="shared" si="14"/>
        <v>0.52407131249999994</v>
      </c>
      <c r="F129" s="28" t="s">
        <v>15</v>
      </c>
      <c r="G129" s="28">
        <v>44348</v>
      </c>
      <c r="H129" s="24"/>
      <c r="I129" s="24"/>
    </row>
    <row r="130" spans="1:9" x14ac:dyDescent="0.25">
      <c r="A130" s="25" t="e">
        <f>+Estado_de_cultivo[[#This Row],[Columna3]]-Estado_de_cultivo[[#This Row],[Columna2]]</f>
        <v>#VALUE!</v>
      </c>
      <c r="B130" s="26" t="e">
        <f t="shared" ref="B130:B161" si="16">+G130+A130</f>
        <v>#VALUE!</v>
      </c>
      <c r="C130" s="24">
        <v>423446</v>
      </c>
      <c r="D130" s="27">
        <f>+C130/1000000</f>
        <v>0.42344599999999999</v>
      </c>
      <c r="E130" s="27">
        <f t="shared" ref="E130:E161" si="17">+(D130*1.1875)+0.04</f>
        <v>0.54284212500000006</v>
      </c>
      <c r="F130" s="28" t="s">
        <v>15</v>
      </c>
      <c r="G130" s="28">
        <v>44348</v>
      </c>
      <c r="H130" s="29"/>
      <c r="I130" s="29"/>
    </row>
    <row r="131" spans="1:9" x14ac:dyDescent="0.25">
      <c r="A131" s="30" t="e">
        <f>+Estado_de_cultivo[[#This Row],[Columna3]]-Estado_de_cultivo[[#This Row],[Columna2]]</f>
        <v>#VALUE!</v>
      </c>
      <c r="B131" s="26" t="e">
        <f t="shared" si="16"/>
        <v>#VALUE!</v>
      </c>
      <c r="C131" s="29">
        <v>405525</v>
      </c>
      <c r="D131" s="27">
        <f>+C131/1000000</f>
        <v>0.40552500000000002</v>
      </c>
      <c r="E131" s="27">
        <f t="shared" si="17"/>
        <v>0.52156093749999999</v>
      </c>
      <c r="F131" s="28" t="s">
        <v>15</v>
      </c>
      <c r="G131" s="28">
        <v>44348</v>
      </c>
      <c r="H131" s="24"/>
      <c r="I131" s="24"/>
    </row>
    <row r="132" spans="1:9" x14ac:dyDescent="0.25">
      <c r="A132" s="25" t="e">
        <f>+Estado_de_cultivo[[#This Row],[Columna3]]-Estado_de_cultivo[[#This Row],[Columna2]]</f>
        <v>#VALUE!</v>
      </c>
      <c r="B132" s="26" t="e">
        <f t="shared" si="16"/>
        <v>#VALUE!</v>
      </c>
      <c r="C132" s="24">
        <v>40988</v>
      </c>
      <c r="D132" s="27">
        <f>+C132/100000</f>
        <v>0.40988000000000002</v>
      </c>
      <c r="E132" s="27">
        <f t="shared" si="17"/>
        <v>0.52673250000000005</v>
      </c>
      <c r="F132" s="28" t="s">
        <v>15</v>
      </c>
      <c r="G132" s="28">
        <v>44348</v>
      </c>
      <c r="H132" s="29"/>
      <c r="I132" s="29"/>
    </row>
    <row r="133" spans="1:9" x14ac:dyDescent="0.25">
      <c r="A133" s="30" t="e">
        <f>+Estado_de_cultivo[[#This Row],[Columna3]]-Estado_de_cultivo[[#This Row],[Columna2]]</f>
        <v>#VALUE!</v>
      </c>
      <c r="B133" s="26" t="e">
        <f t="shared" si="16"/>
        <v>#VALUE!</v>
      </c>
      <c r="C133" s="29">
        <v>443519</v>
      </c>
      <c r="D133" s="27">
        <f>+C133/1000000</f>
        <v>0.443519</v>
      </c>
      <c r="E133" s="27">
        <f t="shared" si="17"/>
        <v>0.56667881250000007</v>
      </c>
      <c r="F133" s="28" t="s">
        <v>15</v>
      </c>
      <c r="G133" s="28">
        <v>44348</v>
      </c>
      <c r="H133" s="24"/>
      <c r="I133" s="24"/>
    </row>
    <row r="134" spans="1:9" x14ac:dyDescent="0.25">
      <c r="A134" s="25" t="e">
        <f>+Estado_de_cultivo[[#This Row],[Columna3]]-Estado_de_cultivo[[#This Row],[Columna2]]</f>
        <v>#VALUE!</v>
      </c>
      <c r="B134" s="26" t="e">
        <f t="shared" si="16"/>
        <v>#VALUE!</v>
      </c>
      <c r="C134" s="24">
        <v>397044</v>
      </c>
      <c r="D134" s="27">
        <f>+C134/1000000</f>
        <v>0.39704400000000001</v>
      </c>
      <c r="E134" s="27">
        <f t="shared" si="17"/>
        <v>0.51148974999999997</v>
      </c>
      <c r="F134" s="28" t="s">
        <v>15</v>
      </c>
      <c r="G134" s="28">
        <v>44348</v>
      </c>
      <c r="H134" s="29"/>
      <c r="I134" s="29"/>
    </row>
    <row r="135" spans="1:9" x14ac:dyDescent="0.25">
      <c r="A135" s="30" t="e">
        <f>+Estado_de_cultivo[[#This Row],[Columna3]]-Estado_de_cultivo[[#This Row],[Columna2]]</f>
        <v>#VALUE!</v>
      </c>
      <c r="B135" s="26" t="e">
        <f t="shared" si="16"/>
        <v>#VALUE!</v>
      </c>
      <c r="C135" s="29">
        <v>494876</v>
      </c>
      <c r="D135" s="27">
        <f>+C135/1000000</f>
        <v>0.49487599999999998</v>
      </c>
      <c r="E135" s="27">
        <f t="shared" si="17"/>
        <v>0.62766525000000006</v>
      </c>
      <c r="F135" s="28" t="s">
        <v>15</v>
      </c>
      <c r="G135" s="28">
        <v>44348</v>
      </c>
      <c r="H135" s="24"/>
      <c r="I135" s="24"/>
    </row>
    <row r="136" spans="1:9" x14ac:dyDescent="0.25">
      <c r="A136" s="25" t="e">
        <f>+Estado_de_cultivo[[#This Row],[Columna3]]-Estado_de_cultivo[[#This Row],[Columna2]]</f>
        <v>#VALUE!</v>
      </c>
      <c r="B136" s="26" t="e">
        <f t="shared" si="16"/>
        <v>#VALUE!</v>
      </c>
      <c r="C136" s="24">
        <v>539619</v>
      </c>
      <c r="D136" s="27">
        <f>+C136/1000000</f>
        <v>0.53961899999999996</v>
      </c>
      <c r="E136" s="27">
        <f t="shared" si="17"/>
        <v>0.68079756250000001</v>
      </c>
      <c r="F136" s="28" t="s">
        <v>15</v>
      </c>
      <c r="G136" s="28">
        <v>44348</v>
      </c>
      <c r="H136" s="29"/>
      <c r="I136" s="29"/>
    </row>
    <row r="137" spans="1:9" x14ac:dyDescent="0.25">
      <c r="A137" s="30" t="e">
        <f>+Estado_de_cultivo[[#This Row],[Columna3]]-Estado_de_cultivo[[#This Row],[Columna2]]</f>
        <v>#VALUE!</v>
      </c>
      <c r="B137" s="26" t="e">
        <f t="shared" si="16"/>
        <v>#VALUE!</v>
      </c>
      <c r="C137" s="29">
        <v>454596</v>
      </c>
      <c r="D137" s="27">
        <f>+C137/1000000</f>
        <v>0.454596</v>
      </c>
      <c r="E137" s="27">
        <f t="shared" si="17"/>
        <v>0.57983275000000001</v>
      </c>
      <c r="F137" s="28" t="s">
        <v>15</v>
      </c>
      <c r="G137" s="28">
        <v>44348</v>
      </c>
      <c r="H137" s="24"/>
      <c r="I137" s="24"/>
    </row>
    <row r="138" spans="1:9" x14ac:dyDescent="0.25">
      <c r="A138" s="25" t="e">
        <f>+Estado_de_cultivo[[#This Row],[Columna3]]-Estado_de_cultivo[[#This Row],[Columna2]]</f>
        <v>#VALUE!</v>
      </c>
      <c r="B138" s="26" t="e">
        <f t="shared" si="16"/>
        <v>#VALUE!</v>
      </c>
      <c r="C138" s="24">
        <v>52021</v>
      </c>
      <c r="D138" s="27">
        <f>+C138/100000</f>
        <v>0.52020999999999995</v>
      </c>
      <c r="E138" s="27">
        <f t="shared" si="17"/>
        <v>0.65774937499999997</v>
      </c>
      <c r="F138" s="28" t="s">
        <v>15</v>
      </c>
      <c r="G138" s="28">
        <v>44348</v>
      </c>
      <c r="H138" s="29"/>
      <c r="I138" s="29"/>
    </row>
    <row r="139" spans="1:9" x14ac:dyDescent="0.25">
      <c r="A139" s="30" t="e">
        <f>+Estado_de_cultivo[[#This Row],[Columna3]]-Estado_de_cultivo[[#This Row],[Columna2]]</f>
        <v>#VALUE!</v>
      </c>
      <c r="B139" s="26" t="e">
        <f t="shared" si="16"/>
        <v>#VALUE!</v>
      </c>
      <c r="C139" s="29">
        <v>427859</v>
      </c>
      <c r="D139" s="27">
        <f>+C139/1000000</f>
        <v>0.42785899999999999</v>
      </c>
      <c r="E139" s="27">
        <f t="shared" si="17"/>
        <v>0.54808256249999998</v>
      </c>
      <c r="F139" s="28" t="s">
        <v>15</v>
      </c>
      <c r="G139" s="28">
        <v>44348</v>
      </c>
      <c r="H139" s="24"/>
      <c r="I139" s="24"/>
    </row>
    <row r="140" spans="1:9" x14ac:dyDescent="0.25">
      <c r="A140" s="25" t="e">
        <f>+Estado_de_cultivo[[#This Row],[Columna3]]-Estado_de_cultivo[[#This Row],[Columna2]]</f>
        <v>#VALUE!</v>
      </c>
      <c r="B140" s="26" t="e">
        <f t="shared" si="16"/>
        <v>#VALUE!</v>
      </c>
      <c r="C140" s="24">
        <v>44123</v>
      </c>
      <c r="D140" s="27">
        <f>+C140/100000</f>
        <v>0.44123000000000001</v>
      </c>
      <c r="E140" s="27">
        <f t="shared" si="17"/>
        <v>0.56396062499999999</v>
      </c>
      <c r="F140" s="28" t="s">
        <v>15</v>
      </c>
      <c r="G140" s="28">
        <v>44348</v>
      </c>
      <c r="H140" s="29"/>
      <c r="I140" s="29"/>
    </row>
    <row r="141" spans="1:9" x14ac:dyDescent="0.25">
      <c r="A141" s="30" t="e">
        <f>+Estado_de_cultivo[[#This Row],[Columna3]]-Estado_de_cultivo[[#This Row],[Columna2]]</f>
        <v>#VALUE!</v>
      </c>
      <c r="B141" s="26" t="e">
        <f t="shared" si="16"/>
        <v>#VALUE!</v>
      </c>
      <c r="C141" s="29">
        <v>436798</v>
      </c>
      <c r="D141" s="27">
        <f>+C141/1000000</f>
        <v>0.43679800000000002</v>
      </c>
      <c r="E141" s="27">
        <f t="shared" si="17"/>
        <v>0.55869762500000009</v>
      </c>
      <c r="F141" s="28" t="s">
        <v>15</v>
      </c>
      <c r="G141" s="28">
        <v>44348</v>
      </c>
      <c r="H141" s="24"/>
      <c r="I141" s="24"/>
    </row>
    <row r="142" spans="1:9" x14ac:dyDescent="0.25">
      <c r="A142" s="25" t="e">
        <f>+Estado_de_cultivo[[#This Row],[Columna3]]-Estado_de_cultivo[[#This Row],[Columna2]]</f>
        <v>#VALUE!</v>
      </c>
      <c r="B142" s="26" t="e">
        <f t="shared" si="16"/>
        <v>#VALUE!</v>
      </c>
      <c r="C142" s="24">
        <v>448186</v>
      </c>
      <c r="D142" s="27">
        <f>+C142/1000000</f>
        <v>0.44818599999999997</v>
      </c>
      <c r="E142" s="27">
        <f t="shared" si="17"/>
        <v>0.57222087499999996</v>
      </c>
      <c r="F142" s="28" t="s">
        <v>15</v>
      </c>
      <c r="G142" s="28">
        <v>44348</v>
      </c>
      <c r="H142" s="29"/>
      <c r="I142" s="29"/>
    </row>
    <row r="143" spans="1:9" x14ac:dyDescent="0.25">
      <c r="A143" s="30" t="e">
        <f>+Estado_de_cultivo[[#This Row],[Columna3]]-Estado_de_cultivo[[#This Row],[Columna2]]</f>
        <v>#VALUE!</v>
      </c>
      <c r="B143" s="26" t="e">
        <f t="shared" si="16"/>
        <v>#VALUE!</v>
      </c>
      <c r="C143" s="29">
        <v>401191</v>
      </c>
      <c r="D143" s="27">
        <f>+C143/1000000</f>
        <v>0.40119100000000002</v>
      </c>
      <c r="E143" s="27">
        <f t="shared" si="17"/>
        <v>0.51641431250000003</v>
      </c>
      <c r="F143" s="28" t="s">
        <v>15</v>
      </c>
      <c r="G143" s="28">
        <v>44348</v>
      </c>
      <c r="H143" s="24"/>
      <c r="I143" s="24"/>
    </row>
    <row r="144" spans="1:9" x14ac:dyDescent="0.25">
      <c r="A144" s="25" t="e">
        <f>+Estado_de_cultivo[[#This Row],[Columna3]]-Estado_de_cultivo[[#This Row],[Columna2]]</f>
        <v>#VALUE!</v>
      </c>
      <c r="B144" s="26" t="e">
        <f t="shared" si="16"/>
        <v>#VALUE!</v>
      </c>
      <c r="C144" s="24">
        <v>41217</v>
      </c>
      <c r="D144" s="27">
        <f>+C144/100000</f>
        <v>0.41216999999999998</v>
      </c>
      <c r="E144" s="27">
        <f t="shared" si="17"/>
        <v>0.52945187500000002</v>
      </c>
      <c r="F144" s="28" t="s">
        <v>15</v>
      </c>
      <c r="G144" s="28">
        <v>44348</v>
      </c>
      <c r="H144" s="29"/>
      <c r="I144" s="29"/>
    </row>
    <row r="145" spans="1:9" x14ac:dyDescent="0.25">
      <c r="A145" s="30" t="e">
        <f>+Estado_de_cultivo[[#This Row],[Columna3]]-Estado_de_cultivo[[#This Row],[Columna2]]</f>
        <v>#VALUE!</v>
      </c>
      <c r="B145" s="26" t="e">
        <f t="shared" si="16"/>
        <v>#VALUE!</v>
      </c>
      <c r="C145" s="29">
        <v>406492</v>
      </c>
      <c r="D145" s="27">
        <f t="shared" ref="D145:D155" si="18">+C145/1000000</f>
        <v>0.40649200000000002</v>
      </c>
      <c r="E145" s="27">
        <f t="shared" si="17"/>
        <v>0.52270925000000001</v>
      </c>
      <c r="F145" s="28" t="s">
        <v>15</v>
      </c>
      <c r="G145" s="28">
        <v>44348</v>
      </c>
      <c r="H145" s="24"/>
      <c r="I145" s="24"/>
    </row>
    <row r="146" spans="1:9" x14ac:dyDescent="0.25">
      <c r="A146" s="25" t="e">
        <f>+Estado_de_cultivo[[#This Row],[Columna3]]-Estado_de_cultivo[[#This Row],[Columna2]]</f>
        <v>#VALUE!</v>
      </c>
      <c r="B146" s="26" t="e">
        <f t="shared" si="16"/>
        <v>#VALUE!</v>
      </c>
      <c r="C146" s="24">
        <v>350745</v>
      </c>
      <c r="D146" s="27">
        <f t="shared" si="18"/>
        <v>0.35074499999999997</v>
      </c>
      <c r="E146" s="27">
        <f t="shared" si="17"/>
        <v>0.45650968749999993</v>
      </c>
      <c r="F146" s="28" t="s">
        <v>15</v>
      </c>
      <c r="G146" s="28">
        <v>44348</v>
      </c>
      <c r="H146" s="29"/>
      <c r="I146" s="29"/>
    </row>
    <row r="147" spans="1:9" x14ac:dyDescent="0.25">
      <c r="A147" s="30" t="e">
        <f>+Estado_de_cultivo[[#This Row],[Columna3]]-Estado_de_cultivo[[#This Row],[Columna2]]</f>
        <v>#VALUE!</v>
      </c>
      <c r="B147" s="26" t="e">
        <f t="shared" si="16"/>
        <v>#VALUE!</v>
      </c>
      <c r="C147" s="29">
        <v>363448</v>
      </c>
      <c r="D147" s="27">
        <f t="shared" si="18"/>
        <v>0.36344799999999999</v>
      </c>
      <c r="E147" s="27">
        <f t="shared" si="17"/>
        <v>0.47159449999999997</v>
      </c>
      <c r="F147" s="28" t="s">
        <v>15</v>
      </c>
      <c r="G147" s="28">
        <v>44348</v>
      </c>
      <c r="H147" s="24"/>
      <c r="I147" s="24"/>
    </row>
    <row r="148" spans="1:9" x14ac:dyDescent="0.25">
      <c r="A148" s="25" t="e">
        <f>+Estado_de_cultivo[[#This Row],[Columna3]]-Estado_de_cultivo[[#This Row],[Columna2]]</f>
        <v>#VALUE!</v>
      </c>
      <c r="B148" s="26" t="e">
        <f t="shared" si="16"/>
        <v>#VALUE!</v>
      </c>
      <c r="C148" s="24">
        <v>331548</v>
      </c>
      <c r="D148" s="27">
        <f t="shared" si="18"/>
        <v>0.33154800000000001</v>
      </c>
      <c r="E148" s="27">
        <f t="shared" si="17"/>
        <v>0.43371324999999999</v>
      </c>
      <c r="F148" s="28" t="s">
        <v>15</v>
      </c>
      <c r="G148" s="28">
        <v>44348</v>
      </c>
      <c r="H148" s="29"/>
      <c r="I148" s="29"/>
    </row>
    <row r="149" spans="1:9" x14ac:dyDescent="0.25">
      <c r="A149" s="30" t="e">
        <f>+Estado_de_cultivo[[#This Row],[Columna3]]-Estado_de_cultivo[[#This Row],[Columna2]]</f>
        <v>#VALUE!</v>
      </c>
      <c r="B149" s="26" t="e">
        <f t="shared" si="16"/>
        <v>#VALUE!</v>
      </c>
      <c r="C149" s="29">
        <v>261091</v>
      </c>
      <c r="D149" s="27">
        <f t="shared" si="18"/>
        <v>0.26109100000000002</v>
      </c>
      <c r="E149" s="27">
        <f t="shared" si="17"/>
        <v>0.35004556250000002</v>
      </c>
      <c r="F149" s="21" t="s">
        <v>16</v>
      </c>
      <c r="G149" s="28">
        <v>44348</v>
      </c>
      <c r="H149" s="24"/>
      <c r="I149" s="24"/>
    </row>
    <row r="150" spans="1:9" x14ac:dyDescent="0.25">
      <c r="A150" s="25" t="e">
        <f>+Estado_de_cultivo[[#This Row],[Columna3]]-Estado_de_cultivo[[#This Row],[Columna2]]</f>
        <v>#VALUE!</v>
      </c>
      <c r="B150" s="26" t="e">
        <f t="shared" si="16"/>
        <v>#VALUE!</v>
      </c>
      <c r="C150" s="24">
        <v>314039</v>
      </c>
      <c r="D150" s="27">
        <f t="shared" si="18"/>
        <v>0.31403900000000001</v>
      </c>
      <c r="E150" s="27">
        <f t="shared" si="17"/>
        <v>0.41292131249999997</v>
      </c>
      <c r="F150" s="21" t="s">
        <v>16</v>
      </c>
      <c r="G150" s="28">
        <v>44348</v>
      </c>
      <c r="H150" s="29"/>
      <c r="I150" s="29"/>
    </row>
    <row r="151" spans="1:9" x14ac:dyDescent="0.25">
      <c r="A151" s="30" t="e">
        <f>+Estado_de_cultivo[[#This Row],[Columna3]]-Estado_de_cultivo[[#This Row],[Columna2]]</f>
        <v>#VALUE!</v>
      </c>
      <c r="B151" s="26" t="e">
        <f t="shared" si="16"/>
        <v>#VALUE!</v>
      </c>
      <c r="C151" s="29">
        <v>254572</v>
      </c>
      <c r="D151" s="27">
        <f t="shared" si="18"/>
        <v>0.25457200000000002</v>
      </c>
      <c r="E151" s="27">
        <f t="shared" si="17"/>
        <v>0.34230425000000003</v>
      </c>
      <c r="F151" s="21" t="s">
        <v>16</v>
      </c>
      <c r="G151" s="28">
        <v>44348</v>
      </c>
      <c r="H151" s="24"/>
      <c r="I151" s="24"/>
    </row>
    <row r="152" spans="1:9" x14ac:dyDescent="0.25">
      <c r="A152" s="25" t="e">
        <f>+Estado_de_cultivo[[#This Row],[Columna3]]-Estado_de_cultivo[[#This Row],[Columna2]]</f>
        <v>#VALUE!</v>
      </c>
      <c r="B152" s="26" t="e">
        <f t="shared" si="16"/>
        <v>#VALUE!</v>
      </c>
      <c r="C152" s="24">
        <v>249138</v>
      </c>
      <c r="D152" s="27">
        <f t="shared" si="18"/>
        <v>0.249138</v>
      </c>
      <c r="E152" s="27">
        <f t="shared" si="17"/>
        <v>0.33585137499999995</v>
      </c>
      <c r="F152" s="21" t="s">
        <v>16</v>
      </c>
      <c r="G152" s="28">
        <v>44348</v>
      </c>
      <c r="H152" s="29"/>
      <c r="I152" s="29"/>
    </row>
    <row r="153" spans="1:9" x14ac:dyDescent="0.25">
      <c r="A153" s="30" t="e">
        <f>+Estado_de_cultivo[[#This Row],[Columna3]]-Estado_de_cultivo[[#This Row],[Columna2]]</f>
        <v>#VALUE!</v>
      </c>
      <c r="B153" s="26" t="e">
        <f t="shared" si="16"/>
        <v>#VALUE!</v>
      </c>
      <c r="C153" s="29">
        <v>228116</v>
      </c>
      <c r="D153" s="27">
        <f t="shared" si="18"/>
        <v>0.22811600000000001</v>
      </c>
      <c r="E153" s="27">
        <f t="shared" si="17"/>
        <v>0.31088775000000002</v>
      </c>
      <c r="F153" s="21" t="s">
        <v>16</v>
      </c>
      <c r="G153" s="28">
        <v>44348</v>
      </c>
      <c r="H153" s="24"/>
      <c r="I153" s="24"/>
    </row>
    <row r="154" spans="1:9" x14ac:dyDescent="0.25">
      <c r="A154" s="25" t="e">
        <f>+Estado_de_cultivo[[#This Row],[Columna3]]-Estado_de_cultivo[[#This Row],[Columna2]]</f>
        <v>#VALUE!</v>
      </c>
      <c r="B154" s="26" t="e">
        <f t="shared" si="16"/>
        <v>#VALUE!</v>
      </c>
      <c r="C154" s="24">
        <v>228217</v>
      </c>
      <c r="D154" s="27">
        <f t="shared" si="18"/>
        <v>0.228217</v>
      </c>
      <c r="E154" s="27">
        <f t="shared" si="17"/>
        <v>0.31100768749999996</v>
      </c>
      <c r="F154" s="21" t="s">
        <v>16</v>
      </c>
      <c r="G154" s="28">
        <v>44348</v>
      </c>
      <c r="H154" s="29"/>
      <c r="I154" s="29"/>
    </row>
    <row r="155" spans="1:9" x14ac:dyDescent="0.25">
      <c r="A155" s="30" t="e">
        <f>+Estado_de_cultivo[[#This Row],[Columna3]]-Estado_de_cultivo[[#This Row],[Columna2]]</f>
        <v>#VALUE!</v>
      </c>
      <c r="B155" s="26" t="e">
        <f t="shared" si="16"/>
        <v>#VALUE!</v>
      </c>
      <c r="C155" s="29">
        <v>221922</v>
      </c>
      <c r="D155" s="27">
        <f t="shared" si="18"/>
        <v>0.22192200000000001</v>
      </c>
      <c r="E155" s="27">
        <f t="shared" si="17"/>
        <v>0.30353237499999997</v>
      </c>
      <c r="F155" s="21" t="s">
        <v>16</v>
      </c>
      <c r="G155" s="28">
        <v>44348</v>
      </c>
      <c r="H155" s="24"/>
      <c r="I155" s="24"/>
    </row>
    <row r="156" spans="1:9" x14ac:dyDescent="0.25">
      <c r="A156" s="25" t="e">
        <f>+Estado_de_cultivo[[#This Row],[Columna3]]-Estado_de_cultivo[[#This Row],[Columna2]]</f>
        <v>#VALUE!</v>
      </c>
      <c r="B156" s="26" t="e">
        <f t="shared" si="16"/>
        <v>#VALUE!</v>
      </c>
      <c r="C156" s="24">
        <v>20559</v>
      </c>
      <c r="D156" s="27">
        <f>+C156/100000</f>
        <v>0.20558999999999999</v>
      </c>
      <c r="E156" s="27">
        <f t="shared" si="17"/>
        <v>0.28413812499999996</v>
      </c>
      <c r="F156" s="21" t="s">
        <v>16</v>
      </c>
      <c r="G156" s="28">
        <v>44348</v>
      </c>
      <c r="H156" s="29"/>
      <c r="I156" s="29"/>
    </row>
    <row r="157" spans="1:9" x14ac:dyDescent="0.25">
      <c r="A157" s="30" t="e">
        <f>+Estado_de_cultivo[[#This Row],[Columna3]]-Estado_de_cultivo[[#This Row],[Columna2]]</f>
        <v>#VALUE!</v>
      </c>
      <c r="B157" s="26" t="e">
        <f t="shared" si="16"/>
        <v>#VALUE!</v>
      </c>
      <c r="C157" s="29">
        <v>207134</v>
      </c>
      <c r="D157" s="27">
        <f>+C157/1000000</f>
        <v>0.20713400000000001</v>
      </c>
      <c r="E157" s="27">
        <f t="shared" si="17"/>
        <v>0.28597162500000001</v>
      </c>
      <c r="F157" s="21" t="s">
        <v>16</v>
      </c>
      <c r="G157" s="28">
        <v>44348</v>
      </c>
      <c r="H157" s="24"/>
      <c r="I157" s="24"/>
    </row>
    <row r="158" spans="1:9" x14ac:dyDescent="0.25">
      <c r="A158" s="25" t="e">
        <f>+Estado_de_cultivo[[#This Row],[Columna3]]-Estado_de_cultivo[[#This Row],[Columna2]]</f>
        <v>#VALUE!</v>
      </c>
      <c r="B158" s="26" t="e">
        <f t="shared" si="16"/>
        <v>#VALUE!</v>
      </c>
      <c r="C158" s="24">
        <v>184433</v>
      </c>
      <c r="D158" s="27">
        <f>+C158/1000000</f>
        <v>0.18443300000000001</v>
      </c>
      <c r="E158" s="27">
        <f t="shared" si="17"/>
        <v>0.25901418749999999</v>
      </c>
      <c r="F158" s="21" t="s">
        <v>16</v>
      </c>
      <c r="G158" s="28">
        <v>44348</v>
      </c>
      <c r="H158" s="29"/>
      <c r="I158" s="29"/>
    </row>
    <row r="159" spans="1:9" x14ac:dyDescent="0.25">
      <c r="A159" s="30" t="e">
        <f>+Estado_de_cultivo[[#This Row],[Columna3]]-Estado_de_cultivo[[#This Row],[Columna2]]</f>
        <v>#VALUE!</v>
      </c>
      <c r="B159" s="26" t="e">
        <f t="shared" si="16"/>
        <v>#VALUE!</v>
      </c>
      <c r="C159" s="29">
        <v>190452</v>
      </c>
      <c r="D159" s="27">
        <f>+C159/1000000</f>
        <v>0.19045200000000001</v>
      </c>
      <c r="E159" s="27">
        <f t="shared" si="17"/>
        <v>0.26616175000000003</v>
      </c>
      <c r="F159" s="21" t="s">
        <v>16</v>
      </c>
      <c r="G159" s="28">
        <v>44348</v>
      </c>
      <c r="H159" s="24"/>
      <c r="I159" s="24"/>
    </row>
    <row r="160" spans="1:9" x14ac:dyDescent="0.25">
      <c r="A160" s="25" t="e">
        <f>+Estado_de_cultivo[[#This Row],[Columna3]]-Estado_de_cultivo[[#This Row],[Columna2]]</f>
        <v>#VALUE!</v>
      </c>
      <c r="B160" s="26" t="e">
        <f t="shared" si="16"/>
        <v>#VALUE!</v>
      </c>
      <c r="C160" s="24">
        <v>191417</v>
      </c>
      <c r="D160" s="27">
        <f>+C160/1000000</f>
        <v>0.191417</v>
      </c>
      <c r="E160" s="27">
        <f t="shared" si="17"/>
        <v>0.2673076875</v>
      </c>
      <c r="F160" s="21" t="s">
        <v>16</v>
      </c>
      <c r="G160" s="28">
        <v>44348</v>
      </c>
      <c r="H160" s="29"/>
      <c r="I160" s="29"/>
    </row>
    <row r="161" spans="1:9" x14ac:dyDescent="0.25">
      <c r="A161" s="30" t="e">
        <f>+Estado_de_cultivo[[#This Row],[Columna3]]-Estado_de_cultivo[[#This Row],[Columna2]]</f>
        <v>#VALUE!</v>
      </c>
      <c r="B161" s="26" t="e">
        <f t="shared" si="16"/>
        <v>#VALUE!</v>
      </c>
      <c r="C161" s="29">
        <v>1563</v>
      </c>
      <c r="D161" s="27">
        <f>+C161/10000</f>
        <v>0.15629999999999999</v>
      </c>
      <c r="E161" s="27">
        <f t="shared" si="17"/>
        <v>0.22560625000000001</v>
      </c>
      <c r="F161" s="21" t="s">
        <v>16</v>
      </c>
      <c r="G161" s="28">
        <v>44348</v>
      </c>
      <c r="H161" s="24"/>
      <c r="I161" s="24"/>
    </row>
    <row r="162" spans="1:9" x14ac:dyDescent="0.25">
      <c r="A162" s="25" t="e">
        <f>+Estado_de_cultivo[[#This Row],[Columna3]]-Estado_de_cultivo[[#This Row],[Columna2]]</f>
        <v>#VALUE!</v>
      </c>
      <c r="B162" s="26" t="e">
        <f t="shared" ref="B162:B193" si="19">+G162+A162</f>
        <v>#VALUE!</v>
      </c>
      <c r="C162" s="24">
        <v>182623</v>
      </c>
      <c r="D162" s="27">
        <f t="shared" ref="D162:D175" si="20">+C162/1000000</f>
        <v>0.18262300000000001</v>
      </c>
      <c r="E162" s="27">
        <f t="shared" ref="E162:E193" si="21">+(D162*1.1875)+0.04</f>
        <v>0.25686481249999998</v>
      </c>
      <c r="F162" s="21" t="s">
        <v>16</v>
      </c>
      <c r="G162" s="28">
        <v>44348</v>
      </c>
      <c r="H162" s="29"/>
      <c r="I162" s="29"/>
    </row>
    <row r="163" spans="1:9" x14ac:dyDescent="0.25">
      <c r="A163" s="30" t="e">
        <f>+Estado_de_cultivo[[#This Row],[Columna3]]-Estado_de_cultivo[[#This Row],[Columna2]]</f>
        <v>#VALUE!</v>
      </c>
      <c r="B163" s="26" t="e">
        <f t="shared" si="19"/>
        <v>#VALUE!</v>
      </c>
      <c r="C163" s="29">
        <v>186696</v>
      </c>
      <c r="D163" s="27">
        <f t="shared" si="20"/>
        <v>0.186696</v>
      </c>
      <c r="E163" s="27">
        <f t="shared" si="21"/>
        <v>0.26170149999999998</v>
      </c>
      <c r="F163" s="21" t="s">
        <v>16</v>
      </c>
      <c r="G163" s="28">
        <v>44348</v>
      </c>
      <c r="H163" s="24"/>
      <c r="I163" s="24"/>
    </row>
    <row r="164" spans="1:9" x14ac:dyDescent="0.25">
      <c r="A164" s="25" t="e">
        <f>+Estado_de_cultivo[[#This Row],[Columna3]]-Estado_de_cultivo[[#This Row],[Columna2]]</f>
        <v>#VALUE!</v>
      </c>
      <c r="B164" s="26" t="e">
        <f t="shared" si="19"/>
        <v>#VALUE!</v>
      </c>
      <c r="C164" s="24">
        <v>193643</v>
      </c>
      <c r="D164" s="27">
        <f t="shared" si="20"/>
        <v>0.19364300000000001</v>
      </c>
      <c r="E164" s="27">
        <f t="shared" si="21"/>
        <v>0.26995106250000001</v>
      </c>
      <c r="F164" s="21" t="s">
        <v>16</v>
      </c>
      <c r="G164" s="28">
        <v>44348</v>
      </c>
      <c r="H164" s="29"/>
      <c r="I164" s="29"/>
    </row>
    <row r="165" spans="1:9" x14ac:dyDescent="0.25">
      <c r="A165" s="30" t="e">
        <f>+Estado_de_cultivo[[#This Row],[Columna3]]-Estado_de_cultivo[[#This Row],[Columna2]]</f>
        <v>#VALUE!</v>
      </c>
      <c r="B165" s="26" t="e">
        <f t="shared" si="19"/>
        <v>#VALUE!</v>
      </c>
      <c r="C165" s="29">
        <v>235736</v>
      </c>
      <c r="D165" s="27">
        <f t="shared" si="20"/>
        <v>0.235736</v>
      </c>
      <c r="E165" s="27">
        <f t="shared" si="21"/>
        <v>0.31993649999999996</v>
      </c>
      <c r="F165" s="21" t="s">
        <v>16</v>
      </c>
      <c r="G165" s="28">
        <v>44348</v>
      </c>
      <c r="H165" s="24"/>
      <c r="I165" s="24"/>
    </row>
    <row r="166" spans="1:9" x14ac:dyDescent="0.25">
      <c r="A166" s="25" t="e">
        <f>+Estado_de_cultivo[[#This Row],[Columna3]]-Estado_de_cultivo[[#This Row],[Columna2]]</f>
        <v>#VALUE!</v>
      </c>
      <c r="B166" s="26" t="e">
        <f t="shared" si="19"/>
        <v>#VALUE!</v>
      </c>
      <c r="C166" s="24">
        <v>402718</v>
      </c>
      <c r="D166" s="27">
        <f t="shared" si="20"/>
        <v>0.40271800000000002</v>
      </c>
      <c r="E166" s="27">
        <f t="shared" si="21"/>
        <v>0.51822762500000008</v>
      </c>
      <c r="F166" s="21" t="s">
        <v>16</v>
      </c>
      <c r="G166" s="28">
        <v>44348</v>
      </c>
      <c r="H166" s="29"/>
      <c r="I166" s="29"/>
    </row>
    <row r="167" spans="1:9" x14ac:dyDescent="0.25">
      <c r="A167" s="30" t="e">
        <f>+Estado_de_cultivo[[#This Row],[Columna3]]-Estado_de_cultivo[[#This Row],[Columna2]]</f>
        <v>#VALUE!</v>
      </c>
      <c r="B167" s="26" t="e">
        <f t="shared" si="19"/>
        <v>#VALUE!</v>
      </c>
      <c r="C167" s="29">
        <v>396892</v>
      </c>
      <c r="D167" s="27">
        <f t="shared" si="20"/>
        <v>0.39689200000000002</v>
      </c>
      <c r="E167" s="27">
        <f t="shared" si="21"/>
        <v>0.51130925000000005</v>
      </c>
      <c r="F167" s="21" t="s">
        <v>16</v>
      </c>
      <c r="G167" s="28">
        <v>44348</v>
      </c>
      <c r="H167" s="24"/>
      <c r="I167" s="24"/>
    </row>
    <row r="168" spans="1:9" x14ac:dyDescent="0.25">
      <c r="A168" s="25" t="e">
        <f>+Estado_de_cultivo[[#This Row],[Columna3]]-Estado_de_cultivo[[#This Row],[Columna2]]</f>
        <v>#VALUE!</v>
      </c>
      <c r="B168" s="26" t="e">
        <f t="shared" si="19"/>
        <v>#VALUE!</v>
      </c>
      <c r="C168" s="24">
        <v>453418</v>
      </c>
      <c r="D168" s="27">
        <f t="shared" si="20"/>
        <v>0.45341799999999999</v>
      </c>
      <c r="E168" s="27">
        <f t="shared" si="21"/>
        <v>0.57843387499999999</v>
      </c>
      <c r="F168" s="21" t="s">
        <v>16</v>
      </c>
      <c r="G168" s="28">
        <v>44348</v>
      </c>
      <c r="H168" s="29"/>
      <c r="I168" s="29"/>
    </row>
    <row r="169" spans="1:9" x14ac:dyDescent="0.25">
      <c r="A169" s="30" t="e">
        <f>+Estado_de_cultivo[[#This Row],[Columna3]]-Estado_de_cultivo[[#This Row],[Columna2]]</f>
        <v>#VALUE!</v>
      </c>
      <c r="B169" s="26" t="e">
        <f t="shared" si="19"/>
        <v>#VALUE!</v>
      </c>
      <c r="C169" s="29">
        <v>454693</v>
      </c>
      <c r="D169" s="27">
        <f t="shared" si="20"/>
        <v>0.45469300000000001</v>
      </c>
      <c r="E169" s="27">
        <f t="shared" si="21"/>
        <v>0.57994793750000007</v>
      </c>
      <c r="F169" s="21" t="s">
        <v>16</v>
      </c>
      <c r="G169" s="28">
        <v>44348</v>
      </c>
      <c r="H169" s="24"/>
      <c r="I169" s="24"/>
    </row>
    <row r="170" spans="1:9" x14ac:dyDescent="0.25">
      <c r="A170" s="25" t="e">
        <f>+Estado_de_cultivo[[#This Row],[Columna3]]-Estado_de_cultivo[[#This Row],[Columna2]]</f>
        <v>#VALUE!</v>
      </c>
      <c r="B170" s="26" t="e">
        <f t="shared" si="19"/>
        <v>#VALUE!</v>
      </c>
      <c r="C170" s="24">
        <v>492998</v>
      </c>
      <c r="D170" s="27">
        <f t="shared" si="20"/>
        <v>0.49299799999999999</v>
      </c>
      <c r="E170" s="27">
        <f t="shared" si="21"/>
        <v>0.62543512499999998</v>
      </c>
      <c r="F170" s="21" t="s">
        <v>16</v>
      </c>
      <c r="G170" s="28">
        <v>44348</v>
      </c>
      <c r="H170" s="29"/>
      <c r="I170" s="29"/>
    </row>
    <row r="171" spans="1:9" x14ac:dyDescent="0.25">
      <c r="A171" s="30" t="e">
        <f>+Estado_de_cultivo[[#This Row],[Columna3]]-Estado_de_cultivo[[#This Row],[Columna2]]</f>
        <v>#VALUE!</v>
      </c>
      <c r="B171" s="26" t="e">
        <f t="shared" si="19"/>
        <v>#VALUE!</v>
      </c>
      <c r="C171" s="29">
        <v>467672</v>
      </c>
      <c r="D171" s="27">
        <f t="shared" si="20"/>
        <v>0.46767199999999998</v>
      </c>
      <c r="E171" s="27">
        <f t="shared" si="21"/>
        <v>0.59536049999999996</v>
      </c>
      <c r="F171" s="21" t="s">
        <v>16</v>
      </c>
      <c r="G171" s="28">
        <v>44348</v>
      </c>
      <c r="H171" s="24"/>
      <c r="I171" s="24"/>
    </row>
    <row r="172" spans="1:9" x14ac:dyDescent="0.25">
      <c r="A172" s="25" t="e">
        <f>+Estado_de_cultivo[[#This Row],[Columna3]]-Estado_de_cultivo[[#This Row],[Columna2]]</f>
        <v>#VALUE!</v>
      </c>
      <c r="B172" s="26" t="e">
        <f t="shared" si="19"/>
        <v>#VALUE!</v>
      </c>
      <c r="C172" s="24">
        <v>416473</v>
      </c>
      <c r="D172" s="27">
        <f t="shared" si="20"/>
        <v>0.41647299999999998</v>
      </c>
      <c r="E172" s="27">
        <f t="shared" si="21"/>
        <v>0.53456168749999999</v>
      </c>
      <c r="F172" s="21" t="s">
        <v>16</v>
      </c>
      <c r="G172" s="28">
        <v>44348</v>
      </c>
      <c r="H172" s="29"/>
      <c r="I172" s="29"/>
    </row>
    <row r="173" spans="1:9" x14ac:dyDescent="0.25">
      <c r="A173" s="30" t="e">
        <f>+Estado_de_cultivo[[#This Row],[Columna3]]-Estado_de_cultivo[[#This Row],[Columna2]]</f>
        <v>#VALUE!</v>
      </c>
      <c r="B173" s="26" t="e">
        <f t="shared" si="19"/>
        <v>#VALUE!</v>
      </c>
      <c r="C173" s="29">
        <v>439515</v>
      </c>
      <c r="D173" s="27">
        <f t="shared" si="20"/>
        <v>0.43951499999999999</v>
      </c>
      <c r="E173" s="27">
        <f t="shared" si="21"/>
        <v>0.56192406250000004</v>
      </c>
      <c r="F173" s="21" t="s">
        <v>16</v>
      </c>
      <c r="G173" s="28">
        <v>44348</v>
      </c>
      <c r="H173" s="24"/>
      <c r="I173" s="24"/>
    </row>
    <row r="174" spans="1:9" x14ac:dyDescent="0.25">
      <c r="A174" s="25" t="e">
        <f>+Estado_de_cultivo[[#This Row],[Columna3]]-Estado_de_cultivo[[#This Row],[Columna2]]</f>
        <v>#VALUE!</v>
      </c>
      <c r="B174" s="26" t="e">
        <f t="shared" si="19"/>
        <v>#VALUE!</v>
      </c>
      <c r="C174" s="24">
        <v>432205</v>
      </c>
      <c r="D174" s="27">
        <f t="shared" si="20"/>
        <v>0.43220500000000001</v>
      </c>
      <c r="E174" s="27">
        <f t="shared" si="21"/>
        <v>0.55324343750000005</v>
      </c>
      <c r="F174" s="21" t="s">
        <v>16</v>
      </c>
      <c r="G174" s="28">
        <v>44348</v>
      </c>
      <c r="H174" s="29"/>
      <c r="I174" s="29"/>
    </row>
    <row r="175" spans="1:9" x14ac:dyDescent="0.25">
      <c r="A175" s="30" t="e">
        <f>+Estado_de_cultivo[[#This Row],[Columna3]]-Estado_de_cultivo[[#This Row],[Columna2]]</f>
        <v>#VALUE!</v>
      </c>
      <c r="B175" s="26" t="e">
        <f t="shared" si="19"/>
        <v>#VALUE!</v>
      </c>
      <c r="C175" s="29">
        <v>443964</v>
      </c>
      <c r="D175" s="27">
        <f t="shared" si="20"/>
        <v>0.44396400000000003</v>
      </c>
      <c r="E175" s="27">
        <f t="shared" si="21"/>
        <v>0.56720725000000005</v>
      </c>
      <c r="F175" s="21" t="s">
        <v>16</v>
      </c>
      <c r="G175" s="28">
        <v>44348</v>
      </c>
      <c r="H175" s="24"/>
      <c r="I175" s="24"/>
    </row>
    <row r="176" spans="1:9" x14ac:dyDescent="0.25">
      <c r="A176" s="25" t="e">
        <f>+Estado_de_cultivo[[#This Row],[Columna3]]-Estado_de_cultivo[[#This Row],[Columna2]]</f>
        <v>#VALUE!</v>
      </c>
      <c r="B176" s="26" t="e">
        <f t="shared" si="19"/>
        <v>#VALUE!</v>
      </c>
      <c r="C176" s="24">
        <v>41407</v>
      </c>
      <c r="D176" s="27">
        <f>+C176/100000</f>
        <v>0.41406999999999999</v>
      </c>
      <c r="E176" s="27">
        <f t="shared" si="21"/>
        <v>0.53170812499999998</v>
      </c>
      <c r="F176" s="21" t="s">
        <v>16</v>
      </c>
      <c r="G176" s="28">
        <v>44348</v>
      </c>
      <c r="H176" s="29"/>
      <c r="I176" s="29"/>
    </row>
    <row r="177" spans="1:9" x14ac:dyDescent="0.25">
      <c r="A177" s="30" t="e">
        <f>+Estado_de_cultivo[[#This Row],[Columna3]]-Estado_de_cultivo[[#This Row],[Columna2]]</f>
        <v>#VALUE!</v>
      </c>
      <c r="B177" s="26" t="e">
        <f t="shared" si="19"/>
        <v>#VALUE!</v>
      </c>
      <c r="C177" s="29">
        <v>406101</v>
      </c>
      <c r="D177" s="27">
        <f t="shared" ref="D177:D184" si="22">+C177/1000000</f>
        <v>0.40610099999999999</v>
      </c>
      <c r="E177" s="27">
        <f t="shared" si="21"/>
        <v>0.52224493750000001</v>
      </c>
      <c r="F177" s="21" t="s">
        <v>16</v>
      </c>
      <c r="G177" s="28">
        <v>44348</v>
      </c>
      <c r="H177" s="24"/>
      <c r="I177" s="24"/>
    </row>
    <row r="178" spans="1:9" x14ac:dyDescent="0.25">
      <c r="A178" s="25" t="e">
        <f>+Estado_de_cultivo[[#This Row],[Columna3]]-Estado_de_cultivo[[#This Row],[Columna2]]</f>
        <v>#VALUE!</v>
      </c>
      <c r="B178" s="26" t="e">
        <f t="shared" si="19"/>
        <v>#VALUE!</v>
      </c>
      <c r="C178" s="24">
        <v>427199</v>
      </c>
      <c r="D178" s="27">
        <f t="shared" si="22"/>
        <v>0.427199</v>
      </c>
      <c r="E178" s="27">
        <f t="shared" si="21"/>
        <v>0.54729881250000001</v>
      </c>
      <c r="F178" s="21" t="s">
        <v>16</v>
      </c>
      <c r="G178" s="28">
        <v>44348</v>
      </c>
      <c r="H178" s="29"/>
      <c r="I178" s="29"/>
    </row>
    <row r="179" spans="1:9" x14ac:dyDescent="0.25">
      <c r="A179" s="30" t="e">
        <f>+Estado_de_cultivo[[#This Row],[Columna3]]-Estado_de_cultivo[[#This Row],[Columna2]]</f>
        <v>#VALUE!</v>
      </c>
      <c r="B179" s="26" t="e">
        <f t="shared" si="19"/>
        <v>#VALUE!</v>
      </c>
      <c r="C179" s="29">
        <v>469666</v>
      </c>
      <c r="D179" s="27">
        <f t="shared" si="22"/>
        <v>0.46966599999999997</v>
      </c>
      <c r="E179" s="27">
        <f t="shared" si="21"/>
        <v>0.59772837499999998</v>
      </c>
      <c r="F179" s="21" t="s">
        <v>16</v>
      </c>
      <c r="G179" s="28">
        <v>44348</v>
      </c>
      <c r="H179" s="24"/>
      <c r="I179" s="24"/>
    </row>
    <row r="180" spans="1:9" x14ac:dyDescent="0.25">
      <c r="A180" s="25" t="e">
        <f>+Estado_de_cultivo[[#This Row],[Columna3]]-Estado_de_cultivo[[#This Row],[Columna2]]</f>
        <v>#VALUE!</v>
      </c>
      <c r="B180" s="26" t="e">
        <f t="shared" si="19"/>
        <v>#VALUE!</v>
      </c>
      <c r="C180" s="24">
        <v>489617</v>
      </c>
      <c r="D180" s="27">
        <f t="shared" si="22"/>
        <v>0.48961700000000002</v>
      </c>
      <c r="E180" s="27">
        <f t="shared" si="21"/>
        <v>0.62142018750000005</v>
      </c>
      <c r="F180" s="21" t="s">
        <v>16</v>
      </c>
      <c r="G180" s="28">
        <v>44348</v>
      </c>
      <c r="H180" s="29"/>
      <c r="I180" s="29"/>
    </row>
    <row r="181" spans="1:9" x14ac:dyDescent="0.25">
      <c r="A181" s="30" t="e">
        <f>+Estado_de_cultivo[[#This Row],[Columna3]]-Estado_de_cultivo[[#This Row],[Columna2]]</f>
        <v>#VALUE!</v>
      </c>
      <c r="B181" s="26" t="e">
        <f t="shared" si="19"/>
        <v>#VALUE!</v>
      </c>
      <c r="C181" s="29">
        <v>494282</v>
      </c>
      <c r="D181" s="27">
        <f t="shared" si="22"/>
        <v>0.494282</v>
      </c>
      <c r="E181" s="27">
        <f t="shared" si="21"/>
        <v>0.62695987500000006</v>
      </c>
      <c r="F181" s="21" t="s">
        <v>16</v>
      </c>
      <c r="G181" s="28">
        <v>44348</v>
      </c>
      <c r="H181" s="24"/>
      <c r="I181" s="24"/>
    </row>
    <row r="182" spans="1:9" x14ac:dyDescent="0.25">
      <c r="A182" s="25" t="e">
        <f>+Estado_de_cultivo[[#This Row],[Columna3]]-Estado_de_cultivo[[#This Row],[Columna2]]</f>
        <v>#VALUE!</v>
      </c>
      <c r="B182" s="26" t="e">
        <f t="shared" si="19"/>
        <v>#VALUE!</v>
      </c>
      <c r="C182" s="24">
        <v>465303</v>
      </c>
      <c r="D182" s="27">
        <f t="shared" si="22"/>
        <v>0.46530300000000002</v>
      </c>
      <c r="E182" s="27">
        <f t="shared" si="21"/>
        <v>0.59254731250000003</v>
      </c>
      <c r="F182" s="21" t="s">
        <v>16</v>
      </c>
      <c r="G182" s="28">
        <v>44348</v>
      </c>
      <c r="H182" s="29"/>
      <c r="I182" s="29"/>
    </row>
    <row r="183" spans="1:9" x14ac:dyDescent="0.25">
      <c r="A183" s="30" t="e">
        <f>+Estado_de_cultivo[[#This Row],[Columna3]]-Estado_de_cultivo[[#This Row],[Columna2]]</f>
        <v>#VALUE!</v>
      </c>
      <c r="B183" s="26" t="e">
        <f t="shared" si="19"/>
        <v>#VALUE!</v>
      </c>
      <c r="C183" s="29">
        <v>509157</v>
      </c>
      <c r="D183" s="27">
        <f t="shared" si="22"/>
        <v>0.50915699999999997</v>
      </c>
      <c r="E183" s="27">
        <f t="shared" si="21"/>
        <v>0.64462393750000002</v>
      </c>
      <c r="F183" s="21" t="s">
        <v>16</v>
      </c>
      <c r="G183" s="28">
        <v>44348</v>
      </c>
      <c r="H183" s="24"/>
      <c r="I183" s="24"/>
    </row>
    <row r="184" spans="1:9" x14ac:dyDescent="0.25">
      <c r="A184" s="25" t="e">
        <f>+Estado_de_cultivo[[#This Row],[Columna3]]-Estado_de_cultivo[[#This Row],[Columna2]]</f>
        <v>#VALUE!</v>
      </c>
      <c r="B184" s="26" t="e">
        <f t="shared" si="19"/>
        <v>#VALUE!</v>
      </c>
      <c r="C184" s="24">
        <v>461254</v>
      </c>
      <c r="D184" s="27">
        <f t="shared" si="22"/>
        <v>0.461254</v>
      </c>
      <c r="E184" s="27">
        <f t="shared" si="21"/>
        <v>0.58773912500000003</v>
      </c>
      <c r="F184" s="21" t="s">
        <v>16</v>
      </c>
      <c r="G184" s="28">
        <v>44348</v>
      </c>
      <c r="H184" s="29"/>
      <c r="I184" s="29"/>
    </row>
    <row r="185" spans="1:9" x14ac:dyDescent="0.25">
      <c r="A185" s="30" t="e">
        <f>+Estado_de_cultivo[[#This Row],[Columna3]]-Estado_de_cultivo[[#This Row],[Columna2]]</f>
        <v>#VALUE!</v>
      </c>
      <c r="B185" s="26" t="e">
        <f t="shared" si="19"/>
        <v>#VALUE!</v>
      </c>
      <c r="C185" s="29">
        <v>45113</v>
      </c>
      <c r="D185" s="27">
        <f>+C185/100000</f>
        <v>0.45112999999999998</v>
      </c>
      <c r="E185" s="27">
        <f t="shared" si="21"/>
        <v>0.57571687500000002</v>
      </c>
      <c r="F185" s="21" t="s">
        <v>16</v>
      </c>
      <c r="G185" s="28">
        <v>44348</v>
      </c>
      <c r="H185" s="24"/>
      <c r="I185" s="24"/>
    </row>
    <row r="186" spans="1:9" x14ac:dyDescent="0.25">
      <c r="A186" s="25" t="e">
        <f>+Estado_de_cultivo[[#This Row],[Columna3]]-Estado_de_cultivo[[#This Row],[Columna2]]</f>
        <v>#VALUE!</v>
      </c>
      <c r="B186" s="26" t="e">
        <f t="shared" si="19"/>
        <v>#VALUE!</v>
      </c>
      <c r="C186" s="24">
        <v>42137</v>
      </c>
      <c r="D186" s="27">
        <f>+C186/100000</f>
        <v>0.42137000000000002</v>
      </c>
      <c r="E186" s="27">
        <f t="shared" si="21"/>
        <v>0.54037687500000009</v>
      </c>
      <c r="F186" s="21" t="s">
        <v>16</v>
      </c>
      <c r="G186" s="28">
        <v>44348</v>
      </c>
      <c r="H186" s="29"/>
      <c r="I186" s="29"/>
    </row>
    <row r="187" spans="1:9" x14ac:dyDescent="0.25">
      <c r="A187" s="30" t="e">
        <f>+Estado_de_cultivo[[#This Row],[Columna3]]-Estado_de_cultivo[[#This Row],[Columna2]]</f>
        <v>#VALUE!</v>
      </c>
      <c r="B187" s="26" t="e">
        <f t="shared" si="19"/>
        <v>#VALUE!</v>
      </c>
      <c r="C187" s="29">
        <v>426436</v>
      </c>
      <c r="D187" s="27">
        <f t="shared" ref="D187:D195" si="23">+C187/1000000</f>
        <v>0.42643599999999998</v>
      </c>
      <c r="E187" s="27">
        <f t="shared" si="21"/>
        <v>0.54639274999999998</v>
      </c>
      <c r="F187" s="21" t="s">
        <v>16</v>
      </c>
      <c r="G187" s="28">
        <v>44348</v>
      </c>
      <c r="H187" s="24"/>
      <c r="I187" s="24"/>
    </row>
    <row r="188" spans="1:9" x14ac:dyDescent="0.25">
      <c r="A188" s="25" t="e">
        <f>+Estado_de_cultivo[[#This Row],[Columna3]]-Estado_de_cultivo[[#This Row],[Columna2]]</f>
        <v>#VALUE!</v>
      </c>
      <c r="B188" s="26" t="e">
        <f t="shared" si="19"/>
        <v>#VALUE!</v>
      </c>
      <c r="C188" s="24">
        <v>418269</v>
      </c>
      <c r="D188" s="27">
        <f t="shared" si="23"/>
        <v>0.418269</v>
      </c>
      <c r="E188" s="27">
        <f t="shared" si="21"/>
        <v>0.53669443750000001</v>
      </c>
      <c r="F188" s="21" t="s">
        <v>16</v>
      </c>
      <c r="G188" s="28">
        <v>44348</v>
      </c>
      <c r="H188" s="29"/>
      <c r="I188" s="29"/>
    </row>
    <row r="189" spans="1:9" x14ac:dyDescent="0.25">
      <c r="A189" s="30" t="e">
        <f>+Estado_de_cultivo[[#This Row],[Columna3]]-Estado_de_cultivo[[#This Row],[Columna2]]</f>
        <v>#VALUE!</v>
      </c>
      <c r="B189" s="26" t="e">
        <f t="shared" si="19"/>
        <v>#VALUE!</v>
      </c>
      <c r="C189" s="29">
        <v>415965</v>
      </c>
      <c r="D189" s="27">
        <f t="shared" si="23"/>
        <v>0.41596499999999997</v>
      </c>
      <c r="E189" s="27">
        <f t="shared" si="21"/>
        <v>0.53395843749999994</v>
      </c>
      <c r="F189" s="21" t="s">
        <v>16</v>
      </c>
      <c r="G189" s="28">
        <v>44348</v>
      </c>
      <c r="H189" s="24"/>
      <c r="I189" s="24"/>
    </row>
    <row r="190" spans="1:9" x14ac:dyDescent="0.25">
      <c r="A190" s="25" t="e">
        <f>+Estado_de_cultivo[[#This Row],[Columna3]]-Estado_de_cultivo[[#This Row],[Columna2]]</f>
        <v>#VALUE!</v>
      </c>
      <c r="B190" s="26" t="e">
        <f t="shared" si="19"/>
        <v>#VALUE!</v>
      </c>
      <c r="C190" s="24">
        <v>378305</v>
      </c>
      <c r="D190" s="27">
        <f t="shared" si="23"/>
        <v>0.378305</v>
      </c>
      <c r="E190" s="27">
        <f t="shared" si="21"/>
        <v>0.4892371875</v>
      </c>
      <c r="F190" s="21" t="s">
        <v>16</v>
      </c>
      <c r="G190" s="28">
        <v>44348</v>
      </c>
      <c r="H190" s="29"/>
      <c r="I190" s="29"/>
    </row>
    <row r="191" spans="1:9" x14ac:dyDescent="0.25">
      <c r="A191" s="30" t="e">
        <f>+Estado_de_cultivo[[#This Row],[Columna3]]-Estado_de_cultivo[[#This Row],[Columna2]]</f>
        <v>#VALUE!</v>
      </c>
      <c r="B191" s="26" t="e">
        <f t="shared" si="19"/>
        <v>#VALUE!</v>
      </c>
      <c r="C191" s="29">
        <v>395995</v>
      </c>
      <c r="D191" s="27">
        <f t="shared" si="23"/>
        <v>0.39599499999999999</v>
      </c>
      <c r="E191" s="27">
        <f t="shared" si="21"/>
        <v>0.51024406249999998</v>
      </c>
      <c r="F191" s="21" t="s">
        <v>16</v>
      </c>
      <c r="G191" s="28">
        <v>44348</v>
      </c>
      <c r="H191" s="24"/>
      <c r="I191" s="24"/>
    </row>
    <row r="192" spans="1:9" x14ac:dyDescent="0.25">
      <c r="A192" s="25" t="e">
        <f>+Estado_de_cultivo[[#This Row],[Columna3]]-Estado_de_cultivo[[#This Row],[Columna2]]</f>
        <v>#VALUE!</v>
      </c>
      <c r="B192" s="26" t="e">
        <f t="shared" si="19"/>
        <v>#VALUE!</v>
      </c>
      <c r="C192" s="24">
        <v>397707</v>
      </c>
      <c r="D192" s="27">
        <f t="shared" si="23"/>
        <v>0.39770699999999998</v>
      </c>
      <c r="E192" s="27">
        <f t="shared" si="21"/>
        <v>0.51227706249999994</v>
      </c>
      <c r="F192" s="21" t="s">
        <v>16</v>
      </c>
      <c r="G192" s="28">
        <v>44348</v>
      </c>
      <c r="H192" s="29"/>
      <c r="I192" s="29"/>
    </row>
    <row r="193" spans="1:9" x14ac:dyDescent="0.25">
      <c r="A193" s="30" t="e">
        <f>+Estado_de_cultivo[[#This Row],[Columna3]]-Estado_de_cultivo[[#This Row],[Columna2]]</f>
        <v>#VALUE!</v>
      </c>
      <c r="B193" s="26" t="e">
        <f t="shared" si="19"/>
        <v>#VALUE!</v>
      </c>
      <c r="C193" s="29">
        <v>398649</v>
      </c>
      <c r="D193" s="27">
        <f t="shared" si="23"/>
        <v>0.39864899999999998</v>
      </c>
      <c r="E193" s="27">
        <f t="shared" si="21"/>
        <v>0.51339568749999998</v>
      </c>
      <c r="F193" s="21" t="s">
        <v>16</v>
      </c>
      <c r="G193" s="28">
        <v>44348</v>
      </c>
      <c r="H193" s="24"/>
      <c r="I193" s="24"/>
    </row>
    <row r="194" spans="1:9" x14ac:dyDescent="0.25">
      <c r="A194" s="25" t="e">
        <f>+Estado_de_cultivo[[#This Row],[Columna3]]-Estado_de_cultivo[[#This Row],[Columna2]]</f>
        <v>#VALUE!</v>
      </c>
      <c r="B194" s="26" t="e">
        <f t="shared" ref="B194:B225" si="24">+G194+A194</f>
        <v>#VALUE!</v>
      </c>
      <c r="C194" s="24">
        <v>392478</v>
      </c>
      <c r="D194" s="27">
        <f t="shared" si="23"/>
        <v>0.39247799999999999</v>
      </c>
      <c r="E194" s="27">
        <f t="shared" ref="E194:E225" si="25">+(D194*1.1875)+0.04</f>
        <v>0.50606762500000002</v>
      </c>
      <c r="F194" s="21" t="s">
        <v>16</v>
      </c>
      <c r="G194" s="28">
        <v>44348</v>
      </c>
      <c r="H194" s="29"/>
      <c r="I194" s="29"/>
    </row>
    <row r="195" spans="1:9" x14ac:dyDescent="0.25">
      <c r="A195" s="31">
        <v>333</v>
      </c>
      <c r="B195" s="26">
        <f t="shared" si="24"/>
        <v>44681</v>
      </c>
      <c r="C195" s="29">
        <v>403314</v>
      </c>
      <c r="D195" s="27">
        <f t="shared" si="23"/>
        <v>0.40331400000000001</v>
      </c>
      <c r="E195" s="27">
        <f t="shared" si="25"/>
        <v>0.51893537499999998</v>
      </c>
      <c r="F195" s="21" t="s">
        <v>16</v>
      </c>
      <c r="G195" s="28">
        <v>44348</v>
      </c>
      <c r="H195" s="24"/>
      <c r="I195" s="24"/>
    </row>
    <row r="196" spans="1:9" x14ac:dyDescent="0.25">
      <c r="A196" s="31">
        <v>338</v>
      </c>
      <c r="B196" s="26">
        <f t="shared" si="24"/>
        <v>44686</v>
      </c>
      <c r="C196" s="24">
        <v>39425</v>
      </c>
      <c r="D196" s="27">
        <f>+C196/100000</f>
        <v>0.39424999999999999</v>
      </c>
      <c r="E196" s="27">
        <f t="shared" si="25"/>
        <v>0.50817187500000005</v>
      </c>
      <c r="F196" s="21" t="s">
        <v>16</v>
      </c>
      <c r="G196" s="28">
        <v>44348</v>
      </c>
      <c r="H196" s="29"/>
      <c r="I196" s="29"/>
    </row>
    <row r="197" spans="1:9" x14ac:dyDescent="0.25">
      <c r="A197" s="31">
        <v>343</v>
      </c>
      <c r="B197" s="26">
        <f t="shared" si="24"/>
        <v>44691</v>
      </c>
      <c r="C197" s="29">
        <v>203899</v>
      </c>
      <c r="D197" s="27">
        <f>+C197/1000000</f>
        <v>0.203899</v>
      </c>
      <c r="E197" s="27">
        <f t="shared" si="25"/>
        <v>0.2821300625</v>
      </c>
      <c r="F197" s="21" t="s">
        <v>16</v>
      </c>
      <c r="G197" s="28">
        <v>44348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0"/>
  <sheetViews>
    <sheetView zoomScaleNormal="100" workbookViewId="0">
      <selection activeCell="G7" sqref="G7"/>
    </sheetView>
  </sheetViews>
  <sheetFormatPr baseColWidth="10" defaultColWidth="10.7109375"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Estado de cultivo (2)</vt:lpstr>
      <vt:lpstr>Estado de cultivo1</vt:lpstr>
      <vt:lpstr>Estado de cultivo</vt:lpstr>
      <vt:lpstr>'Estado de cultivo (2)'!DatosExternos_1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M</cp:lastModifiedBy>
  <cp:revision>3</cp:revision>
  <dcterms:created xsi:type="dcterms:W3CDTF">2022-05-17T18:36:26Z</dcterms:created>
  <dcterms:modified xsi:type="dcterms:W3CDTF">2022-06-11T22:31:49Z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