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mDatos" sheetId="1" r:id="rId4"/>
    <sheet state="visible" name="IndiceDeExposición" sheetId="2" r:id="rId5"/>
  </sheets>
  <definedNames>
    <definedName name="Accesibilidad">mDatos!$D$3:$D$6</definedName>
    <definedName name="TipoDeContenido">mDatos!$B$3:$B$9</definedName>
    <definedName name="Control">mDatos!$J$3:$J$5</definedName>
    <definedName name="Relevancia">mDatos!$H$3:$H$6</definedName>
    <definedName name="Actualidad">mDatos!$F$3:$F$6</definedName>
  </definedNames>
  <calcPr/>
</workbook>
</file>

<file path=xl/sharedStrings.xml><?xml version="1.0" encoding="utf-8"?>
<sst xmlns="http://schemas.openxmlformats.org/spreadsheetml/2006/main" count="81" uniqueCount="46">
  <si>
    <t>Tipo de contenido</t>
  </si>
  <si>
    <t>Accesibilidad</t>
  </si>
  <si>
    <t>Actualidad</t>
  </si>
  <si>
    <t>Relevancia</t>
  </si>
  <si>
    <t>Control</t>
  </si>
  <si>
    <t>Red social</t>
  </si>
  <si>
    <t>Público</t>
  </si>
  <si>
    <t>Actual (&lt;1 año)</t>
  </si>
  <si>
    <t>Alta (definitivamente soy yo)</t>
  </si>
  <si>
    <t>Total (puedo modificar/eliminar)</t>
  </si>
  <si>
    <t>Imagen</t>
  </si>
  <si>
    <t>Requiere registro</t>
  </si>
  <si>
    <t>Reciente (1-3 años)</t>
  </si>
  <si>
    <t>Media (probablemente soy yo)</t>
  </si>
  <si>
    <t>Parcial (puedo solicitar cambios)</t>
  </si>
  <si>
    <t>Noticia</t>
  </si>
  <si>
    <t>Requiere login</t>
  </si>
  <si>
    <t>Antiguo (&gt;3 años)</t>
  </si>
  <si>
    <t>Baja (podría no ser yo)</t>
  </si>
  <si>
    <t>Nulo (no puedo modificar)</t>
  </si>
  <si>
    <t>Foro/Comentario</t>
  </si>
  <si>
    <t>De pago</t>
  </si>
  <si>
    <t>Desconocida</t>
  </si>
  <si>
    <t>Nula (no soy yo)</t>
  </si>
  <si>
    <t>Documento</t>
  </si>
  <si>
    <t>Video</t>
  </si>
  <si>
    <t>Otro</t>
  </si>
  <si>
    <t>Índice de exposición</t>
  </si>
  <si>
    <t>ID</t>
  </si>
  <si>
    <t>Término Buscado</t>
  </si>
  <si>
    <t>Buscador</t>
  </si>
  <si>
    <t>URL</t>
  </si>
  <si>
    <t>Tipo de Contenido</t>
  </si>
  <si>
    <t>Observaciones</t>
  </si>
  <si>
    <t>R</t>
  </si>
  <si>
    <t>C</t>
  </si>
  <si>
    <t>R*C</t>
  </si>
  <si>
    <t xml:space="preserve">Daniel Lavin Aguado </t>
  </si>
  <si>
    <t xml:space="preserve">google </t>
  </si>
  <si>
    <t>https://www.linkedin.com/in/daniel-lavin-aguado-56a266319/?originalSubdomain=es</t>
  </si>
  <si>
    <t>bing</t>
  </si>
  <si>
    <t>https://www.facebook.com/daniel.lavinaguado/</t>
  </si>
  <si>
    <t>https://www.estalmat.unican.es/documentos/Actividades_2016_17/RELACION%20DE%20INSCRITOS.pdf</t>
  </si>
  <si>
    <t>https://github.com/LavinAguado</t>
  </si>
  <si>
    <t>gemini</t>
  </si>
  <si>
    <t>https://gemini.google.com/app/3dd2ea62c6ecc9ab?utm_source=app_launcher&amp;utm_medium=owned&amp;utm_campaign=base_all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</si>
</sst>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Calibri"/>
    </font>
    <font>
      <b/>
      <color theme="1"/>
      <name val="Calibri"/>
    </font>
    <font>
      <b/>
      <sz val="10.0"/>
      <color theme="1"/>
      <name val="Calibri"/>
    </font>
    <font>
      <sz val="10.0"/>
      <color theme="1"/>
      <name val="Calibri"/>
    </font>
    <font/>
    <font>
      <b/>
      <sz val="10.0"/>
      <color theme="1"/>
      <name val="Courier New"/>
    </font>
    <font>
      <sz val="10.0"/>
      <color theme="1"/>
      <name val="Arial"/>
      <scheme val="minor"/>
    </font>
    <font>
      <u/>
      <sz val="10.0"/>
      <color rgb="FF0000FF"/>
      <name val="Calibri"/>
    </font>
    <font>
      <u/>
      <sz val="10.0"/>
      <color rgb="FF0000F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9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hair">
        <color rgb="FF000000"/>
      </bottom>
    </border>
    <border>
      <bottom style="hair">
        <color rgb="FF000000"/>
      </bottom>
    </border>
    <border>
      <right style="medium">
        <color rgb="FF000000"/>
      </right>
      <bottom style="hair">
        <color rgb="FF000000"/>
      </bottom>
    </border>
    <border>
      <left style="medium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medium">
        <color rgb="FF000000"/>
      </right>
      <top style="hair">
        <color rgb="FF000000"/>
      </top>
      <bottom style="thin">
        <color rgb="FF000000"/>
      </bottom>
    </border>
    <border>
      <left style="medium">
        <color rgb="FF000000"/>
      </left>
      <top style="hair">
        <color rgb="FF000000"/>
      </top>
      <bottom style="medium">
        <color rgb="FF000000"/>
      </bottom>
    </border>
    <border>
      <top style="hair">
        <color rgb="FF000000"/>
      </top>
      <bottom style="medium">
        <color rgb="FF000000"/>
      </bottom>
    </border>
    <border>
      <right style="medium">
        <color rgb="FF000000"/>
      </right>
      <top style="hair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3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Font="1"/>
    <xf borderId="0" fillId="0" fontId="3" numFmtId="0" xfId="0" applyAlignment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2" fillId="0" fontId="5" numFmtId="0" xfId="0" applyBorder="1" applyFont="1"/>
    <xf borderId="3" fillId="0" fontId="6" numFmtId="2" xfId="0" applyAlignment="1" applyBorder="1" applyFont="1" applyNumberFormat="1">
      <alignment horizontal="center" readingOrder="0" vertical="center"/>
    </xf>
    <xf borderId="0" fillId="0" fontId="7" numFmtId="0" xfId="0" applyFont="1"/>
    <xf borderId="4" fillId="0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readingOrder="0"/>
    </xf>
    <xf borderId="6" fillId="0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readingOrder="0" vertical="center"/>
    </xf>
    <xf borderId="0" fillId="2" fontId="4" numFmtId="0" xfId="0" applyAlignment="1" applyFont="1">
      <alignment vertical="center"/>
    </xf>
    <xf borderId="7" fillId="3" fontId="4" numFmtId="0" xfId="0" applyAlignment="1" applyBorder="1" applyFill="1" applyFont="1">
      <alignment vertical="center"/>
    </xf>
    <xf borderId="8" fillId="0" fontId="4" numFmtId="0" xfId="0" applyAlignment="1" applyBorder="1" applyFont="1">
      <alignment readingOrder="0" vertical="center"/>
    </xf>
    <xf borderId="8" fillId="0" fontId="8" numFmtId="0" xfId="0" applyAlignment="1" applyBorder="1" applyFont="1">
      <alignment readingOrder="0" vertical="center"/>
    </xf>
    <xf borderId="8" fillId="0" fontId="4" numFmtId="0" xfId="0" applyAlignment="1" applyBorder="1" applyFont="1">
      <alignment readingOrder="0"/>
    </xf>
    <xf borderId="9" fillId="0" fontId="4" numFmtId="0" xfId="0" applyAlignment="1" applyBorder="1" applyFont="1">
      <alignment readingOrder="0" vertical="center"/>
    </xf>
    <xf borderId="7" fillId="3" fontId="4" numFmtId="0" xfId="0" applyAlignment="1" applyBorder="1" applyFont="1">
      <alignment horizontal="center" vertical="center"/>
    </xf>
    <xf borderId="8" fillId="3" fontId="4" numFmtId="0" xfId="0" applyAlignment="1" applyBorder="1" applyFont="1">
      <alignment horizontal="center" vertical="center"/>
    </xf>
    <xf borderId="9" fillId="3" fontId="3" numFmtId="0" xfId="0" applyAlignment="1" applyBorder="1" applyFont="1">
      <alignment horizontal="center" vertical="center"/>
    </xf>
    <xf borderId="10" fillId="3" fontId="4" numFmtId="0" xfId="0" applyAlignment="1" applyBorder="1" applyFont="1">
      <alignment vertical="center"/>
    </xf>
    <xf borderId="11" fillId="0" fontId="4" numFmtId="0" xfId="0" applyAlignment="1" applyBorder="1" applyFont="1">
      <alignment readingOrder="0"/>
    </xf>
    <xf borderId="11" fillId="0" fontId="9" numFmtId="0" xfId="0" applyAlignment="1" applyBorder="1" applyFont="1">
      <alignment readingOrder="0"/>
    </xf>
    <xf borderId="12" fillId="0" fontId="4" numFmtId="0" xfId="0" applyAlignment="1" applyBorder="1" applyFont="1">
      <alignment readingOrder="0"/>
    </xf>
    <xf borderId="10" fillId="3" fontId="4" numFmtId="0" xfId="0" applyAlignment="1" applyBorder="1" applyFont="1">
      <alignment horizontal="center" vertical="center"/>
    </xf>
    <xf borderId="11" fillId="3" fontId="4" numFmtId="0" xfId="0" applyAlignment="1" applyBorder="1" applyFont="1">
      <alignment horizontal="center" vertical="center"/>
    </xf>
    <xf borderId="12" fillId="3" fontId="3" numFmtId="0" xfId="0" applyAlignment="1" applyBorder="1" applyFont="1">
      <alignment horizontal="center" vertical="center"/>
    </xf>
    <xf borderId="11" fillId="0" fontId="4" numFmtId="0" xfId="0" applyAlignment="1" applyBorder="1" applyFont="1">
      <alignment readingOrder="0"/>
    </xf>
    <xf borderId="13" fillId="3" fontId="4" numFmtId="0" xfId="0" applyAlignment="1" applyBorder="1" applyFont="1">
      <alignment vertical="center"/>
    </xf>
    <xf borderId="14" fillId="0" fontId="4" numFmtId="0" xfId="0" applyAlignment="1" applyBorder="1" applyFont="1">
      <alignment readingOrder="0"/>
    </xf>
    <xf borderId="15" fillId="0" fontId="4" numFmtId="0" xfId="0" applyAlignment="1" applyBorder="1" applyFont="1">
      <alignment readingOrder="0"/>
    </xf>
    <xf borderId="13" fillId="3" fontId="4" numFmtId="0" xfId="0" applyAlignment="1" applyBorder="1" applyFont="1">
      <alignment horizontal="center" vertical="center"/>
    </xf>
    <xf borderId="14" fillId="3" fontId="4" numFmtId="0" xfId="0" applyAlignment="1" applyBorder="1" applyFont="1">
      <alignment horizontal="center" vertical="center"/>
    </xf>
    <xf borderId="15" fillId="3" fontId="3" numFmtId="0" xfId="0" applyAlignment="1" applyBorder="1" applyFont="1">
      <alignment horizontal="center" vertical="center"/>
    </xf>
    <xf borderId="8" fillId="0" fontId="4" numFmtId="0" xfId="0" applyBorder="1" applyFont="1"/>
    <xf borderId="9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6" fillId="3" fontId="4" numFmtId="0" xfId="0" applyAlignment="1" applyBorder="1" applyFont="1">
      <alignment vertical="center"/>
    </xf>
    <xf borderId="17" fillId="0" fontId="4" numFmtId="0" xfId="0" applyAlignment="1" applyBorder="1" applyFont="1">
      <alignment readingOrder="0"/>
    </xf>
    <xf borderId="17" fillId="0" fontId="4" numFmtId="0" xfId="0" applyBorder="1" applyFont="1"/>
    <xf borderId="18" fillId="0" fontId="4" numFmtId="0" xfId="0" applyBorder="1" applyFont="1"/>
    <xf borderId="16" fillId="3" fontId="4" numFmtId="0" xfId="0" applyAlignment="1" applyBorder="1" applyFont="1">
      <alignment horizontal="center" vertical="center"/>
    </xf>
    <xf borderId="17" fillId="3" fontId="4" numFmtId="0" xfId="0" applyAlignment="1" applyBorder="1" applyFont="1">
      <alignment horizontal="center" vertical="center"/>
    </xf>
    <xf borderId="18" fillId="3" fontId="3" numFmtId="0" xfId="0" applyAlignment="1" applyBorder="1" applyFont="1">
      <alignment horizontal="center" vertical="center"/>
    </xf>
    <xf borderId="0" fillId="2" fontId="4" numFmtId="0" xfId="0" applyFont="1"/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nkedin.com/in/daniel-lavin-aguado-56a266319/?originalSubdomain=es" TargetMode="External"/><Relationship Id="rId2" Type="http://schemas.openxmlformats.org/officeDocument/2006/relationships/hyperlink" Target="https://www.facebook.com/daniel.lavinaguado/" TargetMode="External"/><Relationship Id="rId3" Type="http://schemas.openxmlformats.org/officeDocument/2006/relationships/hyperlink" Target="https://www.estalmat.unican.es/documentos/Actividades_2016_17/RELACION%20DE%20INSCRITOS.pdf" TargetMode="External"/><Relationship Id="rId4" Type="http://schemas.openxmlformats.org/officeDocument/2006/relationships/hyperlink" Target="https://github.com/LavinAguado" TargetMode="External"/><Relationship Id="rId5" Type="http://schemas.openxmlformats.org/officeDocument/2006/relationships/hyperlink" Target="https://gemini.google.com/app/3dd2ea62c6ecc9ab?utm_source=app_launcher&amp;utm_medium=owned&amp;utm_campaign=base_all" TargetMode="External"/><Relationship Id="rId6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1.75"/>
    <col customWidth="1" min="9" max="9" width="4.0"/>
    <col customWidth="1" min="10" max="10" width="23.0"/>
    <col customWidth="1" min="11" max="11" width="3.1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1"/>
      <c r="D2" s="2" t="s">
        <v>1</v>
      </c>
      <c r="E2" s="1"/>
      <c r="F2" s="2" t="s">
        <v>2</v>
      </c>
      <c r="G2" s="1"/>
      <c r="H2" s="2" t="s">
        <v>3</v>
      </c>
      <c r="I2" s="1"/>
      <c r="J2" s="2" t="s">
        <v>4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3" t="s">
        <v>5</v>
      </c>
      <c r="C3" s="1"/>
      <c r="D3" s="3" t="s">
        <v>6</v>
      </c>
      <c r="E3" s="1"/>
      <c r="F3" s="3" t="s">
        <v>7</v>
      </c>
      <c r="G3" s="1"/>
      <c r="H3" s="3" t="s">
        <v>8</v>
      </c>
      <c r="I3" s="3">
        <v>1.0</v>
      </c>
      <c r="J3" s="3" t="s">
        <v>9</v>
      </c>
      <c r="K3" s="3">
        <v>0.2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3" t="s">
        <v>10</v>
      </c>
      <c r="C4" s="1"/>
      <c r="D4" s="3" t="s">
        <v>11</v>
      </c>
      <c r="E4" s="1"/>
      <c r="F4" s="3" t="s">
        <v>12</v>
      </c>
      <c r="G4" s="1"/>
      <c r="H4" s="3" t="s">
        <v>13</v>
      </c>
      <c r="I4" s="3">
        <v>0.5</v>
      </c>
      <c r="J4" s="3" t="s">
        <v>14</v>
      </c>
      <c r="K4" s="3">
        <v>0.5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3" t="s">
        <v>15</v>
      </c>
      <c r="C5" s="1"/>
      <c r="D5" s="3" t="s">
        <v>16</v>
      </c>
      <c r="E5" s="1"/>
      <c r="F5" s="3" t="s">
        <v>17</v>
      </c>
      <c r="G5" s="1"/>
      <c r="H5" s="3" t="s">
        <v>18</v>
      </c>
      <c r="I5" s="3">
        <v>0.25</v>
      </c>
      <c r="J5" s="3" t="s">
        <v>19</v>
      </c>
      <c r="K5" s="3">
        <v>1.0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3" t="s">
        <v>20</v>
      </c>
      <c r="C6" s="1"/>
      <c r="D6" s="3" t="s">
        <v>21</v>
      </c>
      <c r="E6" s="1"/>
      <c r="F6" s="3" t="s">
        <v>22</v>
      </c>
      <c r="G6" s="1"/>
      <c r="H6" s="3" t="s">
        <v>23</v>
      </c>
      <c r="I6" s="3">
        <v>0.1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3" t="s">
        <v>24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3" t="s">
        <v>25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3" t="s">
        <v>26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2" width="2.63"/>
    <col customWidth="1" min="3" max="3" width="16.75"/>
    <col customWidth="1" min="4" max="4" width="7.88"/>
    <col customWidth="1" min="5" max="5" width="17.5"/>
    <col customWidth="1" min="6" max="6" width="13.63"/>
    <col customWidth="1" min="7" max="7" width="14.0"/>
    <col customWidth="1" min="8" max="8" width="12.75"/>
    <col customWidth="1" min="9" max="9" width="22.25"/>
    <col customWidth="1" min="10" max="10" width="25.5"/>
    <col customWidth="1" min="11" max="11" width="38.13"/>
    <col customWidth="1" min="12" max="12" width="4.38"/>
    <col customWidth="1" hidden="1" min="13" max="13" width="3.63"/>
    <col customWidth="1" hidden="1" min="14" max="15" width="4.75"/>
    <col customWidth="1" hidden="1" min="16" max="16" width="4.38"/>
  </cols>
  <sheetData>
    <row r="1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6"/>
      <c r="M1" s="6"/>
      <c r="N1" s="7"/>
      <c r="O1" s="5"/>
      <c r="P1" s="6"/>
    </row>
    <row r="2">
      <c r="A2" s="4"/>
      <c r="B2" s="8" t="s">
        <v>27</v>
      </c>
      <c r="C2" s="9"/>
      <c r="D2" s="10">
        <f>iferror(AVERAGE(O5:O29),"")</f>
        <v>0.588</v>
      </c>
      <c r="E2" s="5"/>
      <c r="F2" s="5"/>
      <c r="G2" s="5"/>
      <c r="H2" s="5"/>
      <c r="I2" s="11"/>
      <c r="J2" s="11"/>
      <c r="K2" s="5"/>
      <c r="L2" s="6"/>
      <c r="M2" s="6"/>
      <c r="N2" s="6"/>
      <c r="O2" s="6"/>
      <c r="P2" s="6"/>
    </row>
    <row r="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  <c r="M3" s="6"/>
      <c r="N3" s="7"/>
      <c r="O3" s="5"/>
      <c r="P3" s="6"/>
    </row>
    <row r="4">
      <c r="A4" s="4"/>
      <c r="B4" s="12" t="s">
        <v>28</v>
      </c>
      <c r="C4" s="13" t="s">
        <v>29</v>
      </c>
      <c r="D4" s="13" t="s">
        <v>30</v>
      </c>
      <c r="E4" s="13" t="s">
        <v>31</v>
      </c>
      <c r="F4" s="13" t="s">
        <v>32</v>
      </c>
      <c r="G4" s="13" t="s">
        <v>1</v>
      </c>
      <c r="H4" s="13" t="s">
        <v>2</v>
      </c>
      <c r="I4" s="13" t="s">
        <v>3</v>
      </c>
      <c r="J4" s="13" t="s">
        <v>4</v>
      </c>
      <c r="K4" s="14" t="s">
        <v>33</v>
      </c>
      <c r="L4" s="6"/>
      <c r="M4" s="12" t="s">
        <v>34</v>
      </c>
      <c r="N4" s="15" t="s">
        <v>35</v>
      </c>
      <c r="O4" s="14" t="s">
        <v>36</v>
      </c>
      <c r="P4" s="6"/>
    </row>
    <row r="5">
      <c r="A5" s="16"/>
      <c r="B5" s="17">
        <f t="shared" ref="B5:B29" si="1">if(len(C5)&gt;0,row()-4,"")</f>
        <v>1</v>
      </c>
      <c r="C5" s="18" t="s">
        <v>37</v>
      </c>
      <c r="D5" s="18" t="s">
        <v>38</v>
      </c>
      <c r="E5" s="19" t="s">
        <v>39</v>
      </c>
      <c r="F5" s="18" t="s">
        <v>5</v>
      </c>
      <c r="G5" s="18" t="s">
        <v>11</v>
      </c>
      <c r="H5" s="18" t="s">
        <v>12</v>
      </c>
      <c r="I5" s="20" t="s">
        <v>8</v>
      </c>
      <c r="J5" s="20" t="s">
        <v>9</v>
      </c>
      <c r="K5" s="21"/>
      <c r="L5" s="6"/>
      <c r="M5" s="22">
        <f>iferror(VLOOKUP(I5,mDatos!$H$3:$I$6,2,false),"")</f>
        <v>1</v>
      </c>
      <c r="N5" s="23">
        <f>iferror(VLOOKUP(J5,mDatos!$J$3:$K$5,2,false),"")</f>
        <v>0.2</v>
      </c>
      <c r="O5" s="24">
        <f t="shared" ref="O5:O29" si="2">if(len(C5)*len(M5)*len(N5)&gt;0,M5*N5,"")</f>
        <v>0.2</v>
      </c>
      <c r="P5" s="6"/>
    </row>
    <row r="6">
      <c r="A6" s="16"/>
      <c r="B6" s="25">
        <f t="shared" si="1"/>
        <v>2</v>
      </c>
      <c r="C6" s="18" t="s">
        <v>37</v>
      </c>
      <c r="D6" s="26" t="s">
        <v>40</v>
      </c>
      <c r="E6" s="27" t="s">
        <v>41</v>
      </c>
      <c r="F6" s="26" t="s">
        <v>5</v>
      </c>
      <c r="G6" s="26" t="s">
        <v>6</v>
      </c>
      <c r="H6" s="26" t="s">
        <v>12</v>
      </c>
      <c r="I6" s="26" t="s">
        <v>8</v>
      </c>
      <c r="J6" s="20" t="s">
        <v>9</v>
      </c>
      <c r="K6" s="28"/>
      <c r="L6" s="6"/>
      <c r="M6" s="29">
        <f>iferror(VLOOKUP(I6,mDatos!$H$3:$I$6,2,false)+countif(I$5:I5,I6)*0.05,"")</f>
        <v>1.05</v>
      </c>
      <c r="N6" s="30">
        <f>iferror(VLOOKUP(J6,mDatos!$J$3:$K$5,2,false),"")</f>
        <v>0.2</v>
      </c>
      <c r="O6" s="31">
        <f t="shared" si="2"/>
        <v>0.21</v>
      </c>
      <c r="P6" s="6"/>
    </row>
    <row r="7">
      <c r="A7" s="16"/>
      <c r="B7" s="25">
        <f t="shared" si="1"/>
        <v>3</v>
      </c>
      <c r="C7" s="18" t="s">
        <v>37</v>
      </c>
      <c r="D7" s="26" t="s">
        <v>40</v>
      </c>
      <c r="E7" s="27" t="s">
        <v>42</v>
      </c>
      <c r="F7" s="26" t="s">
        <v>24</v>
      </c>
      <c r="G7" s="26" t="s">
        <v>6</v>
      </c>
      <c r="H7" s="26" t="s">
        <v>17</v>
      </c>
      <c r="I7" s="26" t="s">
        <v>8</v>
      </c>
      <c r="J7" s="20" t="s">
        <v>19</v>
      </c>
      <c r="K7" s="28"/>
      <c r="L7" s="6"/>
      <c r="M7" s="29">
        <f>iferror(VLOOKUP(I7,mDatos!$H$3:$I$6,2,false)+countif(I$5:I6,I7)*0.05,"")</f>
        <v>1.1</v>
      </c>
      <c r="N7" s="30">
        <f>iferror(VLOOKUP(J7,mDatos!$J$3:$K$5,2,false),"")</f>
        <v>1</v>
      </c>
      <c r="O7" s="31">
        <f t="shared" si="2"/>
        <v>1.1</v>
      </c>
      <c r="P7" s="6"/>
    </row>
    <row r="8">
      <c r="A8" s="16"/>
      <c r="B8" s="25">
        <f t="shared" si="1"/>
        <v>4</v>
      </c>
      <c r="C8" s="18" t="s">
        <v>37</v>
      </c>
      <c r="D8" s="26" t="s">
        <v>40</v>
      </c>
      <c r="E8" s="27" t="s">
        <v>43</v>
      </c>
      <c r="F8" s="26" t="s">
        <v>5</v>
      </c>
      <c r="G8" s="26" t="s">
        <v>6</v>
      </c>
      <c r="H8" s="26" t="s">
        <v>12</v>
      </c>
      <c r="I8" s="26" t="s">
        <v>8</v>
      </c>
      <c r="J8" s="20" t="s">
        <v>9</v>
      </c>
      <c r="K8" s="28"/>
      <c r="L8" s="6"/>
      <c r="M8" s="29">
        <f>iferror(VLOOKUP(I8,mDatos!$H$3:$I$6,2,false)+countif(I$5:I7,I8)*0.05,"")</f>
        <v>1.15</v>
      </c>
      <c r="N8" s="30">
        <f>iferror(VLOOKUP(J8,mDatos!$J$3:$K$5,2,false),"")</f>
        <v>0.2</v>
      </c>
      <c r="O8" s="31">
        <f t="shared" si="2"/>
        <v>0.23</v>
      </c>
      <c r="P8" s="6"/>
    </row>
    <row r="9">
      <c r="A9" s="16"/>
      <c r="B9" s="25">
        <f t="shared" si="1"/>
        <v>5</v>
      </c>
      <c r="C9" s="18" t="s">
        <v>37</v>
      </c>
      <c r="D9" s="26" t="s">
        <v>44</v>
      </c>
      <c r="E9" s="27" t="s">
        <v>45</v>
      </c>
      <c r="F9" s="26" t="s">
        <v>20</v>
      </c>
      <c r="G9" s="26" t="s">
        <v>6</v>
      </c>
      <c r="H9" s="26" t="s">
        <v>12</v>
      </c>
      <c r="I9" s="26" t="s">
        <v>8</v>
      </c>
      <c r="J9" s="20" t="s">
        <v>19</v>
      </c>
      <c r="K9" s="28"/>
      <c r="L9" s="6"/>
      <c r="M9" s="29">
        <f>iferror(VLOOKUP(I9,mDatos!$H$3:$I$6,2,false)+countif(I$5:I8,I9)*0.05,"")</f>
        <v>1.2</v>
      </c>
      <c r="N9" s="30">
        <f>iferror(VLOOKUP(J9,mDatos!$J$3:$K$5,2,false),"")</f>
        <v>1</v>
      </c>
      <c r="O9" s="31">
        <f t="shared" si="2"/>
        <v>1.2</v>
      </c>
      <c r="P9" s="6"/>
    </row>
    <row r="10">
      <c r="A10" s="16"/>
      <c r="B10" s="25" t="str">
        <f t="shared" si="1"/>
        <v/>
      </c>
      <c r="C10" s="26"/>
      <c r="D10" s="26"/>
      <c r="E10" s="26"/>
      <c r="F10" s="26"/>
      <c r="G10" s="26"/>
      <c r="H10" s="26"/>
      <c r="I10" s="26"/>
      <c r="J10" s="26"/>
      <c r="K10" s="28"/>
      <c r="L10" s="6"/>
      <c r="M10" s="29" t="str">
        <f>iferror(VLOOKUP(I10,mDatos!$H$3:$I$6,2,false)+countif(I$5:I9,I10)*0.05,"")</f>
        <v/>
      </c>
      <c r="N10" s="30" t="str">
        <f>iferror(VLOOKUP(J10,mDatos!$J$3:$K$5,2,false),"")</f>
        <v/>
      </c>
      <c r="O10" s="31" t="str">
        <f t="shared" si="2"/>
        <v/>
      </c>
      <c r="P10" s="6"/>
    </row>
    <row r="11">
      <c r="A11" s="16"/>
      <c r="B11" s="25" t="str">
        <f t="shared" si="1"/>
        <v/>
      </c>
      <c r="C11" s="26"/>
      <c r="D11" s="26"/>
      <c r="E11" s="26"/>
      <c r="F11" s="26"/>
      <c r="G11" s="26"/>
      <c r="H11" s="26"/>
      <c r="I11" s="26"/>
      <c r="J11" s="26"/>
      <c r="K11" s="28"/>
      <c r="L11" s="6"/>
      <c r="M11" s="29" t="str">
        <f>iferror(VLOOKUP(I11,mDatos!$H$3:$I$6,2,false)+countif(I$5:I10,I11)*0.05,"")</f>
        <v/>
      </c>
      <c r="N11" s="30" t="str">
        <f>iferror(VLOOKUP(J11,mDatos!$J$3:$K$5,2,false),"")</f>
        <v/>
      </c>
      <c r="O11" s="31" t="str">
        <f t="shared" si="2"/>
        <v/>
      </c>
      <c r="P11" s="6"/>
    </row>
    <row r="12">
      <c r="A12" s="16"/>
      <c r="B12" s="25" t="str">
        <f t="shared" si="1"/>
        <v/>
      </c>
      <c r="C12" s="26"/>
      <c r="D12" s="26"/>
      <c r="E12" s="32"/>
      <c r="F12" s="26"/>
      <c r="G12" s="26"/>
      <c r="H12" s="26"/>
      <c r="I12" s="26"/>
      <c r="J12" s="26"/>
      <c r="K12" s="28"/>
      <c r="L12" s="6"/>
      <c r="M12" s="29" t="str">
        <f>iferror(VLOOKUP(I12,mDatos!$H$3:$I$6,2,false)+countif(I$5:I11,I12)*0.05,"")</f>
        <v/>
      </c>
      <c r="N12" s="30" t="str">
        <f>iferror(VLOOKUP(J12,mDatos!$J$3:$K$5,2,false),"")</f>
        <v/>
      </c>
      <c r="O12" s="31" t="str">
        <f t="shared" si="2"/>
        <v/>
      </c>
      <c r="P12" s="6"/>
    </row>
    <row r="13">
      <c r="A13" s="16"/>
      <c r="B13" s="25" t="str">
        <f t="shared" si="1"/>
        <v/>
      </c>
      <c r="C13" s="26"/>
      <c r="D13" s="26"/>
      <c r="E13" s="26"/>
      <c r="F13" s="26"/>
      <c r="G13" s="26"/>
      <c r="H13" s="26"/>
      <c r="I13" s="26"/>
      <c r="J13" s="26"/>
      <c r="K13" s="28"/>
      <c r="L13" s="6"/>
      <c r="M13" s="29" t="str">
        <f>iferror(VLOOKUP(I13,mDatos!$H$3:$I$6,2,false)+countif(I$5:I12,I13)*0.05,"")</f>
        <v/>
      </c>
      <c r="N13" s="30" t="str">
        <f>iferror(VLOOKUP(J13,mDatos!$J$3:$K$5,2,false),"")</f>
        <v/>
      </c>
      <c r="O13" s="31" t="str">
        <f t="shared" si="2"/>
        <v/>
      </c>
      <c r="P13" s="6"/>
    </row>
    <row r="14">
      <c r="A14" s="16"/>
      <c r="B14" s="33" t="str">
        <f t="shared" si="1"/>
        <v/>
      </c>
      <c r="C14" s="34"/>
      <c r="D14" s="34"/>
      <c r="E14" s="34"/>
      <c r="F14" s="34"/>
      <c r="G14" s="34"/>
      <c r="H14" s="34"/>
      <c r="I14" s="34"/>
      <c r="J14" s="34"/>
      <c r="K14" s="35"/>
      <c r="L14" s="6"/>
      <c r="M14" s="36" t="str">
        <f>iferror(VLOOKUP(I14,mDatos!$H$3:$I$6,2,false)+countif(I$5:I13,I14)*0.05,"")</f>
        <v/>
      </c>
      <c r="N14" s="37" t="str">
        <f>iferror(VLOOKUP(J14,mDatos!$J$3:$K$5,2,false),"")</f>
        <v/>
      </c>
      <c r="O14" s="38" t="str">
        <f t="shared" si="2"/>
        <v/>
      </c>
      <c r="P14" s="6"/>
    </row>
    <row r="15">
      <c r="A15" s="16"/>
      <c r="B15" s="17" t="str">
        <f t="shared" si="1"/>
        <v/>
      </c>
      <c r="C15" s="20"/>
      <c r="D15" s="39"/>
      <c r="E15" s="39"/>
      <c r="F15" s="39"/>
      <c r="G15" s="39"/>
      <c r="H15" s="39"/>
      <c r="I15" s="20"/>
      <c r="J15" s="20"/>
      <c r="K15" s="40"/>
      <c r="L15" s="6"/>
      <c r="M15" s="22" t="str">
        <f>iferror(VLOOKUP(I15,mDatos!$H$3:$I$6,2,false)+countif(I$5:I14,I15)*0.05,"")</f>
        <v/>
      </c>
      <c r="N15" s="23" t="str">
        <f>iferror(VLOOKUP(J15,mDatos!$J$3:$K$5,2,false),"")</f>
        <v/>
      </c>
      <c r="O15" s="24" t="str">
        <f t="shared" si="2"/>
        <v/>
      </c>
      <c r="P15" s="6"/>
    </row>
    <row r="16">
      <c r="A16" s="16"/>
      <c r="B16" s="25" t="str">
        <f t="shared" si="1"/>
        <v/>
      </c>
      <c r="C16" s="26"/>
      <c r="D16" s="41"/>
      <c r="E16" s="41"/>
      <c r="F16" s="41"/>
      <c r="G16" s="41"/>
      <c r="H16" s="41"/>
      <c r="I16" s="26"/>
      <c r="J16" s="26"/>
      <c r="K16" s="42"/>
      <c r="L16" s="6"/>
      <c r="M16" s="29" t="str">
        <f>iferror(VLOOKUP(I16,mDatos!$H$3:$I$6,2,false)+countif(I$5:I15,I16)*0.05,"")</f>
        <v/>
      </c>
      <c r="N16" s="30" t="str">
        <f>iferror(VLOOKUP(J16,mDatos!$J$3:$K$5,2,false),"")</f>
        <v/>
      </c>
      <c r="O16" s="31" t="str">
        <f t="shared" si="2"/>
        <v/>
      </c>
      <c r="P16" s="6"/>
    </row>
    <row r="17">
      <c r="A17" s="16"/>
      <c r="B17" s="25" t="str">
        <f t="shared" si="1"/>
        <v/>
      </c>
      <c r="C17" s="26"/>
      <c r="D17" s="41"/>
      <c r="E17" s="41"/>
      <c r="F17" s="41"/>
      <c r="G17" s="41"/>
      <c r="H17" s="41"/>
      <c r="I17" s="26"/>
      <c r="J17" s="26"/>
      <c r="K17" s="42"/>
      <c r="L17" s="6"/>
      <c r="M17" s="29" t="str">
        <f>iferror(VLOOKUP(I17,mDatos!$H$3:$I$6,2,false)+countif(I$5:I16,I17)*0.05,"")</f>
        <v/>
      </c>
      <c r="N17" s="30" t="str">
        <f>iferror(VLOOKUP(J17,mDatos!$J$3:$K$5,2,false),"")</f>
        <v/>
      </c>
      <c r="O17" s="31" t="str">
        <f t="shared" si="2"/>
        <v/>
      </c>
      <c r="P17" s="6"/>
    </row>
    <row r="18">
      <c r="A18" s="16"/>
      <c r="B18" s="25" t="str">
        <f t="shared" si="1"/>
        <v/>
      </c>
      <c r="C18" s="26"/>
      <c r="D18" s="41"/>
      <c r="E18" s="41"/>
      <c r="F18" s="41"/>
      <c r="G18" s="41"/>
      <c r="H18" s="41"/>
      <c r="I18" s="26"/>
      <c r="J18" s="26"/>
      <c r="K18" s="42"/>
      <c r="L18" s="6"/>
      <c r="M18" s="29" t="str">
        <f>iferror(VLOOKUP(I18,mDatos!$H$3:$I$6,2,false)+countif(I$5:I17,I18)*0.05,"")</f>
        <v/>
      </c>
      <c r="N18" s="30" t="str">
        <f>iferror(VLOOKUP(J18,mDatos!$J$3:$K$5,2,false),"")</f>
        <v/>
      </c>
      <c r="O18" s="31" t="str">
        <f t="shared" si="2"/>
        <v/>
      </c>
      <c r="P18" s="6"/>
    </row>
    <row r="19">
      <c r="A19" s="16"/>
      <c r="B19" s="25" t="str">
        <f t="shared" si="1"/>
        <v/>
      </c>
      <c r="C19" s="26"/>
      <c r="D19" s="41"/>
      <c r="E19" s="41"/>
      <c r="F19" s="41"/>
      <c r="G19" s="41"/>
      <c r="H19" s="41"/>
      <c r="I19" s="26"/>
      <c r="J19" s="26"/>
      <c r="K19" s="42"/>
      <c r="L19" s="6"/>
      <c r="M19" s="29" t="str">
        <f>iferror(VLOOKUP(I19,mDatos!$H$3:$I$6,2,false)+countif(I$5:I18,I19)*0.05,"")</f>
        <v/>
      </c>
      <c r="N19" s="30" t="str">
        <f>iferror(VLOOKUP(J19,mDatos!$J$3:$K$5,2,false),"")</f>
        <v/>
      </c>
      <c r="O19" s="31" t="str">
        <f t="shared" si="2"/>
        <v/>
      </c>
      <c r="P19" s="6"/>
    </row>
    <row r="20">
      <c r="A20" s="16"/>
      <c r="B20" s="25" t="str">
        <f t="shared" si="1"/>
        <v/>
      </c>
      <c r="C20" s="26"/>
      <c r="D20" s="41"/>
      <c r="E20" s="41"/>
      <c r="F20" s="41"/>
      <c r="G20" s="41"/>
      <c r="H20" s="41"/>
      <c r="I20" s="26"/>
      <c r="J20" s="26"/>
      <c r="K20" s="42"/>
      <c r="L20" s="6"/>
      <c r="M20" s="29" t="str">
        <f>iferror(VLOOKUP(I20,mDatos!$H$3:$I$6,2,false)+countif(I$5:I19,I20)*0.05,"")</f>
        <v/>
      </c>
      <c r="N20" s="30" t="str">
        <f>iferror(VLOOKUP(J20,mDatos!$J$3:$K$5,2,false),"")</f>
        <v/>
      </c>
      <c r="O20" s="31" t="str">
        <f t="shared" si="2"/>
        <v/>
      </c>
      <c r="P20" s="6"/>
    </row>
    <row r="21">
      <c r="A21" s="16"/>
      <c r="B21" s="25" t="str">
        <f t="shared" si="1"/>
        <v/>
      </c>
      <c r="C21" s="26"/>
      <c r="D21" s="41"/>
      <c r="E21" s="41"/>
      <c r="F21" s="41"/>
      <c r="G21" s="41"/>
      <c r="H21" s="41"/>
      <c r="I21" s="26"/>
      <c r="J21" s="26"/>
      <c r="K21" s="42"/>
      <c r="L21" s="6"/>
      <c r="M21" s="29" t="str">
        <f>iferror(VLOOKUP(I21,mDatos!$H$3:$I$6,2,false)+countif(I$5:I20,I21)*0.05,"")</f>
        <v/>
      </c>
      <c r="N21" s="30" t="str">
        <f>iferror(VLOOKUP(J21,mDatos!$J$3:$K$5,2,false),"")</f>
        <v/>
      </c>
      <c r="O21" s="31" t="str">
        <f t="shared" si="2"/>
        <v/>
      </c>
      <c r="P21" s="6"/>
    </row>
    <row r="22">
      <c r="A22" s="16"/>
      <c r="B22" s="25" t="str">
        <f t="shared" si="1"/>
        <v/>
      </c>
      <c r="C22" s="26"/>
      <c r="D22" s="41"/>
      <c r="E22" s="41"/>
      <c r="F22" s="41"/>
      <c r="G22" s="41"/>
      <c r="H22" s="41"/>
      <c r="I22" s="26"/>
      <c r="J22" s="26"/>
      <c r="K22" s="42"/>
      <c r="L22" s="6"/>
      <c r="M22" s="29" t="str">
        <f>iferror(VLOOKUP(I22,mDatos!$H$3:$I$6,2,false)+countif(I$5:I21,I22)*0.05,"")</f>
        <v/>
      </c>
      <c r="N22" s="30" t="str">
        <f>iferror(VLOOKUP(J22,mDatos!$J$3:$K$5,2,false),"")</f>
        <v/>
      </c>
      <c r="O22" s="31" t="str">
        <f t="shared" si="2"/>
        <v/>
      </c>
      <c r="P22" s="6"/>
    </row>
    <row r="23">
      <c r="A23" s="16"/>
      <c r="B23" s="25" t="str">
        <f t="shared" si="1"/>
        <v/>
      </c>
      <c r="C23" s="26"/>
      <c r="D23" s="41"/>
      <c r="E23" s="41"/>
      <c r="F23" s="41"/>
      <c r="G23" s="41"/>
      <c r="H23" s="41"/>
      <c r="I23" s="26"/>
      <c r="J23" s="26"/>
      <c r="K23" s="42"/>
      <c r="L23" s="6"/>
      <c r="M23" s="29" t="str">
        <f>iferror(VLOOKUP(I23,mDatos!$H$3:$I$6,2,false)+countif(I$5:I22,I23)*0.05,"")</f>
        <v/>
      </c>
      <c r="N23" s="30" t="str">
        <f>iferror(VLOOKUP(J23,mDatos!$J$3:$K$5,2,false),"")</f>
        <v/>
      </c>
      <c r="O23" s="31" t="str">
        <f t="shared" si="2"/>
        <v/>
      </c>
      <c r="P23" s="6"/>
    </row>
    <row r="24">
      <c r="A24" s="16"/>
      <c r="B24" s="25" t="str">
        <f t="shared" si="1"/>
        <v/>
      </c>
      <c r="C24" s="26"/>
      <c r="D24" s="41"/>
      <c r="E24" s="41"/>
      <c r="F24" s="41"/>
      <c r="G24" s="41"/>
      <c r="H24" s="41"/>
      <c r="I24" s="26"/>
      <c r="J24" s="26"/>
      <c r="K24" s="42"/>
      <c r="L24" s="6"/>
      <c r="M24" s="29" t="str">
        <f>iferror(VLOOKUP(I24,mDatos!$H$3:$I$6,2,false)+countif(I$5:I23,I24)*0.05,"")</f>
        <v/>
      </c>
      <c r="N24" s="30" t="str">
        <f>iferror(VLOOKUP(J24,mDatos!$J$3:$K$5,2,false),"")</f>
        <v/>
      </c>
      <c r="O24" s="31" t="str">
        <f t="shared" si="2"/>
        <v/>
      </c>
      <c r="P24" s="6"/>
    </row>
    <row r="25">
      <c r="A25" s="16"/>
      <c r="B25" s="25" t="str">
        <f t="shared" si="1"/>
        <v/>
      </c>
      <c r="C25" s="26"/>
      <c r="D25" s="41"/>
      <c r="E25" s="41"/>
      <c r="F25" s="41"/>
      <c r="G25" s="41"/>
      <c r="H25" s="41"/>
      <c r="I25" s="26"/>
      <c r="J25" s="26"/>
      <c r="K25" s="42"/>
      <c r="L25" s="6"/>
      <c r="M25" s="29" t="str">
        <f>iferror(VLOOKUP(I25,mDatos!$H$3:$I$6,2,false)+countif(I$5:I24,I25)*0.05,"")</f>
        <v/>
      </c>
      <c r="N25" s="30" t="str">
        <f>iferror(VLOOKUP(J25,mDatos!$J$3:$K$5,2,false),"")</f>
        <v/>
      </c>
      <c r="O25" s="31" t="str">
        <f t="shared" si="2"/>
        <v/>
      </c>
      <c r="P25" s="6"/>
    </row>
    <row r="26">
      <c r="A26" s="16"/>
      <c r="B26" s="25" t="str">
        <f t="shared" si="1"/>
        <v/>
      </c>
      <c r="C26" s="26"/>
      <c r="D26" s="41"/>
      <c r="E26" s="41"/>
      <c r="F26" s="41"/>
      <c r="G26" s="41"/>
      <c r="H26" s="41"/>
      <c r="I26" s="26"/>
      <c r="J26" s="26"/>
      <c r="K26" s="42"/>
      <c r="L26" s="6"/>
      <c r="M26" s="29" t="str">
        <f>iferror(VLOOKUP(I26,mDatos!$H$3:$I$6,2,false)+countif(I$5:I25,I26)*0.05,"")</f>
        <v/>
      </c>
      <c r="N26" s="30" t="str">
        <f>iferror(VLOOKUP(J26,mDatos!$J$3:$K$5,2,false),"")</f>
        <v/>
      </c>
      <c r="O26" s="31" t="str">
        <f t="shared" si="2"/>
        <v/>
      </c>
      <c r="P26" s="6"/>
    </row>
    <row r="27">
      <c r="A27" s="16"/>
      <c r="B27" s="25" t="str">
        <f t="shared" si="1"/>
        <v/>
      </c>
      <c r="C27" s="26"/>
      <c r="D27" s="41"/>
      <c r="E27" s="41"/>
      <c r="F27" s="41"/>
      <c r="G27" s="41"/>
      <c r="H27" s="41"/>
      <c r="I27" s="26"/>
      <c r="J27" s="26"/>
      <c r="K27" s="42"/>
      <c r="L27" s="6"/>
      <c r="M27" s="29" t="str">
        <f>iferror(VLOOKUP(I27,mDatos!$H$3:$I$6,2,false)+countif(I$5:I26,I27)*0.05,"")</f>
        <v/>
      </c>
      <c r="N27" s="30" t="str">
        <f>iferror(VLOOKUP(J27,mDatos!$J$3:$K$5,2,false),"")</f>
        <v/>
      </c>
      <c r="O27" s="31" t="str">
        <f t="shared" si="2"/>
        <v/>
      </c>
      <c r="P27" s="6"/>
    </row>
    <row r="28">
      <c r="A28" s="16"/>
      <c r="B28" s="25" t="str">
        <f t="shared" si="1"/>
        <v/>
      </c>
      <c r="C28" s="26"/>
      <c r="D28" s="41"/>
      <c r="E28" s="41"/>
      <c r="F28" s="41"/>
      <c r="G28" s="41"/>
      <c r="H28" s="41"/>
      <c r="I28" s="26"/>
      <c r="J28" s="26"/>
      <c r="K28" s="42"/>
      <c r="L28" s="6"/>
      <c r="M28" s="29" t="str">
        <f>iferror(VLOOKUP(I28,mDatos!$H$3:$I$6,2,false)+countif(I$5:I27,I28)*0.05,"")</f>
        <v/>
      </c>
      <c r="N28" s="30" t="str">
        <f>iferror(VLOOKUP(J28,mDatos!$J$3:$K$5,2,false),"")</f>
        <v/>
      </c>
      <c r="O28" s="31" t="str">
        <f t="shared" si="2"/>
        <v/>
      </c>
      <c r="P28" s="6"/>
    </row>
    <row r="29">
      <c r="A29" s="16"/>
      <c r="B29" s="43" t="str">
        <f t="shared" si="1"/>
        <v/>
      </c>
      <c r="C29" s="44"/>
      <c r="D29" s="45"/>
      <c r="E29" s="45"/>
      <c r="F29" s="45"/>
      <c r="G29" s="45"/>
      <c r="H29" s="45"/>
      <c r="I29" s="44"/>
      <c r="J29" s="44"/>
      <c r="K29" s="46"/>
      <c r="L29" s="6"/>
      <c r="M29" s="47" t="str">
        <f>iferror(VLOOKUP(I29,mDatos!$H$3:$I$6,2,false)+countif(I$5:I28,I29)*0.05,"")</f>
        <v/>
      </c>
      <c r="N29" s="48" t="str">
        <f>iferror(VLOOKUP(J29,mDatos!$J$3:$K$5,2,false),"")</f>
        <v/>
      </c>
      <c r="O29" s="49" t="str">
        <f t="shared" si="2"/>
        <v/>
      </c>
      <c r="P29" s="6"/>
    </row>
    <row r="30">
      <c r="A30" s="50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51"/>
      <c r="O30" s="6"/>
      <c r="P30" s="6"/>
    </row>
  </sheetData>
  <mergeCells count="1">
    <mergeCell ref="B2:C2"/>
  </mergeCells>
  <conditionalFormatting sqref="D2">
    <cfRule type="cellIs" dxfId="0" priority="1" operator="lessThanOrEqual">
      <formula>0.3</formula>
    </cfRule>
  </conditionalFormatting>
  <conditionalFormatting sqref="D2">
    <cfRule type="cellIs" dxfId="1" priority="2" operator="lessThanOrEqual">
      <formula>0.6</formula>
    </cfRule>
  </conditionalFormatting>
  <conditionalFormatting sqref="D2">
    <cfRule type="cellIs" dxfId="2" priority="3" operator="lessThan">
      <formula>1</formula>
    </cfRule>
  </conditionalFormatting>
  <conditionalFormatting sqref="D2">
    <cfRule type="cellIs" dxfId="3" priority="4" operator="greaterThanOrEqual">
      <formula>1</formula>
    </cfRule>
  </conditionalFormatting>
  <dataValidations>
    <dataValidation type="list" allowBlank="1" showErrorMessage="1" sqref="H5:H29">
      <formula1>Actualidad</formula1>
    </dataValidation>
    <dataValidation type="list" allowBlank="1" showErrorMessage="1" sqref="F5:F29">
      <formula1>TipoDeContenido</formula1>
    </dataValidation>
    <dataValidation type="list" allowBlank="1" showErrorMessage="1" sqref="G5:G29">
      <formula1>Accesibilidad</formula1>
    </dataValidation>
    <dataValidation type="list" allowBlank="1" showErrorMessage="1" sqref="J5:J29">
      <formula1>Control</formula1>
    </dataValidation>
    <dataValidation type="list" allowBlank="1" showErrorMessage="1" sqref="I5:I29">
      <formula1>Relevancia</formula1>
    </dataValidation>
  </dataValidations>
  <hyperlinks>
    <hyperlink r:id="rId1" ref="E5"/>
    <hyperlink r:id="rId2" ref="E6"/>
    <hyperlink r:id="rId3" ref="E7"/>
    <hyperlink r:id="rId4" ref="E8"/>
    <hyperlink r:id="rId5" ref="E9"/>
  </hyperlinks>
  <drawing r:id="rId6"/>
</worksheet>
</file>