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anibal.garrido\Documents\"/>
    </mc:Choice>
  </mc:AlternateContent>
  <xr:revisionPtr revIDLastSave="0" documentId="13_ncr:1_{07590913-BC4B-44C3-A88B-07B21220CD10}" xr6:coauthVersionLast="46" xr6:coauthVersionMax="46" xr10:uidLastSave="{00000000-0000-0000-0000-000000000000}"/>
  <bookViews>
    <workbookView xWindow="-108" yWindow="-108" windowWidth="23256" windowHeight="12576" activeTab="2" xr2:uid="{2AF0E36E-6ACF-4144-8B30-3117BAD0B8C7}"/>
  </bookViews>
  <sheets>
    <sheet name="Mujeres" sheetId="6" r:id="rId1"/>
    <sheet name="Conocimiento" sheetId="5" r:id="rId2"/>
    <sheet name="Resumen" sheetId="8" r:id="rId3"/>
    <sheet name="Base Total" sheetId="7" r:id="rId4"/>
    <sheet name="Ahorro" sheetId="4" r:id="rId5"/>
    <sheet name="Base" sheetId="3" r:id="rId6"/>
  </sheets>
  <definedNames>
    <definedName name="_xlnm._FilterDatabase" localSheetId="4" hidden="1">Ahorro!$A$1:$P$1</definedName>
    <definedName name="_xlnm._FilterDatabase" localSheetId="5" hidden="1">Base!$A$1:$N$39</definedName>
    <definedName name="_xlnm._FilterDatabase" localSheetId="1" hidden="1">Conocimiento!$A$1:$O$7</definedName>
    <definedName name="_xlnm._FilterDatabase" localSheetId="0" hidden="1">Mujeres!$A$1:$O$4</definedName>
  </definedNames>
  <calcPr calcId="181029"/>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5" l="1"/>
  <c r="G4" i="5"/>
  <c r="N2" i="5"/>
  <c r="G2" i="5"/>
  <c r="N5" i="5"/>
  <c r="G5" i="5"/>
  <c r="O31" i="7"/>
  <c r="F31" i="7"/>
  <c r="O30" i="7"/>
  <c r="F30" i="7"/>
  <c r="O29" i="7"/>
  <c r="F29" i="7"/>
  <c r="O28" i="7"/>
  <c r="F28" i="7"/>
  <c r="O27" i="7"/>
  <c r="F27" i="7"/>
  <c r="O26" i="7"/>
  <c r="F26" i="7"/>
  <c r="O25" i="7"/>
  <c r="F25" i="7"/>
  <c r="O11" i="7"/>
  <c r="G11" i="7"/>
  <c r="O10" i="7"/>
  <c r="G10" i="7"/>
  <c r="O9" i="7"/>
  <c r="G9" i="7"/>
  <c r="O8" i="7"/>
  <c r="G8" i="7"/>
  <c r="O7" i="7"/>
  <c r="G7" i="7"/>
  <c r="O6" i="7"/>
  <c r="G6" i="7"/>
  <c r="O5" i="7"/>
  <c r="G5" i="7"/>
  <c r="O4" i="7"/>
  <c r="G4" i="7"/>
  <c r="O3" i="7"/>
  <c r="G3" i="7"/>
  <c r="O2" i="7"/>
  <c r="G2" i="7"/>
  <c r="O24" i="7"/>
  <c r="F24" i="7"/>
  <c r="O23" i="7"/>
  <c r="F23" i="7"/>
  <c r="O22" i="7"/>
  <c r="F22" i="7"/>
  <c r="O21" i="7"/>
  <c r="F21" i="7"/>
  <c r="O20" i="7"/>
  <c r="F20" i="7"/>
  <c r="O19" i="7"/>
  <c r="F19" i="7"/>
  <c r="O18" i="7"/>
  <c r="F18" i="7"/>
  <c r="O17" i="7"/>
  <c r="F17" i="7"/>
  <c r="O16" i="7"/>
  <c r="F16" i="7"/>
  <c r="O15" i="7"/>
  <c r="F15" i="7"/>
  <c r="O14" i="7"/>
  <c r="F14" i="7"/>
  <c r="O13" i="7"/>
  <c r="F13" i="7"/>
  <c r="O12" i="7"/>
  <c r="F12" i="7"/>
  <c r="O12" i="6"/>
  <c r="F6" i="4"/>
  <c r="F2" i="4"/>
  <c r="F3" i="4"/>
  <c r="F7" i="4"/>
  <c r="F8" i="4"/>
  <c r="F10" i="4"/>
  <c r="F13" i="4"/>
  <c r="F14" i="4"/>
  <c r="F11" i="4"/>
  <c r="F12" i="4"/>
  <c r="F4" i="4"/>
  <c r="F5" i="4"/>
  <c r="F9" i="4"/>
  <c r="F6" i="5"/>
  <c r="F8" i="5"/>
  <c r="F9" i="5"/>
  <c r="F10" i="5"/>
  <c r="F11" i="5"/>
  <c r="F3" i="5"/>
  <c r="F7" i="5"/>
  <c r="G2" i="6"/>
  <c r="G3" i="6"/>
  <c r="G4" i="6"/>
  <c r="G5" i="6"/>
  <c r="G6" i="6"/>
  <c r="G7" i="6"/>
  <c r="G8" i="6"/>
  <c r="G9" i="6"/>
  <c r="G10" i="6"/>
  <c r="G11" i="6"/>
  <c r="N6" i="5"/>
  <c r="N8" i="5"/>
  <c r="N9" i="5"/>
  <c r="N10" i="5"/>
  <c r="N11" i="5"/>
  <c r="N3" i="5"/>
  <c r="N6" i="4"/>
  <c r="N2" i="4"/>
  <c r="N3" i="4"/>
  <c r="N7" i="4"/>
  <c r="N8" i="4"/>
  <c r="N10" i="4"/>
  <c r="N13" i="4"/>
  <c r="N14" i="4"/>
  <c r="N11" i="4"/>
  <c r="N12" i="4"/>
  <c r="N4" i="4"/>
  <c r="N5" i="4"/>
  <c r="N9" i="4"/>
  <c r="O11" i="6"/>
  <c r="O6" i="6"/>
  <c r="O5" i="6"/>
  <c r="O4" i="6"/>
  <c r="O2" i="6"/>
  <c r="O3" i="6"/>
  <c r="O7" i="6"/>
  <c r="O8" i="6"/>
  <c r="O9" i="6"/>
  <c r="O10" i="6"/>
  <c r="N7" i="5"/>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2" i="3"/>
</calcChain>
</file>

<file path=xl/sharedStrings.xml><?xml version="1.0" encoding="utf-8"?>
<sst xmlns="http://schemas.openxmlformats.org/spreadsheetml/2006/main" count="938" uniqueCount="183">
  <si>
    <t>Nombre del estudio</t>
  </si>
  <si>
    <t>Autor</t>
  </si>
  <si>
    <t>Grupo objetivo</t>
  </si>
  <si>
    <t>Objetivos</t>
  </si>
  <si>
    <t>Tratamiento</t>
  </si>
  <si>
    <t>Control</t>
  </si>
  <si>
    <t>M. Tratamiento</t>
  </si>
  <si>
    <t>M.Control</t>
  </si>
  <si>
    <t>Impacto</t>
  </si>
  <si>
    <t>Institución</t>
  </si>
  <si>
    <t>Año</t>
  </si>
  <si>
    <t>Verónica Frisancho</t>
  </si>
  <si>
    <t>BID</t>
  </si>
  <si>
    <t>País</t>
  </si>
  <si>
    <t>Perú</t>
  </si>
  <si>
    <t>Variable de impacto</t>
  </si>
  <si>
    <t>Conocimiento</t>
  </si>
  <si>
    <t>Presupuesto</t>
  </si>
  <si>
    <t>ahorro</t>
  </si>
  <si>
    <t>Padres</t>
  </si>
  <si>
    <t>Compras</t>
  </si>
  <si>
    <t>Precios</t>
  </si>
  <si>
    <t>0.217***</t>
  </si>
  <si>
    <t>Significancia</t>
  </si>
  <si>
    <t>0.058***</t>
  </si>
  <si>
    <t>0.046***</t>
  </si>
  <si>
    <t>-0.033</t>
  </si>
  <si>
    <t>0.016*</t>
  </si>
  <si>
    <t>Entretenimiento</t>
  </si>
  <si>
    <t>Escuela</t>
  </si>
  <si>
    <t>Ropa</t>
  </si>
  <si>
    <t>Hogar</t>
  </si>
  <si>
    <t>Pagar prestamos</t>
  </si>
  <si>
    <t>0.024**</t>
  </si>
  <si>
    <t>-0.001</t>
  </si>
  <si>
    <t>0.008</t>
  </si>
  <si>
    <t>0.002</t>
  </si>
  <si>
    <t>-0.004</t>
  </si>
  <si>
    <t>0.000</t>
  </si>
  <si>
    <t>medir el impacto de la provisi´on de educaci´on financiera en las escuelas sobre el conocimiento y comportamiento financiero de los estudiantes y sus maestros.</t>
  </si>
  <si>
    <t>7748 estudiantes</t>
  </si>
  <si>
    <t>Modelos para integrar los servicios
financieros con la educación financiera
para jóvenes</t>
  </si>
  <si>
    <t xml:space="preserve"> Rossana Ramírez
y Candace Nelson</t>
  </si>
  <si>
    <t>Freedmon for Hunger/The Mastercard Foundation</t>
  </si>
  <si>
    <t>Ecuador</t>
  </si>
  <si>
    <t>13 a 24 años</t>
  </si>
  <si>
    <t>Ahorros, cuentas de ahorro, Educación financiera, Ahorro de los padres, ahorros familiares. (Conocimientos y comportamientos de ahorros)</t>
  </si>
  <si>
    <t>Tiene ahorros (en algún lugar)</t>
  </si>
  <si>
    <t>Ahorra dinero en casa</t>
  </si>
  <si>
    <t>Monto promedio de ahorro total</t>
  </si>
  <si>
    <t>Jóvenes que indican que sus padres ahorran en una cooperativa</t>
  </si>
  <si>
    <t>Conoce los cinco requisitos para abrir una cuenta de ahorro (documento de identidad de los padres, tarjeta de elector, factura de servicios públicos, documento de identidad propio, fotografía)</t>
  </si>
  <si>
    <t>Padres que indican ahorrar en Cooprogreso o San José****</t>
  </si>
  <si>
    <t>Malí</t>
  </si>
  <si>
    <t>¿Tienes una meta de ahorrar para algo especial?</t>
  </si>
  <si>
    <t>¿Qué tan confiado(a) te sientes de que podrás ahorrar suficiente dinero para alcanzar tu meta de ahorro? Muy confiado(a)</t>
  </si>
  <si>
    <t>¿Has apartado algo de tus ahorros en efectivo para tiempos difíciles (como una emergencia)?</t>
  </si>
  <si>
    <t>La educación financiera desempeñó un papel fundamental en el desarrollo de la capacidad financiera de los jóvenes en diferentes contextos. En Ecuador, la educación por sí misma pudo no haber conducido a que los jóvenes abrieran cuentas de ahorro, por lo menos en el corto plazo, pero aprendimos que ofrecer servicios para los jóvenes (tanto educación como cuentas de ahorro) puede llegar a ser financieramente sostenible para las instituciones financieras en el largo plazo mediante el financiamiento indirecto de productos financieros más rentables. Aunque la educación puede tener una escala limitada, las instituciones financieras tienen el incentivo de ofrecer la educación porque puede contribuir a incrementar los saldos de ahorro. Sin embargo, las cooperativas también han demostrado tener un fuerte compromiso con la continuación de la oferta de la educación financiera como parte de su responsabilidad social corporativa.</t>
  </si>
  <si>
    <t>En Malí, encontramos que la integración de la educación financiera con un servicio de ahorro es muy eficaz a través de un método grupal que ofrezca ahorros como punto de partida. En el caso de los servicios de ahorro formal, no se espera que el ofrecimiento de una cuenta grupal sea sostenible financieramente o capaz de lograr una amplia escala, debido a obstáculos institucionales más amplios (como los cargos de apertura o mantenimiento) que resultan excesivamente engorrosos para los jóvenes y erosionan el ahorro, así como a una estrategia que no incluye otros productos más rentables. Aunque la gerencia de la institución ha reiterado su compromiso de ofrecer servicios de valor agregado para jóvenes, por ahora, no es muy probable que el método de CAG continúe a menos que el producto tenga un costo más asequible para una mayor variedad de jóvenes y reciba financiamiento cruzado de otros productos financieros.</t>
  </si>
  <si>
    <t>Cuasiexperimental</t>
  </si>
  <si>
    <t>Experimental</t>
  </si>
  <si>
    <t>Estudiantes de segundo, tercer y cuarto grado</t>
  </si>
  <si>
    <t>Evaluación de Impacto de Finanzas en mi Colegio (Eduacaación Financiera en la Secundaria)</t>
  </si>
  <si>
    <t>EDUCACIÓN FINANCIERA EN HONDURAS: UN MODELO BASADO EN LAS EVALUACIONES DE IMPACTO DE LATINOAMÉRICA</t>
  </si>
  <si>
    <t>JORGE LUIS NOLASCO ISAULA</t>
  </si>
  <si>
    <t>Universidad de Salamanca</t>
  </si>
  <si>
    <t>Colombia</t>
  </si>
  <si>
    <t>14 a 15 años</t>
  </si>
  <si>
    <t>Conocimientos, habilidades, actitudinales, capacidades, comportamientos iniciales</t>
  </si>
  <si>
    <t>Conocimientos</t>
  </si>
  <si>
    <t>Habilidades</t>
  </si>
  <si>
    <t>Hablidades</t>
  </si>
  <si>
    <t>Actitudes</t>
  </si>
  <si>
    <t>Capacidades</t>
  </si>
  <si>
    <t>Comportamientos</t>
  </si>
  <si>
    <t>“EVALUACIÓN DE IMPACTO DE UN PROYECTO DE EDUCACIÓN FINANCIERA DIRIGIDO A ESTUDIANTES DE 4TO Y 5TO DE SECUNDARIA DE IIEE DE LIMA NORTE”</t>
  </si>
  <si>
    <t>VICTOR HERNAN VASQUEZ RUIZ</t>
  </si>
  <si>
    <t xml:space="preserve">Conocimiento, </t>
  </si>
  <si>
    <t>***</t>
  </si>
  <si>
    <t>**</t>
  </si>
  <si>
    <t>Ahorro</t>
  </si>
  <si>
    <t>15 años</t>
  </si>
  <si>
    <t>16 años</t>
  </si>
  <si>
    <t>*</t>
  </si>
  <si>
    <t>EVALUACIÓN DE IMPACTO DEL PROGRAMA FINANZAS EN EL COLE – PRIMARIA</t>
  </si>
  <si>
    <t>Yadiraah Iparraguirre</t>
  </si>
  <si>
    <t>Sparkassenstiftung fur Internationale Kooperation y la Superintendencia de Banca, Seguros y AFP (SBS)</t>
  </si>
  <si>
    <t>Evaluación de Impacto del Piloto Ampliado del Programa para el Desarrollo de la Inteligencia Económica Y Financiera de Niños y Jóvenes</t>
  </si>
  <si>
    <t>Spectron Desarrollo</t>
  </si>
  <si>
    <t>México</t>
  </si>
  <si>
    <t>12 a 14 años</t>
  </si>
  <si>
    <t>14 a 16 años</t>
  </si>
  <si>
    <t>7749 estudiantes</t>
  </si>
  <si>
    <t>7750 estudiantes</t>
  </si>
  <si>
    <t>7751 estudiantes</t>
  </si>
  <si>
    <t>7752 estudiantes</t>
  </si>
  <si>
    <t>7753 estudiantes</t>
  </si>
  <si>
    <t>7754 estudiantes</t>
  </si>
  <si>
    <t>7755 estudiantes</t>
  </si>
  <si>
    <t>7756 estudiantes</t>
  </si>
  <si>
    <t>7757 estudiantes</t>
  </si>
  <si>
    <t>7758 estudiantes</t>
  </si>
  <si>
    <t>7759 estudiantes</t>
  </si>
  <si>
    <t>14 a 24 años</t>
  </si>
  <si>
    <t>15 a 24 años</t>
  </si>
  <si>
    <t>16 a 24 años</t>
  </si>
  <si>
    <t>17 a 24 años</t>
  </si>
  <si>
    <t>18 a 24 años</t>
  </si>
  <si>
    <t>15 a 15 años</t>
  </si>
  <si>
    <t>16 a 15 años</t>
  </si>
  <si>
    <t>17 a 15 años</t>
  </si>
  <si>
    <t>18 a 15 años</t>
  </si>
  <si>
    <t>17 años</t>
  </si>
  <si>
    <t>18 años</t>
  </si>
  <si>
    <t>13 a 14 años</t>
  </si>
  <si>
    <t>15 a 16 años</t>
  </si>
  <si>
    <t xml:space="preserve"> Rossana Ramírezy Candace Nelson</t>
  </si>
  <si>
    <t xml:space="preserve"> Rossana Ramírez y Candace Nelson</t>
  </si>
  <si>
    <t>Universidad Garcilazo de la Vega</t>
  </si>
  <si>
    <t>M.Tratamiento</t>
  </si>
  <si>
    <t>Sparkassenstiftung/SBS</t>
  </si>
  <si>
    <t>Conocimiento, habilidades y ahorro</t>
  </si>
  <si>
    <t>Madre Trabaja</t>
  </si>
  <si>
    <t>Mujer</t>
  </si>
  <si>
    <t>Why Is Voluntary Financial Education So Unpopular?</t>
  </si>
  <si>
    <t>Miriam Bruhn, Gabriela Lara y David Mckenzie</t>
  </si>
  <si>
    <t>Mayores de 18 años</t>
  </si>
  <si>
    <t>Conocimientos financieros, ahorro, uso de tarjetas de crédito, préstamos, ahorros de seguridad social.</t>
  </si>
  <si>
    <t>Estudiantes mujeres</t>
  </si>
  <si>
    <t>Miriam Bruhn, Luciana de Souza Leão, Arianna Legovini, Rogelio,Marchetti, and Bilal Zia</t>
  </si>
  <si>
    <t>FINANCIAL EDUCATION AND BEHAVIOR FORMATION: LARGE-SCALE EXPERIMENTAL EVIDENCE FROM BRAZIL</t>
  </si>
  <si>
    <t>Brasil</t>
  </si>
  <si>
    <t>Madres de estudiantes</t>
  </si>
  <si>
    <t>Madre cabeza de familia</t>
  </si>
  <si>
    <t>Estudiante que trabaja</t>
  </si>
  <si>
    <t>Nidia García Bohorquéz</t>
  </si>
  <si>
    <t>El impacto de la educación económica y financiera en los jóvenes: el caso de Finanzas para el Cambio</t>
  </si>
  <si>
    <t>Estudiantes de secundaria</t>
  </si>
  <si>
    <t>Educación financiero, ahorro, mejora en desempeño estudiantil</t>
  </si>
  <si>
    <t>Personas mayores a 16 años</t>
  </si>
  <si>
    <t>Ahorro, mejoramiento de condiciones de vida</t>
  </si>
  <si>
    <t>Padres de familia de estudiantes de personas de 16 a 18 años</t>
  </si>
  <si>
    <t>Crédito, eduacación financiera</t>
  </si>
  <si>
    <t>FREEING FINANCIAL EDUCATION VIA TABLETS: EXPERIMENTAL EVIDENCE FROM COLOMBIA</t>
  </si>
  <si>
    <t>Orazio Attanasio
Matthew Bird
Lina Cardona-Sosa
Pablo Lavado</t>
  </si>
  <si>
    <t>Educación financiera a través de tablets</t>
  </si>
  <si>
    <t>Madres de familia</t>
  </si>
  <si>
    <t>Madre que no trabaja7</t>
  </si>
  <si>
    <t>National Bureau of Economic Research</t>
  </si>
  <si>
    <t>Banco de la República de Colombia</t>
  </si>
  <si>
    <t>Banco Mundial</t>
  </si>
  <si>
    <t>Dato</t>
  </si>
  <si>
    <t>2011 Banco Mundial -Brasil</t>
  </si>
  <si>
    <t>2012 Banco Mundial -Brasil</t>
  </si>
  <si>
    <t>2012 Banco de la República de Colombia -Colombia</t>
  </si>
  <si>
    <t>2013 Banco Mundial -México</t>
  </si>
  <si>
    <t>2017 Universidad Garcilazo de la Vega -Perú</t>
  </si>
  <si>
    <t>2018 Universidad Garcilazo de la Vega -Perú</t>
  </si>
  <si>
    <t>2019 Sparkassenstiftung/SBS -Perú</t>
  </si>
  <si>
    <t>2019 National Bureau of Economic Research -Colombia</t>
  </si>
  <si>
    <t>Date</t>
  </si>
  <si>
    <t>Tipo</t>
  </si>
  <si>
    <t>Cluster</t>
  </si>
  <si>
    <t>Cluster 1</t>
  </si>
  <si>
    <t>Cluster 2</t>
  </si>
  <si>
    <t>Base</t>
  </si>
  <si>
    <t>Mujeres</t>
  </si>
  <si>
    <t>Etiquetas de fila</t>
  </si>
  <si>
    <t>Total general</t>
  </si>
  <si>
    <t>Cuenta de Autor</t>
  </si>
  <si>
    <t>Promedio de Impacto</t>
  </si>
  <si>
    <t>Desvest de Impacto</t>
  </si>
  <si>
    <t>Máx. Control</t>
  </si>
  <si>
    <t>Mín.Control</t>
  </si>
  <si>
    <t>Máx. Tratamiento</t>
  </si>
  <si>
    <t>Mín. Tratamiento</t>
  </si>
  <si>
    <t>Promedio Tratamiento</t>
  </si>
  <si>
    <t>Promedio Control</t>
  </si>
  <si>
    <t>Promedio  Impacto</t>
  </si>
  <si>
    <t>Máx. Impacto</t>
  </si>
  <si>
    <t>Mín. Impacto</t>
  </si>
  <si>
    <t>Media de Tratamiento</t>
  </si>
  <si>
    <t>Media de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</si>
</sst>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0" fillId="2" borderId="0" xfId="0" applyFill="1"/>
    <xf numFmtId="2" fontId="0" fillId="2" borderId="0" xfId="0" applyNumberFormat="1" applyFill="1"/>
    <xf numFmtId="0" fontId="0" fillId="3" borderId="0" xfId="0" applyFill="1" applyAlignment="1">
      <alignment wrapText="1"/>
    </xf>
    <xf numFmtId="0" fontId="0" fillId="3" borderId="0" xfId="0" applyFill="1"/>
    <xf numFmtId="0" fontId="0" fillId="3" borderId="0" xfId="0" applyFill="1" applyAlignment="1">
      <alignment vertical="center" wrapText="1"/>
    </xf>
    <xf numFmtId="0" fontId="0" fillId="4" borderId="0" xfId="0" applyFill="1"/>
    <xf numFmtId="0" fontId="0" fillId="6" borderId="0" xfId="0" applyFill="1"/>
    <xf numFmtId="0" fontId="0" fillId="7" borderId="0" xfId="0" applyFill="1"/>
    <xf numFmtId="0" fontId="0" fillId="8" borderId="0" xfId="0" applyFill="1"/>
    <xf numFmtId="0" fontId="0" fillId="9" borderId="0" xfId="0" applyFill="1"/>
    <xf numFmtId="164" fontId="0" fillId="2" borderId="0" xfId="0" applyNumberFormat="1" applyFill="1"/>
    <xf numFmtId="164" fontId="0" fillId="3" borderId="0" xfId="0" applyNumberFormat="1" applyFill="1"/>
    <xf numFmtId="164" fontId="0" fillId="4" borderId="0" xfId="0" applyNumberFormat="1" applyFill="1"/>
    <xf numFmtId="164" fontId="0" fillId="6" borderId="0" xfId="0" applyNumberFormat="1" applyFill="1"/>
    <xf numFmtId="164" fontId="0" fillId="7" borderId="0" xfId="0" applyNumberFormat="1" applyFill="1"/>
    <xf numFmtId="164" fontId="0" fillId="8" borderId="0" xfId="0" applyNumberFormat="1" applyFill="1"/>
    <xf numFmtId="164" fontId="0" fillId="9" borderId="0" xfId="0" applyNumberFormat="1" applyFill="1"/>
    <xf numFmtId="164" fontId="0" fillId="0" borderId="0" xfId="0" applyNumberFormat="1"/>
    <xf numFmtId="0" fontId="3" fillId="6" borderId="0" xfId="0" applyFont="1" applyFill="1"/>
    <xf numFmtId="0" fontId="3" fillId="0" borderId="0" xfId="0" applyFont="1"/>
    <xf numFmtId="0" fontId="3" fillId="7" borderId="0" xfId="0" applyFont="1" applyFill="1"/>
    <xf numFmtId="0" fontId="3" fillId="3" borderId="0" xfId="0" applyFont="1" applyFill="1" applyAlignment="1">
      <alignment wrapText="1"/>
    </xf>
    <xf numFmtId="0" fontId="3" fillId="3" borderId="0" xfId="0" applyFont="1" applyFill="1"/>
    <xf numFmtId="0" fontId="3" fillId="3" borderId="0" xfId="0" applyFont="1" applyFill="1" applyAlignment="1">
      <alignment vertical="center" wrapText="1"/>
    </xf>
    <xf numFmtId="0" fontId="3" fillId="4" borderId="0" xfId="0" applyFont="1" applyFill="1" applyAlignment="1">
      <alignment wrapText="1"/>
    </xf>
    <xf numFmtId="0" fontId="3" fillId="4" borderId="0" xfId="0" applyFont="1" applyFill="1"/>
    <xf numFmtId="0" fontId="3" fillId="4" borderId="0" xfId="0" applyFont="1" applyFill="1" applyAlignment="1">
      <alignment vertical="center" wrapText="1"/>
    </xf>
    <xf numFmtId="0" fontId="3" fillId="5" borderId="0" xfId="0" applyFont="1" applyFill="1"/>
    <xf numFmtId="0" fontId="4" fillId="6" borderId="0" xfId="0" applyFont="1" applyFill="1"/>
    <xf numFmtId="2" fontId="4" fillId="2" borderId="0" xfId="0" applyNumberFormat="1" applyFont="1" applyFill="1"/>
    <xf numFmtId="0" fontId="4" fillId="0" borderId="0" xfId="0" applyFont="1"/>
    <xf numFmtId="0" fontId="4" fillId="4" borderId="0" xfId="0" applyFont="1" applyFill="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0" fontId="0" fillId="0" borderId="0" xfId="0" applyNumberFormat="1"/>
  </cellXfs>
  <cellStyles count="1">
    <cellStyle name="Normal" xfId="0" builtinId="0"/>
  </cellStyles>
  <dxfs count="5">
    <dxf>
      <numFmt numFmtId="1" formatCode="0"/>
    </dxf>
    <dxf>
      <numFmt numFmtId="1" formatCode="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[Meta.xlsx]Resumen!TablaDinámica3</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Resumen!$B$25</c:f>
              <c:strCache>
                <c:ptCount val="1"/>
                <c:pt idx="0">
                  <c:v>Total</c:v>
                </c:pt>
              </c:strCache>
            </c:strRef>
          </c:tx>
          <c:spPr>
            <a:ln w="28575" cap="rnd">
              <a:solidFill>
                <a:schemeClr val="accent1"/>
              </a:solidFill>
              <a:round/>
            </a:ln>
            <a:effectLst/>
          </c:spPr>
          <c:marker>
            <c:symbol val="none"/>
          </c:marker>
          <c:cat>
            <c:strRef>
              <c:f>Resumen!$A$26:$A$35</c:f>
              <c:strCache>
                <c:ptCount val="9"/>
                <c:pt idx="0">
                  <c:v>2011</c:v>
                </c:pt>
                <c:pt idx="1">
                  <c:v>2012</c:v>
                </c:pt>
                <c:pt idx="2">
                  <c:v>2013</c:v>
                </c:pt>
                <c:pt idx="3">
                  <c:v>2014</c:v>
                </c:pt>
                <c:pt idx="4">
                  <c:v>2015</c:v>
                </c:pt>
                <c:pt idx="5">
                  <c:v>2016</c:v>
                </c:pt>
                <c:pt idx="6">
                  <c:v>2017</c:v>
                </c:pt>
                <c:pt idx="7">
                  <c:v>2018</c:v>
                </c:pt>
                <c:pt idx="8">
                  <c:v>2019</c:v>
                </c:pt>
              </c:strCache>
            </c:strRef>
          </c:cat>
          <c:val>
            <c:numRef>
              <c:f>Resumen!$B$26:$B$35</c:f>
              <c:numCache>
                <c:formatCode>0.00%</c:formatCode>
                <c:ptCount val="9"/>
                <c:pt idx="0">
                  <c:v>3.3333333333333333E-2</c:v>
                </c:pt>
                <c:pt idx="1">
                  <c:v>0.16666666666666666</c:v>
                </c:pt>
                <c:pt idx="2">
                  <c:v>3.3333333333333333E-2</c:v>
                </c:pt>
                <c:pt idx="3">
                  <c:v>3.3333333333333333E-2</c:v>
                </c:pt>
                <c:pt idx="4">
                  <c:v>6.6666666666666666E-2</c:v>
                </c:pt>
                <c:pt idx="5">
                  <c:v>6.6666666666666666E-2</c:v>
                </c:pt>
                <c:pt idx="6">
                  <c:v>0.26666666666666666</c:v>
                </c:pt>
                <c:pt idx="7">
                  <c:v>6.6666666666666666E-2</c:v>
                </c:pt>
                <c:pt idx="8">
                  <c:v>0.26666666666666666</c:v>
                </c:pt>
              </c:numCache>
            </c:numRef>
          </c:val>
          <c:smooth val="0"/>
          <c:extLst>
            <c:ext xmlns:c16="http://schemas.microsoft.com/office/drawing/2014/chart" uri="{C3380CC4-5D6E-409C-BE32-E72D297353CC}">
              <c16:uniqueId val="{00000000-E1E2-44C7-B0BA-BCB2ACE9BD32}"/>
            </c:ext>
          </c:extLst>
        </c:ser>
        <c:dLbls>
          <c:showLegendKey val="0"/>
          <c:showVal val="0"/>
          <c:showCatName val="0"/>
          <c:showSerName val="0"/>
          <c:showPercent val="0"/>
          <c:showBubbleSize val="0"/>
        </c:dLbls>
        <c:smooth val="0"/>
        <c:axId val="555289712"/>
        <c:axId val="555282824"/>
      </c:lineChart>
      <c:catAx>
        <c:axId val="55528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555282824"/>
        <c:crosses val="autoZero"/>
        <c:auto val="1"/>
        <c:lblAlgn val="ctr"/>
        <c:lblOffset val="100"/>
        <c:noMultiLvlLbl val="0"/>
      </c:catAx>
      <c:valAx>
        <c:axId val="555282824"/>
        <c:scaling>
          <c:orientation val="minMax"/>
        </c:scaling>
        <c:delete val="1"/>
        <c:axPos val="l"/>
        <c:numFmt formatCode="0.00%" sourceLinked="1"/>
        <c:majorTickMark val="none"/>
        <c:minorTickMark val="none"/>
        <c:tickLblPos val="nextTo"/>
        <c:crossAx val="55528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[Meta.xlsx]Resumen!TablaDinámica4</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Resumen!$E$3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7-4518-AB1B-64D4F8FEDD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7-4518-AB1B-64D4F8FEDD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B7-4518-AB1B-64D4F8FEDD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B7-4518-AB1B-64D4F8FEDD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B7-4518-AB1B-64D4F8FEDD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BB7-4518-AB1B-64D4F8FEDD7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BB7-4518-AB1B-64D4F8FEDD7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BB7-4518-AB1B-64D4F8FEDD7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BB7-4518-AB1B-64D4F8FEDD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1"/>
            <c:showBubbleSize val="0"/>
            <c:showLeaderLines val="0"/>
            <c:extLst>
              <c:ext xmlns:c15="http://schemas.microsoft.com/office/drawing/2012/chart" uri="{CE6537A1-D6FC-4f65-9D91-7224C49458BB}"/>
            </c:extLst>
          </c:dLbls>
          <c:cat>
            <c:strRef>
              <c:f>Resumen!$D$4:$D$13</c:f>
              <c:strCache>
                <c:ptCount val="9"/>
                <c:pt idx="0">
                  <c:v>Banco de la República de Colombia</c:v>
                </c:pt>
                <c:pt idx="1">
                  <c:v>Banco Mundial</c:v>
                </c:pt>
                <c:pt idx="2">
                  <c:v>BID</c:v>
                </c:pt>
                <c:pt idx="3">
                  <c:v>Freedmon for Hunger/The Mastercard Foundation</c:v>
                </c:pt>
                <c:pt idx="4">
                  <c:v>National Bureau of Economic Research</c:v>
                </c:pt>
                <c:pt idx="5">
                  <c:v>Sparkassenstiftung/SBS</c:v>
                </c:pt>
                <c:pt idx="6">
                  <c:v>Spectron Desarrollo</c:v>
                </c:pt>
                <c:pt idx="7">
                  <c:v>Universidad de Salamanca</c:v>
                </c:pt>
                <c:pt idx="8">
                  <c:v>Universidad Garcilazo de la Vega</c:v>
                </c:pt>
              </c:strCache>
            </c:strRef>
          </c:cat>
          <c:val>
            <c:numRef>
              <c:f>Resumen!$E$4:$E$13</c:f>
              <c:numCache>
                <c:formatCode>General</c:formatCode>
                <c:ptCount val="9"/>
                <c:pt idx="0">
                  <c:v>4</c:v>
                </c:pt>
                <c:pt idx="1">
                  <c:v>3</c:v>
                </c:pt>
                <c:pt idx="2">
                  <c:v>3</c:v>
                </c:pt>
                <c:pt idx="3">
                  <c:v>5</c:v>
                </c:pt>
                <c:pt idx="4">
                  <c:v>1</c:v>
                </c:pt>
                <c:pt idx="5">
                  <c:v>3</c:v>
                </c:pt>
                <c:pt idx="6">
                  <c:v>4</c:v>
                </c:pt>
                <c:pt idx="7">
                  <c:v>1</c:v>
                </c:pt>
                <c:pt idx="8">
                  <c:v>6</c:v>
                </c:pt>
              </c:numCache>
            </c:numRef>
          </c:val>
          <c:extLst>
            <c:ext xmlns:c16="http://schemas.microsoft.com/office/drawing/2014/chart" uri="{C3380CC4-5D6E-409C-BE32-E72D297353CC}">
              <c16:uniqueId val="{00000000-374E-4981-BDCD-1040D64D3FD0}"/>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0389304461942261"/>
          <c:y val="5.0290901137357819E-2"/>
          <c:w val="0.37944028871391078"/>
          <c:h val="0.9308045348498104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[Meta.xlsx]Resumen!TablaDinámica2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Resumen!$B$16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58-423D-B4C7-8C1AD42656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58-423D-B4C7-8C1AD42656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58-423D-B4C7-8C1AD42656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58-423D-B4C7-8C1AD42656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58-423D-B4C7-8C1AD42656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1"/>
            <c:showBubbleSize val="0"/>
            <c:showLeaderLines val="0"/>
            <c:extLst>
              <c:ext xmlns:c15="http://schemas.microsoft.com/office/drawing/2012/chart" uri="{CE6537A1-D6FC-4f65-9D91-7224C49458BB}"/>
            </c:extLst>
          </c:dLbls>
          <c:cat>
            <c:strRef>
              <c:f>Resumen!$A$17:$A$22</c:f>
              <c:strCache>
                <c:ptCount val="5"/>
                <c:pt idx="0">
                  <c:v>Perú</c:v>
                </c:pt>
                <c:pt idx="1">
                  <c:v>Colombia</c:v>
                </c:pt>
                <c:pt idx="2">
                  <c:v>México</c:v>
                </c:pt>
                <c:pt idx="3">
                  <c:v>Ecuador</c:v>
                </c:pt>
                <c:pt idx="4">
                  <c:v>Brasil</c:v>
                </c:pt>
              </c:strCache>
            </c:strRef>
          </c:cat>
          <c:val>
            <c:numRef>
              <c:f>Resumen!$B$17:$B$22</c:f>
              <c:numCache>
                <c:formatCode>General</c:formatCode>
                <c:ptCount val="5"/>
                <c:pt idx="0">
                  <c:v>12</c:v>
                </c:pt>
                <c:pt idx="1">
                  <c:v>6</c:v>
                </c:pt>
                <c:pt idx="2">
                  <c:v>5</c:v>
                </c:pt>
                <c:pt idx="3">
                  <c:v>5</c:v>
                </c:pt>
                <c:pt idx="4">
                  <c:v>2</c:v>
                </c:pt>
              </c:numCache>
            </c:numRef>
          </c:val>
          <c:extLst>
            <c:ext xmlns:c16="http://schemas.microsoft.com/office/drawing/2014/chart" uri="{C3380CC4-5D6E-409C-BE32-E72D297353CC}">
              <c16:uniqueId val="{00000000-9E99-4161-825A-9D29BEB7EC2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[Meta.xlsx]Resumen!TablaDinámica5</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4.6863807636883407E-17"/>
              <c:y val="8.36550836550836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5562372188138826E-3"/>
              <c:y val="-3.86100386100386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4.6863807636883407E-17"/>
              <c:y val="-4.5045045045045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2.5562372188139997E-3"/>
              <c:y val="-3.86100386100386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Resumen!$C$38</c:f>
              <c:strCache>
                <c:ptCount val="1"/>
                <c:pt idx="0">
                  <c:v>Máx. Impacto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Resumen!$A$39:$A$42</c:f>
              <c:strCache>
                <c:ptCount val="3"/>
                <c:pt idx="0">
                  <c:v>Ahorro</c:v>
                </c:pt>
                <c:pt idx="1">
                  <c:v>Conocimiento</c:v>
                </c:pt>
                <c:pt idx="2">
                  <c:v>Mujeres</c:v>
                </c:pt>
              </c:strCache>
            </c:strRef>
          </c:cat>
          <c:val>
            <c:numRef>
              <c:f>Resumen!$C$39:$C$42</c:f>
              <c:numCache>
                <c:formatCode>0.0</c:formatCode>
                <c:ptCount val="3"/>
                <c:pt idx="0">
                  <c:v>30</c:v>
                </c:pt>
                <c:pt idx="1">
                  <c:v>30</c:v>
                </c:pt>
                <c:pt idx="2">
                  <c:v>12</c:v>
                </c:pt>
              </c:numCache>
            </c:numRef>
          </c:val>
          <c:extLst>
            <c:ext xmlns:c16="http://schemas.microsoft.com/office/drawing/2014/chart" uri="{C3380CC4-5D6E-409C-BE32-E72D297353CC}">
              <c16:uniqueId val="{00000001-249B-486E-8E72-035A16333CE8}"/>
            </c:ext>
          </c:extLst>
        </c:ser>
        <c:ser>
          <c:idx val="2"/>
          <c:order val="2"/>
          <c:tx>
            <c:strRef>
              <c:f>Resumen!$D$38</c:f>
              <c:strCache>
                <c:ptCount val="1"/>
                <c:pt idx="0">
                  <c:v>Mín. Impacto</c:v>
                </c:pt>
              </c:strCache>
            </c:strRef>
          </c:tx>
          <c:spPr>
            <a:solidFill>
              <a:schemeClr val="accent3"/>
            </a:solidFill>
            <a:ln>
              <a:noFill/>
            </a:ln>
            <a:effectLst/>
          </c:spPr>
          <c:invertIfNegative val="0"/>
          <c:dPt>
            <c:idx val="1"/>
            <c:invertIfNegative val="0"/>
            <c:bubble3D val="0"/>
            <c:extLst>
              <c:ext xmlns:c16="http://schemas.microsoft.com/office/drawing/2014/chart" uri="{C3380CC4-5D6E-409C-BE32-E72D297353CC}">
                <c16:uniqueId val="{00000004-249B-486E-8E72-035A16333CE8}"/>
              </c:ext>
            </c:extLst>
          </c:dPt>
          <c:dLbls>
            <c:dLbl>
              <c:idx val="1"/>
              <c:layout>
                <c:manualLayout>
                  <c:x val="-4.6863807636883407E-17"/>
                  <c:y val="8.36550836550836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9B-486E-8E72-035A16333C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Resumen!$A$39:$A$42</c:f>
              <c:strCache>
                <c:ptCount val="3"/>
                <c:pt idx="0">
                  <c:v>Ahorro</c:v>
                </c:pt>
                <c:pt idx="1">
                  <c:v>Conocimiento</c:v>
                </c:pt>
                <c:pt idx="2">
                  <c:v>Mujeres</c:v>
                </c:pt>
              </c:strCache>
            </c:strRef>
          </c:cat>
          <c:val>
            <c:numRef>
              <c:f>Resumen!$D$39:$D$42</c:f>
              <c:numCache>
                <c:formatCode>0.0</c:formatCode>
                <c:ptCount val="3"/>
                <c:pt idx="0">
                  <c:v>-11.000000000000004</c:v>
                </c:pt>
                <c:pt idx="1">
                  <c:v>0</c:v>
                </c:pt>
                <c:pt idx="2">
                  <c:v>-8.2100000000000009</c:v>
                </c:pt>
              </c:numCache>
            </c:numRef>
          </c:val>
          <c:extLst>
            <c:ext xmlns:c16="http://schemas.microsoft.com/office/drawing/2014/chart" uri="{C3380CC4-5D6E-409C-BE32-E72D297353CC}">
              <c16:uniqueId val="{00000002-249B-486E-8E72-035A16333CE8}"/>
            </c:ext>
          </c:extLst>
        </c:ser>
        <c:dLbls>
          <c:showLegendKey val="0"/>
          <c:showVal val="0"/>
          <c:showCatName val="0"/>
          <c:showSerName val="0"/>
          <c:showPercent val="0"/>
          <c:showBubbleSize val="0"/>
        </c:dLbls>
        <c:gapWidth val="150"/>
        <c:axId val="639997832"/>
        <c:axId val="639999472"/>
      </c:barChart>
      <c:lineChart>
        <c:grouping val="standard"/>
        <c:varyColors val="0"/>
        <c:ser>
          <c:idx val="0"/>
          <c:order val="0"/>
          <c:tx>
            <c:strRef>
              <c:f>Resumen!$B$38</c:f>
              <c:strCache>
                <c:ptCount val="1"/>
                <c:pt idx="0">
                  <c:v>Promedio  Impacto</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5-249B-486E-8E72-035A16333CE8}"/>
              </c:ext>
            </c:extLst>
          </c:dPt>
          <c:dPt>
            <c:idx val="1"/>
            <c:marker>
              <c:symbol val="none"/>
            </c:marker>
            <c:bubble3D val="0"/>
            <c:extLst>
              <c:ext xmlns:c16="http://schemas.microsoft.com/office/drawing/2014/chart" uri="{C3380CC4-5D6E-409C-BE32-E72D297353CC}">
                <c16:uniqueId val="{00000006-249B-486E-8E72-035A16333CE8}"/>
              </c:ext>
            </c:extLst>
          </c:dPt>
          <c:dPt>
            <c:idx val="2"/>
            <c:marker>
              <c:symbol val="none"/>
            </c:marker>
            <c:bubble3D val="0"/>
            <c:extLst>
              <c:ext xmlns:c16="http://schemas.microsoft.com/office/drawing/2014/chart" uri="{C3380CC4-5D6E-409C-BE32-E72D297353CC}">
                <c16:uniqueId val="{00000007-249B-486E-8E72-035A16333CE8}"/>
              </c:ext>
            </c:extLst>
          </c:dPt>
          <c:dLbls>
            <c:dLbl>
              <c:idx val="0"/>
              <c:layout>
                <c:manualLayout>
                  <c:x val="2.5562372188138826E-3"/>
                  <c:y val="-3.86100386100386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9B-486E-8E72-035A16333CE8}"/>
                </c:ext>
              </c:extLst>
            </c:dLbl>
            <c:dLbl>
              <c:idx val="1"/>
              <c:layout>
                <c:manualLayout>
                  <c:x val="4.6863807636883407E-17"/>
                  <c:y val="-4.5045045045045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9B-486E-8E72-035A16333CE8}"/>
                </c:ext>
              </c:extLst>
            </c:dLbl>
            <c:dLbl>
              <c:idx val="2"/>
              <c:layout>
                <c:manualLayout>
                  <c:x val="-2.5562372188139997E-3"/>
                  <c:y val="-3.86100386100386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9B-486E-8E72-035A16333C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Resumen!$A$39:$A$42</c:f>
              <c:strCache>
                <c:ptCount val="3"/>
                <c:pt idx="0">
                  <c:v>Ahorro</c:v>
                </c:pt>
                <c:pt idx="1">
                  <c:v>Conocimiento</c:v>
                </c:pt>
                <c:pt idx="2">
                  <c:v>Mujeres</c:v>
                </c:pt>
              </c:strCache>
            </c:strRef>
          </c:cat>
          <c:val>
            <c:numRef>
              <c:f>Resumen!$B$39:$B$42</c:f>
              <c:numCache>
                <c:formatCode>0.0</c:formatCode>
                <c:ptCount val="3"/>
                <c:pt idx="0">
                  <c:v>8.6692307692307686</c:v>
                </c:pt>
                <c:pt idx="1">
                  <c:v>7.76</c:v>
                </c:pt>
                <c:pt idx="2">
                  <c:v>1.1549999999999991</c:v>
                </c:pt>
              </c:numCache>
            </c:numRef>
          </c:val>
          <c:smooth val="0"/>
          <c:extLst>
            <c:ext xmlns:c16="http://schemas.microsoft.com/office/drawing/2014/chart" uri="{C3380CC4-5D6E-409C-BE32-E72D297353CC}">
              <c16:uniqueId val="{00000000-249B-486E-8E72-035A16333CE8}"/>
            </c:ext>
          </c:extLst>
        </c:ser>
        <c:dLbls>
          <c:showLegendKey val="0"/>
          <c:showVal val="0"/>
          <c:showCatName val="0"/>
          <c:showSerName val="0"/>
          <c:showPercent val="0"/>
          <c:showBubbleSize val="0"/>
        </c:dLbls>
        <c:marker val="1"/>
        <c:smooth val="0"/>
        <c:axId val="639997832"/>
        <c:axId val="639999472"/>
      </c:lineChart>
      <c:catAx>
        <c:axId val="63999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39999472"/>
        <c:crosses val="autoZero"/>
        <c:auto val="1"/>
        <c:lblAlgn val="ctr"/>
        <c:lblOffset val="100"/>
        <c:noMultiLvlLbl val="0"/>
      </c:catAx>
      <c:valAx>
        <c:axId val="639999472"/>
        <c:scaling>
          <c:orientation val="minMax"/>
        </c:scaling>
        <c:delete val="1"/>
        <c:axPos val="l"/>
        <c:numFmt formatCode="0.0" sourceLinked="1"/>
        <c:majorTickMark val="none"/>
        <c:minorTickMark val="none"/>
        <c:tickLblPos val="nextTo"/>
        <c:crossAx val="639997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[Meta.xlsx]Resumen!TablaDinámica6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Resumen!$B$45</c:f>
              <c:strCache>
                <c:ptCount val="1"/>
                <c:pt idx="0">
                  <c:v>Media de Tratamiento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Resumen!$A$46:$A$49</c:f>
              <c:strCache>
                <c:ptCount val="3"/>
                <c:pt idx="0">
                  <c:v>Ahorro</c:v>
                </c:pt>
                <c:pt idx="1">
                  <c:v>Conocimiento</c:v>
                </c:pt>
                <c:pt idx="2">
                  <c:v>Mujeres</c:v>
                </c:pt>
              </c:strCache>
            </c:strRef>
          </c:cat>
          <c:val>
            <c:numRef>
              <c:f>Resumen!$B$46:$B$49</c:f>
              <c:numCache>
                <c:formatCode>0.0</c:formatCode>
                <c:ptCount val="3"/>
                <c:pt idx="0">
                  <c:v>56.307692307692314</c:v>
                </c:pt>
                <c:pt idx="1">
                  <c:v>33.738571428571433</c:v>
                </c:pt>
                <c:pt idx="2">
                  <c:v>56.272000000000006</c:v>
                </c:pt>
              </c:numCache>
            </c:numRef>
          </c:val>
          <c:extLst>
            <c:ext xmlns:c16="http://schemas.microsoft.com/office/drawing/2014/chart" uri="{C3380CC4-5D6E-409C-BE32-E72D297353CC}">
              <c16:uniqueId val="{00000000-22C4-47A5-90A8-1486326E8AB8}"/>
            </c:ext>
          </c:extLst>
        </c:ser>
        <c:ser>
          <c:idx val="1"/>
          <c:order val="1"/>
          <c:tx>
            <c:strRef>
              <c:f>Resumen!$C$45</c:f>
              <c:strCache>
                <c:ptCount val="1"/>
                <c:pt idx="0">
                  <c:v>Media de Control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Resumen!$A$46:$A$49</c:f>
              <c:strCache>
                <c:ptCount val="3"/>
                <c:pt idx="0">
                  <c:v>Ahorro</c:v>
                </c:pt>
                <c:pt idx="1">
                  <c:v>Conocimiento</c:v>
                </c:pt>
                <c:pt idx="2">
                  <c:v>Mujeres</c:v>
                </c:pt>
              </c:strCache>
            </c:strRef>
          </c:cat>
          <c:val>
            <c:numRef>
              <c:f>Resumen!$C$46:$C$49</c:f>
              <c:numCache>
                <c:formatCode>0.0</c:formatCode>
                <c:ptCount val="3"/>
                <c:pt idx="0">
                  <c:v>47.638461538461542</c:v>
                </c:pt>
                <c:pt idx="1">
                  <c:v>25.978571428571431</c:v>
                </c:pt>
                <c:pt idx="2">
                  <c:v>55.117000000000004</c:v>
                </c:pt>
              </c:numCache>
            </c:numRef>
          </c:val>
          <c:extLst>
            <c:ext xmlns:c16="http://schemas.microsoft.com/office/drawing/2014/chart" uri="{C3380CC4-5D6E-409C-BE32-E72D297353CC}">
              <c16:uniqueId val="{00000001-22C4-47A5-90A8-1486326E8AB8}"/>
            </c:ext>
          </c:extLst>
        </c:ser>
        <c:dLbls>
          <c:showLegendKey val="0"/>
          <c:showVal val="0"/>
          <c:showCatName val="0"/>
          <c:showSerName val="0"/>
          <c:showPercent val="0"/>
          <c:showBubbleSize val="0"/>
        </c:dLbls>
        <c:gapWidth val="219"/>
        <c:overlap val="-27"/>
        <c:axId val="556351832"/>
        <c:axId val="556352816"/>
      </c:barChart>
      <c:catAx>
        <c:axId val="556351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556352816"/>
        <c:crosses val="autoZero"/>
        <c:auto val="1"/>
        <c:lblAlgn val="ctr"/>
        <c:lblOffset val="100"/>
        <c:noMultiLvlLbl val="0"/>
      </c:catAx>
      <c:valAx>
        <c:axId val="55635281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556351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[Meta.xlsx]Resumen!TablaDinámica8</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2.3166666666666717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6.5000000000001021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1.4833333333333358E-2"/>
              <c:y val="-5.7835739282589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Resumen!$C$53</c:f>
              <c:strCache>
                <c:ptCount val="1"/>
                <c:pt idx="0">
                  <c:v>Máx. Tratamiento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Resumen!$A$54:$A$57</c:f>
              <c:strCache>
                <c:ptCount val="3"/>
                <c:pt idx="0">
                  <c:v>Ahorro</c:v>
                </c:pt>
                <c:pt idx="1">
                  <c:v>Conocimiento</c:v>
                </c:pt>
                <c:pt idx="2">
                  <c:v>Mujeres</c:v>
                </c:pt>
              </c:strCache>
            </c:strRef>
          </c:cat>
          <c:val>
            <c:numRef>
              <c:f>Resumen!$C$54:$C$57</c:f>
              <c:numCache>
                <c:formatCode>0</c:formatCode>
                <c:ptCount val="3"/>
                <c:pt idx="0">
                  <c:v>3875</c:v>
                </c:pt>
                <c:pt idx="1">
                  <c:v>3875</c:v>
                </c:pt>
                <c:pt idx="2">
                  <c:v>3127</c:v>
                </c:pt>
              </c:numCache>
            </c:numRef>
          </c:val>
          <c:extLst>
            <c:ext xmlns:c16="http://schemas.microsoft.com/office/drawing/2014/chart" uri="{C3380CC4-5D6E-409C-BE32-E72D297353CC}">
              <c16:uniqueId val="{00000001-6A58-4538-AA5D-D48D64418317}"/>
            </c:ext>
          </c:extLst>
        </c:ser>
        <c:ser>
          <c:idx val="2"/>
          <c:order val="2"/>
          <c:tx>
            <c:strRef>
              <c:f>Resumen!$D$53</c:f>
              <c:strCache>
                <c:ptCount val="1"/>
                <c:pt idx="0">
                  <c:v>Mín. Tratamiento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Resumen!$A$54:$A$57</c:f>
              <c:strCache>
                <c:ptCount val="3"/>
                <c:pt idx="0">
                  <c:v>Ahorro</c:v>
                </c:pt>
                <c:pt idx="1">
                  <c:v>Conocimiento</c:v>
                </c:pt>
                <c:pt idx="2">
                  <c:v>Mujeres</c:v>
                </c:pt>
              </c:strCache>
            </c:strRef>
          </c:cat>
          <c:val>
            <c:numRef>
              <c:f>Resumen!$D$54:$D$57</c:f>
              <c:numCache>
                <c:formatCode>0</c:formatCode>
                <c:ptCount val="3"/>
                <c:pt idx="0">
                  <c:v>138</c:v>
                </c:pt>
                <c:pt idx="1">
                  <c:v>139</c:v>
                </c:pt>
                <c:pt idx="2">
                  <c:v>140</c:v>
                </c:pt>
              </c:numCache>
            </c:numRef>
          </c:val>
          <c:extLst>
            <c:ext xmlns:c16="http://schemas.microsoft.com/office/drawing/2014/chart" uri="{C3380CC4-5D6E-409C-BE32-E72D297353CC}">
              <c16:uniqueId val="{00000002-6A58-4538-AA5D-D48D64418317}"/>
            </c:ext>
          </c:extLst>
        </c:ser>
        <c:dLbls>
          <c:showLegendKey val="0"/>
          <c:showVal val="0"/>
          <c:showCatName val="0"/>
          <c:showSerName val="0"/>
          <c:showPercent val="0"/>
          <c:showBubbleSize val="0"/>
        </c:dLbls>
        <c:gapWidth val="219"/>
        <c:overlap val="-27"/>
        <c:axId val="630753008"/>
        <c:axId val="630748088"/>
      </c:barChart>
      <c:lineChart>
        <c:grouping val="standard"/>
        <c:varyColors val="0"/>
        <c:ser>
          <c:idx val="0"/>
          <c:order val="0"/>
          <c:tx>
            <c:strRef>
              <c:f>Resumen!$B$53</c:f>
              <c:strCache>
                <c:ptCount val="1"/>
                <c:pt idx="0">
                  <c:v>Promedio Tratamiento</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6-6A58-4538-AA5D-D48D64418317}"/>
              </c:ext>
            </c:extLst>
          </c:dPt>
          <c:dPt>
            <c:idx val="1"/>
            <c:marker>
              <c:symbol val="none"/>
            </c:marker>
            <c:bubble3D val="0"/>
            <c:extLst>
              <c:ext xmlns:c16="http://schemas.microsoft.com/office/drawing/2014/chart" uri="{C3380CC4-5D6E-409C-BE32-E72D297353CC}">
                <c16:uniqueId val="{00000004-6A58-4538-AA5D-D48D64418317}"/>
              </c:ext>
            </c:extLst>
          </c:dPt>
          <c:dPt>
            <c:idx val="2"/>
            <c:marker>
              <c:symbol val="none"/>
            </c:marker>
            <c:bubble3D val="0"/>
            <c:extLst>
              <c:ext xmlns:c16="http://schemas.microsoft.com/office/drawing/2014/chart" uri="{C3380CC4-5D6E-409C-BE32-E72D297353CC}">
                <c16:uniqueId val="{00000005-6A58-4538-AA5D-D48D64418317}"/>
              </c:ext>
            </c:extLst>
          </c:dPt>
          <c:dLbls>
            <c:dLbl>
              <c:idx val="0"/>
              <c:layout>
                <c:manualLayout>
                  <c:x val="-1.4833333333333358E-2"/>
                  <c:y val="-5.7835739282589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58-4538-AA5D-D48D64418317}"/>
                </c:ext>
              </c:extLst>
            </c:dLbl>
            <c:dLbl>
              <c:idx val="1"/>
              <c:layout>
                <c:manualLayout>
                  <c:x val="-2.3166666666666717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58-4538-AA5D-D48D64418317}"/>
                </c:ext>
              </c:extLst>
            </c:dLbl>
            <c:dLbl>
              <c:idx val="2"/>
              <c:layout>
                <c:manualLayout>
                  <c:x val="-6.5000000000001021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58-4538-AA5D-D48D644183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Resumen!$A$54:$A$57</c:f>
              <c:strCache>
                <c:ptCount val="3"/>
                <c:pt idx="0">
                  <c:v>Ahorro</c:v>
                </c:pt>
                <c:pt idx="1">
                  <c:v>Conocimiento</c:v>
                </c:pt>
                <c:pt idx="2">
                  <c:v>Mujeres</c:v>
                </c:pt>
              </c:strCache>
            </c:strRef>
          </c:cat>
          <c:val>
            <c:numRef>
              <c:f>Resumen!$B$54:$B$57</c:f>
              <c:numCache>
                <c:formatCode>0</c:formatCode>
                <c:ptCount val="3"/>
                <c:pt idx="0">
                  <c:v>855.38461538461536</c:v>
                </c:pt>
                <c:pt idx="1">
                  <c:v>973</c:v>
                </c:pt>
                <c:pt idx="2">
                  <c:v>908.6</c:v>
                </c:pt>
              </c:numCache>
            </c:numRef>
          </c:val>
          <c:smooth val="0"/>
          <c:extLst>
            <c:ext xmlns:c16="http://schemas.microsoft.com/office/drawing/2014/chart" uri="{C3380CC4-5D6E-409C-BE32-E72D297353CC}">
              <c16:uniqueId val="{00000000-6A58-4538-AA5D-D48D64418317}"/>
            </c:ext>
          </c:extLst>
        </c:ser>
        <c:dLbls>
          <c:showLegendKey val="0"/>
          <c:showVal val="0"/>
          <c:showCatName val="0"/>
          <c:showSerName val="0"/>
          <c:showPercent val="0"/>
          <c:showBubbleSize val="0"/>
        </c:dLbls>
        <c:marker val="1"/>
        <c:smooth val="0"/>
        <c:axId val="630753008"/>
        <c:axId val="630748088"/>
      </c:lineChart>
      <c:catAx>
        <c:axId val="6307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30748088"/>
        <c:crosses val="autoZero"/>
        <c:auto val="1"/>
        <c:lblAlgn val="ctr"/>
        <c:lblOffset val="100"/>
        <c:noMultiLvlLbl val="0"/>
      </c:catAx>
      <c:valAx>
        <c:axId val="6307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307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[Meta.xlsx]Resumen!TablaDinámica9</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2.3166666666666665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1.761111111111111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1.2055555555555606E-2"/>
              <c:y val="-5.7835739282589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Resumen!$C$60</c:f>
              <c:strCache>
                <c:ptCount val="1"/>
                <c:pt idx="0">
                  <c:v>Máx. Control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Resumen!$A$61:$A$64</c:f>
              <c:strCache>
                <c:ptCount val="3"/>
                <c:pt idx="0">
                  <c:v>Ahorro</c:v>
                </c:pt>
                <c:pt idx="1">
                  <c:v>Conocimiento</c:v>
                </c:pt>
                <c:pt idx="2">
                  <c:v>Mujeres</c:v>
                </c:pt>
              </c:strCache>
            </c:strRef>
          </c:cat>
          <c:val>
            <c:numRef>
              <c:f>Resumen!$C$61:$C$64</c:f>
              <c:numCache>
                <c:formatCode>0</c:formatCode>
                <c:ptCount val="3"/>
                <c:pt idx="0">
                  <c:v>3875</c:v>
                </c:pt>
                <c:pt idx="1">
                  <c:v>3875</c:v>
                </c:pt>
                <c:pt idx="2">
                  <c:v>3572</c:v>
                </c:pt>
              </c:numCache>
            </c:numRef>
          </c:val>
          <c:extLst>
            <c:ext xmlns:c16="http://schemas.microsoft.com/office/drawing/2014/chart" uri="{C3380CC4-5D6E-409C-BE32-E72D297353CC}">
              <c16:uniqueId val="{00000001-6573-449B-A65F-F53AECA65D30}"/>
            </c:ext>
          </c:extLst>
        </c:ser>
        <c:ser>
          <c:idx val="2"/>
          <c:order val="2"/>
          <c:tx>
            <c:strRef>
              <c:f>Resumen!$D$60</c:f>
              <c:strCache>
                <c:ptCount val="1"/>
                <c:pt idx="0">
                  <c:v>Mín.Control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Resumen!$A$61:$A$64</c:f>
              <c:strCache>
                <c:ptCount val="3"/>
                <c:pt idx="0">
                  <c:v>Ahorro</c:v>
                </c:pt>
                <c:pt idx="1">
                  <c:v>Conocimiento</c:v>
                </c:pt>
                <c:pt idx="2">
                  <c:v>Mujeres</c:v>
                </c:pt>
              </c:strCache>
            </c:strRef>
          </c:cat>
          <c:val>
            <c:numRef>
              <c:f>Resumen!$D$61:$D$64</c:f>
              <c:numCache>
                <c:formatCode>0</c:formatCode>
                <c:ptCount val="3"/>
                <c:pt idx="0">
                  <c:v>138</c:v>
                </c:pt>
                <c:pt idx="1">
                  <c:v>141</c:v>
                </c:pt>
                <c:pt idx="2">
                  <c:v>147</c:v>
                </c:pt>
              </c:numCache>
            </c:numRef>
          </c:val>
          <c:extLst>
            <c:ext xmlns:c16="http://schemas.microsoft.com/office/drawing/2014/chart" uri="{C3380CC4-5D6E-409C-BE32-E72D297353CC}">
              <c16:uniqueId val="{00000002-6573-449B-A65F-F53AECA65D30}"/>
            </c:ext>
          </c:extLst>
        </c:ser>
        <c:dLbls>
          <c:showLegendKey val="0"/>
          <c:showVal val="0"/>
          <c:showCatName val="0"/>
          <c:showSerName val="0"/>
          <c:showPercent val="0"/>
          <c:showBubbleSize val="0"/>
        </c:dLbls>
        <c:gapWidth val="219"/>
        <c:overlap val="-27"/>
        <c:axId val="631225712"/>
        <c:axId val="631228664"/>
      </c:barChart>
      <c:lineChart>
        <c:grouping val="standard"/>
        <c:varyColors val="0"/>
        <c:ser>
          <c:idx val="0"/>
          <c:order val="0"/>
          <c:tx>
            <c:strRef>
              <c:f>Resumen!$B$60</c:f>
              <c:strCache>
                <c:ptCount val="1"/>
                <c:pt idx="0">
                  <c:v>Promedio Control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5-6573-449B-A65F-F53AECA65D30}"/>
              </c:ext>
            </c:extLst>
          </c:dPt>
          <c:dPt>
            <c:idx val="1"/>
            <c:marker>
              <c:symbol val="none"/>
            </c:marker>
            <c:bubble3D val="0"/>
            <c:extLst>
              <c:ext xmlns:c16="http://schemas.microsoft.com/office/drawing/2014/chart" uri="{C3380CC4-5D6E-409C-BE32-E72D297353CC}">
                <c16:uniqueId val="{00000006-6573-449B-A65F-F53AECA65D30}"/>
              </c:ext>
            </c:extLst>
          </c:dPt>
          <c:dPt>
            <c:idx val="2"/>
            <c:marker>
              <c:symbol val="none"/>
            </c:marker>
            <c:bubble3D val="0"/>
            <c:extLst>
              <c:ext xmlns:c16="http://schemas.microsoft.com/office/drawing/2014/chart" uri="{C3380CC4-5D6E-409C-BE32-E72D297353CC}">
                <c16:uniqueId val="{00000004-6573-449B-A65F-F53AECA65D30}"/>
              </c:ext>
            </c:extLst>
          </c:dPt>
          <c:dLbls>
            <c:dLbl>
              <c:idx val="0"/>
              <c:layout>
                <c:manualLayout>
                  <c:x val="-1.761111111111111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73-449B-A65F-F53AECA65D30}"/>
                </c:ext>
              </c:extLst>
            </c:dLbl>
            <c:dLbl>
              <c:idx val="1"/>
              <c:layout>
                <c:manualLayout>
                  <c:x val="-1.2055555555555606E-2"/>
                  <c:y val="-5.7835739282589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573-449B-A65F-F53AECA65D30}"/>
                </c:ext>
              </c:extLst>
            </c:dLbl>
            <c:dLbl>
              <c:idx val="2"/>
              <c:layout>
                <c:manualLayout>
                  <c:x val="-2.3166666666666665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73-449B-A65F-F53AECA65D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Resumen!$A$61:$A$64</c:f>
              <c:strCache>
                <c:ptCount val="3"/>
                <c:pt idx="0">
                  <c:v>Ahorro</c:v>
                </c:pt>
                <c:pt idx="1">
                  <c:v>Conocimiento</c:v>
                </c:pt>
                <c:pt idx="2">
                  <c:v>Mujeres</c:v>
                </c:pt>
              </c:strCache>
            </c:strRef>
          </c:cat>
          <c:val>
            <c:numRef>
              <c:f>Resumen!$B$61:$B$64</c:f>
              <c:numCache>
                <c:formatCode>0</c:formatCode>
                <c:ptCount val="3"/>
                <c:pt idx="0">
                  <c:v>862.07692307692309</c:v>
                </c:pt>
                <c:pt idx="1">
                  <c:v>968.85714285714289</c:v>
                </c:pt>
                <c:pt idx="2">
                  <c:v>924.4</c:v>
                </c:pt>
              </c:numCache>
            </c:numRef>
          </c:val>
          <c:smooth val="0"/>
          <c:extLst>
            <c:ext xmlns:c16="http://schemas.microsoft.com/office/drawing/2014/chart" uri="{C3380CC4-5D6E-409C-BE32-E72D297353CC}">
              <c16:uniqueId val="{00000000-6573-449B-A65F-F53AECA65D30}"/>
            </c:ext>
          </c:extLst>
        </c:ser>
        <c:dLbls>
          <c:showLegendKey val="0"/>
          <c:showVal val="0"/>
          <c:showCatName val="0"/>
          <c:showSerName val="0"/>
          <c:showPercent val="0"/>
          <c:showBubbleSize val="0"/>
        </c:dLbls>
        <c:marker val="1"/>
        <c:smooth val="0"/>
        <c:axId val="631225712"/>
        <c:axId val="631228664"/>
      </c:lineChart>
      <c:catAx>
        <c:axId val="63122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31228664"/>
        <c:crosses val="autoZero"/>
        <c:auto val="1"/>
        <c:lblAlgn val="ctr"/>
        <c:lblOffset val="100"/>
        <c:noMultiLvlLbl val="0"/>
      </c:catAx>
      <c:valAx>
        <c:axId val="63122866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312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[Meta.xlsx]Resumen!TablaDinámica10</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Resumen!$B$66</c:f>
              <c:strCache>
                <c:ptCount val="1"/>
                <c:pt idx="0">
                  <c:v>Promedio de Impacto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Resumen!$A$67:$A$70</c:f>
              <c:strCache>
                <c:ptCount val="3"/>
                <c:pt idx="0">
                  <c:v>Ahorro</c:v>
                </c:pt>
                <c:pt idx="1">
                  <c:v>Conocimiento</c:v>
                </c:pt>
                <c:pt idx="2">
                  <c:v>Mujeres</c:v>
                </c:pt>
              </c:strCache>
            </c:strRef>
          </c:cat>
          <c:val>
            <c:numRef>
              <c:f>Resumen!$B$67:$B$70</c:f>
              <c:numCache>
                <c:formatCode>0.0</c:formatCode>
                <c:ptCount val="3"/>
                <c:pt idx="0">
                  <c:v>8.6692307692307686</c:v>
                </c:pt>
                <c:pt idx="1">
                  <c:v>7.76</c:v>
                </c:pt>
                <c:pt idx="2">
                  <c:v>1.1549999999999991</c:v>
                </c:pt>
              </c:numCache>
            </c:numRef>
          </c:val>
          <c:extLst>
            <c:ext xmlns:c16="http://schemas.microsoft.com/office/drawing/2014/chart" uri="{C3380CC4-5D6E-409C-BE32-E72D297353CC}">
              <c16:uniqueId val="{00000000-94CE-413F-8049-80A484868689}"/>
            </c:ext>
          </c:extLst>
        </c:ser>
        <c:ser>
          <c:idx val="1"/>
          <c:order val="1"/>
          <c:tx>
            <c:strRef>
              <c:f>Resumen!$C$66</c:f>
              <c:strCache>
                <c:ptCount val="1"/>
                <c:pt idx="0">
                  <c:v>Desvest de Impacto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Resumen!$A$67:$A$70</c:f>
              <c:strCache>
                <c:ptCount val="3"/>
                <c:pt idx="0">
                  <c:v>Ahorro</c:v>
                </c:pt>
                <c:pt idx="1">
                  <c:v>Conocimiento</c:v>
                </c:pt>
                <c:pt idx="2">
                  <c:v>Mujeres</c:v>
                </c:pt>
              </c:strCache>
            </c:strRef>
          </c:cat>
          <c:val>
            <c:numRef>
              <c:f>Resumen!$C$67:$C$70</c:f>
              <c:numCache>
                <c:formatCode>0.0</c:formatCode>
                <c:ptCount val="3"/>
                <c:pt idx="0">
                  <c:v>12.699828385676756</c:v>
                </c:pt>
                <c:pt idx="1">
                  <c:v>12.402729538291156</c:v>
                </c:pt>
                <c:pt idx="2">
                  <c:v>6.0908934757827895</c:v>
                </c:pt>
              </c:numCache>
            </c:numRef>
          </c:val>
          <c:extLst>
            <c:ext xmlns:c16="http://schemas.microsoft.com/office/drawing/2014/chart" uri="{C3380CC4-5D6E-409C-BE32-E72D297353CC}">
              <c16:uniqueId val="{00000001-94CE-413F-8049-80A484868689}"/>
            </c:ext>
          </c:extLst>
        </c:ser>
        <c:dLbls>
          <c:showLegendKey val="0"/>
          <c:showVal val="0"/>
          <c:showCatName val="0"/>
          <c:showSerName val="0"/>
          <c:showPercent val="0"/>
          <c:showBubbleSize val="0"/>
        </c:dLbls>
        <c:gapWidth val="182"/>
        <c:axId val="753169120"/>
        <c:axId val="753167152"/>
      </c:barChart>
      <c:catAx>
        <c:axId val="75316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53167152"/>
        <c:crosses val="autoZero"/>
        <c:auto val="1"/>
        <c:lblAlgn val="ctr"/>
        <c:lblOffset val="100"/>
        <c:noMultiLvlLbl val="0"/>
      </c:catAx>
      <c:valAx>
        <c:axId val="7531671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531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18</xdr:row>
      <xdr:rowOff>0</xdr:rowOff>
    </xdr:from>
    <xdr:to>
      <xdr:col>4</xdr:col>
      <xdr:colOff>685800</xdr:colOff>
      <xdr:row>28</xdr:row>
      <xdr:rowOff>7620</xdr:rowOff>
    </xdr:to>
    <xdr:graphicFrame macro="">
      <xdr:nvGraphicFramePr>
        <xdr:cNvPr id="4" name="Gráfico 3">
          <a:extLst>
            <a:ext uri="{FF2B5EF4-FFF2-40B4-BE49-F238E27FC236}">
              <a16:creationId xmlns:a16="http://schemas.microsoft.com/office/drawing/2014/main" id="{3F19B564-33A8-4939-90AA-78029ED8D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243840</xdr:colOff>
      <xdr:row>1</xdr:row>
      <xdr:rowOff>30480</xdr:rowOff>
    </xdr:from>
    <xdr:to>
      <xdr:col>12</xdr:col>
      <xdr:colOff>60960</xdr:colOff>
      <xdr:row>16</xdr:row>
      <xdr:rowOff>30480</xdr:rowOff>
    </xdr:to>
    <xdr:graphicFrame macro="">
      <xdr:nvGraphicFramePr>
        <xdr:cNvPr id="2" name="Gráfico 1">
          <a:extLst>
            <a:ext uri="{FF2B5EF4-FFF2-40B4-BE49-F238E27FC236}">
              <a16:creationId xmlns:a16="http://schemas.microsoft.com/office/drawing/2014/main" id="{B09AAE6C-7A95-43EF-AD8A-B74D6E7FC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205740</xdr:colOff>
      <xdr:row>19</xdr:row>
      <xdr:rowOff>167640</xdr:rowOff>
    </xdr:from>
    <xdr:to>
      <xdr:col>12</xdr:col>
      <xdr:colOff>22860</xdr:colOff>
      <xdr:row>34</xdr:row>
      <xdr:rowOff>167640</xdr:rowOff>
    </xdr:to>
    <xdr:graphicFrame macro="">
      <xdr:nvGraphicFramePr>
        <xdr:cNvPr id="3" name="Gráfico 2">
          <a:extLst>
            <a:ext uri="{FF2B5EF4-FFF2-40B4-BE49-F238E27FC236}">
              <a16:creationId xmlns:a16="http://schemas.microsoft.com/office/drawing/2014/main" id="{CAE5478D-A8B5-4D1E-BED4-E7E4242A3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502920</xdr:colOff>
      <xdr:row>34</xdr:row>
      <xdr:rowOff>160020</xdr:rowOff>
    </xdr:from>
    <xdr:to>
      <xdr:col>8</xdr:col>
      <xdr:colOff>792480</xdr:colOff>
      <xdr:row>45</xdr:row>
      <xdr:rowOff>121920</xdr:rowOff>
    </xdr:to>
    <xdr:graphicFrame macro="">
      <xdr:nvGraphicFramePr>
        <xdr:cNvPr id="5" name="Gráfico 4">
          <a:extLst>
            <a:ext uri="{FF2B5EF4-FFF2-40B4-BE49-F238E27FC236}">
              <a16:creationId xmlns:a16="http://schemas.microsoft.com/office/drawing/2014/main" id="{5C81F600-9EA8-4E93-8BF2-07E37C55C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495300</xdr:colOff>
      <xdr:row>46</xdr:row>
      <xdr:rowOff>83820</xdr:rowOff>
    </xdr:from>
    <xdr:to>
      <xdr:col>8</xdr:col>
      <xdr:colOff>678180</xdr:colOff>
      <xdr:row>55</xdr:row>
      <xdr:rowOff>129540</xdr:rowOff>
    </xdr:to>
    <xdr:graphicFrame macro="">
      <xdr:nvGraphicFramePr>
        <xdr:cNvPr id="6" name="Gráfico 5">
          <a:extLst>
            <a:ext uri="{FF2B5EF4-FFF2-40B4-BE49-F238E27FC236}">
              <a16:creationId xmlns:a16="http://schemas.microsoft.com/office/drawing/2014/main" id="{9356D77A-DBDF-4E25-B00D-FBB3F2394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106680</xdr:colOff>
      <xdr:row>60</xdr:row>
      <xdr:rowOff>144780</xdr:rowOff>
    </xdr:from>
    <xdr:to>
      <xdr:col>9</xdr:col>
      <xdr:colOff>60960</xdr:colOff>
      <xdr:row>75</xdr:row>
      <xdr:rowOff>144780</xdr:rowOff>
    </xdr:to>
    <xdr:graphicFrame macro="">
      <xdr:nvGraphicFramePr>
        <xdr:cNvPr id="7" name="Gráfico 6">
          <a:extLst>
            <a:ext uri="{FF2B5EF4-FFF2-40B4-BE49-F238E27FC236}">
              <a16:creationId xmlns:a16="http://schemas.microsoft.com/office/drawing/2014/main" id="{FDBE318E-3E1E-4FD8-AD69-A4668AA11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137160</xdr:colOff>
      <xdr:row>78</xdr:row>
      <xdr:rowOff>30480</xdr:rowOff>
    </xdr:from>
    <xdr:to>
      <xdr:col>7</xdr:col>
      <xdr:colOff>198120</xdr:colOff>
      <xdr:row>93</xdr:row>
      <xdr:rowOff>30480</xdr:rowOff>
    </xdr:to>
    <xdr:graphicFrame macro="">
      <xdr:nvGraphicFramePr>
        <xdr:cNvPr id="8" name="Gráfico 7">
          <a:extLst>
            <a:ext uri="{FF2B5EF4-FFF2-40B4-BE49-F238E27FC236}">
              <a16:creationId xmlns:a16="http://schemas.microsoft.com/office/drawing/2014/main" id="{D1B5DB2B-76CD-4898-A28D-D59A2D784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358140</xdr:colOff>
      <xdr:row>67</xdr:row>
      <xdr:rowOff>68580</xdr:rowOff>
    </xdr:from>
    <xdr:to>
      <xdr:col>9</xdr:col>
      <xdr:colOff>312420</xdr:colOff>
      <xdr:row>82</xdr:row>
      <xdr:rowOff>68580</xdr:rowOff>
    </xdr:to>
    <xdr:graphicFrame macro="">
      <xdr:nvGraphicFramePr>
        <xdr:cNvPr id="9" name="Gráfico 8">
          <a:extLst>
            <a:ext uri="{FF2B5EF4-FFF2-40B4-BE49-F238E27FC236}">
              <a16:creationId xmlns:a16="http://schemas.microsoft.com/office/drawing/2014/main" id="{36BFD111-17ED-4FCF-BED8-8D2A05BA0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BAL GARRIDO" refreshedDate="44214.686497569448" createdVersion="6" refreshedVersion="6" minRefreshableVersion="3" recordCount="30" xr:uid="{A6F24BA0-B90F-4A87-BD8A-EF59A934DAA5}">
  <cacheSource type="worksheet">
    <worksheetSource ref="A1:P31" sheet="Base Total"/>
  </cacheSource>
  <cacheFields count="16">
    <cacheField name="Nombre del estudio" numFmtId="0">
      <sharedItems count="10">
        <s v="FINANCIAL EDUCATION AND BEHAVIOR FORMATION: LARGE-SCALE EXPERIMENTAL EVIDENCE FROM BRAZIL"/>
        <s v="El impacto de la educación económica y financiera en los jóvenes: el caso de Finanzas para el Cambio"/>
        <s v="Why Is Voluntary Financial Education So Unpopular?"/>
        <s v="“EVALUACIÓN DE IMPACTO DE UN PROYECTO DE EDUCACIÓN FINANCIERA DIRIGIDO A ESTUDIANTES DE 4TO Y 5TO DE SECUNDARIA DE IIEE DE LIMA NORTE”"/>
        <s v="EVALUACIÓN DE IMPACTO DEL PROGRAMA FINANZAS EN EL COLE – PRIMARIA"/>
        <s v="FREEING FINANCIAL EDUCATION VIA TABLETS: EXPERIMENTAL EVIDENCE FROM COLOMBIA"/>
        <s v="Modelos para integrar los servicios_x000a_financieros con la educación financiera_x000a_para jóvenes"/>
        <s v="Evaluación de Impacto del Piloto Ampliado del Programa para el Desarrollo de la Inteligencia Económica Y Financiera de Niños y Jóvenes"/>
        <s v="Evaluación de Impacto de Finanzas en mi Colegio (Eduacaación Financiera en la Secundaria)"/>
        <s v="EDUCACIÓN FINANCIERA EN HONDURAS: UN MODELO BASADO EN LAS EVALUACIONES DE IMPACTO DE LATINOAMÉRICA"/>
      </sharedItems>
    </cacheField>
    <cacheField name="Autor" numFmtId="0">
      <sharedItems/>
    </cacheField>
    <cacheField name="Institución" numFmtId="0">
      <sharedItems count="9">
        <s v="Banco Mundial"/>
        <s v="Banco de la República de Colombia"/>
        <s v="Universidad Garcilazo de la Vega"/>
        <s v="Sparkassenstiftung/SBS"/>
        <s v="National Bureau of Economic Research"/>
        <s v="Freedmon for Hunger/The Mastercard Foundation"/>
        <s v="Spectron Desarrollo"/>
        <s v="BID"/>
        <s v="Universidad de Salamanca"/>
      </sharedItems>
    </cacheField>
    <cacheField name="Año" numFmtId="0">
      <sharedItems containsSemiMixedTypes="0" containsString="0" containsNumber="1" containsInteger="1" minValue="2011" maxValue="2019" count="9">
        <n v="2011"/>
        <n v="2012"/>
        <n v="2013"/>
        <n v="2017"/>
        <n v="2018"/>
        <n v="2019"/>
        <n v="2014"/>
        <n v="2015"/>
        <n v="2016"/>
      </sharedItems>
    </cacheField>
    <cacheField name="País" numFmtId="0">
      <sharedItems count="5">
        <s v="Brasil"/>
        <s v="Colombia"/>
        <s v="México"/>
        <s v="Perú"/>
        <s v="Ecuador"/>
      </sharedItems>
    </cacheField>
    <cacheField name="Dato" numFmtId="0">
      <sharedItems/>
    </cacheField>
    <cacheField name="Date" numFmtId="0">
      <sharedItems/>
    </cacheField>
    <cacheField name="Grupo objetivo" numFmtId="0">
      <sharedItems containsBlank="1"/>
    </cacheField>
    <cacheField name="Objetivos" numFmtId="0">
      <sharedItems containsBlank="1"/>
    </cacheField>
    <cacheField name="Tratamiento" numFmtId="0">
      <sharedItems containsSemiMixedTypes="0" containsString="0" containsNumber="1" containsInteger="1" minValue="138" maxValue="3875"/>
    </cacheField>
    <cacheField name="Control" numFmtId="0">
      <sharedItems containsSemiMixedTypes="0" containsString="0" containsNumber="1" containsInteger="1" minValue="138" maxValue="3875"/>
    </cacheField>
    <cacheField name="M.Tratamiento" numFmtId="0">
      <sharedItems containsSemiMixedTypes="0" containsString="0" containsNumber="1" minValue="3.9" maxValue="89"/>
    </cacheField>
    <cacheField name="M.Control" numFmtId="0">
      <sharedItems containsSemiMixedTypes="0" containsString="0" containsNumber="1" minValue="3.4" maxValue="88"/>
    </cacheField>
    <cacheField name="Variable de impacto" numFmtId="0">
      <sharedItems/>
    </cacheField>
    <cacheField name="Impacto" numFmtId="0">
      <sharedItems containsSemiMixedTypes="0" containsString="0" containsNumber="1" minValue="-11.000000000000004" maxValue="30"/>
    </cacheField>
    <cacheField name="Base" numFmtId="0">
      <sharedItems count="3">
        <s v="Mujeres"/>
        <s v="Ahorro"/>
        <s v="Conocimien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Miriam Bruhn, Luciana de Souza Leão, Arianna Legovini, Rogelio,Marchetti, and Bilal Zia"/>
    <x v="0"/>
    <x v="0"/>
    <x v="0"/>
    <s v="2011 Banco Mundial -Brasil"/>
    <s v="2011 Banco Mundial -Brasil"/>
    <s v="Personas mayores a 16 años"/>
    <s v="Educación financiero, ahorro, mejora en desempeño estudiantil"/>
    <n v="827"/>
    <n v="864"/>
    <n v="56"/>
    <n v="55"/>
    <s v="Estudiantes mujeres"/>
    <n v="1"/>
    <x v="0"/>
  </r>
  <r>
    <x v="0"/>
    <s v="Miriam Bruhn, Luciana de Souza Leão, Arianna Legovini, Rogelio,Marchetti, and Bilal Zia"/>
    <x v="0"/>
    <x v="1"/>
    <x v="0"/>
    <s v="2012 Banco Mundial -Brasil"/>
    <s v="2012 Banco Mundial -Brasil"/>
    <s v="Personas mayores a 16 años"/>
    <s v="Educación financiero, ahorro, mejora en desempeño estudiantil"/>
    <n v="827"/>
    <n v="864"/>
    <n v="43"/>
    <n v="45"/>
    <s v="Madres de estudiantes"/>
    <n v="-2"/>
    <x v="0"/>
  </r>
  <r>
    <x v="1"/>
    <s v="Nidia García Bohorquéz"/>
    <x v="1"/>
    <x v="1"/>
    <x v="1"/>
    <s v="2012 Banco de la República de Colombia -Colombia"/>
    <s v="2012 Banco de la República de Colombia -Colombia"/>
    <s v="Padres de familia de estudiantes de personas de 16 a 18 años"/>
    <s v="Crédito, eduacación financiera"/>
    <n v="781"/>
    <n v="737"/>
    <n v="53.53"/>
    <n v="61.74"/>
    <s v="Mujer"/>
    <n v="-8.2100000000000009"/>
    <x v="0"/>
  </r>
  <r>
    <x v="1"/>
    <s v="Nidia García Bohorquéz"/>
    <x v="1"/>
    <x v="1"/>
    <x v="1"/>
    <s v="2012 Banco de la República de Colombia -Colombia"/>
    <s v="2012 Banco de la República de Colombia -Colombia"/>
    <s v="Padres de familia de estudiantes de personas de 16 a 18 años"/>
    <s v="Crédito, eduacación financiera"/>
    <n v="781"/>
    <n v="737"/>
    <n v="40.33"/>
    <n v="45.86"/>
    <s v="Madre cabeza de familia"/>
    <n v="-5.5300000000000011"/>
    <x v="0"/>
  </r>
  <r>
    <x v="1"/>
    <s v="Nidia García Bohorquéz"/>
    <x v="1"/>
    <x v="1"/>
    <x v="1"/>
    <s v="2012 Banco de la República de Colombia -Colombia"/>
    <s v="2012 Banco de la República de Colombia -Colombia"/>
    <s v="Padres de familia de estudiantes de personas de 16 a 18 años"/>
    <s v="Crédito, eduacación financiera"/>
    <n v="781"/>
    <n v="737"/>
    <n v="22.66"/>
    <n v="15.47"/>
    <s v="Madre que no trabaja7"/>
    <n v="7.1899999999999995"/>
    <x v="0"/>
  </r>
  <r>
    <x v="2"/>
    <s v="Miriam Bruhn, Gabriela Lara y David Mckenzie"/>
    <x v="0"/>
    <x v="2"/>
    <x v="2"/>
    <s v="2013 Banco Mundial -México"/>
    <s v="2013 Banco Mundial -México"/>
    <s v="Mayores de 18 años"/>
    <s v="Conocimientos financieros, ahorro, uso de tarjetas de crédito, préstamos, ahorros de seguridad social."/>
    <n v="1090"/>
    <n v="772"/>
    <n v="50"/>
    <n v="47"/>
    <s v="Mujer"/>
    <n v="3"/>
    <x v="0"/>
  </r>
  <r>
    <x v="3"/>
    <s v="VICTOR HERNAN VASQUEZ RUIZ"/>
    <x v="2"/>
    <x v="3"/>
    <x v="3"/>
    <s v="2017 Universidad Garcilazo de la Vega -Perú"/>
    <s v="2017 Universidad Garcilazo de la Vega -Perú"/>
    <s v="15 años"/>
    <s v="Conocimiento, habilidades y ahorro"/>
    <n v="140"/>
    <n v="147"/>
    <n v="73.599999999999994"/>
    <n v="76.900000000000006"/>
    <s v="Madre Trabaja"/>
    <n v="-3.3000000000000114"/>
    <x v="0"/>
  </r>
  <r>
    <x v="3"/>
    <s v="VICTOR HERNAN VASQUEZ RUIZ"/>
    <x v="2"/>
    <x v="4"/>
    <x v="3"/>
    <s v="2018 Universidad Garcilazo de la Vega -Perú"/>
    <s v="2018 Universidad Garcilazo de la Vega -Perú"/>
    <s v="16 años"/>
    <s v="Conocimiento, habilidades y ahorro"/>
    <n v="140"/>
    <n v="147"/>
    <n v="71.2"/>
    <n v="66.7"/>
    <s v="Madre Trabaja"/>
    <n v="4.5"/>
    <x v="0"/>
  </r>
  <r>
    <x v="4"/>
    <s v="Yadiraah Iparraguirre"/>
    <x v="3"/>
    <x v="5"/>
    <x v="3"/>
    <s v="2019 Sparkassenstiftung/SBS -Perú"/>
    <s v="2019 Sparkassenstiftung/SBS -Perú"/>
    <s v="15 años"/>
    <s v="Ahorro, mejoramiento de condiciones de vida"/>
    <n v="592"/>
    <n v="667"/>
    <n v="81"/>
    <n v="69"/>
    <s v="Mujer"/>
    <n v="12"/>
    <x v="0"/>
  </r>
  <r>
    <x v="5"/>
    <s v="Orazio Attanasio_x000a_Matthew Bird_x000a_Lina Cardona-Sosa_x000a_Pablo Lavado"/>
    <x v="4"/>
    <x v="5"/>
    <x v="1"/>
    <s v="2019 National Bureau of Economic Research -Colombia"/>
    <s v="2019 National Bureau of Economic Research -Colombia"/>
    <s v="Madres de familia"/>
    <s v="Educación financiera a través de tablets"/>
    <n v="3127"/>
    <n v="3572"/>
    <n v="71.400000000000006"/>
    <n v="68.5"/>
    <s v="Madres de familia"/>
    <n v="2.9000000000000057"/>
    <x v="0"/>
  </r>
  <r>
    <x v="6"/>
    <s v=" Rossana Ramírezy Candace Nelson"/>
    <x v="5"/>
    <x v="6"/>
    <x v="4"/>
    <s v="2014 Freedmon for Hunger/The Mastercard Foundation -Ecuador"/>
    <s v="13 a 24 años"/>
    <s v="Ahorros, cuentas de ahorro, Educación financiera, Ahorro de los padres, ahorros familiares. (Conocimientos y comportamientos de ahorros)"/>
    <m/>
    <n v="138"/>
    <n v="138"/>
    <n v="78.400000000000006"/>
    <n v="61.8"/>
    <s v="Tiene ahorros (en algún lugar)"/>
    <n v="16.600000000000009"/>
    <x v="1"/>
  </r>
  <r>
    <x v="6"/>
    <s v=" Rossana Ramírezy Candace Nelson"/>
    <x v="5"/>
    <x v="7"/>
    <x v="4"/>
    <s v="2015 Freedmon for Hunger/The Mastercard Foundation -Ecuador"/>
    <s v="14 a 24 años"/>
    <s v="Ahorros, cuentas de ahorro, Educación financiera, Ahorro de los padres, ahorros familiares. (Conocimientos y comportamientos de ahorros)"/>
    <m/>
    <n v="138"/>
    <n v="138"/>
    <n v="58.2"/>
    <n v="30.2"/>
    <s v="Ahorra dinero en casa"/>
    <n v="28.000000000000004"/>
    <x v="1"/>
  </r>
  <r>
    <x v="7"/>
    <s v="Spectron Desarrollo"/>
    <x v="6"/>
    <x v="8"/>
    <x v="2"/>
    <s v="2016 Spectron Desarrollo -México"/>
    <s v="12 a 14 años"/>
    <m/>
    <m/>
    <n v="565"/>
    <n v="535"/>
    <n v="22"/>
    <n v="22"/>
    <s v="Ahorro"/>
    <n v="0"/>
    <x v="1"/>
  </r>
  <r>
    <x v="7"/>
    <s v="Spectron Desarrollo"/>
    <x v="6"/>
    <x v="8"/>
    <x v="2"/>
    <s v="2016 Spectron Desarrollo -México"/>
    <s v="14 a 16 años"/>
    <m/>
    <m/>
    <n v="652"/>
    <n v="610"/>
    <n v="36"/>
    <n v="36"/>
    <s v="Ahorro"/>
    <n v="0"/>
    <x v="1"/>
  </r>
  <r>
    <x v="8"/>
    <s v="Verónica Frisancho"/>
    <x v="7"/>
    <x v="3"/>
    <x v="3"/>
    <s v="2017 BID -Perú"/>
    <s v="Estudiantes de segundo, tercer y cuarto grado"/>
    <s v="medir el impacto de la provisi´on de educaci´on financiera en las escuelas sobre el conocimiento y comportamiento financiero de los estudiantes y sus maestros."/>
    <m/>
    <n v="3875"/>
    <n v="3875"/>
    <n v="26.3"/>
    <n v="27"/>
    <s v="Ahorro"/>
    <n v="-0.69999999999999929"/>
    <x v="1"/>
  </r>
  <r>
    <x v="6"/>
    <s v=" Rossana Ramírezy Candace Nelson"/>
    <x v="5"/>
    <x v="3"/>
    <x v="4"/>
    <s v="2017 Freedmon for Hunger/The Mastercard Foundation -Ecuador"/>
    <s v="16 a 24 años"/>
    <s v="Ahorros, cuentas de ahorro, Educación financiera, Ahorro de los padres, ahorros familiares. (Conocimientos y comportamientos de ahorros)"/>
    <m/>
    <n v="138"/>
    <n v="138"/>
    <n v="27.2"/>
    <n v="38.200000000000003"/>
    <s v="Jóvenes que indican que sus padres ahorran en una cooperativa"/>
    <n v="-11.000000000000004"/>
    <x v="1"/>
  </r>
  <r>
    <x v="6"/>
    <s v=" Rossana Ramírezy Candace Nelson"/>
    <x v="5"/>
    <x v="4"/>
    <x v="4"/>
    <s v="2018 Freedmon for Hunger/The Mastercard Foundation -Ecuador"/>
    <s v="17 a 24 años"/>
    <s v="Ahorros, cuentas de ahorro, Educación financiera, Ahorro de los padres, ahorros familiares. (Conocimientos y comportamientos de ahorros)"/>
    <m/>
    <n v="138"/>
    <n v="138"/>
    <n v="32.799999999999997"/>
    <n v="16.2"/>
    <s v="Conoce los cinco requisitos para abrir una cuenta de ahorro (documento de identidad de los padres, tarjeta de elector, factura de servicios públicos, documento de identidad propio, fotografía)"/>
    <n v="16.599999999999998"/>
    <x v="1"/>
  </r>
  <r>
    <x v="8"/>
    <s v="Verónica Frisancho"/>
    <x v="7"/>
    <x v="5"/>
    <x v="3"/>
    <s v="2019 BID -Perú"/>
    <s v="Estudiantes de segundo, tercer y cuarto grado"/>
    <s v="medir el impacto de la provisi´on de educaci´on financiera en las escuelas sobre el conocimiento y comportamiento financiero de los estudiantes y sus maestros."/>
    <m/>
    <n v="3875"/>
    <n v="3875"/>
    <n v="69"/>
    <n v="70"/>
    <s v="Ahorro"/>
    <n v="-1"/>
    <x v="1"/>
  </r>
  <r>
    <x v="6"/>
    <s v=" Rossana Ramírezy Candace Nelson"/>
    <x v="5"/>
    <x v="5"/>
    <x v="4"/>
    <s v="2019 Freedmon for Hunger/The Mastercard Foundation -Ecuador"/>
    <s v="18 a 24 años"/>
    <s v="Ahorros, cuentas de ahorro, Educación financiera, Ahorro de los padres, ahorros familiares. (Conocimientos y comportamientos de ahorros)"/>
    <m/>
    <n v="138"/>
    <n v="138"/>
    <n v="61"/>
    <n v="31"/>
    <s v="Padres que indican ahorrar en Cooprogreso o San José****"/>
    <n v="30"/>
    <x v="1"/>
  </r>
  <r>
    <x v="4"/>
    <s v="Yadiraah Iparraguirre"/>
    <x v="3"/>
    <x v="5"/>
    <x v="3"/>
    <s v="2019 Sparkassenstiftung/SBS -Perú"/>
    <s v="15 años"/>
    <s v="Ahorro"/>
    <m/>
    <n v="592"/>
    <n v="667"/>
    <n v="89"/>
    <n v="88"/>
    <s v="Ahorro"/>
    <n v="1"/>
    <x v="1"/>
  </r>
  <r>
    <x v="4"/>
    <s v="Yadiraah Iparraguirre"/>
    <x v="3"/>
    <x v="5"/>
    <x v="3"/>
    <s v="2019 Sparkassenstiftung/SBS -Perú"/>
    <s v="16 años"/>
    <s v="Ahorro"/>
    <m/>
    <n v="592"/>
    <n v="667"/>
    <n v="85"/>
    <n v="79"/>
    <s v="Ahorro"/>
    <n v="6"/>
    <x v="1"/>
  </r>
  <r>
    <x v="3"/>
    <s v="VICTOR HERNAN VASQUEZ RUIZ"/>
    <x v="2"/>
    <x v="5"/>
    <x v="3"/>
    <s v="2019 Universidad Garcilazo de la Vega -Perú"/>
    <s v="17 años"/>
    <s v="Ahorro"/>
    <m/>
    <n v="140"/>
    <n v="147"/>
    <n v="61.9"/>
    <n v="39.700000000000003"/>
    <s v="Ahorro"/>
    <n v="22.199999999999996"/>
    <x v="1"/>
  </r>
  <r>
    <x v="3"/>
    <s v="VICTOR HERNAN VASQUEZ RUIZ"/>
    <x v="2"/>
    <x v="5"/>
    <x v="3"/>
    <s v="2019 Universidad Garcilazo de la Vega -Perú"/>
    <s v="18 años"/>
    <s v="Ahorro"/>
    <m/>
    <n v="139"/>
    <n v="141"/>
    <n v="85.2"/>
    <n v="80.2"/>
    <s v="Ahorro"/>
    <n v="5"/>
    <x v="1"/>
  </r>
  <r>
    <x v="1"/>
    <s v="Nidia García Bohorquéz"/>
    <x v="1"/>
    <x v="1"/>
    <x v="1"/>
    <s v="2012 Banco de la República de Colombia -Colombia"/>
    <s v="Estudiantes de secundaria"/>
    <m/>
    <m/>
    <n v="781"/>
    <n v="737"/>
    <n v="14.22"/>
    <n v="12.77"/>
    <s v="Estudiante que trabaja"/>
    <n v="1.4500000000000011"/>
    <x v="2"/>
  </r>
  <r>
    <x v="9"/>
    <s v="JORGE LUIS NOLASCO ISAULA"/>
    <x v="8"/>
    <x v="7"/>
    <x v="1"/>
    <s v="2015 Universidad de Salamanca -Colombia"/>
    <s v="14 a 15 años"/>
    <s v="Conocimientos, habilidades, actitudinales, capacidades, comportamientos iniciales"/>
    <m/>
    <n v="659"/>
    <n v="737"/>
    <n v="59.15"/>
    <n v="58.78"/>
    <s v="Conocimiento"/>
    <n v="0.36999999999999744"/>
    <x v="2"/>
  </r>
  <r>
    <x v="8"/>
    <s v="Verónica Frisancho"/>
    <x v="7"/>
    <x v="3"/>
    <x v="3"/>
    <s v="2017 BID -Perú"/>
    <s v="Estudiantes de segundo, tercer y cuarto grado"/>
    <s v="medir el impacto de la provisi´on de educaci´on financiera en las escuelas sobre el conocimiento y comportamiento financiero de los estudiantes y sus maestros."/>
    <m/>
    <n v="3875"/>
    <n v="3875"/>
    <n v="5.7"/>
    <n v="5.7"/>
    <s v="Conocimiento"/>
    <n v="0"/>
    <x v="2"/>
  </r>
  <r>
    <x v="3"/>
    <s v="VICTOR HERNAN VASQUEZ RUIZ"/>
    <x v="2"/>
    <x v="3"/>
    <x v="3"/>
    <s v="2017 Universidad Garcilazo de la Vega -Perú"/>
    <s v="15 años"/>
    <s v="Conocimiento, "/>
    <m/>
    <n v="140"/>
    <n v="147"/>
    <n v="3.9"/>
    <n v="3.4"/>
    <s v="Conocimiento"/>
    <n v="0.5"/>
    <x v="2"/>
  </r>
  <r>
    <x v="3"/>
    <s v="VICTOR HERNAN VASQUEZ RUIZ"/>
    <x v="2"/>
    <x v="3"/>
    <x v="3"/>
    <s v="2017 Universidad Garcilazo de la Vega -Perú"/>
    <s v="16 años"/>
    <s v="Conocimiento, "/>
    <m/>
    <n v="139"/>
    <n v="141"/>
    <n v="8.1999999999999993"/>
    <n v="7.2"/>
    <s v="Conocimiento"/>
    <n v="0.99999999999999911"/>
    <x v="2"/>
  </r>
  <r>
    <x v="7"/>
    <s v="Spectron Desarrollo"/>
    <x v="6"/>
    <x v="3"/>
    <x v="2"/>
    <s v="2017 Spectron Desarrollo -México"/>
    <s v="13 a 14 años"/>
    <m/>
    <m/>
    <n v="565"/>
    <n v="535"/>
    <n v="75"/>
    <n v="45"/>
    <s v="Conocimiento"/>
    <n v="30"/>
    <x v="2"/>
  </r>
  <r>
    <x v="7"/>
    <s v="Spectron Desarrollo"/>
    <x v="6"/>
    <x v="3"/>
    <x v="2"/>
    <s v="2017 Spectron Desarrollo -México"/>
    <s v="15 a 16 años"/>
    <m/>
    <m/>
    <n v="652"/>
    <n v="610"/>
    <n v="70"/>
    <n v="49"/>
    <s v="Conocimiento"/>
    <n v="2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B711B8-3A93-49A7-AF35-A92627277B5A}" name="TablaDinámica9"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2">
  <location ref="A60:D64" firstHeaderRow="0" firstDataRow="1" firstDataCol="1"/>
  <pivotFields count="16">
    <pivotField showAll="0">
      <items count="11">
        <item x="3"/>
        <item x="9"/>
        <item x="1"/>
        <item x="8"/>
        <item x="7"/>
        <item x="4"/>
        <item x="0"/>
        <item x="5"/>
        <item x="6"/>
        <item x="2"/>
        <item t="default"/>
      </items>
    </pivotField>
    <pivotField showAll="0"/>
    <pivotField showAll="0"/>
    <pivotField showAll="0">
      <items count="10">
        <item x="0"/>
        <item x="1"/>
        <item x="2"/>
        <item x="6"/>
        <item x="7"/>
        <item x="8"/>
        <item x="3"/>
        <item x="4"/>
        <item x="5"/>
        <item t="default"/>
      </items>
    </pivotField>
    <pivotField showAll="0">
      <items count="6">
        <item x="0"/>
        <item x="1"/>
        <item x="4"/>
        <item x="2"/>
        <item x="3"/>
        <item t="default"/>
      </items>
    </pivotField>
    <pivotField showAll="0"/>
    <pivotField showAll="0"/>
    <pivotField showAll="0"/>
    <pivotField showAll="0"/>
    <pivotField showAll="0"/>
    <pivotField dataField="1" showAll="0"/>
    <pivotField showAll="0"/>
    <pivotField showAll="0"/>
    <pivotField showAll="0"/>
    <pivotField showAll="0"/>
    <pivotField axis="axisRow" showAll="0">
      <items count="4">
        <item x="1"/>
        <item x="2"/>
        <item x="0"/>
        <item t="default"/>
      </items>
    </pivotField>
  </pivotFields>
  <rowFields count="1">
    <field x="15"/>
  </rowFields>
  <rowItems count="4">
    <i>
      <x/>
    </i>
    <i>
      <x v="1"/>
    </i>
    <i>
      <x v="2"/>
    </i>
    <i t="grand">
      <x/>
    </i>
  </rowItems>
  <colFields count="1">
    <field x="-2"/>
  </colFields>
  <colItems count="3">
    <i>
      <x/>
    </i>
    <i i="1">
      <x v="1"/>
    </i>
    <i i="2">
      <x v="2"/>
    </i>
  </colItems>
  <dataFields count="3">
    <dataField name="Promedio Control" fld="10" subtotal="average" baseField="15" baseItem="0"/>
    <dataField name="Máx. Control" fld="10" subtotal="max" baseField="15" baseItem="0"/>
    <dataField name="Mín.Control" fld="10" subtotal="min" baseField="15" baseItem="0"/>
  </dataFields>
  <formats count="1">
    <format dxfId="0">
      <pivotArea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2"/>
          </reference>
        </references>
      </pivotArea>
    </chartFormat>
    <chartFormat chart="7" format="2" series="1">
      <pivotArea type="data" outline="0" fieldPosition="0">
        <references count="1">
          <reference field="4294967294" count="1" selected="0">
            <x v="1"/>
          </reference>
        </references>
      </pivotArea>
    </chartFormat>
    <chartFormat chart="7" format="3">
      <pivotArea type="data" outline="0" fieldPosition="0">
        <references count="2">
          <reference field="4294967294" count="1" selected="0">
            <x v="0"/>
          </reference>
          <reference field="15" count="1" selected="0">
            <x v="2"/>
          </reference>
        </references>
      </pivotArea>
    </chartFormat>
    <chartFormat chart="7" format="4">
      <pivotArea type="data" outline="0" fieldPosition="0">
        <references count="2">
          <reference field="4294967294" count="1" selected="0">
            <x v="0"/>
          </reference>
          <reference field="15" count="1" selected="0">
            <x v="0"/>
          </reference>
        </references>
      </pivotArea>
    </chartFormat>
    <chartFormat chart="7" format="5">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D46BE-3B26-41C0-A2C6-A76C0E49ADB5}"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A25:B35" firstHeaderRow="1" firstDataRow="1" firstDataCol="1"/>
  <pivotFields count="16">
    <pivotField showAll="0">
      <items count="11">
        <item x="3"/>
        <item x="9"/>
        <item x="1"/>
        <item x="8"/>
        <item x="7"/>
        <item x="4"/>
        <item x="0"/>
        <item x="5"/>
        <item x="6"/>
        <item x="2"/>
        <item t="default"/>
      </items>
    </pivotField>
    <pivotField dataField="1" showAll="0"/>
    <pivotField showAll="0"/>
    <pivotField axis="axisRow" showAll="0">
      <items count="10">
        <item x="0"/>
        <item x="1"/>
        <item x="2"/>
        <item x="6"/>
        <item x="7"/>
        <item x="8"/>
        <item x="3"/>
        <item x="4"/>
        <item x="5"/>
        <item t="default"/>
      </items>
    </pivotField>
    <pivotField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uenta de Autor" fld="1" subtotal="count" showDataAs="percentOfCol" baseField="3" baseItem="0" numFmtId="1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D1DB3A-4C15-4835-A860-B9EF5C407731}" name="TablaDinámica8"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3">
  <location ref="A53:D57" firstHeaderRow="0" firstDataRow="1" firstDataCol="1"/>
  <pivotFields count="16">
    <pivotField showAll="0">
      <items count="11">
        <item x="3"/>
        <item x="9"/>
        <item x="1"/>
        <item x="8"/>
        <item x="7"/>
        <item x="4"/>
        <item x="0"/>
        <item x="5"/>
        <item x="6"/>
        <item x="2"/>
        <item t="default"/>
      </items>
    </pivotField>
    <pivotField showAll="0"/>
    <pivotField showAll="0"/>
    <pivotField showAll="0">
      <items count="10">
        <item x="0"/>
        <item x="1"/>
        <item x="2"/>
        <item x="6"/>
        <item x="7"/>
        <item x="8"/>
        <item x="3"/>
        <item x="4"/>
        <item x="5"/>
        <item t="default"/>
      </items>
    </pivotField>
    <pivotField showAll="0">
      <items count="6">
        <item x="0"/>
        <item x="1"/>
        <item x="4"/>
        <item x="2"/>
        <item x="3"/>
        <item t="default"/>
      </items>
    </pivotField>
    <pivotField showAll="0"/>
    <pivotField showAll="0"/>
    <pivotField showAll="0"/>
    <pivotField showAll="0"/>
    <pivotField dataField="1" showAll="0"/>
    <pivotField showAll="0"/>
    <pivotField showAll="0"/>
    <pivotField showAll="0"/>
    <pivotField showAll="0"/>
    <pivotField showAll="0"/>
    <pivotField axis="axisRow" showAll="0">
      <items count="4">
        <item x="1"/>
        <item x="2"/>
        <item x="0"/>
        <item t="default"/>
      </items>
    </pivotField>
  </pivotFields>
  <rowFields count="1">
    <field x="15"/>
  </rowFields>
  <rowItems count="4">
    <i>
      <x/>
    </i>
    <i>
      <x v="1"/>
    </i>
    <i>
      <x v="2"/>
    </i>
    <i t="grand">
      <x/>
    </i>
  </rowItems>
  <colFields count="1">
    <field x="-2"/>
  </colFields>
  <colItems count="3">
    <i>
      <x/>
    </i>
    <i i="1">
      <x v="1"/>
    </i>
    <i i="2">
      <x v="2"/>
    </i>
  </colItems>
  <dataFields count="3">
    <dataField name="Promedio Tratamiento" fld="9" subtotal="average" baseField="15" baseItem="0" numFmtId="1"/>
    <dataField name="Máx. Tratamiento" fld="9" subtotal="max" baseField="15" baseItem="0"/>
    <dataField name="Mín. Tratamiento" fld="9" subtotal="min" baseField="15" baseItem="0"/>
  </dataFields>
  <formats count="1">
    <format dxfId="1">
      <pivotArea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pivotArea type="data" outline="0" fieldPosition="0">
        <references count="2">
          <reference field="4294967294" count="1" selected="0">
            <x v="0"/>
          </reference>
          <reference field="15" count="1" selected="0">
            <x v="1"/>
          </reference>
        </references>
      </pivotArea>
    </chartFormat>
    <chartFormat chart="7" format="4">
      <pivotArea type="data" outline="0" fieldPosition="0">
        <references count="2">
          <reference field="4294967294" count="1" selected="0">
            <x v="0"/>
          </reference>
          <reference field="15" count="1" selected="0">
            <x v="2"/>
          </reference>
        </references>
      </pivotArea>
    </chartFormat>
    <chartFormat chart="7" format="5">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25680D-1D8B-489C-BA1C-464E51B359B2}"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A16:B22" firstHeaderRow="1" firstDataRow="1" firstDataCol="1"/>
  <pivotFields count="16">
    <pivotField showAll="0">
      <items count="11">
        <item x="3"/>
        <item x="9"/>
        <item x="1"/>
        <item x="8"/>
        <item x="7"/>
        <item x="4"/>
        <item x="0"/>
        <item x="5"/>
        <item x="6"/>
        <item x="2"/>
        <item t="default"/>
      </items>
    </pivotField>
    <pivotField dataField="1" showAll="0"/>
    <pivotField showAll="0"/>
    <pivotField showAll="0"/>
    <pivotField axis="axisRow"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4"/>
    </i>
    <i>
      <x v="1"/>
    </i>
    <i>
      <x v="3"/>
    </i>
    <i>
      <x v="2"/>
    </i>
    <i>
      <x/>
    </i>
    <i t="grand">
      <x/>
    </i>
  </rowItems>
  <colItems count="1">
    <i/>
  </colItems>
  <dataFields count="1">
    <dataField name="Cuenta de Autor" fld="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4"/>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3"/>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F17496-EEA6-42E8-9B23-960F2242D5F9}"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6">
    <pivotField axis="axisRow" showAll="0">
      <items count="11">
        <item x="3"/>
        <item x="9"/>
        <item x="1"/>
        <item x="8"/>
        <item x="7"/>
        <item x="4"/>
        <item x="0"/>
        <item x="5"/>
        <item x="6"/>
        <item x="2"/>
        <item t="default"/>
      </items>
    </pivotField>
    <pivotField dataField="1"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Cuenta de Auto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56A257-C18D-472D-A30E-A8D477DFD19E}" name="TablaDiná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2">
  <location ref="A45:C49" firstHeaderRow="0" firstDataRow="1" firstDataCol="1"/>
  <pivotFields count="16">
    <pivotField showAll="0">
      <items count="11">
        <item x="3"/>
        <item x="9"/>
        <item x="1"/>
        <item x="8"/>
        <item x="7"/>
        <item x="4"/>
        <item x="0"/>
        <item x="5"/>
        <item x="6"/>
        <item x="2"/>
        <item t="default"/>
      </items>
    </pivotField>
    <pivotField showAll="0"/>
    <pivotField showAll="0"/>
    <pivotField showAll="0">
      <items count="10">
        <item x="0"/>
        <item x="1"/>
        <item x="2"/>
        <item x="6"/>
        <item x="7"/>
        <item x="8"/>
        <item x="3"/>
        <item x="4"/>
        <item x="5"/>
        <item t="default"/>
      </items>
    </pivotField>
    <pivotField showAll="0">
      <items count="6">
        <item x="0"/>
        <item x="1"/>
        <item x="4"/>
        <item x="2"/>
        <item x="3"/>
        <item t="default"/>
      </items>
    </pivotField>
    <pivotField showAll="0"/>
    <pivotField showAll="0"/>
    <pivotField showAll="0"/>
    <pivotField showAll="0"/>
    <pivotField showAll="0"/>
    <pivotField showAll="0"/>
    <pivotField dataField="1" showAll="0"/>
    <pivotField dataField="1" showAll="0"/>
    <pivotField showAll="0"/>
    <pivotField showAll="0"/>
    <pivotField axis="axisRow" showAll="0">
      <items count="4">
        <item x="1"/>
        <item x="2"/>
        <item x="0"/>
        <item t="default"/>
      </items>
    </pivotField>
  </pivotFields>
  <rowFields count="1">
    <field x="15"/>
  </rowFields>
  <rowItems count="4">
    <i>
      <x/>
    </i>
    <i>
      <x v="1"/>
    </i>
    <i>
      <x v="2"/>
    </i>
    <i t="grand">
      <x/>
    </i>
  </rowItems>
  <colFields count="1">
    <field x="-2"/>
  </colFields>
  <colItems count="2">
    <i>
      <x/>
    </i>
    <i i="1">
      <x v="1"/>
    </i>
  </colItems>
  <dataFields count="2">
    <dataField name="Media de Tratamiento" fld="11" subtotal="average" baseField="15" baseItem="0"/>
    <dataField name="Media de Control" fld="12" subtotal="average" baseField="15" baseItem="0"/>
  </dataFields>
  <formats count="1">
    <format dxfId="2">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4C2A36-4BE3-42D6-8BD8-B69651DAB204}" name="TablaDinámica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4">
  <location ref="A38:D42" firstHeaderRow="0" firstDataRow="1" firstDataCol="1"/>
  <pivotFields count="16">
    <pivotField showAll="0">
      <items count="11">
        <item x="3"/>
        <item x="9"/>
        <item x="1"/>
        <item x="8"/>
        <item x="7"/>
        <item x="4"/>
        <item x="0"/>
        <item x="5"/>
        <item x="6"/>
        <item x="2"/>
        <item t="default"/>
      </items>
    </pivotField>
    <pivotField showAll="0"/>
    <pivotField showAll="0"/>
    <pivotField showAll="0">
      <items count="10">
        <item x="0"/>
        <item x="1"/>
        <item x="2"/>
        <item x="6"/>
        <item x="7"/>
        <item x="8"/>
        <item x="3"/>
        <item x="4"/>
        <item x="5"/>
        <item t="default"/>
      </items>
    </pivotField>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4">
        <item x="1"/>
        <item x="2"/>
        <item x="0"/>
        <item t="default"/>
      </items>
    </pivotField>
  </pivotFields>
  <rowFields count="1">
    <field x="15"/>
  </rowFields>
  <rowItems count="4">
    <i>
      <x/>
    </i>
    <i>
      <x v="1"/>
    </i>
    <i>
      <x v="2"/>
    </i>
    <i t="grand">
      <x/>
    </i>
  </rowItems>
  <colFields count="1">
    <field x="-2"/>
  </colFields>
  <colItems count="3">
    <i>
      <x/>
    </i>
    <i i="1">
      <x v="1"/>
    </i>
    <i i="2">
      <x v="2"/>
    </i>
  </colItems>
  <dataFields count="3">
    <dataField name="Promedio  Impacto" fld="14" subtotal="average" baseField="15" baseItem="0" numFmtId="2"/>
    <dataField name="Máx. Impacto" fld="14" subtotal="max" baseField="15" baseItem="0"/>
    <dataField name="Mín. Impacto" fld="14" subtotal="min" baseField="15" baseItem="0"/>
  </dataFields>
  <formats count="1">
    <format dxfId="3">
      <pivotArea outline="0" collapsedLevelsAreSubtotals="1" fieldPosition="0"/>
    </format>
  </formats>
  <chartFormats count="7">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pivotArea type="data" outline="0" fieldPosition="0">
        <references count="2">
          <reference field="4294967294" count="1" selected="0">
            <x v="2"/>
          </reference>
          <reference field="15" count="1" selected="0">
            <x v="1"/>
          </reference>
        </references>
      </pivotArea>
    </chartFormat>
    <chartFormat chart="9" format="4">
      <pivotArea type="data" outline="0" fieldPosition="0">
        <references count="2">
          <reference field="4294967294" count="1" selected="0">
            <x v="0"/>
          </reference>
          <reference field="15" count="1" selected="0">
            <x v="0"/>
          </reference>
        </references>
      </pivotArea>
    </chartFormat>
    <chartFormat chart="9" format="5">
      <pivotArea type="data" outline="0" fieldPosition="0">
        <references count="2">
          <reference field="4294967294" count="1" selected="0">
            <x v="0"/>
          </reference>
          <reference field="15" count="1" selected="0">
            <x v="1"/>
          </reference>
        </references>
      </pivotArea>
    </chartFormat>
    <chartFormat chart="9" format="6">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36AE63-0A40-4BF7-9ADF-E98E8EB52EF7}" name="TablaDiná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D3:E13" firstHeaderRow="1" firstDataRow="1" firstDataCol="1"/>
  <pivotFields count="16">
    <pivotField showAll="0">
      <items count="11">
        <item x="3"/>
        <item x="9"/>
        <item x="1"/>
        <item x="8"/>
        <item x="7"/>
        <item x="4"/>
        <item x="0"/>
        <item x="5"/>
        <item x="6"/>
        <item x="2"/>
        <item t="default"/>
      </items>
    </pivotField>
    <pivotField dataField="1" showAll="0"/>
    <pivotField axis="axisRow" showAll="0">
      <items count="10">
        <item x="1"/>
        <item x="0"/>
        <item x="7"/>
        <item x="5"/>
        <item x="4"/>
        <item x="3"/>
        <item x="6"/>
        <item x="8"/>
        <item x="2"/>
        <item t="default"/>
      </items>
    </pivotField>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uenta de Autor" fld="1"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1" format="6">
      <pivotArea type="data" outline="0" fieldPosition="0">
        <references count="2">
          <reference field="4294967294" count="1" selected="0">
            <x v="0"/>
          </reference>
          <reference field="2" count="1" selected="0">
            <x v="5"/>
          </reference>
        </references>
      </pivotArea>
    </chartFormat>
    <chartFormat chart="1" format="7">
      <pivotArea type="data" outline="0" fieldPosition="0">
        <references count="2">
          <reference field="4294967294" count="1" selected="0">
            <x v="0"/>
          </reference>
          <reference field="2" count="1" selected="0">
            <x v="6"/>
          </reference>
        </references>
      </pivotArea>
    </chartFormat>
    <chartFormat chart="1" format="8">
      <pivotArea type="data" outline="0" fieldPosition="0">
        <references count="2">
          <reference field="4294967294" count="1" selected="0">
            <x v="0"/>
          </reference>
          <reference field="2" count="1" selected="0">
            <x v="7"/>
          </reference>
        </references>
      </pivotArea>
    </chartFormat>
    <chartFormat chart="1" format="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526D19-54FF-474F-B1F0-BA392A132521}" name="TablaDinámica10"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5">
  <location ref="A66:C70" firstHeaderRow="0" firstDataRow="1" firstDataCol="1"/>
  <pivotFields count="16">
    <pivotField showAll="0">
      <items count="11">
        <item x="3"/>
        <item x="9"/>
        <item x="1"/>
        <item x="8"/>
        <item x="7"/>
        <item x="4"/>
        <item x="0"/>
        <item x="5"/>
        <item x="6"/>
        <item x="2"/>
        <item t="default"/>
      </items>
    </pivotField>
    <pivotField showAll="0"/>
    <pivotField showAll="0"/>
    <pivotField showAll="0">
      <items count="10">
        <item x="0"/>
        <item x="1"/>
        <item x="2"/>
        <item x="6"/>
        <item x="7"/>
        <item x="8"/>
        <item x="3"/>
        <item x="4"/>
        <item x="5"/>
        <item t="default"/>
      </items>
    </pivotField>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4">
        <item x="1"/>
        <item x="2"/>
        <item x="0"/>
        <item t="default"/>
      </items>
    </pivotField>
  </pivotFields>
  <rowFields count="1">
    <field x="15"/>
  </rowFields>
  <rowItems count="4">
    <i>
      <x/>
    </i>
    <i>
      <x v="1"/>
    </i>
    <i>
      <x v="2"/>
    </i>
    <i t="grand">
      <x/>
    </i>
  </rowItems>
  <colFields count="1">
    <field x="-2"/>
  </colFields>
  <colItems count="2">
    <i>
      <x/>
    </i>
    <i i="1">
      <x v="1"/>
    </i>
  </colItems>
  <dataFields count="2">
    <dataField name="Promedio de Impacto" fld="14" subtotal="average" baseField="15" baseItem="0" numFmtId="2"/>
    <dataField name="Desvest de Impacto" fld="14" subtotal="stdDev" baseField="15" baseItem="0"/>
  </dataFields>
  <formats count="1">
    <format dxfId="4">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9EFB5-8FC2-48E4-AD37-31AEF4431033}">
  <dimension ref="A1:O12"/>
  <sheetViews>
    <sheetView topLeftCell="D1" workbookViewId="0">
      <pane ySplit="1" topLeftCell="A2" activePane="bottomLeft" state="frozen"/>
      <selection pane="bottomLeft" activeCell="A2" sqref="A2:O3"/>
    </sheetView>
  </sheetViews>
  <sheetFormatPr baseColWidth="10" defaultRowHeight="14.4" x14ac:dyDescent="0.3"/>
  <cols>
    <col min="1" max="1" width="17.109375" bestFit="1" customWidth="1"/>
    <col min="6" max="6" width="36.33203125" bestFit="1" customWidth="1"/>
    <col min="7" max="7" width="36.33203125" customWidth="1"/>
    <col min="8" max="8" width="13.109375" bestFit="1" customWidth="1"/>
  </cols>
  <sheetData>
    <row r="1" spans="1:15" x14ac:dyDescent="0.3">
      <c r="A1" s="1" t="s">
        <v>0</v>
      </c>
      <c r="B1" s="1" t="s">
        <v>1</v>
      </c>
      <c r="C1" s="1" t="s">
        <v>9</v>
      </c>
      <c r="D1" s="1" t="s">
        <v>10</v>
      </c>
      <c r="E1" s="1" t="s">
        <v>13</v>
      </c>
      <c r="F1" s="1" t="s">
        <v>151</v>
      </c>
      <c r="G1" s="1" t="s">
        <v>160</v>
      </c>
      <c r="H1" s="1" t="s">
        <v>2</v>
      </c>
      <c r="I1" s="1" t="s">
        <v>3</v>
      </c>
      <c r="J1" s="1" t="s">
        <v>4</v>
      </c>
      <c r="K1" s="1" t="s">
        <v>5</v>
      </c>
      <c r="L1" s="1" t="s">
        <v>119</v>
      </c>
      <c r="M1" s="1" t="s">
        <v>7</v>
      </c>
      <c r="N1" s="1" t="s">
        <v>15</v>
      </c>
      <c r="O1" s="1" t="s">
        <v>8</v>
      </c>
    </row>
    <row r="2" spans="1:15" x14ac:dyDescent="0.3">
      <c r="A2" t="s">
        <v>130</v>
      </c>
      <c r="B2" t="s">
        <v>129</v>
      </c>
      <c r="C2" t="s">
        <v>150</v>
      </c>
      <c r="D2">
        <v>2011</v>
      </c>
      <c r="E2" t="s">
        <v>131</v>
      </c>
      <c r="F2" s="30" t="s">
        <v>152</v>
      </c>
      <c r="G2" s="30" t="str">
        <f>+D2&amp;" "&amp;C2&amp;" "&amp;"-"&amp;E2</f>
        <v>2011 Banco Mundial -Brasil</v>
      </c>
      <c r="H2" t="s">
        <v>139</v>
      </c>
      <c r="I2" t="s">
        <v>138</v>
      </c>
      <c r="J2">
        <v>827</v>
      </c>
      <c r="K2">
        <v>864</v>
      </c>
      <c r="L2">
        <v>56</v>
      </c>
      <c r="M2">
        <v>55</v>
      </c>
      <c r="N2" t="s">
        <v>128</v>
      </c>
      <c r="O2" s="31">
        <f t="shared" ref="O2:O11" si="0">+L2-M2</f>
        <v>1</v>
      </c>
    </row>
    <row r="3" spans="1:15" x14ac:dyDescent="0.3">
      <c r="A3" t="s">
        <v>130</v>
      </c>
      <c r="B3" t="s">
        <v>129</v>
      </c>
      <c r="C3" t="s">
        <v>150</v>
      </c>
      <c r="D3">
        <v>2012</v>
      </c>
      <c r="E3" t="s">
        <v>131</v>
      </c>
      <c r="F3" s="30" t="s">
        <v>153</v>
      </c>
      <c r="G3" s="30" t="str">
        <f t="shared" ref="G3:G11" si="1">+D3&amp;" "&amp;C3&amp;" "&amp;"-"&amp;E3</f>
        <v>2012 Banco Mundial -Brasil</v>
      </c>
      <c r="H3" t="s">
        <v>139</v>
      </c>
      <c r="I3" t="s">
        <v>138</v>
      </c>
      <c r="J3">
        <v>827</v>
      </c>
      <c r="K3">
        <v>864</v>
      </c>
      <c r="L3">
        <v>43</v>
      </c>
      <c r="M3">
        <v>45</v>
      </c>
      <c r="N3" t="s">
        <v>132</v>
      </c>
      <c r="O3" s="31">
        <f t="shared" si="0"/>
        <v>-2</v>
      </c>
    </row>
    <row r="4" spans="1:15" s="32" customFormat="1" x14ac:dyDescent="0.3">
      <c r="A4" t="s">
        <v>136</v>
      </c>
      <c r="B4" t="s">
        <v>135</v>
      </c>
      <c r="C4" t="s">
        <v>149</v>
      </c>
      <c r="D4">
        <v>2012</v>
      </c>
      <c r="E4" t="s">
        <v>66</v>
      </c>
      <c r="F4" s="30" t="s">
        <v>154</v>
      </c>
      <c r="G4" s="30" t="str">
        <f t="shared" si="1"/>
        <v>2012 Banco de la República de Colombia -Colombia</v>
      </c>
      <c r="H4" t="s">
        <v>141</v>
      </c>
      <c r="I4" t="s">
        <v>142</v>
      </c>
      <c r="J4">
        <v>781</v>
      </c>
      <c r="K4">
        <v>737</v>
      </c>
      <c r="L4">
        <v>53.53</v>
      </c>
      <c r="M4">
        <v>61.74</v>
      </c>
      <c r="N4" t="s">
        <v>123</v>
      </c>
      <c r="O4" s="31">
        <f t="shared" si="0"/>
        <v>-8.2100000000000009</v>
      </c>
    </row>
    <row r="5" spans="1:15" x14ac:dyDescent="0.3">
      <c r="A5" t="s">
        <v>136</v>
      </c>
      <c r="B5" t="s">
        <v>135</v>
      </c>
      <c r="C5" t="s">
        <v>149</v>
      </c>
      <c r="D5">
        <v>2012</v>
      </c>
      <c r="E5" t="s">
        <v>66</v>
      </c>
      <c r="F5" s="30" t="s">
        <v>154</v>
      </c>
      <c r="G5" s="30" t="str">
        <f t="shared" si="1"/>
        <v>2012 Banco de la República de Colombia -Colombia</v>
      </c>
      <c r="H5" t="s">
        <v>141</v>
      </c>
      <c r="I5" t="s">
        <v>142</v>
      </c>
      <c r="J5">
        <v>781</v>
      </c>
      <c r="K5">
        <v>737</v>
      </c>
      <c r="L5">
        <v>40.33</v>
      </c>
      <c r="M5">
        <v>45.86</v>
      </c>
      <c r="N5" t="s">
        <v>133</v>
      </c>
      <c r="O5" s="31">
        <f t="shared" si="0"/>
        <v>-5.5300000000000011</v>
      </c>
    </row>
    <row r="6" spans="1:15" x14ac:dyDescent="0.3">
      <c r="A6" t="s">
        <v>136</v>
      </c>
      <c r="B6" t="s">
        <v>135</v>
      </c>
      <c r="C6" t="s">
        <v>149</v>
      </c>
      <c r="D6">
        <v>2012</v>
      </c>
      <c r="E6" t="s">
        <v>66</v>
      </c>
      <c r="F6" s="30" t="s">
        <v>154</v>
      </c>
      <c r="G6" s="30" t="str">
        <f t="shared" si="1"/>
        <v>2012 Banco de la República de Colombia -Colombia</v>
      </c>
      <c r="H6" t="s">
        <v>141</v>
      </c>
      <c r="I6" t="s">
        <v>142</v>
      </c>
      <c r="J6">
        <v>781</v>
      </c>
      <c r="K6">
        <v>737</v>
      </c>
      <c r="L6">
        <v>22.66</v>
      </c>
      <c r="M6">
        <v>15.47</v>
      </c>
      <c r="N6" t="s">
        <v>147</v>
      </c>
      <c r="O6" s="31">
        <f t="shared" si="0"/>
        <v>7.1899999999999995</v>
      </c>
    </row>
    <row r="7" spans="1:15" ht="15" customHeight="1" x14ac:dyDescent="0.3">
      <c r="A7" t="s">
        <v>124</v>
      </c>
      <c r="B7" t="s">
        <v>125</v>
      </c>
      <c r="C7" t="s">
        <v>150</v>
      </c>
      <c r="D7">
        <v>2013</v>
      </c>
      <c r="E7" t="s">
        <v>89</v>
      </c>
      <c r="F7" s="30" t="s">
        <v>155</v>
      </c>
      <c r="G7" s="30" t="str">
        <f t="shared" si="1"/>
        <v>2013 Banco Mundial -México</v>
      </c>
      <c r="H7" t="s">
        <v>126</v>
      </c>
      <c r="I7" t="s">
        <v>127</v>
      </c>
      <c r="J7">
        <v>1090</v>
      </c>
      <c r="K7">
        <v>772</v>
      </c>
      <c r="L7">
        <v>50</v>
      </c>
      <c r="M7">
        <v>47</v>
      </c>
      <c r="N7" t="s">
        <v>123</v>
      </c>
      <c r="O7" s="31">
        <f t="shared" si="0"/>
        <v>3</v>
      </c>
    </row>
    <row r="8" spans="1:15" ht="15" customHeight="1" x14ac:dyDescent="0.3">
      <c r="A8" s="20" t="s">
        <v>75</v>
      </c>
      <c r="B8" s="20" t="s">
        <v>76</v>
      </c>
      <c r="C8" s="30" t="s">
        <v>118</v>
      </c>
      <c r="D8" s="30">
        <v>2017</v>
      </c>
      <c r="E8" s="30" t="s">
        <v>14</v>
      </c>
      <c r="F8" s="30" t="s">
        <v>156</v>
      </c>
      <c r="G8" s="30" t="str">
        <f t="shared" si="1"/>
        <v>2017 Universidad Garcilazo de la Vega -Perú</v>
      </c>
      <c r="H8" s="30" t="s">
        <v>81</v>
      </c>
      <c r="I8" s="30" t="s">
        <v>121</v>
      </c>
      <c r="J8" s="30">
        <v>140</v>
      </c>
      <c r="K8" s="30">
        <v>147</v>
      </c>
      <c r="L8" s="30">
        <v>73.599999999999994</v>
      </c>
      <c r="M8" s="30">
        <v>76.900000000000006</v>
      </c>
      <c r="N8" s="30" t="s">
        <v>122</v>
      </c>
      <c r="O8" s="31">
        <f t="shared" si="0"/>
        <v>-3.3000000000000114</v>
      </c>
    </row>
    <row r="9" spans="1:15" ht="14.4" customHeight="1" x14ac:dyDescent="0.3">
      <c r="A9" s="20" t="s">
        <v>75</v>
      </c>
      <c r="B9" s="20" t="s">
        <v>76</v>
      </c>
      <c r="C9" s="30" t="s">
        <v>118</v>
      </c>
      <c r="D9" s="30">
        <v>2018</v>
      </c>
      <c r="E9" s="30" t="s">
        <v>14</v>
      </c>
      <c r="F9" s="30" t="s">
        <v>157</v>
      </c>
      <c r="G9" s="30" t="str">
        <f t="shared" si="1"/>
        <v>2018 Universidad Garcilazo de la Vega -Perú</v>
      </c>
      <c r="H9" s="30" t="s">
        <v>82</v>
      </c>
      <c r="I9" s="30" t="s">
        <v>121</v>
      </c>
      <c r="J9" s="30">
        <v>140</v>
      </c>
      <c r="K9" s="30">
        <v>147</v>
      </c>
      <c r="L9" s="30">
        <v>71.2</v>
      </c>
      <c r="M9" s="30">
        <v>66.7</v>
      </c>
      <c r="N9" s="30" t="s">
        <v>122</v>
      </c>
      <c r="O9" s="31">
        <f t="shared" si="0"/>
        <v>4.5</v>
      </c>
    </row>
    <row r="10" spans="1:15" ht="14.4" customHeight="1" x14ac:dyDescent="0.3">
      <c r="A10" s="33" t="s">
        <v>84</v>
      </c>
      <c r="B10" s="33" t="s">
        <v>85</v>
      </c>
      <c r="C10" s="33" t="s">
        <v>120</v>
      </c>
      <c r="D10" s="33">
        <v>2019</v>
      </c>
      <c r="E10" s="33" t="s">
        <v>14</v>
      </c>
      <c r="F10" s="30" t="s">
        <v>158</v>
      </c>
      <c r="G10" s="30" t="str">
        <f t="shared" si="1"/>
        <v>2019 Sparkassenstiftung/SBS -Perú</v>
      </c>
      <c r="H10" s="33" t="s">
        <v>81</v>
      </c>
      <c r="I10" s="33" t="s">
        <v>140</v>
      </c>
      <c r="J10" s="33">
        <v>592</v>
      </c>
      <c r="K10" s="33">
        <v>667</v>
      </c>
      <c r="L10" s="33">
        <v>81</v>
      </c>
      <c r="M10" s="33">
        <v>69</v>
      </c>
      <c r="N10" s="33" t="s">
        <v>123</v>
      </c>
      <c r="O10" s="31">
        <f t="shared" si="0"/>
        <v>12</v>
      </c>
    </row>
    <row r="11" spans="1:15" ht="15" customHeight="1" x14ac:dyDescent="0.3">
      <c r="A11" t="s">
        <v>143</v>
      </c>
      <c r="B11" s="34" t="s">
        <v>144</v>
      </c>
      <c r="C11" t="s">
        <v>148</v>
      </c>
      <c r="D11">
        <v>2019</v>
      </c>
      <c r="E11" t="s">
        <v>66</v>
      </c>
      <c r="F11" s="30" t="s">
        <v>159</v>
      </c>
      <c r="G11" s="30" t="str">
        <f t="shared" si="1"/>
        <v>2019 National Bureau of Economic Research -Colombia</v>
      </c>
      <c r="H11" t="s">
        <v>146</v>
      </c>
      <c r="I11" t="s">
        <v>145</v>
      </c>
      <c r="J11">
        <v>3127</v>
      </c>
      <c r="K11">
        <v>3572</v>
      </c>
      <c r="L11">
        <v>71.400000000000006</v>
      </c>
      <c r="M11">
        <v>68.5</v>
      </c>
      <c r="N11" t="s">
        <v>146</v>
      </c>
      <c r="O11" s="31">
        <f t="shared" si="0"/>
        <v>2.9000000000000057</v>
      </c>
    </row>
    <row r="12" spans="1:15" x14ac:dyDescent="0.3">
      <c r="O12" s="3">
        <f>+CORREL(O5:O11,J5:J11)</f>
        <v>3.2353827445505225E-2</v>
      </c>
    </row>
  </sheetData>
  <autoFilter ref="A1:O4" xr:uid="{D7FD5B73-4508-4A20-812F-32319A498658}"/>
  <sortState xmlns:xlrd2="http://schemas.microsoft.com/office/spreadsheetml/2017/richdata2" ref="A2:O11">
    <sortCondition ref="D2:D1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EAE7B-362E-45F1-826B-553F9F2FD423}">
  <dimension ref="A1:O11"/>
  <sheetViews>
    <sheetView workbookViewId="0">
      <pane ySplit="1" topLeftCell="A2" activePane="bottomLeft" state="frozen"/>
      <selection pane="bottomLeft" activeCell="D2" sqref="D2"/>
    </sheetView>
  </sheetViews>
  <sheetFormatPr baseColWidth="10" defaultRowHeight="14.4" x14ac:dyDescent="0.3"/>
  <cols>
    <col min="1" max="1" width="17.109375" bestFit="1" customWidth="1"/>
    <col min="7" max="7" width="13.109375" bestFit="1" customWidth="1"/>
    <col min="15" max="15" width="8.5546875" bestFit="1" customWidth="1"/>
  </cols>
  <sheetData>
    <row r="1" spans="1:15" x14ac:dyDescent="0.3">
      <c r="A1" s="1" t="s">
        <v>0</v>
      </c>
      <c r="B1" s="1" t="s">
        <v>1</v>
      </c>
      <c r="C1" s="1" t="s">
        <v>9</v>
      </c>
      <c r="D1" s="1" t="s">
        <v>10</v>
      </c>
      <c r="E1" s="1" t="s">
        <v>13</v>
      </c>
      <c r="F1" s="1" t="s">
        <v>160</v>
      </c>
      <c r="G1" s="1" t="s">
        <v>2</v>
      </c>
      <c r="H1" s="1" t="s">
        <v>3</v>
      </c>
      <c r="I1" s="1" t="s">
        <v>4</v>
      </c>
      <c r="J1" s="1" t="s">
        <v>5</v>
      </c>
      <c r="K1" s="1" t="s">
        <v>119</v>
      </c>
      <c r="L1" s="1" t="s">
        <v>7</v>
      </c>
      <c r="M1" s="1" t="s">
        <v>15</v>
      </c>
      <c r="N1" s="1" t="s">
        <v>8</v>
      </c>
      <c r="O1" s="1" t="s">
        <v>23</v>
      </c>
    </row>
    <row r="2" spans="1:15" ht="12" customHeight="1" x14ac:dyDescent="0.3">
      <c r="A2" t="s">
        <v>130</v>
      </c>
      <c r="B2" t="s">
        <v>129</v>
      </c>
      <c r="C2" t="s">
        <v>150</v>
      </c>
      <c r="D2">
        <v>2011</v>
      </c>
      <c r="E2" t="s">
        <v>131</v>
      </c>
      <c r="F2" s="30" t="s">
        <v>152</v>
      </c>
      <c r="G2" s="30" t="str">
        <f>+D2&amp;" "&amp;C2&amp;" "&amp;"-"&amp;E2</f>
        <v>2011 Banco Mundial -Brasil</v>
      </c>
      <c r="H2" t="s">
        <v>139</v>
      </c>
      <c r="I2">
        <v>827</v>
      </c>
      <c r="J2">
        <v>864</v>
      </c>
      <c r="K2">
        <v>67</v>
      </c>
      <c r="L2">
        <v>48</v>
      </c>
      <c r="M2" s="2" t="s">
        <v>16</v>
      </c>
      <c r="N2" s="31">
        <f t="shared" ref="N2:N11" si="0">+K2-L2</f>
        <v>19</v>
      </c>
    </row>
    <row r="3" spans="1:15" x14ac:dyDescent="0.3">
      <c r="A3" t="s">
        <v>136</v>
      </c>
      <c r="B3" t="s">
        <v>135</v>
      </c>
      <c r="C3" t="s">
        <v>149</v>
      </c>
      <c r="D3">
        <v>2012</v>
      </c>
      <c r="E3" t="s">
        <v>66</v>
      </c>
      <c r="F3" s="2" t="str">
        <f>+D3&amp;" "&amp;C3&amp;" "&amp;"-"&amp;E3</f>
        <v>2012 Banco de la República de Colombia -Colombia</v>
      </c>
      <c r="G3" t="s">
        <v>137</v>
      </c>
      <c r="I3">
        <v>781</v>
      </c>
      <c r="J3">
        <v>737</v>
      </c>
      <c r="K3">
        <v>14.22</v>
      </c>
      <c r="L3">
        <v>12.77</v>
      </c>
      <c r="M3" t="s">
        <v>134</v>
      </c>
      <c r="N3" s="3">
        <f t="shared" si="0"/>
        <v>1.4500000000000011</v>
      </c>
    </row>
    <row r="4" spans="1:15" x14ac:dyDescent="0.3">
      <c r="A4" t="s">
        <v>130</v>
      </c>
      <c r="B4" t="s">
        <v>129</v>
      </c>
      <c r="C4" t="s">
        <v>150</v>
      </c>
      <c r="D4">
        <v>2012</v>
      </c>
      <c r="E4" t="s">
        <v>131</v>
      </c>
      <c r="F4" s="30" t="s">
        <v>153</v>
      </c>
      <c r="G4" s="30" t="str">
        <f>+D4&amp;" "&amp;C4&amp;" "&amp;"-"&amp;E4</f>
        <v>2012 Banco Mundial -Brasil</v>
      </c>
      <c r="H4" t="s">
        <v>139</v>
      </c>
      <c r="I4">
        <v>827</v>
      </c>
      <c r="J4">
        <v>864</v>
      </c>
      <c r="K4">
        <v>63</v>
      </c>
      <c r="L4">
        <v>55</v>
      </c>
      <c r="M4" s="2" t="s">
        <v>16</v>
      </c>
      <c r="N4" s="31">
        <f t="shared" si="0"/>
        <v>8</v>
      </c>
    </row>
    <row r="5" spans="1:15" x14ac:dyDescent="0.3">
      <c r="A5" t="s">
        <v>124</v>
      </c>
      <c r="B5" t="s">
        <v>125</v>
      </c>
      <c r="C5" t="s">
        <v>150</v>
      </c>
      <c r="D5">
        <v>2013</v>
      </c>
      <c r="E5" t="s">
        <v>89</v>
      </c>
      <c r="F5" s="30" t="s">
        <v>155</v>
      </c>
      <c r="G5" s="30" t="str">
        <f>+D5&amp;" "&amp;C5&amp;" "&amp;"-"&amp;E5</f>
        <v>2013 Banco Mundial -México</v>
      </c>
      <c r="H5" t="s">
        <v>126</v>
      </c>
      <c r="I5">
        <v>1090</v>
      </c>
      <c r="J5">
        <v>772</v>
      </c>
      <c r="K5">
        <v>60</v>
      </c>
      <c r="L5">
        <v>35</v>
      </c>
      <c r="M5" s="2" t="s">
        <v>16</v>
      </c>
      <c r="N5" s="31">
        <f t="shared" si="0"/>
        <v>25</v>
      </c>
    </row>
    <row r="6" spans="1:15" x14ac:dyDescent="0.3">
      <c r="A6" s="29" t="s">
        <v>63</v>
      </c>
      <c r="B6" s="29" t="s">
        <v>64</v>
      </c>
      <c r="C6" s="29" t="s">
        <v>65</v>
      </c>
      <c r="D6" s="29">
        <v>2015</v>
      </c>
      <c r="E6" s="29" t="s">
        <v>66</v>
      </c>
      <c r="F6" s="2" t="str">
        <f t="shared" ref="F6:F11" si="1">+D6&amp;" "&amp;C6&amp;" "&amp;"-"&amp;E6</f>
        <v>2015 Universidad de Salamanca -Colombia</v>
      </c>
      <c r="G6" s="29" t="s">
        <v>67</v>
      </c>
      <c r="H6" s="29" t="s">
        <v>68</v>
      </c>
      <c r="I6" s="29">
        <v>659</v>
      </c>
      <c r="J6" s="29">
        <v>737</v>
      </c>
      <c r="K6" s="29">
        <v>59.15</v>
      </c>
      <c r="L6" s="29">
        <v>58.78</v>
      </c>
      <c r="M6" s="2" t="s">
        <v>16</v>
      </c>
      <c r="N6" s="3">
        <f t="shared" si="0"/>
        <v>0.36999999999999744</v>
      </c>
      <c r="O6" s="21"/>
    </row>
    <row r="7" spans="1:15" x14ac:dyDescent="0.3">
      <c r="A7" s="2" t="s">
        <v>62</v>
      </c>
      <c r="B7" s="2" t="s">
        <v>11</v>
      </c>
      <c r="C7" s="2" t="s">
        <v>12</v>
      </c>
      <c r="D7" s="2">
        <v>2017</v>
      </c>
      <c r="E7" s="2" t="s">
        <v>14</v>
      </c>
      <c r="F7" s="2" t="str">
        <f t="shared" si="1"/>
        <v>2017 BID -Perú</v>
      </c>
      <c r="G7" s="2" t="s">
        <v>61</v>
      </c>
      <c r="H7" s="2" t="s">
        <v>39</v>
      </c>
      <c r="I7" s="2">
        <v>3875</v>
      </c>
      <c r="J7" s="2">
        <v>3875</v>
      </c>
      <c r="K7" s="3">
        <v>5.7</v>
      </c>
      <c r="L7" s="3">
        <v>5.7</v>
      </c>
      <c r="M7" s="2" t="s">
        <v>16</v>
      </c>
      <c r="N7" s="3">
        <f t="shared" si="0"/>
        <v>0</v>
      </c>
      <c r="O7" s="2" t="s">
        <v>22</v>
      </c>
    </row>
    <row r="8" spans="1:15" x14ac:dyDescent="0.3">
      <c r="A8" s="20" t="s">
        <v>75</v>
      </c>
      <c r="B8" s="20" t="s">
        <v>76</v>
      </c>
      <c r="C8" s="20" t="s">
        <v>118</v>
      </c>
      <c r="D8" s="20">
        <v>2017</v>
      </c>
      <c r="E8" s="20" t="s">
        <v>14</v>
      </c>
      <c r="F8" s="2" t="str">
        <f t="shared" si="1"/>
        <v>2017 Universidad Garcilazo de la Vega -Perú</v>
      </c>
      <c r="G8" s="20" t="s">
        <v>81</v>
      </c>
      <c r="H8" s="20" t="s">
        <v>77</v>
      </c>
      <c r="I8" s="20">
        <v>140</v>
      </c>
      <c r="J8" s="20">
        <v>147</v>
      </c>
      <c r="K8" s="20">
        <v>3.9</v>
      </c>
      <c r="L8" s="20">
        <v>3.4</v>
      </c>
      <c r="M8" s="2" t="s">
        <v>16</v>
      </c>
      <c r="N8" s="3">
        <f t="shared" si="0"/>
        <v>0.5</v>
      </c>
      <c r="O8" s="21" t="s">
        <v>79</v>
      </c>
    </row>
    <row r="9" spans="1:15" x14ac:dyDescent="0.3">
      <c r="A9" s="22" t="s">
        <v>75</v>
      </c>
      <c r="B9" s="22" t="s">
        <v>76</v>
      </c>
      <c r="C9" s="22" t="s">
        <v>118</v>
      </c>
      <c r="D9" s="22">
        <v>2017</v>
      </c>
      <c r="E9" s="22" t="s">
        <v>14</v>
      </c>
      <c r="F9" s="2" t="str">
        <f t="shared" si="1"/>
        <v>2017 Universidad Garcilazo de la Vega -Perú</v>
      </c>
      <c r="G9" s="22" t="s">
        <v>82</v>
      </c>
      <c r="H9" s="22" t="s">
        <v>77</v>
      </c>
      <c r="I9" s="22">
        <v>139</v>
      </c>
      <c r="J9" s="22">
        <v>141</v>
      </c>
      <c r="K9" s="22">
        <v>8.1999999999999993</v>
      </c>
      <c r="L9" s="22">
        <v>7.2</v>
      </c>
      <c r="M9" s="2" t="s">
        <v>16</v>
      </c>
      <c r="N9" s="3">
        <f t="shared" si="0"/>
        <v>0.99999999999999911</v>
      </c>
      <c r="O9" s="21" t="s">
        <v>83</v>
      </c>
    </row>
    <row r="10" spans="1:15" x14ac:dyDescent="0.3">
      <c r="A10" s="10" t="s">
        <v>87</v>
      </c>
      <c r="B10" s="10" t="s">
        <v>88</v>
      </c>
      <c r="C10" s="10" t="s">
        <v>88</v>
      </c>
      <c r="D10" s="10">
        <v>2017</v>
      </c>
      <c r="E10" s="10" t="s">
        <v>89</v>
      </c>
      <c r="F10" s="2" t="str">
        <f t="shared" si="1"/>
        <v>2017 Spectron Desarrollo -México</v>
      </c>
      <c r="G10" s="10" t="s">
        <v>114</v>
      </c>
      <c r="H10" s="10"/>
      <c r="I10" s="10">
        <v>565</v>
      </c>
      <c r="J10" s="10">
        <v>535</v>
      </c>
      <c r="K10" s="10">
        <v>75</v>
      </c>
      <c r="L10" s="10">
        <v>45</v>
      </c>
      <c r="M10" s="2" t="s">
        <v>16</v>
      </c>
      <c r="N10" s="3">
        <f t="shared" si="0"/>
        <v>30</v>
      </c>
    </row>
    <row r="11" spans="1:15" x14ac:dyDescent="0.3">
      <c r="A11" s="11" t="s">
        <v>87</v>
      </c>
      <c r="B11" s="11" t="s">
        <v>88</v>
      </c>
      <c r="C11" s="11" t="s">
        <v>88</v>
      </c>
      <c r="D11" s="11">
        <v>2017</v>
      </c>
      <c r="E11" s="11" t="s">
        <v>89</v>
      </c>
      <c r="F11" s="2" t="str">
        <f t="shared" si="1"/>
        <v>2017 Spectron Desarrollo -México</v>
      </c>
      <c r="G11" s="11" t="s">
        <v>115</v>
      </c>
      <c r="H11" s="11"/>
      <c r="I11" s="11">
        <v>652</v>
      </c>
      <c r="J11" s="11">
        <v>610</v>
      </c>
      <c r="K11" s="11">
        <v>70</v>
      </c>
      <c r="L11" s="11">
        <v>49</v>
      </c>
      <c r="M11" s="2" t="s">
        <v>16</v>
      </c>
      <c r="N11" s="3">
        <f t="shared" si="0"/>
        <v>21</v>
      </c>
    </row>
  </sheetData>
  <autoFilter ref="A1:O7" xr:uid="{D7FD5B73-4508-4A20-812F-32319A498658}"/>
  <sortState xmlns:xlrd2="http://schemas.microsoft.com/office/spreadsheetml/2017/richdata2" ref="A2:O11">
    <sortCondition ref="D2:D1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127E7-42C9-4286-AABB-1F0A62D65E31}">
  <dimension ref="A3:E70"/>
  <sheetViews>
    <sheetView tabSelected="1" topLeftCell="A40" workbookViewId="0">
      <selection activeCell="I48" sqref="I48"/>
    </sheetView>
  </sheetViews>
  <sheetFormatPr baseColWidth="10" defaultRowHeight="14.4" x14ac:dyDescent="0.3"/>
  <cols>
    <col min="1" max="1" width="16.5546875" bestFit="1" customWidth="1"/>
    <col min="2" max="2" width="18.5546875" bestFit="1" customWidth="1"/>
    <col min="3" max="3" width="15.44140625" bestFit="1" customWidth="1"/>
    <col min="4" max="4" width="15.109375" bestFit="1" customWidth="1"/>
    <col min="5" max="5" width="14.77734375" bestFit="1" customWidth="1"/>
    <col min="6" max="6" width="16.5546875" bestFit="1" customWidth="1"/>
    <col min="7" max="7" width="19.33203125" bestFit="1" customWidth="1"/>
    <col min="8" max="8" width="17.5546875" bestFit="1" customWidth="1"/>
    <col min="9" max="9" width="13.88671875" bestFit="1" customWidth="1"/>
  </cols>
  <sheetData>
    <row r="3" spans="1:5" x14ac:dyDescent="0.3">
      <c r="A3" s="35" t="s">
        <v>167</v>
      </c>
      <c r="B3" t="s">
        <v>169</v>
      </c>
      <c r="D3" s="35" t="s">
        <v>167</v>
      </c>
      <c r="E3" t="s">
        <v>169</v>
      </c>
    </row>
    <row r="4" spans="1:5" x14ac:dyDescent="0.3">
      <c r="A4" s="36" t="s">
        <v>75</v>
      </c>
      <c r="B4" s="37">
        <v>6</v>
      </c>
      <c r="D4" s="36" t="s">
        <v>149</v>
      </c>
      <c r="E4" s="37">
        <v>4</v>
      </c>
    </row>
    <row r="5" spans="1:5" x14ac:dyDescent="0.3">
      <c r="A5" s="36" t="s">
        <v>63</v>
      </c>
      <c r="B5" s="37">
        <v>1</v>
      </c>
      <c r="D5" s="36" t="s">
        <v>150</v>
      </c>
      <c r="E5" s="37">
        <v>3</v>
      </c>
    </row>
    <row r="6" spans="1:5" x14ac:dyDescent="0.3">
      <c r="A6" s="36" t="s">
        <v>136</v>
      </c>
      <c r="B6" s="37">
        <v>4</v>
      </c>
      <c r="D6" s="36" t="s">
        <v>12</v>
      </c>
      <c r="E6" s="37">
        <v>3</v>
      </c>
    </row>
    <row r="7" spans="1:5" x14ac:dyDescent="0.3">
      <c r="A7" s="36" t="s">
        <v>62</v>
      </c>
      <c r="B7" s="37">
        <v>3</v>
      </c>
      <c r="D7" s="36" t="s">
        <v>43</v>
      </c>
      <c r="E7" s="37">
        <v>5</v>
      </c>
    </row>
    <row r="8" spans="1:5" x14ac:dyDescent="0.3">
      <c r="A8" s="36" t="s">
        <v>87</v>
      </c>
      <c r="B8" s="37">
        <v>4</v>
      </c>
      <c r="D8" s="36" t="s">
        <v>148</v>
      </c>
      <c r="E8" s="37">
        <v>1</v>
      </c>
    </row>
    <row r="9" spans="1:5" x14ac:dyDescent="0.3">
      <c r="A9" s="36" t="s">
        <v>84</v>
      </c>
      <c r="B9" s="37">
        <v>3</v>
      </c>
      <c r="D9" s="36" t="s">
        <v>120</v>
      </c>
      <c r="E9" s="37">
        <v>3</v>
      </c>
    </row>
    <row r="10" spans="1:5" x14ac:dyDescent="0.3">
      <c r="A10" s="36" t="s">
        <v>130</v>
      </c>
      <c r="B10" s="37">
        <v>2</v>
      </c>
      <c r="D10" s="36" t="s">
        <v>88</v>
      </c>
      <c r="E10" s="37">
        <v>4</v>
      </c>
    </row>
    <row r="11" spans="1:5" x14ac:dyDescent="0.3">
      <c r="A11" s="36" t="s">
        <v>143</v>
      </c>
      <c r="B11" s="37">
        <v>1</v>
      </c>
      <c r="D11" s="36" t="s">
        <v>65</v>
      </c>
      <c r="E11" s="37">
        <v>1</v>
      </c>
    </row>
    <row r="12" spans="1:5" x14ac:dyDescent="0.3">
      <c r="A12" s="36" t="s">
        <v>41</v>
      </c>
      <c r="B12" s="37">
        <v>5</v>
      </c>
      <c r="D12" s="36" t="s">
        <v>118</v>
      </c>
      <c r="E12" s="37">
        <v>6</v>
      </c>
    </row>
    <row r="13" spans="1:5" x14ac:dyDescent="0.3">
      <c r="A13" s="36" t="s">
        <v>124</v>
      </c>
      <c r="B13" s="37">
        <v>1</v>
      </c>
      <c r="D13" s="36" t="s">
        <v>168</v>
      </c>
      <c r="E13" s="37">
        <v>30</v>
      </c>
    </row>
    <row r="14" spans="1:5" x14ac:dyDescent="0.3">
      <c r="A14" s="36" t="s">
        <v>168</v>
      </c>
      <c r="B14" s="37">
        <v>30</v>
      </c>
    </row>
    <row r="16" spans="1:5" x14ac:dyDescent="0.3">
      <c r="A16" s="35" t="s">
        <v>167</v>
      </c>
      <c r="B16" t="s">
        <v>169</v>
      </c>
      <c r="C16" s="35"/>
    </row>
    <row r="17" spans="1:5" x14ac:dyDescent="0.3">
      <c r="A17" s="36" t="s">
        <v>14</v>
      </c>
      <c r="B17" s="37">
        <v>12</v>
      </c>
    </row>
    <row r="18" spans="1:5" x14ac:dyDescent="0.3">
      <c r="A18" s="36" t="s">
        <v>66</v>
      </c>
      <c r="B18" s="37">
        <v>6</v>
      </c>
    </row>
    <row r="19" spans="1:5" x14ac:dyDescent="0.3">
      <c r="A19" s="36" t="s">
        <v>89</v>
      </c>
      <c r="B19" s="37">
        <v>5</v>
      </c>
    </row>
    <row r="20" spans="1:5" x14ac:dyDescent="0.3">
      <c r="A20" s="36" t="s">
        <v>44</v>
      </c>
      <c r="B20" s="37">
        <v>5</v>
      </c>
    </row>
    <row r="21" spans="1:5" x14ac:dyDescent="0.3">
      <c r="A21" s="36" t="s">
        <v>131</v>
      </c>
      <c r="B21" s="37">
        <v>2</v>
      </c>
    </row>
    <row r="22" spans="1:5" x14ac:dyDescent="0.3">
      <c r="A22" s="36" t="s">
        <v>168</v>
      </c>
      <c r="B22" s="37">
        <v>30</v>
      </c>
    </row>
    <row r="25" spans="1:5" x14ac:dyDescent="0.3">
      <c r="A25" s="35" t="s">
        <v>167</v>
      </c>
      <c r="B25" t="s">
        <v>169</v>
      </c>
      <c r="C25" s="35"/>
    </row>
    <row r="26" spans="1:5" x14ac:dyDescent="0.3">
      <c r="A26" s="36">
        <v>2011</v>
      </c>
      <c r="B26" s="39">
        <v>3.3333333333333333E-2</v>
      </c>
      <c r="D26" s="36"/>
      <c r="E26" s="37"/>
    </row>
    <row r="27" spans="1:5" x14ac:dyDescent="0.3">
      <c r="A27" s="36">
        <v>2012</v>
      </c>
      <c r="B27" s="39">
        <v>0.16666666666666666</v>
      </c>
      <c r="D27" s="36"/>
      <c r="E27" s="37"/>
    </row>
    <row r="28" spans="1:5" x14ac:dyDescent="0.3">
      <c r="A28" s="36">
        <v>2013</v>
      </c>
      <c r="B28" s="39">
        <v>3.3333333333333333E-2</v>
      </c>
      <c r="D28" s="36"/>
      <c r="E28" s="37"/>
    </row>
    <row r="29" spans="1:5" x14ac:dyDescent="0.3">
      <c r="A29" s="36">
        <v>2014</v>
      </c>
      <c r="B29" s="39">
        <v>3.3333333333333333E-2</v>
      </c>
      <c r="D29" s="36"/>
      <c r="E29" s="37"/>
    </row>
    <row r="30" spans="1:5" x14ac:dyDescent="0.3">
      <c r="A30" s="36">
        <v>2015</v>
      </c>
      <c r="B30" s="39">
        <v>6.6666666666666666E-2</v>
      </c>
      <c r="D30" s="36"/>
      <c r="E30" s="37"/>
    </row>
    <row r="31" spans="1:5" x14ac:dyDescent="0.3">
      <c r="A31" s="36">
        <v>2016</v>
      </c>
      <c r="B31" s="39">
        <v>6.6666666666666666E-2</v>
      </c>
      <c r="D31" s="36"/>
      <c r="E31" s="37"/>
    </row>
    <row r="32" spans="1:5" x14ac:dyDescent="0.3">
      <c r="A32" s="36">
        <v>2017</v>
      </c>
      <c r="B32" s="39">
        <v>0.26666666666666666</v>
      </c>
      <c r="D32" s="36"/>
      <c r="E32" s="37"/>
    </row>
    <row r="33" spans="1:5" x14ac:dyDescent="0.3">
      <c r="A33" s="36">
        <v>2018</v>
      </c>
      <c r="B33" s="39">
        <v>6.6666666666666666E-2</v>
      </c>
      <c r="D33" s="36"/>
      <c r="E33" s="37"/>
    </row>
    <row r="34" spans="1:5" x14ac:dyDescent="0.3">
      <c r="A34" s="36">
        <v>2019</v>
      </c>
      <c r="B34" s="39">
        <v>0.26666666666666666</v>
      </c>
      <c r="D34" s="36"/>
      <c r="E34" s="37"/>
    </row>
    <row r="35" spans="1:5" x14ac:dyDescent="0.3">
      <c r="A35" s="36" t="s">
        <v>168</v>
      </c>
      <c r="B35" s="39">
        <v>1</v>
      </c>
    </row>
    <row r="38" spans="1:5" x14ac:dyDescent="0.3">
      <c r="A38" s="35" t="s">
        <v>167</v>
      </c>
      <c r="B38" t="s">
        <v>178</v>
      </c>
      <c r="C38" t="s">
        <v>179</v>
      </c>
      <c r="D38" t="s">
        <v>180</v>
      </c>
      <c r="E38" s="35"/>
    </row>
    <row r="39" spans="1:5" x14ac:dyDescent="0.3">
      <c r="A39" s="36" t="s">
        <v>80</v>
      </c>
      <c r="B39" s="19">
        <v>8.6692307692307686</v>
      </c>
      <c r="C39" s="19">
        <v>30</v>
      </c>
      <c r="D39" s="19">
        <v>-11.000000000000004</v>
      </c>
    </row>
    <row r="40" spans="1:5" x14ac:dyDescent="0.3">
      <c r="A40" s="36" t="s">
        <v>16</v>
      </c>
      <c r="B40" s="19">
        <v>7.76</v>
      </c>
      <c r="C40" s="19">
        <v>30</v>
      </c>
      <c r="D40" s="19">
        <v>0</v>
      </c>
    </row>
    <row r="41" spans="1:5" x14ac:dyDescent="0.3">
      <c r="A41" s="36" t="s">
        <v>166</v>
      </c>
      <c r="B41" s="19">
        <v>1.1549999999999991</v>
      </c>
      <c r="C41" s="19">
        <v>12</v>
      </c>
      <c r="D41" s="19">
        <v>-8.2100000000000009</v>
      </c>
    </row>
    <row r="42" spans="1:5" x14ac:dyDescent="0.3">
      <c r="A42" s="36" t="s">
        <v>168</v>
      </c>
      <c r="B42" s="19">
        <v>5.9523333333333319</v>
      </c>
      <c r="C42" s="19">
        <v>30</v>
      </c>
      <c r="D42" s="19">
        <v>-11.000000000000004</v>
      </c>
    </row>
    <row r="45" spans="1:5" x14ac:dyDescent="0.3">
      <c r="A45" s="35" t="s">
        <v>167</v>
      </c>
      <c r="B45" t="s">
        <v>181</v>
      </c>
      <c r="C45" t="s">
        <v>182</v>
      </c>
      <c r="E45" s="35"/>
    </row>
    <row r="46" spans="1:5" x14ac:dyDescent="0.3">
      <c r="A46" s="36" t="s">
        <v>80</v>
      </c>
      <c r="B46" s="19">
        <v>56.307692307692314</v>
      </c>
      <c r="C46" s="19">
        <v>47.638461538461542</v>
      </c>
    </row>
    <row r="47" spans="1:5" x14ac:dyDescent="0.3">
      <c r="A47" s="36" t="s">
        <v>16</v>
      </c>
      <c r="B47" s="19">
        <v>33.738571428571433</v>
      </c>
      <c r="C47" s="19">
        <v>25.978571428571431</v>
      </c>
    </row>
    <row r="48" spans="1:5" x14ac:dyDescent="0.3">
      <c r="A48" s="36" t="s">
        <v>166</v>
      </c>
      <c r="B48" s="19">
        <v>56.272000000000006</v>
      </c>
      <c r="C48" s="19">
        <v>55.117000000000004</v>
      </c>
    </row>
    <row r="49" spans="1:4" x14ac:dyDescent="0.3">
      <c r="A49" s="36" t="s">
        <v>168</v>
      </c>
      <c r="B49" s="19">
        <v>51.029666666666671</v>
      </c>
      <c r="C49" s="19">
        <v>45.077333333333335</v>
      </c>
    </row>
    <row r="53" spans="1:4" x14ac:dyDescent="0.3">
      <c r="A53" s="35" t="s">
        <v>167</v>
      </c>
      <c r="B53" t="s">
        <v>176</v>
      </c>
      <c r="C53" t="s">
        <v>174</v>
      </c>
      <c r="D53" t="s">
        <v>175</v>
      </c>
    </row>
    <row r="54" spans="1:4" x14ac:dyDescent="0.3">
      <c r="A54" s="36" t="s">
        <v>80</v>
      </c>
      <c r="B54" s="38">
        <v>855.38461538461536</v>
      </c>
      <c r="C54" s="38">
        <v>3875</v>
      </c>
      <c r="D54" s="38">
        <v>138</v>
      </c>
    </row>
    <row r="55" spans="1:4" x14ac:dyDescent="0.3">
      <c r="A55" s="36" t="s">
        <v>16</v>
      </c>
      <c r="B55" s="38">
        <v>973</v>
      </c>
      <c r="C55" s="38">
        <v>3875</v>
      </c>
      <c r="D55" s="38">
        <v>139</v>
      </c>
    </row>
    <row r="56" spans="1:4" x14ac:dyDescent="0.3">
      <c r="A56" s="36" t="s">
        <v>166</v>
      </c>
      <c r="B56" s="38">
        <v>908.6</v>
      </c>
      <c r="C56" s="38">
        <v>3127</v>
      </c>
      <c r="D56" s="38">
        <v>140</v>
      </c>
    </row>
    <row r="57" spans="1:4" x14ac:dyDescent="0.3">
      <c r="A57" s="36" t="s">
        <v>168</v>
      </c>
      <c r="B57" s="38">
        <v>900.56666666666672</v>
      </c>
      <c r="C57" s="38">
        <v>3875</v>
      </c>
      <c r="D57" s="38">
        <v>138</v>
      </c>
    </row>
    <row r="60" spans="1:4" x14ac:dyDescent="0.3">
      <c r="A60" s="35" t="s">
        <v>167</v>
      </c>
      <c r="B60" t="s">
        <v>177</v>
      </c>
      <c r="C60" t="s">
        <v>172</v>
      </c>
      <c r="D60" t="s">
        <v>173</v>
      </c>
    </row>
    <row r="61" spans="1:4" x14ac:dyDescent="0.3">
      <c r="A61" s="36" t="s">
        <v>80</v>
      </c>
      <c r="B61" s="38">
        <v>862.07692307692309</v>
      </c>
      <c r="C61" s="38">
        <v>3875</v>
      </c>
      <c r="D61" s="38">
        <v>138</v>
      </c>
    </row>
    <row r="62" spans="1:4" x14ac:dyDescent="0.3">
      <c r="A62" s="36" t="s">
        <v>16</v>
      </c>
      <c r="B62" s="38">
        <v>968.85714285714289</v>
      </c>
      <c r="C62" s="38">
        <v>3875</v>
      </c>
      <c r="D62" s="38">
        <v>141</v>
      </c>
    </row>
    <row r="63" spans="1:4" x14ac:dyDescent="0.3">
      <c r="A63" s="36" t="s">
        <v>166</v>
      </c>
      <c r="B63" s="38">
        <v>924.4</v>
      </c>
      <c r="C63" s="38">
        <v>3572</v>
      </c>
      <c r="D63" s="38">
        <v>147</v>
      </c>
    </row>
    <row r="64" spans="1:4" x14ac:dyDescent="0.3">
      <c r="A64" s="36" t="s">
        <v>168</v>
      </c>
      <c r="B64" s="38">
        <v>907.76666666666665</v>
      </c>
      <c r="C64" s="38">
        <v>3875</v>
      </c>
      <c r="D64" s="38">
        <v>138</v>
      </c>
    </row>
    <row r="66" spans="1:3" x14ac:dyDescent="0.3">
      <c r="A66" s="35" t="s">
        <v>167</v>
      </c>
      <c r="B66" t="s">
        <v>170</v>
      </c>
      <c r="C66" t="s">
        <v>171</v>
      </c>
    </row>
    <row r="67" spans="1:3" x14ac:dyDescent="0.3">
      <c r="A67" s="36" t="s">
        <v>80</v>
      </c>
      <c r="B67" s="19">
        <v>8.6692307692307686</v>
      </c>
      <c r="C67" s="19">
        <v>12.699828385676756</v>
      </c>
    </row>
    <row r="68" spans="1:3" x14ac:dyDescent="0.3">
      <c r="A68" s="36" t="s">
        <v>16</v>
      </c>
      <c r="B68" s="19">
        <v>7.76</v>
      </c>
      <c r="C68" s="19">
        <v>12.402729538291156</v>
      </c>
    </row>
    <row r="69" spans="1:3" x14ac:dyDescent="0.3">
      <c r="A69" s="36" t="s">
        <v>166</v>
      </c>
      <c r="B69" s="19">
        <v>1.1549999999999991</v>
      </c>
      <c r="C69" s="19">
        <v>6.0908934757827895</v>
      </c>
    </row>
    <row r="70" spans="1:3" x14ac:dyDescent="0.3">
      <c r="A70" s="36" t="s">
        <v>168</v>
      </c>
      <c r="B70" s="19">
        <v>5.9523333333333319</v>
      </c>
      <c r="C70" s="19">
        <v>11.05045222458412</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6C6B5-3A2C-4092-81AC-3C38AA8570C3}">
  <dimension ref="A1:P31"/>
  <sheetViews>
    <sheetView workbookViewId="0">
      <selection activeCell="P31" sqref="A1:P31"/>
    </sheetView>
  </sheetViews>
  <sheetFormatPr baseColWidth="10" defaultRowHeight="14.4" x14ac:dyDescent="0.3"/>
  <sheetData>
    <row r="1" spans="1:16" x14ac:dyDescent="0.3">
      <c r="A1" s="1" t="s">
        <v>0</v>
      </c>
      <c r="B1" s="1" t="s">
        <v>1</v>
      </c>
      <c r="C1" s="1" t="s">
        <v>9</v>
      </c>
      <c r="D1" s="1" t="s">
        <v>10</v>
      </c>
      <c r="E1" s="1" t="s">
        <v>13</v>
      </c>
      <c r="F1" s="1" t="s">
        <v>151</v>
      </c>
      <c r="G1" s="1" t="s">
        <v>160</v>
      </c>
      <c r="H1" s="1" t="s">
        <v>2</v>
      </c>
      <c r="I1" s="1" t="s">
        <v>3</v>
      </c>
      <c r="J1" s="1" t="s">
        <v>4</v>
      </c>
      <c r="K1" s="1" t="s">
        <v>5</v>
      </c>
      <c r="L1" s="1" t="s">
        <v>119</v>
      </c>
      <c r="M1" s="1" t="s">
        <v>7</v>
      </c>
      <c r="N1" s="1" t="s">
        <v>15</v>
      </c>
      <c r="O1" s="1" t="s">
        <v>8</v>
      </c>
      <c r="P1" s="1" t="s">
        <v>165</v>
      </c>
    </row>
    <row r="2" spans="1:16" x14ac:dyDescent="0.3">
      <c r="A2" t="s">
        <v>130</v>
      </c>
      <c r="B2" t="s">
        <v>129</v>
      </c>
      <c r="C2" t="s">
        <v>150</v>
      </c>
      <c r="D2">
        <v>2011</v>
      </c>
      <c r="E2" t="s">
        <v>131</v>
      </c>
      <c r="F2" s="30" t="s">
        <v>152</v>
      </c>
      <c r="G2" s="30" t="str">
        <f>+D2&amp;" "&amp;C2&amp;" "&amp;"-"&amp;E2</f>
        <v>2011 Banco Mundial -Brasil</v>
      </c>
      <c r="H2" t="s">
        <v>139</v>
      </c>
      <c r="I2" t="s">
        <v>138</v>
      </c>
      <c r="J2">
        <v>827</v>
      </c>
      <c r="K2">
        <v>864</v>
      </c>
      <c r="L2">
        <v>56</v>
      </c>
      <c r="M2">
        <v>55</v>
      </c>
      <c r="N2" t="s">
        <v>128</v>
      </c>
      <c r="O2" s="31">
        <f t="shared" ref="O2:O11" si="0">+L2-M2</f>
        <v>1</v>
      </c>
      <c r="P2" t="s">
        <v>166</v>
      </c>
    </row>
    <row r="3" spans="1:16" x14ac:dyDescent="0.3">
      <c r="A3" t="s">
        <v>130</v>
      </c>
      <c r="B3" t="s">
        <v>129</v>
      </c>
      <c r="C3" t="s">
        <v>150</v>
      </c>
      <c r="D3">
        <v>2012</v>
      </c>
      <c r="E3" t="s">
        <v>131</v>
      </c>
      <c r="F3" s="30" t="s">
        <v>153</v>
      </c>
      <c r="G3" s="30" t="str">
        <f t="shared" ref="G3:G11" si="1">+D3&amp;" "&amp;C3&amp;" "&amp;"-"&amp;E3</f>
        <v>2012 Banco Mundial -Brasil</v>
      </c>
      <c r="H3" t="s">
        <v>139</v>
      </c>
      <c r="I3" t="s">
        <v>138</v>
      </c>
      <c r="J3">
        <v>827</v>
      </c>
      <c r="K3">
        <v>864</v>
      </c>
      <c r="L3">
        <v>43</v>
      </c>
      <c r="M3">
        <v>45</v>
      </c>
      <c r="N3" t="s">
        <v>132</v>
      </c>
      <c r="O3" s="31">
        <f t="shared" si="0"/>
        <v>-2</v>
      </c>
      <c r="P3" t="s">
        <v>166</v>
      </c>
    </row>
    <row r="4" spans="1:16" x14ac:dyDescent="0.3">
      <c r="A4" t="s">
        <v>136</v>
      </c>
      <c r="B4" t="s">
        <v>135</v>
      </c>
      <c r="C4" t="s">
        <v>149</v>
      </c>
      <c r="D4">
        <v>2012</v>
      </c>
      <c r="E4" t="s">
        <v>66</v>
      </c>
      <c r="F4" s="30" t="s">
        <v>154</v>
      </c>
      <c r="G4" s="30" t="str">
        <f t="shared" si="1"/>
        <v>2012 Banco de la República de Colombia -Colombia</v>
      </c>
      <c r="H4" t="s">
        <v>141</v>
      </c>
      <c r="I4" t="s">
        <v>142</v>
      </c>
      <c r="J4">
        <v>781</v>
      </c>
      <c r="K4">
        <v>737</v>
      </c>
      <c r="L4">
        <v>53.53</v>
      </c>
      <c r="M4">
        <v>61.74</v>
      </c>
      <c r="N4" t="s">
        <v>123</v>
      </c>
      <c r="O4" s="31">
        <f t="shared" si="0"/>
        <v>-8.2100000000000009</v>
      </c>
      <c r="P4" t="s">
        <v>166</v>
      </c>
    </row>
    <row r="5" spans="1:16" x14ac:dyDescent="0.3">
      <c r="A5" t="s">
        <v>136</v>
      </c>
      <c r="B5" t="s">
        <v>135</v>
      </c>
      <c r="C5" t="s">
        <v>149</v>
      </c>
      <c r="D5">
        <v>2012</v>
      </c>
      <c r="E5" t="s">
        <v>66</v>
      </c>
      <c r="F5" s="30" t="s">
        <v>154</v>
      </c>
      <c r="G5" s="30" t="str">
        <f t="shared" si="1"/>
        <v>2012 Banco de la República de Colombia -Colombia</v>
      </c>
      <c r="H5" t="s">
        <v>141</v>
      </c>
      <c r="I5" t="s">
        <v>142</v>
      </c>
      <c r="J5">
        <v>781</v>
      </c>
      <c r="K5">
        <v>737</v>
      </c>
      <c r="L5">
        <v>40.33</v>
      </c>
      <c r="M5">
        <v>45.86</v>
      </c>
      <c r="N5" t="s">
        <v>133</v>
      </c>
      <c r="O5" s="31">
        <f t="shared" si="0"/>
        <v>-5.5300000000000011</v>
      </c>
      <c r="P5" t="s">
        <v>166</v>
      </c>
    </row>
    <row r="6" spans="1:16" x14ac:dyDescent="0.3">
      <c r="A6" t="s">
        <v>136</v>
      </c>
      <c r="B6" t="s">
        <v>135</v>
      </c>
      <c r="C6" t="s">
        <v>149</v>
      </c>
      <c r="D6">
        <v>2012</v>
      </c>
      <c r="E6" t="s">
        <v>66</v>
      </c>
      <c r="F6" s="30" t="s">
        <v>154</v>
      </c>
      <c r="G6" s="30" t="str">
        <f t="shared" si="1"/>
        <v>2012 Banco de la República de Colombia -Colombia</v>
      </c>
      <c r="H6" t="s">
        <v>141</v>
      </c>
      <c r="I6" t="s">
        <v>142</v>
      </c>
      <c r="J6">
        <v>781</v>
      </c>
      <c r="K6">
        <v>737</v>
      </c>
      <c r="L6">
        <v>22.66</v>
      </c>
      <c r="M6">
        <v>15.47</v>
      </c>
      <c r="N6" t="s">
        <v>147</v>
      </c>
      <c r="O6" s="31">
        <f t="shared" si="0"/>
        <v>7.1899999999999995</v>
      </c>
      <c r="P6" t="s">
        <v>166</v>
      </c>
    </row>
    <row r="7" spans="1:16" x14ac:dyDescent="0.3">
      <c r="A7" t="s">
        <v>124</v>
      </c>
      <c r="B7" t="s">
        <v>125</v>
      </c>
      <c r="C7" t="s">
        <v>150</v>
      </c>
      <c r="D7">
        <v>2013</v>
      </c>
      <c r="E7" t="s">
        <v>89</v>
      </c>
      <c r="F7" s="30" t="s">
        <v>155</v>
      </c>
      <c r="G7" s="30" t="str">
        <f t="shared" si="1"/>
        <v>2013 Banco Mundial -México</v>
      </c>
      <c r="H7" t="s">
        <v>126</v>
      </c>
      <c r="I7" t="s">
        <v>127</v>
      </c>
      <c r="J7">
        <v>1090</v>
      </c>
      <c r="K7">
        <v>772</v>
      </c>
      <c r="L7">
        <v>50</v>
      </c>
      <c r="M7">
        <v>47</v>
      </c>
      <c r="N7" t="s">
        <v>123</v>
      </c>
      <c r="O7" s="31">
        <f t="shared" si="0"/>
        <v>3</v>
      </c>
      <c r="P7" t="s">
        <v>166</v>
      </c>
    </row>
    <row r="8" spans="1:16" x14ac:dyDescent="0.3">
      <c r="A8" s="20" t="s">
        <v>75</v>
      </c>
      <c r="B8" s="20" t="s">
        <v>76</v>
      </c>
      <c r="C8" s="30" t="s">
        <v>118</v>
      </c>
      <c r="D8" s="30">
        <v>2017</v>
      </c>
      <c r="E8" s="30" t="s">
        <v>14</v>
      </c>
      <c r="F8" s="30" t="s">
        <v>156</v>
      </c>
      <c r="G8" s="30" t="str">
        <f t="shared" si="1"/>
        <v>2017 Universidad Garcilazo de la Vega -Perú</v>
      </c>
      <c r="H8" s="30" t="s">
        <v>81</v>
      </c>
      <c r="I8" s="30" t="s">
        <v>121</v>
      </c>
      <c r="J8" s="30">
        <v>140</v>
      </c>
      <c r="K8" s="30">
        <v>147</v>
      </c>
      <c r="L8" s="30">
        <v>73.599999999999994</v>
      </c>
      <c r="M8" s="30">
        <v>76.900000000000006</v>
      </c>
      <c r="N8" s="30" t="s">
        <v>122</v>
      </c>
      <c r="O8" s="31">
        <f t="shared" si="0"/>
        <v>-3.3000000000000114</v>
      </c>
      <c r="P8" t="s">
        <v>166</v>
      </c>
    </row>
    <row r="9" spans="1:16" x14ac:dyDescent="0.3">
      <c r="A9" s="20" t="s">
        <v>75</v>
      </c>
      <c r="B9" s="20" t="s">
        <v>76</v>
      </c>
      <c r="C9" s="30" t="s">
        <v>118</v>
      </c>
      <c r="D9" s="30">
        <v>2018</v>
      </c>
      <c r="E9" s="30" t="s">
        <v>14</v>
      </c>
      <c r="F9" s="30" t="s">
        <v>157</v>
      </c>
      <c r="G9" s="30" t="str">
        <f t="shared" si="1"/>
        <v>2018 Universidad Garcilazo de la Vega -Perú</v>
      </c>
      <c r="H9" s="30" t="s">
        <v>82</v>
      </c>
      <c r="I9" s="30" t="s">
        <v>121</v>
      </c>
      <c r="J9" s="30">
        <v>140</v>
      </c>
      <c r="K9" s="30">
        <v>147</v>
      </c>
      <c r="L9" s="30">
        <v>71.2</v>
      </c>
      <c r="M9" s="30">
        <v>66.7</v>
      </c>
      <c r="N9" s="30" t="s">
        <v>122</v>
      </c>
      <c r="O9" s="31">
        <f t="shared" si="0"/>
        <v>4.5</v>
      </c>
      <c r="P9" t="s">
        <v>166</v>
      </c>
    </row>
    <row r="10" spans="1:16" x14ac:dyDescent="0.3">
      <c r="A10" s="33" t="s">
        <v>84</v>
      </c>
      <c r="B10" s="33" t="s">
        <v>85</v>
      </c>
      <c r="C10" s="33" t="s">
        <v>120</v>
      </c>
      <c r="D10" s="33">
        <v>2019</v>
      </c>
      <c r="E10" s="33" t="s">
        <v>14</v>
      </c>
      <c r="F10" s="30" t="s">
        <v>158</v>
      </c>
      <c r="G10" s="30" t="str">
        <f t="shared" si="1"/>
        <v>2019 Sparkassenstiftung/SBS -Perú</v>
      </c>
      <c r="H10" s="33" t="s">
        <v>81</v>
      </c>
      <c r="I10" s="33" t="s">
        <v>140</v>
      </c>
      <c r="J10" s="33">
        <v>592</v>
      </c>
      <c r="K10" s="33">
        <v>667</v>
      </c>
      <c r="L10" s="33">
        <v>81</v>
      </c>
      <c r="M10" s="33">
        <v>69</v>
      </c>
      <c r="N10" s="33" t="s">
        <v>123</v>
      </c>
      <c r="O10" s="31">
        <f t="shared" si="0"/>
        <v>12</v>
      </c>
      <c r="P10" t="s">
        <v>166</v>
      </c>
    </row>
    <row r="11" spans="1:16" ht="15.6" customHeight="1" x14ac:dyDescent="0.3">
      <c r="A11" t="s">
        <v>143</v>
      </c>
      <c r="B11" s="34" t="s">
        <v>144</v>
      </c>
      <c r="C11" t="s">
        <v>148</v>
      </c>
      <c r="D11">
        <v>2019</v>
      </c>
      <c r="E11" t="s">
        <v>66</v>
      </c>
      <c r="F11" s="30" t="s">
        <v>159</v>
      </c>
      <c r="G11" s="30" t="str">
        <f t="shared" si="1"/>
        <v>2019 National Bureau of Economic Research -Colombia</v>
      </c>
      <c r="H11" t="s">
        <v>146</v>
      </c>
      <c r="I11" t="s">
        <v>145</v>
      </c>
      <c r="J11">
        <v>3127</v>
      </c>
      <c r="K11">
        <v>3572</v>
      </c>
      <c r="L11">
        <v>71.400000000000006</v>
      </c>
      <c r="M11">
        <v>68.5</v>
      </c>
      <c r="N11" t="s">
        <v>146</v>
      </c>
      <c r="O11" s="31">
        <f t="shared" si="0"/>
        <v>2.9000000000000057</v>
      </c>
      <c r="P11" t="s">
        <v>166</v>
      </c>
    </row>
    <row r="12" spans="1:16" ht="15" customHeight="1" x14ac:dyDescent="0.3">
      <c r="A12" s="4" t="s">
        <v>41</v>
      </c>
      <c r="B12" s="4" t="s">
        <v>116</v>
      </c>
      <c r="C12" s="5" t="s">
        <v>43</v>
      </c>
      <c r="D12" s="5">
        <v>2014</v>
      </c>
      <c r="E12" s="5" t="s">
        <v>44</v>
      </c>
      <c r="F12" s="2" t="str">
        <f t="shared" ref="F12:F31" si="2">+D12&amp;" "&amp;C12&amp;" "&amp;"-"&amp;E12</f>
        <v>2014 Freedmon for Hunger/The Mastercard Foundation -Ecuador</v>
      </c>
      <c r="G12" s="5" t="s">
        <v>45</v>
      </c>
      <c r="H12" s="6" t="s">
        <v>46</v>
      </c>
      <c r="J12" s="5">
        <v>138</v>
      </c>
      <c r="K12" s="5">
        <v>138</v>
      </c>
      <c r="L12" s="13">
        <v>78.400000000000006</v>
      </c>
      <c r="M12" s="13">
        <v>61.8</v>
      </c>
      <c r="N12" s="5" t="s">
        <v>47</v>
      </c>
      <c r="O12" s="12">
        <f t="shared" ref="O12:O24" si="3">+L12-M12</f>
        <v>16.600000000000009</v>
      </c>
      <c r="P12" t="s">
        <v>80</v>
      </c>
    </row>
    <row r="13" spans="1:16" ht="15" customHeight="1" x14ac:dyDescent="0.3">
      <c r="A13" s="4" t="s">
        <v>41</v>
      </c>
      <c r="B13" s="4" t="s">
        <v>116</v>
      </c>
      <c r="C13" s="5" t="s">
        <v>43</v>
      </c>
      <c r="D13" s="5">
        <v>2015</v>
      </c>
      <c r="E13" s="5" t="s">
        <v>44</v>
      </c>
      <c r="F13" s="2" t="str">
        <f t="shared" si="2"/>
        <v>2015 Freedmon for Hunger/The Mastercard Foundation -Ecuador</v>
      </c>
      <c r="G13" s="5" t="s">
        <v>103</v>
      </c>
      <c r="H13" s="6" t="s">
        <v>46</v>
      </c>
      <c r="J13" s="5">
        <v>138</v>
      </c>
      <c r="K13" s="5">
        <v>138</v>
      </c>
      <c r="L13" s="13">
        <v>58.2</v>
      </c>
      <c r="M13" s="13">
        <v>30.2</v>
      </c>
      <c r="N13" s="5" t="s">
        <v>48</v>
      </c>
      <c r="O13" s="12">
        <f t="shared" si="3"/>
        <v>28.000000000000004</v>
      </c>
      <c r="P13" t="s">
        <v>80</v>
      </c>
    </row>
    <row r="14" spans="1:16" ht="15" customHeight="1" x14ac:dyDescent="0.3">
      <c r="A14" s="10" t="s">
        <v>87</v>
      </c>
      <c r="B14" s="10" t="s">
        <v>88</v>
      </c>
      <c r="C14" s="10" t="s">
        <v>88</v>
      </c>
      <c r="D14" s="10">
        <v>2016</v>
      </c>
      <c r="E14" s="10" t="s">
        <v>89</v>
      </c>
      <c r="F14" s="2" t="str">
        <f t="shared" si="2"/>
        <v>2016 Spectron Desarrollo -México</v>
      </c>
      <c r="G14" s="10" t="s">
        <v>90</v>
      </c>
      <c r="H14" s="10"/>
      <c r="J14" s="10">
        <v>565</v>
      </c>
      <c r="K14" s="10">
        <v>535</v>
      </c>
      <c r="L14" s="17">
        <v>22</v>
      </c>
      <c r="M14" s="17">
        <v>22</v>
      </c>
      <c r="N14" s="10" t="s">
        <v>80</v>
      </c>
      <c r="O14" s="12">
        <f t="shared" si="3"/>
        <v>0</v>
      </c>
      <c r="P14" t="s">
        <v>80</v>
      </c>
    </row>
    <row r="15" spans="1:16" ht="15" customHeight="1" x14ac:dyDescent="0.3">
      <c r="A15" s="11" t="s">
        <v>87</v>
      </c>
      <c r="B15" s="11" t="s">
        <v>88</v>
      </c>
      <c r="C15" s="11" t="s">
        <v>88</v>
      </c>
      <c r="D15" s="11">
        <v>2016</v>
      </c>
      <c r="E15" s="11" t="s">
        <v>89</v>
      </c>
      <c r="F15" s="2" t="str">
        <f t="shared" si="2"/>
        <v>2016 Spectron Desarrollo -México</v>
      </c>
      <c r="G15" s="11" t="s">
        <v>91</v>
      </c>
      <c r="H15" s="11"/>
      <c r="J15" s="11">
        <v>652</v>
      </c>
      <c r="K15" s="11">
        <v>610</v>
      </c>
      <c r="L15" s="18">
        <v>36</v>
      </c>
      <c r="M15" s="18">
        <v>36</v>
      </c>
      <c r="N15" s="11" t="s">
        <v>80</v>
      </c>
      <c r="O15" s="12">
        <f t="shared" si="3"/>
        <v>0</v>
      </c>
      <c r="P15" t="s">
        <v>80</v>
      </c>
    </row>
    <row r="16" spans="1:16" ht="15" customHeight="1" x14ac:dyDescent="0.3">
      <c r="A16" s="2" t="s">
        <v>62</v>
      </c>
      <c r="B16" s="2" t="s">
        <v>11</v>
      </c>
      <c r="C16" s="2" t="s">
        <v>12</v>
      </c>
      <c r="D16" s="2">
        <v>2017</v>
      </c>
      <c r="E16" s="2" t="s">
        <v>14</v>
      </c>
      <c r="F16" s="2" t="str">
        <f t="shared" si="2"/>
        <v>2017 BID -Perú</v>
      </c>
      <c r="G16" s="2" t="s">
        <v>61</v>
      </c>
      <c r="H16" s="2" t="s">
        <v>39</v>
      </c>
      <c r="J16" s="2">
        <v>3875</v>
      </c>
      <c r="K16" s="2">
        <v>3875</v>
      </c>
      <c r="L16" s="12">
        <v>26.3</v>
      </c>
      <c r="M16" s="12">
        <v>27</v>
      </c>
      <c r="N16" s="2" t="s">
        <v>18</v>
      </c>
      <c r="O16" s="12">
        <f t="shared" si="3"/>
        <v>-0.69999999999999929</v>
      </c>
      <c r="P16" t="s">
        <v>80</v>
      </c>
    </row>
    <row r="17" spans="1:16" ht="15" customHeight="1" x14ac:dyDescent="0.3">
      <c r="A17" s="4" t="s">
        <v>41</v>
      </c>
      <c r="B17" s="4" t="s">
        <v>116</v>
      </c>
      <c r="C17" s="5" t="s">
        <v>43</v>
      </c>
      <c r="D17" s="5">
        <v>2017</v>
      </c>
      <c r="E17" s="5" t="s">
        <v>44</v>
      </c>
      <c r="F17" s="2" t="str">
        <f t="shared" si="2"/>
        <v>2017 Freedmon for Hunger/The Mastercard Foundation -Ecuador</v>
      </c>
      <c r="G17" s="5" t="s">
        <v>105</v>
      </c>
      <c r="H17" s="6" t="s">
        <v>46</v>
      </c>
      <c r="J17" s="5">
        <v>138</v>
      </c>
      <c r="K17" s="5">
        <v>138</v>
      </c>
      <c r="L17" s="13">
        <v>27.2</v>
      </c>
      <c r="M17" s="13">
        <v>38.200000000000003</v>
      </c>
      <c r="N17" s="5" t="s">
        <v>50</v>
      </c>
      <c r="O17" s="12">
        <f t="shared" si="3"/>
        <v>-11.000000000000004</v>
      </c>
      <c r="P17" t="s">
        <v>80</v>
      </c>
    </row>
    <row r="18" spans="1:16" ht="15" customHeight="1" x14ac:dyDescent="0.3">
      <c r="A18" s="4" t="s">
        <v>41</v>
      </c>
      <c r="B18" s="4" t="s">
        <v>116</v>
      </c>
      <c r="C18" s="5" t="s">
        <v>43</v>
      </c>
      <c r="D18" s="5">
        <v>2018</v>
      </c>
      <c r="E18" s="5" t="s">
        <v>44</v>
      </c>
      <c r="F18" s="2" t="str">
        <f t="shared" si="2"/>
        <v>2018 Freedmon for Hunger/The Mastercard Foundation -Ecuador</v>
      </c>
      <c r="G18" s="5" t="s">
        <v>106</v>
      </c>
      <c r="H18" s="6" t="s">
        <v>46</v>
      </c>
      <c r="J18" s="5">
        <v>138</v>
      </c>
      <c r="K18" s="5">
        <v>138</v>
      </c>
      <c r="L18" s="13">
        <v>32.799999999999997</v>
      </c>
      <c r="M18" s="13">
        <v>16.2</v>
      </c>
      <c r="N18" s="5" t="s">
        <v>51</v>
      </c>
      <c r="O18" s="12">
        <f t="shared" si="3"/>
        <v>16.599999999999998</v>
      </c>
      <c r="P18" t="s">
        <v>80</v>
      </c>
    </row>
    <row r="19" spans="1:16" ht="15" customHeight="1" x14ac:dyDescent="0.3">
      <c r="A19" s="2" t="s">
        <v>62</v>
      </c>
      <c r="B19" s="2" t="s">
        <v>11</v>
      </c>
      <c r="C19" s="2" t="s">
        <v>12</v>
      </c>
      <c r="D19" s="2">
        <v>2019</v>
      </c>
      <c r="E19" s="2" t="s">
        <v>14</v>
      </c>
      <c r="F19" s="2" t="str">
        <f t="shared" si="2"/>
        <v>2019 BID -Perú</v>
      </c>
      <c r="G19" s="2" t="s">
        <v>61</v>
      </c>
      <c r="H19" s="2" t="s">
        <v>39</v>
      </c>
      <c r="J19" s="2">
        <v>3875</v>
      </c>
      <c r="K19" s="2">
        <v>3875</v>
      </c>
      <c r="L19" s="12">
        <v>69</v>
      </c>
      <c r="M19" s="12">
        <v>70</v>
      </c>
      <c r="N19" s="2" t="s">
        <v>18</v>
      </c>
      <c r="O19" s="12">
        <f t="shared" si="3"/>
        <v>-1</v>
      </c>
      <c r="P19" t="s">
        <v>80</v>
      </c>
    </row>
    <row r="20" spans="1:16" ht="15" customHeight="1" x14ac:dyDescent="0.3">
      <c r="A20" s="4" t="s">
        <v>41</v>
      </c>
      <c r="B20" s="4" t="s">
        <v>116</v>
      </c>
      <c r="C20" s="5" t="s">
        <v>43</v>
      </c>
      <c r="D20" s="5">
        <v>2019</v>
      </c>
      <c r="E20" s="5" t="s">
        <v>44</v>
      </c>
      <c r="F20" s="2" t="str">
        <f t="shared" si="2"/>
        <v>2019 Freedmon for Hunger/The Mastercard Foundation -Ecuador</v>
      </c>
      <c r="G20" s="5" t="s">
        <v>107</v>
      </c>
      <c r="H20" s="6" t="s">
        <v>46</v>
      </c>
      <c r="J20" s="5">
        <v>138</v>
      </c>
      <c r="K20" s="5">
        <v>138</v>
      </c>
      <c r="L20" s="13">
        <v>61</v>
      </c>
      <c r="M20" s="13">
        <v>31</v>
      </c>
      <c r="N20" s="5" t="s">
        <v>52</v>
      </c>
      <c r="O20" s="12">
        <f t="shared" si="3"/>
        <v>30</v>
      </c>
      <c r="P20" t="s">
        <v>80</v>
      </c>
    </row>
    <row r="21" spans="1:16" ht="15" customHeight="1" x14ac:dyDescent="0.3">
      <c r="A21" s="7" t="s">
        <v>84</v>
      </c>
      <c r="B21" s="7" t="s">
        <v>85</v>
      </c>
      <c r="C21" s="7" t="s">
        <v>120</v>
      </c>
      <c r="D21" s="7">
        <v>2019</v>
      </c>
      <c r="E21" s="7" t="s">
        <v>14</v>
      </c>
      <c r="F21" s="2" t="str">
        <f t="shared" si="2"/>
        <v>2019 Sparkassenstiftung/SBS -Perú</v>
      </c>
      <c r="G21" s="7" t="s">
        <v>81</v>
      </c>
      <c r="H21" s="7" t="s">
        <v>80</v>
      </c>
      <c r="J21" s="7">
        <v>592</v>
      </c>
      <c r="K21" s="7">
        <v>667</v>
      </c>
      <c r="L21" s="14">
        <v>89</v>
      </c>
      <c r="M21" s="14">
        <v>88</v>
      </c>
      <c r="N21" s="7" t="s">
        <v>80</v>
      </c>
      <c r="O21" s="12">
        <f t="shared" si="3"/>
        <v>1</v>
      </c>
      <c r="P21" t="s">
        <v>80</v>
      </c>
    </row>
    <row r="22" spans="1:16" ht="15" customHeight="1" x14ac:dyDescent="0.3">
      <c r="A22" s="7" t="s">
        <v>84</v>
      </c>
      <c r="B22" s="7" t="s">
        <v>85</v>
      </c>
      <c r="C22" s="7" t="s">
        <v>120</v>
      </c>
      <c r="D22" s="7">
        <v>2019</v>
      </c>
      <c r="E22" s="7" t="s">
        <v>14</v>
      </c>
      <c r="F22" s="2" t="str">
        <f t="shared" si="2"/>
        <v>2019 Sparkassenstiftung/SBS -Perú</v>
      </c>
      <c r="G22" s="7" t="s">
        <v>82</v>
      </c>
      <c r="H22" s="7" t="s">
        <v>80</v>
      </c>
      <c r="J22" s="7">
        <v>592</v>
      </c>
      <c r="K22" s="7">
        <v>667</v>
      </c>
      <c r="L22" s="14">
        <v>85</v>
      </c>
      <c r="M22" s="14">
        <v>79</v>
      </c>
      <c r="N22" s="7" t="s">
        <v>80</v>
      </c>
      <c r="O22" s="12">
        <f t="shared" si="3"/>
        <v>6</v>
      </c>
      <c r="P22" t="s">
        <v>80</v>
      </c>
    </row>
    <row r="23" spans="1:16" ht="15" customHeight="1" x14ac:dyDescent="0.3">
      <c r="A23" s="8" t="s">
        <v>75</v>
      </c>
      <c r="B23" s="8" t="s">
        <v>76</v>
      </c>
      <c r="C23" s="8" t="s">
        <v>118</v>
      </c>
      <c r="D23" s="8">
        <v>2019</v>
      </c>
      <c r="E23" s="8" t="s">
        <v>14</v>
      </c>
      <c r="F23" s="2" t="str">
        <f t="shared" si="2"/>
        <v>2019 Universidad Garcilazo de la Vega -Perú</v>
      </c>
      <c r="G23" s="8" t="s">
        <v>112</v>
      </c>
      <c r="H23" s="8" t="s">
        <v>80</v>
      </c>
      <c r="J23" s="8">
        <v>140</v>
      </c>
      <c r="K23" s="8">
        <v>147</v>
      </c>
      <c r="L23" s="15">
        <v>61.9</v>
      </c>
      <c r="M23" s="15">
        <v>39.700000000000003</v>
      </c>
      <c r="N23" s="8" t="s">
        <v>80</v>
      </c>
      <c r="O23" s="12">
        <f t="shared" si="3"/>
        <v>22.199999999999996</v>
      </c>
      <c r="P23" t="s">
        <v>80</v>
      </c>
    </row>
    <row r="24" spans="1:16" ht="15" customHeight="1" x14ac:dyDescent="0.3">
      <c r="A24" s="9" t="s">
        <v>75</v>
      </c>
      <c r="B24" s="9" t="s">
        <v>76</v>
      </c>
      <c r="C24" s="9" t="s">
        <v>118</v>
      </c>
      <c r="D24" s="9">
        <v>2019</v>
      </c>
      <c r="E24" s="9" t="s">
        <v>14</v>
      </c>
      <c r="F24" s="2" t="str">
        <f t="shared" si="2"/>
        <v>2019 Universidad Garcilazo de la Vega -Perú</v>
      </c>
      <c r="G24" s="9" t="s">
        <v>113</v>
      </c>
      <c r="H24" s="9" t="s">
        <v>80</v>
      </c>
      <c r="J24" s="9">
        <v>139</v>
      </c>
      <c r="K24" s="9">
        <v>141</v>
      </c>
      <c r="L24" s="16">
        <v>85.2</v>
      </c>
      <c r="M24" s="16">
        <v>80.2</v>
      </c>
      <c r="N24" s="9" t="s">
        <v>80</v>
      </c>
      <c r="O24" s="12">
        <f t="shared" si="3"/>
        <v>5</v>
      </c>
      <c r="P24" t="s">
        <v>80</v>
      </c>
    </row>
    <row r="25" spans="1:16" x14ac:dyDescent="0.3">
      <c r="A25" t="s">
        <v>136</v>
      </c>
      <c r="B25" t="s">
        <v>135</v>
      </c>
      <c r="C25" t="s">
        <v>149</v>
      </c>
      <c r="D25">
        <v>2012</v>
      </c>
      <c r="E25" t="s">
        <v>66</v>
      </c>
      <c r="F25" s="2" t="str">
        <f t="shared" si="2"/>
        <v>2012 Banco de la República de Colombia -Colombia</v>
      </c>
      <c r="G25" t="s">
        <v>137</v>
      </c>
      <c r="J25">
        <v>781</v>
      </c>
      <c r="K25">
        <v>737</v>
      </c>
      <c r="L25">
        <v>14.22</v>
      </c>
      <c r="M25">
        <v>12.77</v>
      </c>
      <c r="N25" t="s">
        <v>134</v>
      </c>
      <c r="O25" s="3">
        <f t="shared" ref="O25:O31" si="4">+L25-M25</f>
        <v>1.4500000000000011</v>
      </c>
      <c r="P25" t="s">
        <v>16</v>
      </c>
    </row>
    <row r="26" spans="1:16" x14ac:dyDescent="0.3">
      <c r="A26" s="29" t="s">
        <v>63</v>
      </c>
      <c r="B26" s="29" t="s">
        <v>64</v>
      </c>
      <c r="C26" s="29" t="s">
        <v>65</v>
      </c>
      <c r="D26" s="29">
        <v>2015</v>
      </c>
      <c r="E26" s="29" t="s">
        <v>66</v>
      </c>
      <c r="F26" s="2" t="str">
        <f t="shared" si="2"/>
        <v>2015 Universidad de Salamanca -Colombia</v>
      </c>
      <c r="G26" s="29" t="s">
        <v>67</v>
      </c>
      <c r="H26" s="29" t="s">
        <v>68</v>
      </c>
      <c r="J26" s="29">
        <v>659</v>
      </c>
      <c r="K26" s="29">
        <v>737</v>
      </c>
      <c r="L26" s="29">
        <v>59.15</v>
      </c>
      <c r="M26" s="29">
        <v>58.78</v>
      </c>
      <c r="N26" s="2" t="s">
        <v>16</v>
      </c>
      <c r="O26" s="3">
        <f t="shared" si="4"/>
        <v>0.36999999999999744</v>
      </c>
      <c r="P26" t="s">
        <v>16</v>
      </c>
    </row>
    <row r="27" spans="1:16" x14ac:dyDescent="0.3">
      <c r="A27" s="2" t="s">
        <v>62</v>
      </c>
      <c r="B27" s="2" t="s">
        <v>11</v>
      </c>
      <c r="C27" s="2" t="s">
        <v>12</v>
      </c>
      <c r="D27" s="2">
        <v>2017</v>
      </c>
      <c r="E27" s="2" t="s">
        <v>14</v>
      </c>
      <c r="F27" s="2" t="str">
        <f t="shared" si="2"/>
        <v>2017 BID -Perú</v>
      </c>
      <c r="G27" s="2" t="s">
        <v>61</v>
      </c>
      <c r="H27" s="2" t="s">
        <v>39</v>
      </c>
      <c r="J27" s="2">
        <v>3875</v>
      </c>
      <c r="K27" s="2">
        <v>3875</v>
      </c>
      <c r="L27" s="3">
        <v>5.7</v>
      </c>
      <c r="M27" s="3">
        <v>5.7</v>
      </c>
      <c r="N27" s="2" t="s">
        <v>16</v>
      </c>
      <c r="O27" s="3">
        <f t="shared" si="4"/>
        <v>0</v>
      </c>
      <c r="P27" t="s">
        <v>16</v>
      </c>
    </row>
    <row r="28" spans="1:16" x14ac:dyDescent="0.3">
      <c r="A28" s="20" t="s">
        <v>75</v>
      </c>
      <c r="B28" s="20" t="s">
        <v>76</v>
      </c>
      <c r="C28" s="20" t="s">
        <v>118</v>
      </c>
      <c r="D28" s="20">
        <v>2017</v>
      </c>
      <c r="E28" s="20" t="s">
        <v>14</v>
      </c>
      <c r="F28" s="2" t="str">
        <f t="shared" si="2"/>
        <v>2017 Universidad Garcilazo de la Vega -Perú</v>
      </c>
      <c r="G28" s="20" t="s">
        <v>81</v>
      </c>
      <c r="H28" s="20" t="s">
        <v>77</v>
      </c>
      <c r="J28" s="20">
        <v>140</v>
      </c>
      <c r="K28" s="20">
        <v>147</v>
      </c>
      <c r="L28" s="20">
        <v>3.9</v>
      </c>
      <c r="M28" s="20">
        <v>3.4</v>
      </c>
      <c r="N28" s="2" t="s">
        <v>16</v>
      </c>
      <c r="O28" s="3">
        <f t="shared" si="4"/>
        <v>0.5</v>
      </c>
      <c r="P28" t="s">
        <v>16</v>
      </c>
    </row>
    <row r="29" spans="1:16" x14ac:dyDescent="0.3">
      <c r="A29" s="22" t="s">
        <v>75</v>
      </c>
      <c r="B29" s="22" t="s">
        <v>76</v>
      </c>
      <c r="C29" s="22" t="s">
        <v>118</v>
      </c>
      <c r="D29" s="22">
        <v>2017</v>
      </c>
      <c r="E29" s="22" t="s">
        <v>14</v>
      </c>
      <c r="F29" s="2" t="str">
        <f t="shared" si="2"/>
        <v>2017 Universidad Garcilazo de la Vega -Perú</v>
      </c>
      <c r="G29" s="22" t="s">
        <v>82</v>
      </c>
      <c r="H29" s="22" t="s">
        <v>77</v>
      </c>
      <c r="J29" s="22">
        <v>139</v>
      </c>
      <c r="K29" s="22">
        <v>141</v>
      </c>
      <c r="L29" s="22">
        <v>8.1999999999999993</v>
      </c>
      <c r="M29" s="22">
        <v>7.2</v>
      </c>
      <c r="N29" s="2" t="s">
        <v>16</v>
      </c>
      <c r="O29" s="3">
        <f t="shared" si="4"/>
        <v>0.99999999999999911</v>
      </c>
      <c r="P29" t="s">
        <v>16</v>
      </c>
    </row>
    <row r="30" spans="1:16" x14ac:dyDescent="0.3">
      <c r="A30" s="10" t="s">
        <v>87</v>
      </c>
      <c r="B30" s="10" t="s">
        <v>88</v>
      </c>
      <c r="C30" s="10" t="s">
        <v>88</v>
      </c>
      <c r="D30" s="10">
        <v>2017</v>
      </c>
      <c r="E30" s="10" t="s">
        <v>89</v>
      </c>
      <c r="F30" s="2" t="str">
        <f t="shared" si="2"/>
        <v>2017 Spectron Desarrollo -México</v>
      </c>
      <c r="G30" s="10" t="s">
        <v>114</v>
      </c>
      <c r="I30" s="10"/>
      <c r="J30" s="10">
        <v>565</v>
      </c>
      <c r="K30" s="10">
        <v>535</v>
      </c>
      <c r="L30" s="10">
        <v>75</v>
      </c>
      <c r="M30" s="10">
        <v>45</v>
      </c>
      <c r="N30" s="2" t="s">
        <v>16</v>
      </c>
      <c r="O30" s="3">
        <f t="shared" si="4"/>
        <v>30</v>
      </c>
      <c r="P30" t="s">
        <v>16</v>
      </c>
    </row>
    <row r="31" spans="1:16" x14ac:dyDescent="0.3">
      <c r="A31" s="11" t="s">
        <v>87</v>
      </c>
      <c r="B31" s="11" t="s">
        <v>88</v>
      </c>
      <c r="C31" s="11" t="s">
        <v>88</v>
      </c>
      <c r="D31" s="11">
        <v>2017</v>
      </c>
      <c r="E31" s="11" t="s">
        <v>89</v>
      </c>
      <c r="F31" s="2" t="str">
        <f t="shared" si="2"/>
        <v>2017 Spectron Desarrollo -México</v>
      </c>
      <c r="G31" s="11" t="s">
        <v>115</v>
      </c>
      <c r="I31" s="11"/>
      <c r="J31" s="11">
        <v>652</v>
      </c>
      <c r="K31" s="11">
        <v>610</v>
      </c>
      <c r="L31" s="11">
        <v>70</v>
      </c>
      <c r="M31" s="11">
        <v>49</v>
      </c>
      <c r="N31" s="2" t="s">
        <v>16</v>
      </c>
      <c r="O31" s="3">
        <f t="shared" si="4"/>
        <v>21</v>
      </c>
      <c r="P31"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56149-4F3C-4F4A-B029-F138B439F96B}">
  <dimension ref="A1:P14"/>
  <sheetViews>
    <sheetView workbookViewId="0">
      <pane ySplit="1" topLeftCell="A2" activePane="bottomLeft" state="frozen"/>
      <selection pane="bottomLeft" activeCell="A15" sqref="A15:XFD17"/>
    </sheetView>
  </sheetViews>
  <sheetFormatPr baseColWidth="10" defaultRowHeight="14.4" x14ac:dyDescent="0.3"/>
  <cols>
    <col min="1" max="1" width="17.109375" bestFit="1" customWidth="1"/>
    <col min="7" max="7" width="13.109375" bestFit="1" customWidth="1"/>
  </cols>
  <sheetData>
    <row r="1" spans="1:16" x14ac:dyDescent="0.3">
      <c r="A1" s="1" t="s">
        <v>0</v>
      </c>
      <c r="B1" s="1" t="s">
        <v>1</v>
      </c>
      <c r="C1" s="1" t="s">
        <v>9</v>
      </c>
      <c r="D1" s="1" t="s">
        <v>10</v>
      </c>
      <c r="E1" s="1" t="s">
        <v>13</v>
      </c>
      <c r="F1" s="1" t="s">
        <v>160</v>
      </c>
      <c r="G1" s="1" t="s">
        <v>2</v>
      </c>
      <c r="H1" s="1" t="s">
        <v>3</v>
      </c>
      <c r="I1" s="1" t="s">
        <v>4</v>
      </c>
      <c r="J1" s="1" t="s">
        <v>5</v>
      </c>
      <c r="K1" s="1" t="s">
        <v>119</v>
      </c>
      <c r="L1" s="1" t="s">
        <v>7</v>
      </c>
      <c r="M1" s="1" t="s">
        <v>15</v>
      </c>
      <c r="N1" s="1" t="s">
        <v>8</v>
      </c>
      <c r="O1" s="1" t="s">
        <v>161</v>
      </c>
      <c r="P1" s="1" t="s">
        <v>162</v>
      </c>
    </row>
    <row r="2" spans="1:16" ht="12" customHeight="1" x14ac:dyDescent="0.3">
      <c r="A2" s="4" t="s">
        <v>41</v>
      </c>
      <c r="B2" s="4" t="s">
        <v>116</v>
      </c>
      <c r="C2" s="5" t="s">
        <v>43</v>
      </c>
      <c r="D2" s="5">
        <v>2014</v>
      </c>
      <c r="E2" s="5" t="s">
        <v>44</v>
      </c>
      <c r="F2" s="2" t="str">
        <f t="shared" ref="F2:F14" si="0">+D2&amp;" "&amp;C2&amp;" "&amp;"-"&amp;E2</f>
        <v>2014 Freedmon for Hunger/The Mastercard Foundation -Ecuador</v>
      </c>
      <c r="G2" s="5" t="s">
        <v>45</v>
      </c>
      <c r="H2" s="6" t="s">
        <v>46</v>
      </c>
      <c r="I2" s="5">
        <v>138</v>
      </c>
      <c r="J2" s="5">
        <v>138</v>
      </c>
      <c r="K2" s="13">
        <v>78.400000000000006</v>
      </c>
      <c r="L2" s="13">
        <v>61.8</v>
      </c>
      <c r="M2" s="5" t="s">
        <v>47</v>
      </c>
      <c r="N2" s="12">
        <f t="shared" ref="N2:N14" si="1">+K2-L2</f>
        <v>16.600000000000009</v>
      </c>
      <c r="O2" s="2" t="s">
        <v>163</v>
      </c>
      <c r="P2">
        <v>1</v>
      </c>
    </row>
    <row r="3" spans="1:16" ht="12" customHeight="1" x14ac:dyDescent="0.3">
      <c r="A3" s="4" t="s">
        <v>41</v>
      </c>
      <c r="B3" s="4" t="s">
        <v>116</v>
      </c>
      <c r="C3" s="5" t="s">
        <v>43</v>
      </c>
      <c r="D3" s="5">
        <v>2015</v>
      </c>
      <c r="E3" s="5" t="s">
        <v>44</v>
      </c>
      <c r="F3" s="2" t="str">
        <f t="shared" si="0"/>
        <v>2015 Freedmon for Hunger/The Mastercard Foundation -Ecuador</v>
      </c>
      <c r="G3" s="5" t="s">
        <v>103</v>
      </c>
      <c r="H3" s="6" t="s">
        <v>46</v>
      </c>
      <c r="I3" s="5">
        <v>138</v>
      </c>
      <c r="J3" s="5">
        <v>138</v>
      </c>
      <c r="K3" s="13">
        <v>58.2</v>
      </c>
      <c r="L3" s="13">
        <v>30.2</v>
      </c>
      <c r="M3" s="5" t="s">
        <v>48</v>
      </c>
      <c r="N3" s="12">
        <f t="shared" si="1"/>
        <v>28.000000000000004</v>
      </c>
      <c r="O3" s="2" t="s">
        <v>163</v>
      </c>
      <c r="P3">
        <v>1</v>
      </c>
    </row>
    <row r="4" spans="1:16" ht="12" customHeight="1" x14ac:dyDescent="0.3">
      <c r="A4" s="10" t="s">
        <v>87</v>
      </c>
      <c r="B4" s="10" t="s">
        <v>88</v>
      </c>
      <c r="C4" s="10" t="s">
        <v>88</v>
      </c>
      <c r="D4" s="10">
        <v>2016</v>
      </c>
      <c r="E4" s="10" t="s">
        <v>89</v>
      </c>
      <c r="F4" s="2" t="str">
        <f t="shared" si="0"/>
        <v>2016 Spectron Desarrollo -México</v>
      </c>
      <c r="G4" s="10" t="s">
        <v>90</v>
      </c>
      <c r="H4" s="10"/>
      <c r="I4" s="10">
        <v>565</v>
      </c>
      <c r="J4" s="10">
        <v>535</v>
      </c>
      <c r="K4" s="17">
        <v>22</v>
      </c>
      <c r="L4" s="17">
        <v>22</v>
      </c>
      <c r="M4" s="10" t="s">
        <v>80</v>
      </c>
      <c r="N4" s="12">
        <f t="shared" si="1"/>
        <v>0</v>
      </c>
      <c r="O4" s="2" t="s">
        <v>164</v>
      </c>
      <c r="P4">
        <v>2</v>
      </c>
    </row>
    <row r="5" spans="1:16" ht="12" customHeight="1" x14ac:dyDescent="0.3">
      <c r="A5" s="11" t="s">
        <v>87</v>
      </c>
      <c r="B5" s="11" t="s">
        <v>88</v>
      </c>
      <c r="C5" s="11" t="s">
        <v>88</v>
      </c>
      <c r="D5" s="11">
        <v>2016</v>
      </c>
      <c r="E5" s="11" t="s">
        <v>89</v>
      </c>
      <c r="F5" s="2" t="str">
        <f t="shared" si="0"/>
        <v>2016 Spectron Desarrollo -México</v>
      </c>
      <c r="G5" s="11" t="s">
        <v>91</v>
      </c>
      <c r="H5" s="11"/>
      <c r="I5" s="11">
        <v>652</v>
      </c>
      <c r="J5" s="11">
        <v>610</v>
      </c>
      <c r="K5" s="18">
        <v>36</v>
      </c>
      <c r="L5" s="18">
        <v>36</v>
      </c>
      <c r="M5" s="11" t="s">
        <v>80</v>
      </c>
      <c r="N5" s="12">
        <f t="shared" si="1"/>
        <v>0</v>
      </c>
      <c r="O5" s="2" t="s">
        <v>164</v>
      </c>
      <c r="P5">
        <v>2</v>
      </c>
    </row>
    <row r="6" spans="1:16" ht="11.4" customHeight="1" x14ac:dyDescent="0.3">
      <c r="A6" s="2" t="s">
        <v>62</v>
      </c>
      <c r="B6" s="2" t="s">
        <v>11</v>
      </c>
      <c r="C6" s="2" t="s">
        <v>12</v>
      </c>
      <c r="D6" s="2">
        <v>2017</v>
      </c>
      <c r="E6" s="2" t="s">
        <v>14</v>
      </c>
      <c r="F6" s="2" t="str">
        <f t="shared" si="0"/>
        <v>2017 BID -Perú</v>
      </c>
      <c r="G6" s="2" t="s">
        <v>61</v>
      </c>
      <c r="H6" s="2" t="s">
        <v>39</v>
      </c>
      <c r="I6" s="2">
        <v>3875</v>
      </c>
      <c r="J6" s="2">
        <v>3875</v>
      </c>
      <c r="K6" s="12">
        <v>26.3</v>
      </c>
      <c r="L6" s="12">
        <v>27</v>
      </c>
      <c r="M6" s="2" t="s">
        <v>18</v>
      </c>
      <c r="N6" s="12">
        <f t="shared" si="1"/>
        <v>-0.69999999999999929</v>
      </c>
      <c r="O6" s="2" t="s">
        <v>164</v>
      </c>
      <c r="P6">
        <v>2</v>
      </c>
    </row>
    <row r="7" spans="1:16" ht="11.4" customHeight="1" x14ac:dyDescent="0.3">
      <c r="A7" s="4" t="s">
        <v>41</v>
      </c>
      <c r="B7" s="4" t="s">
        <v>116</v>
      </c>
      <c r="C7" s="5" t="s">
        <v>43</v>
      </c>
      <c r="D7" s="5">
        <v>2017</v>
      </c>
      <c r="E7" s="5" t="s">
        <v>44</v>
      </c>
      <c r="F7" s="2" t="str">
        <f t="shared" si="0"/>
        <v>2017 Freedmon for Hunger/The Mastercard Foundation -Ecuador</v>
      </c>
      <c r="G7" s="5" t="s">
        <v>105</v>
      </c>
      <c r="H7" s="6" t="s">
        <v>46</v>
      </c>
      <c r="I7" s="5">
        <v>138</v>
      </c>
      <c r="J7" s="5">
        <v>138</v>
      </c>
      <c r="K7" s="13">
        <v>27.2</v>
      </c>
      <c r="L7" s="13">
        <v>38.200000000000003</v>
      </c>
      <c r="M7" s="5" t="s">
        <v>50</v>
      </c>
      <c r="N7" s="12">
        <f t="shared" si="1"/>
        <v>-11.000000000000004</v>
      </c>
      <c r="O7" s="2" t="s">
        <v>164</v>
      </c>
      <c r="P7">
        <v>2</v>
      </c>
    </row>
    <row r="8" spans="1:16" ht="11.4" customHeight="1" x14ac:dyDescent="0.3">
      <c r="A8" s="4" t="s">
        <v>41</v>
      </c>
      <c r="B8" s="4" t="s">
        <v>116</v>
      </c>
      <c r="C8" s="5" t="s">
        <v>43</v>
      </c>
      <c r="D8" s="5">
        <v>2018</v>
      </c>
      <c r="E8" s="5" t="s">
        <v>44</v>
      </c>
      <c r="F8" s="2" t="str">
        <f t="shared" si="0"/>
        <v>2018 Freedmon for Hunger/The Mastercard Foundation -Ecuador</v>
      </c>
      <c r="G8" s="5" t="s">
        <v>106</v>
      </c>
      <c r="H8" s="6" t="s">
        <v>46</v>
      </c>
      <c r="I8" s="5">
        <v>138</v>
      </c>
      <c r="J8" s="5">
        <v>138</v>
      </c>
      <c r="K8" s="13">
        <v>32.799999999999997</v>
      </c>
      <c r="L8" s="13">
        <v>16.2</v>
      </c>
      <c r="M8" s="5" t="s">
        <v>51</v>
      </c>
      <c r="N8" s="12">
        <f t="shared" si="1"/>
        <v>16.599999999999998</v>
      </c>
      <c r="O8" s="2" t="s">
        <v>163</v>
      </c>
      <c r="P8">
        <v>1</v>
      </c>
    </row>
    <row r="9" spans="1:16" x14ac:dyDescent="0.3">
      <c r="A9" s="2" t="s">
        <v>62</v>
      </c>
      <c r="B9" s="2" t="s">
        <v>11</v>
      </c>
      <c r="C9" s="2" t="s">
        <v>12</v>
      </c>
      <c r="D9" s="2">
        <v>2019</v>
      </c>
      <c r="E9" s="2" t="s">
        <v>14</v>
      </c>
      <c r="F9" s="2" t="str">
        <f t="shared" si="0"/>
        <v>2019 BID -Perú</v>
      </c>
      <c r="G9" s="2" t="s">
        <v>61</v>
      </c>
      <c r="H9" s="2" t="s">
        <v>39</v>
      </c>
      <c r="I9" s="2">
        <v>3875</v>
      </c>
      <c r="J9" s="2">
        <v>3875</v>
      </c>
      <c r="K9" s="12">
        <v>69</v>
      </c>
      <c r="L9" s="12">
        <v>70</v>
      </c>
      <c r="M9" s="2" t="s">
        <v>18</v>
      </c>
      <c r="N9" s="12">
        <f t="shared" si="1"/>
        <v>-1</v>
      </c>
      <c r="O9" s="2" t="s">
        <v>164</v>
      </c>
      <c r="P9">
        <v>2</v>
      </c>
    </row>
    <row r="10" spans="1:16" ht="14.4" customHeight="1" x14ac:dyDescent="0.3">
      <c r="A10" s="4" t="s">
        <v>41</v>
      </c>
      <c r="B10" s="4" t="s">
        <v>116</v>
      </c>
      <c r="C10" s="5" t="s">
        <v>43</v>
      </c>
      <c r="D10" s="5">
        <v>2019</v>
      </c>
      <c r="E10" s="5" t="s">
        <v>44</v>
      </c>
      <c r="F10" s="2" t="str">
        <f t="shared" si="0"/>
        <v>2019 Freedmon for Hunger/The Mastercard Foundation -Ecuador</v>
      </c>
      <c r="G10" s="5" t="s">
        <v>107</v>
      </c>
      <c r="H10" s="6" t="s">
        <v>46</v>
      </c>
      <c r="I10" s="5">
        <v>138</v>
      </c>
      <c r="J10" s="5">
        <v>138</v>
      </c>
      <c r="K10" s="13">
        <v>61</v>
      </c>
      <c r="L10" s="13">
        <v>31</v>
      </c>
      <c r="M10" s="5" t="s">
        <v>52</v>
      </c>
      <c r="N10" s="12">
        <f t="shared" si="1"/>
        <v>30</v>
      </c>
      <c r="O10" s="2" t="s">
        <v>163</v>
      </c>
      <c r="P10">
        <v>1</v>
      </c>
    </row>
    <row r="11" spans="1:16" x14ac:dyDescent="0.3">
      <c r="A11" s="7" t="s">
        <v>84</v>
      </c>
      <c r="B11" s="7" t="s">
        <v>85</v>
      </c>
      <c r="C11" s="7" t="s">
        <v>120</v>
      </c>
      <c r="D11" s="7">
        <v>2019</v>
      </c>
      <c r="E11" s="7" t="s">
        <v>14</v>
      </c>
      <c r="F11" s="2" t="str">
        <f t="shared" si="0"/>
        <v>2019 Sparkassenstiftung/SBS -Perú</v>
      </c>
      <c r="G11" s="7" t="s">
        <v>81</v>
      </c>
      <c r="H11" s="7" t="s">
        <v>80</v>
      </c>
      <c r="I11" s="7">
        <v>592</v>
      </c>
      <c r="J11" s="7">
        <v>667</v>
      </c>
      <c r="K11" s="14">
        <v>89</v>
      </c>
      <c r="L11" s="14">
        <v>88</v>
      </c>
      <c r="M11" s="7" t="s">
        <v>80</v>
      </c>
      <c r="N11" s="12">
        <f t="shared" si="1"/>
        <v>1</v>
      </c>
      <c r="O11" s="2" t="s">
        <v>164</v>
      </c>
      <c r="P11">
        <v>2</v>
      </c>
    </row>
    <row r="12" spans="1:16" x14ac:dyDescent="0.3">
      <c r="A12" s="7" t="s">
        <v>84</v>
      </c>
      <c r="B12" s="7" t="s">
        <v>85</v>
      </c>
      <c r="C12" s="7" t="s">
        <v>120</v>
      </c>
      <c r="D12" s="7">
        <v>2019</v>
      </c>
      <c r="E12" s="7" t="s">
        <v>14</v>
      </c>
      <c r="F12" s="2" t="str">
        <f t="shared" si="0"/>
        <v>2019 Sparkassenstiftung/SBS -Perú</v>
      </c>
      <c r="G12" s="7" t="s">
        <v>82</v>
      </c>
      <c r="H12" s="7" t="s">
        <v>80</v>
      </c>
      <c r="I12" s="7">
        <v>592</v>
      </c>
      <c r="J12" s="7">
        <v>667</v>
      </c>
      <c r="K12" s="14">
        <v>85</v>
      </c>
      <c r="L12" s="14">
        <v>79</v>
      </c>
      <c r="M12" s="7" t="s">
        <v>80</v>
      </c>
      <c r="N12" s="12">
        <f t="shared" si="1"/>
        <v>6</v>
      </c>
      <c r="O12" s="2" t="s">
        <v>164</v>
      </c>
      <c r="P12">
        <v>2</v>
      </c>
    </row>
    <row r="13" spans="1:16" x14ac:dyDescent="0.3">
      <c r="A13" s="8" t="s">
        <v>75</v>
      </c>
      <c r="B13" s="8" t="s">
        <v>76</v>
      </c>
      <c r="C13" s="8" t="s">
        <v>118</v>
      </c>
      <c r="D13" s="8">
        <v>2019</v>
      </c>
      <c r="E13" s="8" t="s">
        <v>14</v>
      </c>
      <c r="F13" s="2" t="str">
        <f t="shared" si="0"/>
        <v>2019 Universidad Garcilazo de la Vega -Perú</v>
      </c>
      <c r="G13" s="8" t="s">
        <v>112</v>
      </c>
      <c r="H13" s="8" t="s">
        <v>80</v>
      </c>
      <c r="I13" s="8">
        <v>140</v>
      </c>
      <c r="J13" s="8">
        <v>147</v>
      </c>
      <c r="K13" s="15">
        <v>61.9</v>
      </c>
      <c r="L13" s="15">
        <v>39.700000000000003</v>
      </c>
      <c r="M13" s="8" t="s">
        <v>80</v>
      </c>
      <c r="N13" s="12">
        <f t="shared" si="1"/>
        <v>22.199999999999996</v>
      </c>
      <c r="O13" s="2" t="s">
        <v>163</v>
      </c>
      <c r="P13">
        <v>1</v>
      </c>
    </row>
    <row r="14" spans="1:16" x14ac:dyDescent="0.3">
      <c r="A14" s="9" t="s">
        <v>75</v>
      </c>
      <c r="B14" s="9" t="s">
        <v>76</v>
      </c>
      <c r="C14" s="9" t="s">
        <v>118</v>
      </c>
      <c r="D14" s="9">
        <v>2019</v>
      </c>
      <c r="E14" s="9" t="s">
        <v>14</v>
      </c>
      <c r="F14" s="2" t="str">
        <f t="shared" si="0"/>
        <v>2019 Universidad Garcilazo de la Vega -Perú</v>
      </c>
      <c r="G14" s="9" t="s">
        <v>113</v>
      </c>
      <c r="H14" s="9" t="s">
        <v>80</v>
      </c>
      <c r="I14" s="9">
        <v>139</v>
      </c>
      <c r="J14" s="9">
        <v>141</v>
      </c>
      <c r="K14" s="16">
        <v>85.2</v>
      </c>
      <c r="L14" s="16">
        <v>80.2</v>
      </c>
      <c r="M14" s="9" t="s">
        <v>80</v>
      </c>
      <c r="N14" s="12">
        <f t="shared" si="1"/>
        <v>5</v>
      </c>
      <c r="O14" s="2" t="s">
        <v>164</v>
      </c>
      <c r="P14">
        <v>2</v>
      </c>
    </row>
  </sheetData>
  <autoFilter ref="A1:P1" xr:uid="{D96952B6-2383-45E7-86BD-59540FEA4626}"/>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227A-09B7-402F-85F9-A4BAA63805C3}">
  <dimension ref="A1:P39"/>
  <sheetViews>
    <sheetView workbookViewId="0">
      <pane ySplit="1" topLeftCell="A17" activePane="bottomLeft" state="frozen"/>
      <selection pane="bottomLeft" activeCell="L17" sqref="L17"/>
    </sheetView>
  </sheetViews>
  <sheetFormatPr baseColWidth="10" defaultRowHeight="14.4" x14ac:dyDescent="0.3"/>
  <cols>
    <col min="1" max="1" width="17.109375" bestFit="1" customWidth="1"/>
    <col min="6" max="6" width="13.109375" bestFit="1" customWidth="1"/>
    <col min="14" max="14" width="8.5546875" bestFit="1" customWidth="1"/>
  </cols>
  <sheetData>
    <row r="1" spans="1:16" x14ac:dyDescent="0.3">
      <c r="A1" s="1" t="s">
        <v>0</v>
      </c>
      <c r="B1" s="1" t="s">
        <v>1</v>
      </c>
      <c r="C1" s="1" t="s">
        <v>9</v>
      </c>
      <c r="D1" s="1" t="s">
        <v>10</v>
      </c>
      <c r="E1" s="1" t="s">
        <v>13</v>
      </c>
      <c r="F1" s="1" t="s">
        <v>2</v>
      </c>
      <c r="G1" s="1" t="s">
        <v>3</v>
      </c>
      <c r="H1" s="1" t="s">
        <v>4</v>
      </c>
      <c r="I1" s="1" t="s">
        <v>5</v>
      </c>
      <c r="J1" s="1" t="s">
        <v>6</v>
      </c>
      <c r="K1" s="1" t="s">
        <v>7</v>
      </c>
      <c r="L1" s="1" t="s">
        <v>15</v>
      </c>
      <c r="M1" s="1" t="s">
        <v>8</v>
      </c>
      <c r="N1" s="1" t="s">
        <v>23</v>
      </c>
    </row>
    <row r="2" spans="1:16" ht="12" customHeight="1" x14ac:dyDescent="0.3">
      <c r="A2" s="2" t="s">
        <v>62</v>
      </c>
      <c r="B2" s="2" t="s">
        <v>11</v>
      </c>
      <c r="C2" s="2" t="s">
        <v>12</v>
      </c>
      <c r="D2" s="2">
        <v>2017</v>
      </c>
      <c r="E2" s="2" t="s">
        <v>14</v>
      </c>
      <c r="F2" s="2" t="s">
        <v>61</v>
      </c>
      <c r="G2" s="2" t="s">
        <v>39</v>
      </c>
      <c r="H2" s="2" t="s">
        <v>40</v>
      </c>
      <c r="I2" s="2"/>
      <c r="J2" s="3">
        <v>5.7</v>
      </c>
      <c r="K2" s="3">
        <v>5.7</v>
      </c>
      <c r="L2" s="2" t="s">
        <v>16</v>
      </c>
      <c r="M2" s="3">
        <f>+J2-K2</f>
        <v>0</v>
      </c>
      <c r="N2" s="2" t="s">
        <v>22</v>
      </c>
      <c r="O2" s="2"/>
      <c r="P2" s="2" t="s">
        <v>60</v>
      </c>
    </row>
    <row r="3" spans="1:16" ht="12" customHeight="1" x14ac:dyDescent="0.3">
      <c r="A3" s="2" t="s">
        <v>62</v>
      </c>
      <c r="B3" s="2" t="s">
        <v>11</v>
      </c>
      <c r="C3" s="2" t="s">
        <v>12</v>
      </c>
      <c r="D3" s="2">
        <v>2018</v>
      </c>
      <c r="E3" s="2" t="s">
        <v>14</v>
      </c>
      <c r="F3" s="2" t="s">
        <v>61</v>
      </c>
      <c r="G3" s="2" t="s">
        <v>39</v>
      </c>
      <c r="H3" s="2" t="s">
        <v>92</v>
      </c>
      <c r="I3" s="2"/>
      <c r="J3" s="3">
        <v>59.699999999999996</v>
      </c>
      <c r="K3" s="3">
        <v>61</v>
      </c>
      <c r="L3" s="2" t="s">
        <v>17</v>
      </c>
      <c r="M3" s="3">
        <f t="shared" ref="M3:M39" si="0">+J3-K3</f>
        <v>-1.3000000000000043</v>
      </c>
      <c r="N3" s="2" t="s">
        <v>24</v>
      </c>
      <c r="O3" s="2"/>
      <c r="P3" s="2"/>
    </row>
    <row r="4" spans="1:16" ht="12" customHeight="1" x14ac:dyDescent="0.3">
      <c r="A4" s="2" t="s">
        <v>62</v>
      </c>
      <c r="B4" s="2" t="s">
        <v>11</v>
      </c>
      <c r="C4" s="2" t="s">
        <v>12</v>
      </c>
      <c r="D4" s="2">
        <v>2019</v>
      </c>
      <c r="E4" s="2" t="s">
        <v>14</v>
      </c>
      <c r="F4" s="2" t="s">
        <v>61</v>
      </c>
      <c r="G4" s="2" t="s">
        <v>39</v>
      </c>
      <c r="H4" s="2" t="s">
        <v>93</v>
      </c>
      <c r="I4" s="2"/>
      <c r="J4" s="3">
        <v>69</v>
      </c>
      <c r="K4" s="3">
        <v>70</v>
      </c>
      <c r="L4" s="2" t="s">
        <v>18</v>
      </c>
      <c r="M4" s="3">
        <f t="shared" si="0"/>
        <v>-1</v>
      </c>
      <c r="N4" s="2">
        <v>0.01</v>
      </c>
      <c r="O4" s="2"/>
      <c r="P4" s="2"/>
    </row>
    <row r="5" spans="1:16" ht="12" customHeight="1" x14ac:dyDescent="0.3">
      <c r="A5" s="2" t="s">
        <v>62</v>
      </c>
      <c r="B5" s="2" t="s">
        <v>11</v>
      </c>
      <c r="C5" s="2" t="s">
        <v>12</v>
      </c>
      <c r="D5" s="2">
        <v>2020</v>
      </c>
      <c r="E5" s="2" t="s">
        <v>14</v>
      </c>
      <c r="F5" s="2" t="s">
        <v>61</v>
      </c>
      <c r="G5" s="2" t="s">
        <v>39</v>
      </c>
      <c r="H5" s="2" t="s">
        <v>94</v>
      </c>
      <c r="I5" s="2"/>
      <c r="J5" s="3">
        <v>79</v>
      </c>
      <c r="K5" s="3">
        <v>80</v>
      </c>
      <c r="L5" s="2" t="s">
        <v>19</v>
      </c>
      <c r="M5" s="3">
        <f t="shared" si="0"/>
        <v>-1</v>
      </c>
      <c r="N5" s="2" t="s">
        <v>25</v>
      </c>
      <c r="O5" s="2"/>
      <c r="P5" s="2"/>
    </row>
    <row r="6" spans="1:16" ht="12" customHeight="1" x14ac:dyDescent="0.3">
      <c r="A6" s="2" t="s">
        <v>62</v>
      </c>
      <c r="B6" s="2" t="s">
        <v>11</v>
      </c>
      <c r="C6" s="2" t="s">
        <v>12</v>
      </c>
      <c r="D6" s="2">
        <v>2021</v>
      </c>
      <c r="E6" s="2" t="s">
        <v>14</v>
      </c>
      <c r="F6" s="2" t="s">
        <v>61</v>
      </c>
      <c r="G6" s="2" t="s">
        <v>39</v>
      </c>
      <c r="H6" s="2" t="s">
        <v>95</v>
      </c>
      <c r="I6" s="2"/>
      <c r="J6" s="3">
        <v>4.3</v>
      </c>
      <c r="K6" s="3">
        <v>4.3</v>
      </c>
      <c r="L6" s="2" t="s">
        <v>20</v>
      </c>
      <c r="M6" s="3">
        <f t="shared" si="0"/>
        <v>0</v>
      </c>
      <c r="N6" s="2" t="s">
        <v>26</v>
      </c>
      <c r="O6" s="2"/>
      <c r="P6" s="2"/>
    </row>
    <row r="7" spans="1:16" ht="12" customHeight="1" x14ac:dyDescent="0.3">
      <c r="A7" s="2" t="s">
        <v>62</v>
      </c>
      <c r="B7" s="2" t="s">
        <v>11</v>
      </c>
      <c r="C7" s="2" t="s">
        <v>12</v>
      </c>
      <c r="D7" s="2">
        <v>2022</v>
      </c>
      <c r="E7" s="2" t="s">
        <v>14</v>
      </c>
      <c r="F7" s="2" t="s">
        <v>61</v>
      </c>
      <c r="G7" s="2" t="s">
        <v>39</v>
      </c>
      <c r="H7" s="2" t="s">
        <v>96</v>
      </c>
      <c r="I7" s="2"/>
      <c r="J7" s="3">
        <v>61.1</v>
      </c>
      <c r="K7" s="3">
        <v>62</v>
      </c>
      <c r="L7" s="2" t="s">
        <v>21</v>
      </c>
      <c r="M7" s="3">
        <f t="shared" si="0"/>
        <v>-0.89999999999999858</v>
      </c>
      <c r="N7" s="2" t="s">
        <v>27</v>
      </c>
      <c r="O7" s="2"/>
      <c r="P7" s="2"/>
    </row>
    <row r="8" spans="1:16" ht="12" customHeight="1" x14ac:dyDescent="0.3">
      <c r="A8" s="2" t="s">
        <v>62</v>
      </c>
      <c r="B8" s="2" t="s">
        <v>11</v>
      </c>
      <c r="C8" s="2" t="s">
        <v>12</v>
      </c>
      <c r="D8" s="2">
        <v>2023</v>
      </c>
      <c r="E8" s="2" t="s">
        <v>14</v>
      </c>
      <c r="F8" s="2" t="s">
        <v>61</v>
      </c>
      <c r="G8" s="2" t="s">
        <v>39</v>
      </c>
      <c r="H8" s="2" t="s">
        <v>97</v>
      </c>
      <c r="I8" s="2"/>
      <c r="J8" s="3">
        <v>18</v>
      </c>
      <c r="K8" s="3">
        <v>19</v>
      </c>
      <c r="L8" s="2" t="s">
        <v>28</v>
      </c>
      <c r="M8" s="3">
        <f t="shared" si="0"/>
        <v>-1</v>
      </c>
      <c r="N8" s="2" t="s">
        <v>33</v>
      </c>
      <c r="O8" s="2"/>
      <c r="P8" s="2"/>
    </row>
    <row r="9" spans="1:16" ht="12" customHeight="1" x14ac:dyDescent="0.3">
      <c r="A9" s="2" t="s">
        <v>62</v>
      </c>
      <c r="B9" s="2" t="s">
        <v>11</v>
      </c>
      <c r="C9" s="2" t="s">
        <v>12</v>
      </c>
      <c r="D9" s="2">
        <v>2024</v>
      </c>
      <c r="E9" s="2" t="s">
        <v>14</v>
      </c>
      <c r="F9" s="2" t="s">
        <v>61</v>
      </c>
      <c r="G9" s="2" t="s">
        <v>39</v>
      </c>
      <c r="H9" s="2" t="s">
        <v>98</v>
      </c>
      <c r="I9" s="2"/>
      <c r="J9" s="3">
        <v>13.4</v>
      </c>
      <c r="K9" s="3">
        <v>14.000000000000002</v>
      </c>
      <c r="L9" s="2" t="s">
        <v>29</v>
      </c>
      <c r="M9" s="3">
        <f t="shared" si="0"/>
        <v>-0.60000000000000142</v>
      </c>
      <c r="N9" s="2" t="s">
        <v>34</v>
      </c>
      <c r="O9" s="2"/>
      <c r="P9" s="2"/>
    </row>
    <row r="10" spans="1:16" ht="12" customHeight="1" x14ac:dyDescent="0.3">
      <c r="A10" s="2" t="s">
        <v>62</v>
      </c>
      <c r="B10" s="2" t="s">
        <v>11</v>
      </c>
      <c r="C10" s="2" t="s">
        <v>12</v>
      </c>
      <c r="D10" s="2">
        <v>2025</v>
      </c>
      <c r="E10" s="2" t="s">
        <v>14</v>
      </c>
      <c r="F10" s="2" t="s">
        <v>61</v>
      </c>
      <c r="G10" s="2" t="s">
        <v>39</v>
      </c>
      <c r="H10" s="2" t="s">
        <v>99</v>
      </c>
      <c r="I10" s="2"/>
      <c r="J10" s="3">
        <v>17.2</v>
      </c>
      <c r="K10" s="3">
        <v>18</v>
      </c>
      <c r="L10" s="2" t="s">
        <v>30</v>
      </c>
      <c r="M10" s="3">
        <f t="shared" si="0"/>
        <v>-0.80000000000000071</v>
      </c>
      <c r="N10" s="2" t="s">
        <v>35</v>
      </c>
      <c r="O10" s="2"/>
      <c r="P10" s="2"/>
    </row>
    <row r="11" spans="1:16" ht="12" customHeight="1" x14ac:dyDescent="0.3">
      <c r="A11" s="2" t="s">
        <v>62</v>
      </c>
      <c r="B11" s="2" t="s">
        <v>11</v>
      </c>
      <c r="C11" s="2" t="s">
        <v>12</v>
      </c>
      <c r="D11" s="2">
        <v>2026</v>
      </c>
      <c r="E11" s="2" t="s">
        <v>14</v>
      </c>
      <c r="F11" s="2" t="s">
        <v>61</v>
      </c>
      <c r="G11" s="2" t="s">
        <v>39</v>
      </c>
      <c r="H11" s="2" t="s">
        <v>100</v>
      </c>
      <c r="I11" s="2"/>
      <c r="J11" s="3">
        <v>8.5</v>
      </c>
      <c r="K11" s="3">
        <v>9</v>
      </c>
      <c r="L11" s="2" t="s">
        <v>31</v>
      </c>
      <c r="M11" s="3">
        <f t="shared" si="0"/>
        <v>-0.5</v>
      </c>
      <c r="N11" s="2" t="s">
        <v>36</v>
      </c>
      <c r="O11" s="2"/>
      <c r="P11" s="2"/>
    </row>
    <row r="12" spans="1:16" ht="12" customHeight="1" x14ac:dyDescent="0.3">
      <c r="A12" s="2" t="s">
        <v>62</v>
      </c>
      <c r="B12" s="2" t="s">
        <v>11</v>
      </c>
      <c r="C12" s="2" t="s">
        <v>12</v>
      </c>
      <c r="D12" s="2">
        <v>2027</v>
      </c>
      <c r="E12" s="2" t="s">
        <v>14</v>
      </c>
      <c r="F12" s="2" t="s">
        <v>61</v>
      </c>
      <c r="G12" s="2" t="s">
        <v>39</v>
      </c>
      <c r="H12" s="2" t="s">
        <v>101</v>
      </c>
      <c r="I12" s="2"/>
      <c r="J12" s="3">
        <v>26.3</v>
      </c>
      <c r="K12" s="3">
        <v>27</v>
      </c>
      <c r="L12" s="2" t="s">
        <v>18</v>
      </c>
      <c r="M12" s="3">
        <f t="shared" si="0"/>
        <v>-0.69999999999999929</v>
      </c>
      <c r="N12" s="2" t="s">
        <v>37</v>
      </c>
      <c r="O12" s="2"/>
      <c r="P12" s="2"/>
    </row>
    <row r="13" spans="1:16" ht="12" customHeight="1" x14ac:dyDescent="0.3">
      <c r="A13" s="2" t="s">
        <v>62</v>
      </c>
      <c r="B13" s="2" t="s">
        <v>11</v>
      </c>
      <c r="C13" s="2" t="s">
        <v>12</v>
      </c>
      <c r="D13" s="2">
        <v>2028</v>
      </c>
      <c r="E13" s="2" t="s">
        <v>14</v>
      </c>
      <c r="F13" s="2" t="s">
        <v>61</v>
      </c>
      <c r="G13" s="2" t="s">
        <v>39</v>
      </c>
      <c r="H13" s="2" t="s">
        <v>102</v>
      </c>
      <c r="I13" s="2"/>
      <c r="J13" s="3">
        <v>11.799999999999999</v>
      </c>
      <c r="K13" s="3">
        <v>12</v>
      </c>
      <c r="L13" s="2" t="s">
        <v>32</v>
      </c>
      <c r="M13" s="3">
        <f t="shared" si="0"/>
        <v>-0.20000000000000107</v>
      </c>
      <c r="N13" s="2" t="s">
        <v>38</v>
      </c>
      <c r="O13" s="2"/>
      <c r="P13" s="2"/>
    </row>
    <row r="14" spans="1:16" ht="12" customHeight="1" x14ac:dyDescent="0.3">
      <c r="A14" s="4" t="s">
        <v>41</v>
      </c>
      <c r="B14" s="4" t="s">
        <v>116</v>
      </c>
      <c r="C14" s="5" t="s">
        <v>43</v>
      </c>
      <c r="D14" s="5">
        <v>2014</v>
      </c>
      <c r="E14" s="5" t="s">
        <v>44</v>
      </c>
      <c r="F14" s="5" t="s">
        <v>45</v>
      </c>
      <c r="G14" s="6" t="s">
        <v>46</v>
      </c>
      <c r="H14" s="5">
        <v>138</v>
      </c>
      <c r="I14" s="5">
        <v>138</v>
      </c>
      <c r="J14" s="5">
        <v>78.400000000000006</v>
      </c>
      <c r="K14" s="5">
        <v>61.8</v>
      </c>
      <c r="L14" s="5" t="s">
        <v>47</v>
      </c>
      <c r="M14" s="3">
        <f t="shared" si="0"/>
        <v>16.600000000000009</v>
      </c>
      <c r="N14" s="5"/>
      <c r="O14" s="4" t="s">
        <v>57</v>
      </c>
      <c r="P14" t="s">
        <v>59</v>
      </c>
    </row>
    <row r="15" spans="1:16" ht="12" customHeight="1" x14ac:dyDescent="0.3">
      <c r="A15" s="4" t="s">
        <v>41</v>
      </c>
      <c r="B15" s="4" t="s">
        <v>116</v>
      </c>
      <c r="C15" s="5" t="s">
        <v>43</v>
      </c>
      <c r="D15" s="5">
        <v>2015</v>
      </c>
      <c r="E15" s="5" t="s">
        <v>44</v>
      </c>
      <c r="F15" s="5" t="s">
        <v>103</v>
      </c>
      <c r="G15" s="6" t="s">
        <v>46</v>
      </c>
      <c r="H15" s="5">
        <v>138</v>
      </c>
      <c r="I15" s="5">
        <v>138</v>
      </c>
      <c r="J15" s="5">
        <v>58.2</v>
      </c>
      <c r="K15" s="5">
        <v>30.2</v>
      </c>
      <c r="L15" s="5" t="s">
        <v>48</v>
      </c>
      <c r="M15" s="3">
        <f t="shared" si="0"/>
        <v>28.000000000000004</v>
      </c>
      <c r="N15" s="5"/>
      <c r="O15" s="5"/>
    </row>
    <row r="16" spans="1:16" ht="12" customHeight="1" x14ac:dyDescent="0.3">
      <c r="A16" s="4" t="s">
        <v>41</v>
      </c>
      <c r="B16" s="4" t="s">
        <v>116</v>
      </c>
      <c r="C16" s="5" t="s">
        <v>43</v>
      </c>
      <c r="D16" s="5">
        <v>2016</v>
      </c>
      <c r="E16" s="5" t="s">
        <v>44</v>
      </c>
      <c r="F16" s="5" t="s">
        <v>104</v>
      </c>
      <c r="G16" s="6" t="s">
        <v>46</v>
      </c>
      <c r="H16" s="5">
        <v>138</v>
      </c>
      <c r="I16" s="5">
        <v>138</v>
      </c>
      <c r="J16" s="5">
        <v>18.47</v>
      </c>
      <c r="K16" s="5">
        <v>3.8499999999999943</v>
      </c>
      <c r="L16" s="5" t="s">
        <v>49</v>
      </c>
      <c r="M16" s="3">
        <f t="shared" si="0"/>
        <v>14.620000000000005</v>
      </c>
      <c r="N16" s="5"/>
      <c r="O16" s="5"/>
    </row>
    <row r="17" spans="1:15" ht="12" customHeight="1" x14ac:dyDescent="0.3">
      <c r="A17" s="23" t="s">
        <v>41</v>
      </c>
      <c r="B17" s="23" t="s">
        <v>116</v>
      </c>
      <c r="C17" s="24" t="s">
        <v>43</v>
      </c>
      <c r="D17" s="24">
        <v>2017</v>
      </c>
      <c r="E17" s="24" t="s">
        <v>44</v>
      </c>
      <c r="F17" s="24" t="s">
        <v>105</v>
      </c>
      <c r="G17" s="25" t="s">
        <v>46</v>
      </c>
      <c r="H17" s="24">
        <v>138</v>
      </c>
      <c r="I17" s="24">
        <v>138</v>
      </c>
      <c r="J17" s="24">
        <v>27.2</v>
      </c>
      <c r="K17" s="24">
        <v>38.200000000000003</v>
      </c>
      <c r="L17" s="24" t="s">
        <v>50</v>
      </c>
      <c r="M17" s="3">
        <f t="shared" si="0"/>
        <v>-11.000000000000004</v>
      </c>
      <c r="N17" s="24"/>
      <c r="O17" s="24"/>
    </row>
    <row r="18" spans="1:15" ht="12" customHeight="1" x14ac:dyDescent="0.3">
      <c r="A18" s="23" t="s">
        <v>41</v>
      </c>
      <c r="B18" s="23" t="s">
        <v>116</v>
      </c>
      <c r="C18" s="24" t="s">
        <v>43</v>
      </c>
      <c r="D18" s="24">
        <v>2018</v>
      </c>
      <c r="E18" s="24" t="s">
        <v>44</v>
      </c>
      <c r="F18" s="24" t="s">
        <v>106</v>
      </c>
      <c r="G18" s="25" t="s">
        <v>46</v>
      </c>
      <c r="H18" s="24">
        <v>138</v>
      </c>
      <c r="I18" s="24">
        <v>138</v>
      </c>
      <c r="J18" s="24">
        <v>32.799999999999997</v>
      </c>
      <c r="K18" s="24">
        <v>16.2</v>
      </c>
      <c r="L18" s="24" t="s">
        <v>51</v>
      </c>
      <c r="M18" s="3">
        <f t="shared" si="0"/>
        <v>16.599999999999998</v>
      </c>
      <c r="N18" s="24"/>
      <c r="O18" s="24"/>
    </row>
    <row r="19" spans="1:15" ht="12" customHeight="1" x14ac:dyDescent="0.3">
      <c r="A19" s="23" t="s">
        <v>41</v>
      </c>
      <c r="B19" s="23" t="s">
        <v>116</v>
      </c>
      <c r="C19" s="24" t="s">
        <v>43</v>
      </c>
      <c r="D19" s="24">
        <v>2019</v>
      </c>
      <c r="E19" s="24" t="s">
        <v>44</v>
      </c>
      <c r="F19" s="24" t="s">
        <v>107</v>
      </c>
      <c r="G19" s="25" t="s">
        <v>46</v>
      </c>
      <c r="H19" s="24">
        <v>138</v>
      </c>
      <c r="I19" s="24">
        <v>138</v>
      </c>
      <c r="J19" s="24">
        <v>61</v>
      </c>
      <c r="K19" s="24">
        <v>21</v>
      </c>
      <c r="L19" s="24" t="s">
        <v>52</v>
      </c>
      <c r="M19" s="3">
        <f t="shared" si="0"/>
        <v>40</v>
      </c>
      <c r="N19" s="24"/>
      <c r="O19" s="24"/>
    </row>
    <row r="20" spans="1:15" ht="11.4" customHeight="1" x14ac:dyDescent="0.3">
      <c r="A20" s="26" t="s">
        <v>41</v>
      </c>
      <c r="B20" s="26" t="s">
        <v>117</v>
      </c>
      <c r="C20" s="27" t="s">
        <v>43</v>
      </c>
      <c r="D20" s="27">
        <v>2014</v>
      </c>
      <c r="E20" s="27" t="s">
        <v>53</v>
      </c>
      <c r="F20" s="27" t="s">
        <v>45</v>
      </c>
      <c r="G20" s="28" t="s">
        <v>46</v>
      </c>
      <c r="H20" s="27">
        <v>150</v>
      </c>
      <c r="I20" s="27">
        <v>120</v>
      </c>
      <c r="J20" s="27">
        <v>91</v>
      </c>
      <c r="K20" s="27">
        <v>35</v>
      </c>
      <c r="L20" s="27" t="s">
        <v>54</v>
      </c>
      <c r="M20" s="3">
        <f t="shared" si="0"/>
        <v>56</v>
      </c>
      <c r="N20" s="21"/>
      <c r="O20" s="26" t="s">
        <v>58</v>
      </c>
    </row>
    <row r="21" spans="1:15" ht="11.4" customHeight="1" x14ac:dyDescent="0.3">
      <c r="A21" s="26" t="s">
        <v>41</v>
      </c>
      <c r="B21" s="26" t="s">
        <v>42</v>
      </c>
      <c r="C21" s="27" t="s">
        <v>43</v>
      </c>
      <c r="D21" s="27">
        <v>2015</v>
      </c>
      <c r="E21" s="27" t="s">
        <v>53</v>
      </c>
      <c r="F21" s="27" t="s">
        <v>103</v>
      </c>
      <c r="G21" s="28" t="s">
        <v>46</v>
      </c>
      <c r="H21" s="27">
        <v>150</v>
      </c>
      <c r="I21" s="27">
        <v>120</v>
      </c>
      <c r="J21" s="27">
        <v>67</v>
      </c>
      <c r="K21" s="27">
        <v>47</v>
      </c>
      <c r="L21" s="27" t="s">
        <v>55</v>
      </c>
      <c r="M21" s="3">
        <f t="shared" si="0"/>
        <v>20</v>
      </c>
      <c r="N21" s="21"/>
      <c r="O21" s="27"/>
    </row>
    <row r="22" spans="1:15" ht="11.4" customHeight="1" x14ac:dyDescent="0.3">
      <c r="A22" s="26" t="s">
        <v>41</v>
      </c>
      <c r="B22" s="26" t="s">
        <v>42</v>
      </c>
      <c r="C22" s="27" t="s">
        <v>43</v>
      </c>
      <c r="D22" s="27">
        <v>2016</v>
      </c>
      <c r="E22" s="27" t="s">
        <v>53</v>
      </c>
      <c r="F22" s="27" t="s">
        <v>104</v>
      </c>
      <c r="G22" s="28" t="s">
        <v>46</v>
      </c>
      <c r="H22" s="27"/>
      <c r="I22" s="27"/>
      <c r="J22" s="27">
        <v>25</v>
      </c>
      <c r="K22" s="27">
        <v>16</v>
      </c>
      <c r="L22" s="27" t="s">
        <v>56</v>
      </c>
      <c r="M22" s="3">
        <f t="shared" si="0"/>
        <v>9</v>
      </c>
      <c r="N22" s="21"/>
      <c r="O22" s="27"/>
    </row>
    <row r="23" spans="1:15" x14ac:dyDescent="0.3">
      <c r="A23" s="29" t="s">
        <v>63</v>
      </c>
      <c r="B23" s="29" t="s">
        <v>64</v>
      </c>
      <c r="C23" s="29" t="s">
        <v>65</v>
      </c>
      <c r="D23" s="29">
        <v>2015</v>
      </c>
      <c r="E23" s="29" t="s">
        <v>66</v>
      </c>
      <c r="F23" s="29" t="s">
        <v>67</v>
      </c>
      <c r="G23" s="29" t="s">
        <v>68</v>
      </c>
      <c r="H23" s="29">
        <v>659</v>
      </c>
      <c r="I23" s="29">
        <v>737</v>
      </c>
      <c r="J23" s="29">
        <v>59.15</v>
      </c>
      <c r="K23" s="29">
        <v>58.78</v>
      </c>
      <c r="L23" s="29" t="s">
        <v>69</v>
      </c>
      <c r="M23" s="3">
        <f t="shared" si="0"/>
        <v>0.36999999999999744</v>
      </c>
      <c r="N23" s="21"/>
    </row>
    <row r="24" spans="1:15" x14ac:dyDescent="0.3">
      <c r="A24" s="29" t="s">
        <v>63</v>
      </c>
      <c r="B24" s="29" t="s">
        <v>64</v>
      </c>
      <c r="C24" s="29" t="s">
        <v>65</v>
      </c>
      <c r="D24" s="29">
        <v>2016</v>
      </c>
      <c r="E24" s="29" t="s">
        <v>66</v>
      </c>
      <c r="F24" s="29" t="s">
        <v>108</v>
      </c>
      <c r="G24" s="29" t="s">
        <v>68</v>
      </c>
      <c r="H24" s="29">
        <v>707</v>
      </c>
      <c r="I24" s="29">
        <v>737</v>
      </c>
      <c r="J24" s="29">
        <v>47.96</v>
      </c>
      <c r="K24" s="29">
        <v>49.65</v>
      </c>
      <c r="L24" s="29" t="s">
        <v>71</v>
      </c>
      <c r="M24" s="3">
        <f t="shared" si="0"/>
        <v>-1.6899999999999977</v>
      </c>
      <c r="N24" s="21"/>
    </row>
    <row r="25" spans="1:15" x14ac:dyDescent="0.3">
      <c r="A25" s="29" t="s">
        <v>63</v>
      </c>
      <c r="B25" s="29" t="s">
        <v>64</v>
      </c>
      <c r="C25" s="29" t="s">
        <v>65</v>
      </c>
      <c r="D25" s="29">
        <v>2017</v>
      </c>
      <c r="E25" s="29" t="s">
        <v>66</v>
      </c>
      <c r="F25" s="29" t="s">
        <v>109</v>
      </c>
      <c r="G25" s="29" t="s">
        <v>68</v>
      </c>
      <c r="H25" s="29">
        <v>707</v>
      </c>
      <c r="I25" s="29">
        <v>737</v>
      </c>
      <c r="J25" s="29">
        <v>81.93</v>
      </c>
      <c r="K25" s="29">
        <v>82.12</v>
      </c>
      <c r="L25" s="29" t="s">
        <v>72</v>
      </c>
      <c r="M25" s="3">
        <f t="shared" si="0"/>
        <v>-0.18999999999999773</v>
      </c>
      <c r="N25" s="21"/>
    </row>
    <row r="26" spans="1:15" x14ac:dyDescent="0.3">
      <c r="A26" s="29" t="s">
        <v>63</v>
      </c>
      <c r="B26" s="29" t="s">
        <v>64</v>
      </c>
      <c r="C26" s="29" t="s">
        <v>65</v>
      </c>
      <c r="D26" s="29">
        <v>2018</v>
      </c>
      <c r="E26" s="29" t="s">
        <v>66</v>
      </c>
      <c r="F26" s="29" t="s">
        <v>110</v>
      </c>
      <c r="G26" s="29" t="s">
        <v>68</v>
      </c>
      <c r="H26" s="29">
        <v>707</v>
      </c>
      <c r="I26" s="29">
        <v>737</v>
      </c>
      <c r="J26" s="29">
        <v>75.150000000000006</v>
      </c>
      <c r="K26" s="29">
        <v>73.05</v>
      </c>
      <c r="L26" s="29" t="s">
        <v>73</v>
      </c>
      <c r="M26" s="3">
        <f t="shared" si="0"/>
        <v>2.1000000000000085</v>
      </c>
      <c r="N26" s="21"/>
    </row>
    <row r="27" spans="1:15" x14ac:dyDescent="0.3">
      <c r="A27" s="29" t="s">
        <v>63</v>
      </c>
      <c r="B27" s="29" t="s">
        <v>64</v>
      </c>
      <c r="C27" s="29" t="s">
        <v>65</v>
      </c>
      <c r="D27" s="29">
        <v>2019</v>
      </c>
      <c r="E27" s="29" t="s">
        <v>66</v>
      </c>
      <c r="F27" s="29" t="s">
        <v>111</v>
      </c>
      <c r="G27" s="29" t="s">
        <v>68</v>
      </c>
      <c r="H27" s="29">
        <v>707</v>
      </c>
      <c r="I27" s="29">
        <v>737</v>
      </c>
      <c r="J27" s="29">
        <v>67.38</v>
      </c>
      <c r="K27" s="29">
        <v>66.58</v>
      </c>
      <c r="L27" s="29" t="s">
        <v>74</v>
      </c>
      <c r="M27" s="3">
        <f t="shared" si="0"/>
        <v>0.79999999999999716</v>
      </c>
      <c r="N27" s="21"/>
    </row>
    <row r="28" spans="1:15" x14ac:dyDescent="0.3">
      <c r="A28" s="20" t="s">
        <v>75</v>
      </c>
      <c r="B28" s="20" t="s">
        <v>76</v>
      </c>
      <c r="C28" s="20" t="s">
        <v>118</v>
      </c>
      <c r="D28" s="20">
        <v>2017</v>
      </c>
      <c r="E28" s="20" t="s">
        <v>14</v>
      </c>
      <c r="F28" s="20" t="s">
        <v>81</v>
      </c>
      <c r="G28" s="20" t="s">
        <v>77</v>
      </c>
      <c r="H28" s="20">
        <v>140</v>
      </c>
      <c r="I28" s="20">
        <v>147</v>
      </c>
      <c r="J28" s="20">
        <v>3.9</v>
      </c>
      <c r="K28" s="20">
        <v>3.4</v>
      </c>
      <c r="L28" s="20" t="s">
        <v>16</v>
      </c>
      <c r="M28" s="3">
        <f t="shared" si="0"/>
        <v>0.5</v>
      </c>
      <c r="N28" s="21" t="s">
        <v>79</v>
      </c>
    </row>
    <row r="29" spans="1:15" x14ac:dyDescent="0.3">
      <c r="A29" s="20" t="s">
        <v>75</v>
      </c>
      <c r="B29" s="20" t="s">
        <v>76</v>
      </c>
      <c r="C29" s="20" t="s">
        <v>118</v>
      </c>
      <c r="D29" s="20">
        <v>2018</v>
      </c>
      <c r="E29" s="20" t="s">
        <v>14</v>
      </c>
      <c r="F29" s="20" t="s">
        <v>82</v>
      </c>
      <c r="G29" s="20" t="s">
        <v>70</v>
      </c>
      <c r="H29" s="20">
        <v>140</v>
      </c>
      <c r="I29" s="20">
        <v>147</v>
      </c>
      <c r="J29" s="20">
        <v>2.2999999999999998</v>
      </c>
      <c r="K29" s="20">
        <v>2</v>
      </c>
      <c r="L29" s="20" t="s">
        <v>70</v>
      </c>
      <c r="M29" s="3">
        <f t="shared" si="0"/>
        <v>0.29999999999999982</v>
      </c>
      <c r="N29" s="21" t="s">
        <v>79</v>
      </c>
    </row>
    <row r="30" spans="1:15" x14ac:dyDescent="0.3">
      <c r="A30" s="20" t="s">
        <v>75</v>
      </c>
      <c r="B30" s="20" t="s">
        <v>76</v>
      </c>
      <c r="C30" s="20" t="s">
        <v>118</v>
      </c>
      <c r="D30" s="20">
        <v>2019</v>
      </c>
      <c r="E30" s="20" t="s">
        <v>14</v>
      </c>
      <c r="F30" s="20" t="s">
        <v>112</v>
      </c>
      <c r="G30" s="20" t="s">
        <v>80</v>
      </c>
      <c r="H30" s="20">
        <v>140</v>
      </c>
      <c r="I30" s="20">
        <v>147</v>
      </c>
      <c r="J30" s="20">
        <v>61.9</v>
      </c>
      <c r="K30" s="20">
        <v>39.700000000000003</v>
      </c>
      <c r="L30" s="20" t="s">
        <v>80</v>
      </c>
      <c r="M30" s="3">
        <f t="shared" si="0"/>
        <v>22.199999999999996</v>
      </c>
      <c r="N30" s="21"/>
    </row>
    <row r="31" spans="1:15" x14ac:dyDescent="0.3">
      <c r="A31" s="22" t="s">
        <v>75</v>
      </c>
      <c r="B31" s="22" t="s">
        <v>76</v>
      </c>
      <c r="C31" s="22" t="s">
        <v>118</v>
      </c>
      <c r="D31" s="22">
        <v>2017</v>
      </c>
      <c r="E31" s="22" t="s">
        <v>14</v>
      </c>
      <c r="F31" s="22" t="s">
        <v>82</v>
      </c>
      <c r="G31" s="22" t="s">
        <v>77</v>
      </c>
      <c r="H31" s="22">
        <v>139</v>
      </c>
      <c r="I31" s="22">
        <v>141</v>
      </c>
      <c r="J31" s="22">
        <v>8.1999999999999993</v>
      </c>
      <c r="K31" s="22">
        <v>7.2</v>
      </c>
      <c r="L31" s="22" t="s">
        <v>16</v>
      </c>
      <c r="M31" s="3">
        <f t="shared" si="0"/>
        <v>0.99999999999999911</v>
      </c>
      <c r="N31" s="21" t="s">
        <v>83</v>
      </c>
    </row>
    <row r="32" spans="1:15" x14ac:dyDescent="0.3">
      <c r="A32" s="22" t="s">
        <v>75</v>
      </c>
      <c r="B32" s="22" t="s">
        <v>76</v>
      </c>
      <c r="C32" s="22" t="s">
        <v>118</v>
      </c>
      <c r="D32" s="22">
        <v>2018</v>
      </c>
      <c r="E32" s="22" t="s">
        <v>14</v>
      </c>
      <c r="F32" s="22" t="s">
        <v>112</v>
      </c>
      <c r="G32" s="22" t="s">
        <v>70</v>
      </c>
      <c r="H32" s="22">
        <v>139</v>
      </c>
      <c r="I32" s="22">
        <v>141</v>
      </c>
      <c r="J32" s="22">
        <v>2.4</v>
      </c>
      <c r="K32" s="22">
        <v>2.1</v>
      </c>
      <c r="L32" s="22" t="s">
        <v>70</v>
      </c>
      <c r="M32" s="3">
        <f t="shared" si="0"/>
        <v>0.29999999999999982</v>
      </c>
      <c r="N32" s="21"/>
    </row>
    <row r="33" spans="1:14" x14ac:dyDescent="0.3">
      <c r="A33" s="22" t="s">
        <v>75</v>
      </c>
      <c r="B33" s="22" t="s">
        <v>76</v>
      </c>
      <c r="C33" s="22" t="s">
        <v>118</v>
      </c>
      <c r="D33" s="22">
        <v>2019</v>
      </c>
      <c r="E33" s="22" t="s">
        <v>14</v>
      </c>
      <c r="F33" s="22" t="s">
        <v>113</v>
      </c>
      <c r="G33" s="22" t="s">
        <v>80</v>
      </c>
      <c r="H33" s="22">
        <v>139</v>
      </c>
      <c r="I33" s="22">
        <v>141</v>
      </c>
      <c r="J33" s="22">
        <v>85.2</v>
      </c>
      <c r="K33" s="22">
        <v>80.2</v>
      </c>
      <c r="L33" s="22" t="s">
        <v>80</v>
      </c>
      <c r="M33" s="3">
        <f t="shared" si="0"/>
        <v>5</v>
      </c>
      <c r="N33" s="21"/>
    </row>
    <row r="34" spans="1:14" x14ac:dyDescent="0.3">
      <c r="A34" s="27" t="s">
        <v>84</v>
      </c>
      <c r="B34" s="27" t="s">
        <v>85</v>
      </c>
      <c r="C34" s="27" t="s">
        <v>86</v>
      </c>
      <c r="D34" s="27">
        <v>2019</v>
      </c>
      <c r="E34" s="27" t="s">
        <v>14</v>
      </c>
      <c r="F34" s="27" t="s">
        <v>81</v>
      </c>
      <c r="G34" s="27" t="s">
        <v>80</v>
      </c>
      <c r="H34" s="27">
        <v>592</v>
      </c>
      <c r="I34" s="27">
        <v>667</v>
      </c>
      <c r="J34" s="27">
        <v>89</v>
      </c>
      <c r="K34" s="27">
        <v>88</v>
      </c>
      <c r="L34" s="27"/>
      <c r="M34" s="3">
        <f t="shared" si="0"/>
        <v>1</v>
      </c>
    </row>
    <row r="35" spans="1:14" x14ac:dyDescent="0.3">
      <c r="A35" s="27" t="s">
        <v>84</v>
      </c>
      <c r="B35" s="27" t="s">
        <v>85</v>
      </c>
      <c r="C35" s="27" t="s">
        <v>86</v>
      </c>
      <c r="D35" s="27">
        <v>2019</v>
      </c>
      <c r="E35" s="27" t="s">
        <v>14</v>
      </c>
      <c r="F35" s="27" t="s">
        <v>82</v>
      </c>
      <c r="G35" s="27" t="s">
        <v>80</v>
      </c>
      <c r="H35" s="27">
        <v>592</v>
      </c>
      <c r="I35" s="27">
        <v>667</v>
      </c>
      <c r="J35" s="27">
        <v>85</v>
      </c>
      <c r="K35" s="27">
        <v>79</v>
      </c>
      <c r="L35" s="27"/>
      <c r="M35" s="3">
        <f t="shared" si="0"/>
        <v>6</v>
      </c>
      <c r="N35" t="s">
        <v>78</v>
      </c>
    </row>
    <row r="36" spans="1:14" x14ac:dyDescent="0.3">
      <c r="A36" s="10" t="s">
        <v>87</v>
      </c>
      <c r="B36" s="10" t="s">
        <v>88</v>
      </c>
      <c r="C36" s="10" t="s">
        <v>88</v>
      </c>
      <c r="D36" s="10">
        <v>2016</v>
      </c>
      <c r="E36" s="10" t="s">
        <v>89</v>
      </c>
      <c r="F36" s="10" t="s">
        <v>90</v>
      </c>
      <c r="G36" s="10"/>
      <c r="H36" s="10">
        <v>565</v>
      </c>
      <c r="I36" s="10">
        <v>535</v>
      </c>
      <c r="J36" s="10">
        <v>22</v>
      </c>
      <c r="K36" s="10">
        <v>22</v>
      </c>
      <c r="L36" s="10" t="s">
        <v>80</v>
      </c>
      <c r="M36" s="3">
        <f t="shared" si="0"/>
        <v>0</v>
      </c>
    </row>
    <row r="37" spans="1:14" x14ac:dyDescent="0.3">
      <c r="A37" s="10" t="s">
        <v>87</v>
      </c>
      <c r="B37" s="10" t="s">
        <v>88</v>
      </c>
      <c r="C37" s="10" t="s">
        <v>88</v>
      </c>
      <c r="D37" s="10">
        <v>2017</v>
      </c>
      <c r="E37" s="10" t="s">
        <v>89</v>
      </c>
      <c r="F37" s="10" t="s">
        <v>114</v>
      </c>
      <c r="G37" s="10"/>
      <c r="H37" s="10">
        <v>565</v>
      </c>
      <c r="I37" s="10">
        <v>535</v>
      </c>
      <c r="J37" s="10">
        <v>75</v>
      </c>
      <c r="K37" s="10">
        <v>25</v>
      </c>
      <c r="L37" s="10" t="s">
        <v>16</v>
      </c>
      <c r="M37" s="3">
        <f t="shared" si="0"/>
        <v>50</v>
      </c>
    </row>
    <row r="38" spans="1:14" x14ac:dyDescent="0.3">
      <c r="A38" s="11" t="s">
        <v>87</v>
      </c>
      <c r="B38" s="11" t="s">
        <v>88</v>
      </c>
      <c r="C38" s="11" t="s">
        <v>88</v>
      </c>
      <c r="D38" s="11">
        <v>2016</v>
      </c>
      <c r="E38" s="11" t="s">
        <v>89</v>
      </c>
      <c r="F38" s="11" t="s">
        <v>91</v>
      </c>
      <c r="G38" s="11"/>
      <c r="H38" s="11">
        <v>652</v>
      </c>
      <c r="I38" s="11">
        <v>610</v>
      </c>
      <c r="J38" s="11">
        <v>36</v>
      </c>
      <c r="K38" s="11">
        <v>36</v>
      </c>
      <c r="L38" s="11" t="s">
        <v>80</v>
      </c>
      <c r="M38" s="3">
        <f t="shared" si="0"/>
        <v>0</v>
      </c>
    </row>
    <row r="39" spans="1:14" x14ac:dyDescent="0.3">
      <c r="A39" s="11" t="s">
        <v>87</v>
      </c>
      <c r="B39" s="11" t="s">
        <v>88</v>
      </c>
      <c r="C39" s="11" t="s">
        <v>88</v>
      </c>
      <c r="D39" s="11">
        <v>2017</v>
      </c>
      <c r="E39" s="11" t="s">
        <v>89</v>
      </c>
      <c r="F39" s="11" t="s">
        <v>115</v>
      </c>
      <c r="G39" s="11"/>
      <c r="H39" s="11">
        <v>652</v>
      </c>
      <c r="I39" s="11">
        <v>610</v>
      </c>
      <c r="J39" s="11">
        <v>70</v>
      </c>
      <c r="K39" s="11">
        <v>39</v>
      </c>
      <c r="L39" s="11" t="s">
        <v>16</v>
      </c>
      <c r="M39" s="3">
        <f t="shared" si="0"/>
        <v>31</v>
      </c>
    </row>
  </sheetData>
  <autoFilter ref="A1:N39" xr:uid="{D7FD5B73-4508-4A20-812F-32319A498658}"/>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Mujeres</vt:lpstr>
      <vt:lpstr>Conocimiento</vt:lpstr>
      <vt:lpstr>Resumen</vt:lpstr>
      <vt:lpstr>Base Total</vt:lpstr>
      <vt:lpstr>Ahorro</vt:lpstr>
      <vt:lpst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ANIBAL GARRIDO</dc:creator>
  <cp:lastModifiedBy>ANIBAL GARRIDO</cp:lastModifiedBy>
  <dcterms:created xsi:type="dcterms:W3CDTF">2021-01-09T02:05:32Z</dcterms:created>
  <dcterms:modified xsi:type="dcterms:W3CDTF">2021-01-20T06:22:36Z</dcterms:modified>
</cp:coreProperties>
</file>