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lojeria" sheetId="1" state="visible" r:id="rId1"/>
    <sheet name="Resumen" sheetId="2" state="visible" r:id="rId2"/>
    <sheet name="Lecturas" sheetId="3" state="visible" r:id="rId3"/>
    <sheet name="Horario hoy" sheetId="4" state="visible" r:id="rId4"/>
    <sheet name="Historico mensual" sheetId="5" state="visible" r:id="rId5"/>
    <sheet name="Cierre de indice" sheetId="6" state="visible" r:id="rId6"/>
    <sheet name="Hallazgos" sheetId="7" state="visible" r:id="rId7"/>
  </sheets>
  <definedNames>
    <definedName name="_xlnm._FilterDatabase" localSheetId="0" hidden="1">'Relojeria'!$A$4:$J$6</definedName>
    <definedName name="_xlnm.Print_Titles" localSheetId="0">'Relojeria'!$1:$2</definedName>
    <definedName name="_xlnm._FilterDatabase" localSheetId="1" hidden="1">'Resumen'!$A$5:$C$22</definedName>
    <definedName name="_xlnm.Print_Titles" localSheetId="1">'Resumen'!$1:$2</definedName>
    <definedName name="_xlnm._FilterDatabase" localSheetId="2" hidden="1">'Lecturas'!$A$4:$C$22</definedName>
    <definedName name="_xlnm.Print_Titles" localSheetId="2">'Lecturas'!$1:$4</definedName>
    <definedName name="_xlnm._FilterDatabase" localSheetId="3" hidden="1">'Horario hoy'!$A$4:$E$19</definedName>
    <definedName name="_xlnm.Print_Titles" localSheetId="3">'Horario hoy'!$1:$4</definedName>
    <definedName name="_xlnm._FilterDatabase" localSheetId="4" hidden="1">'Historico mensual'!$A$4:$G$21</definedName>
    <definedName name="_xlnm.Print_Titles" localSheetId="4">'Historico mensual'!$1:$4</definedName>
    <definedName name="_xlnm.Print_Titles" localSheetId="5">'Cierre de indice'!$1:$4</definedName>
    <definedName name="_xlnm._FilterDatabase" localSheetId="6" hidden="1">'Hallazgos'!$A$4:$D$11</definedName>
    <definedName name="_xlnm.Print_Titles" localSheetId="6">'Hallazgos'!$1:$4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Calibri"/>
      <b val="1"/>
      <color rgb="001F4788"/>
      <sz val="18"/>
    </font>
    <font>
      <name val="Calibri"/>
      <color rgb="00595959"/>
      <sz val="11"/>
    </font>
    <font>
      <name val="Calibri"/>
      <b val="1"/>
      <color rgb="001F4788"/>
      <sz val="13"/>
    </font>
    <font>
      <name val="Calibri"/>
      <b val="1"/>
      <color rgb="00FFFFFF"/>
      <sz val="11"/>
    </font>
    <font>
      <name val="Calibri"/>
      <b val="1"/>
      <sz val="11"/>
    </font>
    <font>
      <name val="Calibri"/>
      <sz val="11"/>
    </font>
    <font>
      <name val="Calibri"/>
      <color rgb="00595959"/>
      <sz val="10"/>
    </font>
    <font>
      <name val="Calibri"/>
      <color rgb="00FFFFFF"/>
      <sz val="10"/>
    </font>
    <font>
      <name val="Calibri"/>
      <b val="1"/>
      <color rgb="001F4E79"/>
      <sz val="18"/>
    </font>
  </fonts>
  <fills count="11">
    <fill>
      <patternFill/>
    </fill>
    <fill>
      <patternFill patternType="gray125"/>
    </fill>
    <fill>
      <patternFill patternType="solid">
        <fgColor rgb="001F4788"/>
      </patternFill>
    </fill>
    <fill>
      <patternFill patternType="solid">
        <fgColor rgb="00F2F2F2"/>
      </patternFill>
    </fill>
    <fill>
      <patternFill patternType="solid">
        <fgColor rgb="00FCE4D6"/>
      </patternFill>
    </fill>
    <fill>
      <patternFill patternType="solid">
        <fgColor rgb="00E2EFDA"/>
      </patternFill>
    </fill>
    <fill>
      <patternFill patternType="solid">
        <fgColor rgb="00F8CBAD"/>
      </patternFill>
    </fill>
    <fill>
      <patternFill patternType="solid">
        <fgColor rgb="00F7F9FC"/>
      </patternFill>
    </fill>
    <fill>
      <patternFill patternType="solid">
        <fgColor rgb="00C6EFCE"/>
      </patternFill>
    </fill>
    <fill>
      <patternFill patternType="solid">
        <fgColor rgb="00FFF2CC"/>
      </patternFill>
    </fill>
    <fill>
      <patternFill patternType="solid">
        <fgColor rgb="001F4E79"/>
      </patternFill>
    </fill>
  </fills>
  <borders count="6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/>
      <right/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/>
      <diagonal/>
    </border>
    <border>
      <left/>
      <right/>
      <top style="thin">
        <color rgb="00D9D9D9"/>
      </top>
      <bottom style="thin">
        <color rgb="00D9D9D9"/>
      </bottom>
      <diagonal/>
    </border>
    <border>
      <left/>
      <right style="thin">
        <color rgb="00D9D9D9"/>
      </right>
      <top style="thin">
        <color rgb="00D9D9D9"/>
      </top>
      <bottom style="thin">
        <color rgb="00D9D9D9"/>
      </bottom>
      <diagonal/>
    </border>
  </borders>
  <cellStyleXfs count="1">
    <xf numFmtId="0" fontId="0" fillId="0" borderId="0"/>
  </cellStyleXfs>
  <cellXfs count="77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left" vertical="center" wrapText="1"/>
    </xf>
    <xf numFmtId="4" fontId="6" fillId="0" borderId="1" applyAlignment="1" pivotButton="0" quotePrefix="0" xfId="0">
      <alignment horizontal="right" vertical="center"/>
    </xf>
    <xf numFmtId="3" fontId="6" fillId="0" borderId="1" applyAlignment="1" pivotButton="0" quotePrefix="0" xfId="0">
      <alignment horizontal="right" vertical="center"/>
    </xf>
    <xf numFmtId="0" fontId="6" fillId="4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left" vertical="center" wrapText="1"/>
    </xf>
    <xf numFmtId="4" fontId="6" fillId="7" borderId="1" applyAlignment="1" pivotButton="0" quotePrefix="0" xfId="0">
      <alignment horizontal="right" vertical="center"/>
    </xf>
    <xf numFmtId="3" fontId="6" fillId="7" borderId="1" applyAlignment="1" pivotButton="0" quotePrefix="0" xfId="0">
      <alignment horizontal="right" vertical="center"/>
    </xf>
    <xf numFmtId="0" fontId="5" fillId="8" borderId="1" applyAlignment="1" pivotButton="0" quotePrefix="0" xfId="0">
      <alignment horizontal="center" vertical="center" wrapText="1"/>
    </xf>
    <xf numFmtId="0" fontId="0" fillId="4" borderId="1" pivotButton="0" quotePrefix="0" xfId="0"/>
    <xf numFmtId="0" fontId="1" fillId="0" borderId="0" pivotButton="0" quotePrefix="0" xfId="0"/>
    <xf numFmtId="4" fontId="5" fillId="5" borderId="1" applyAlignment="1" pivotButton="0" quotePrefix="0" xfId="0">
      <alignment horizontal="right" vertical="center"/>
    </xf>
    <xf numFmtId="0" fontId="5" fillId="0" borderId="1" applyAlignment="1" pivotButton="0" quotePrefix="0" xfId="0">
      <alignment horizontal="center" vertical="center" wrapText="1"/>
    </xf>
    <xf numFmtId="164" fontId="6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left" vertical="center" wrapText="1"/>
    </xf>
    <xf numFmtId="0" fontId="5" fillId="9" borderId="1" applyAlignment="1" pivotButton="0" quotePrefix="0" xfId="0">
      <alignment horizontal="center" vertical="center" wrapText="1"/>
    </xf>
    <xf numFmtId="4" fontId="6" fillId="9" borderId="1" applyAlignment="1" pivotButton="0" quotePrefix="0" xfId="0">
      <alignment horizontal="right" vertical="center"/>
    </xf>
    <xf numFmtId="164" fontId="6" fillId="9" borderId="1" applyAlignment="1" pivotButton="0" quotePrefix="0" xfId="0">
      <alignment horizontal="center" vertical="center" wrapText="1"/>
    </xf>
    <xf numFmtId="0" fontId="7" fillId="9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center" vertical="center" wrapText="1"/>
    </xf>
    <xf numFmtId="4" fontId="6" fillId="5" borderId="1" applyAlignment="1" pivotButton="0" quotePrefix="0" xfId="0">
      <alignment horizontal="right" vertical="center"/>
    </xf>
    <xf numFmtId="164" fontId="6" fillId="5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center" vertical="center" wrapText="1"/>
    </xf>
    <xf numFmtId="4" fontId="6" fillId="4" borderId="1" applyAlignment="1" pivotButton="0" quotePrefix="0" xfId="0">
      <alignment horizontal="right" vertical="center"/>
    </xf>
    <xf numFmtId="164" fontId="6" fillId="4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left" vertical="center" wrapText="1"/>
    </xf>
    <xf numFmtId="4" fontId="4" fillId="2" borderId="1" applyAlignment="1" pivotButton="0" quotePrefix="0" xfId="0">
      <alignment horizontal="right" vertical="center"/>
    </xf>
    <xf numFmtId="164" fontId="4" fillId="2" borderId="1" applyAlignment="1" pivotButton="0" quotePrefix="0" xfId="0">
      <alignment horizontal="center" vertical="center" wrapText="1"/>
    </xf>
    <xf numFmtId="0" fontId="8" fillId="2" borderId="1" pivotButton="0" quotePrefix="0" xfId="0"/>
    <xf numFmtId="4" fontId="6" fillId="6" borderId="1" applyAlignment="1" pivotButton="0" quotePrefix="0" xfId="0">
      <alignment horizontal="right" vertical="center"/>
    </xf>
    <xf numFmtId="0" fontId="6" fillId="6" borderId="1" applyAlignment="1" pivotButton="0" quotePrefix="0" xfId="0">
      <alignment horizontal="center" vertical="center" wrapText="1"/>
    </xf>
    <xf numFmtId="164" fontId="6" fillId="6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center" vertical="center" wrapText="1"/>
    </xf>
    <xf numFmtId="164" fontId="6" fillId="7" borderId="1" applyAlignment="1" pivotButton="0" quotePrefix="0" xfId="0">
      <alignment horizontal="center" vertical="center" wrapText="1"/>
    </xf>
    <xf numFmtId="4" fontId="4" fillId="2" borderId="1" pivotButton="0" quotePrefix="0" xfId="0"/>
    <xf numFmtId="1" fontId="4" fillId="2" borderId="1" applyAlignment="1" pivotButton="0" quotePrefix="0" xfId="0">
      <alignment horizontal="center" vertical="center" wrapText="1"/>
    </xf>
    <xf numFmtId="0" fontId="0" fillId="2" borderId="1" pivotButton="0" quotePrefix="0" xfId="0"/>
    <xf numFmtId="0" fontId="5" fillId="9" borderId="1" applyAlignment="1" pivotButton="0" quotePrefix="0" xfId="0">
      <alignment horizontal="left" vertical="center" wrapText="1"/>
    </xf>
    <xf numFmtId="4" fontId="5" fillId="9" borderId="1" pivotButton="0" quotePrefix="0" xfId="0"/>
    <xf numFmtId="0" fontId="0" fillId="9" borderId="1" pivotButton="0" quotePrefix="0" xfId="0"/>
    <xf numFmtId="0" fontId="6" fillId="9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/>
    </xf>
    <xf numFmtId="0" fontId="0" fillId="5" borderId="1" pivotButton="0" quotePrefix="0" xfId="0"/>
    <xf numFmtId="0" fontId="6" fillId="6" borderId="1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center" wrapText="1"/>
    </xf>
    <xf numFmtId="0" fontId="9" fillId="0" borderId="0" pivotButton="0" quotePrefix="0" xfId="0"/>
    <xf numFmtId="0" fontId="2" fillId="0" borderId="0" applyAlignment="1" pivotButton="0" quotePrefix="0" xfId="0">
      <alignment horizontal="left" vertical="center" wrapText="1"/>
    </xf>
    <xf numFmtId="0" fontId="4" fillId="10" borderId="1" applyAlignment="1" pivotButton="0" quotePrefix="0" xfId="0">
      <alignment horizontal="center" vertical="center" wrapText="1"/>
    </xf>
    <xf numFmtId="4" fontId="6" fillId="4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1" fontId="6" fillId="4" borderId="1" applyAlignment="1" pivotButton="0" quotePrefix="0" xfId="0">
      <alignment horizontal="center" vertical="center" wrapText="1"/>
    </xf>
    <xf numFmtId="4" fontId="6" fillId="5" borderId="1" applyAlignment="1" pivotButton="0" quotePrefix="0" xfId="0">
      <alignment horizontal="center" vertical="center" wrapText="1"/>
    </xf>
    <xf numFmtId="1" fontId="6" fillId="5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left" vertical="center" wrapText="1"/>
    </xf>
    <xf numFmtId="0" fontId="0" fillId="3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6" fillId="0" borderId="0" applyAlignment="1" pivotButton="0" quotePrefix="0" xfId="0">
      <alignment vertical="center" wrapText="1"/>
    </xf>
    <xf numFmtId="0" fontId="6" fillId="0" borderId="1" applyAlignment="1" pivotButton="0" quotePrefix="0" xfId="0">
      <alignment vertical="center" wrapText="1"/>
    </xf>
    <xf numFmtId="0" fontId="6" fillId="4" borderId="1" applyAlignment="1" pivotButton="0" quotePrefix="0" xfId="0">
      <alignment vertical="center" wrapText="1"/>
    </xf>
    <xf numFmtId="0" fontId="6" fillId="5" borderId="1" applyAlignment="1" pivotButton="0" quotePrefix="0" xfId="0">
      <alignment vertical="top" wrapText="1"/>
    </xf>
    <xf numFmtId="0" fontId="6" fillId="4" borderId="1" applyAlignment="1" pivotButton="0" quotePrefix="0" xfId="0">
      <alignment vertical="top" wrapText="1"/>
    </xf>
    <xf numFmtId="0" fontId="2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m³ por mes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'Historico mensual'!B4</f>
            </strRef>
          </tx>
          <spPr>
            <a:ln>
              <a:prstDash val="solid"/>
            </a:ln>
          </spPr>
          <cat>
            <numRef>
              <f>'Historico mensual'!$A$5:$A$21</f>
            </numRef>
          </cat>
          <val>
            <numRef>
              <f>'Historico mensual'!$B$5:$B$21</f>
            </numRef>
          </val>
        </ser>
        <ser>
          <idx val="1"/>
          <order val="1"/>
          <tx>
            <strRef>
              <f>'Historico mensual'!D4</f>
            </strRef>
          </tx>
          <spPr>
            <a:ln>
              <a:prstDash val="solid"/>
            </a:ln>
          </spPr>
          <cat>
            <numRef>
              <f>'Historico mensual'!$A$5:$A$21</f>
            </numRef>
          </cat>
          <val>
            <numRef>
              <f>'Historico mensual'!$D$5:$D$21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m³</a:t>
                </a:r>
              </a:p>
            </rich>
          </tx>
        </title>
        <numFmt formatCode="#,##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12</row>
      <rowOff>0</rowOff>
    </from>
    <ext cx="9334500" cy="5905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45</row>
      <rowOff>0</rowOff>
    </from>
    <ext cx="9334500" cy="59055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24</row>
      <rowOff>0</rowOff>
    </from>
    <ext cx="648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tabColor rgb="001F4E79"/>
    <outlinePr summaryBelow="1" summaryRight="1"/>
    <pageSetUpPr fitToPage="1"/>
  </sheetPr>
  <dimension ref="A1:J1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22" customWidth="1" min="3" max="3"/>
    <col width="20" customWidth="1" min="4" max="4"/>
    <col width="22" customWidth="1" min="5" max="5"/>
    <col width="20" customWidth="1" min="6" max="6"/>
    <col width="18" customWidth="1" min="7" max="7"/>
    <col width="10" customWidth="1" min="8" max="8"/>
    <col width="12" customWidth="1" min="9" max="9"/>
    <col width="14" customWidth="1" min="10" max="10"/>
  </cols>
  <sheetData>
    <row r="1" ht="26" customHeight="1">
      <c r="A1" s="59" t="inlineStr">
        <is>
          <t>Diferencia de relojería  ·  23-09-2026 contra las fotos de hoy</t>
        </is>
      </c>
    </row>
    <row r="2" ht="32" customHeight="1">
      <c r="A2" s="76" t="inlineStr">
        <is>
          <t>Fotos de inicio rescatadas del informe de validación (23-09-2026). Etapa N°5 parte en 5.174 m³ a las 16:54. La app suma las horas completas del CSV, con la marca TIME en hora Chile, y deja fuera la hora de cada foto.</t>
        </is>
      </c>
    </row>
    <row r="4" ht="30" customHeight="1">
      <c r="A4" s="61" t="inlineStr">
        <is>
          <t>Punto</t>
        </is>
      </c>
      <c r="B4" s="61" t="inlineStr">
        <is>
          <t>Lectura 23-09 (m³)</t>
        </is>
      </c>
      <c r="C4" s="61" t="inlineStr">
        <is>
          <t>Hora 23-09</t>
        </is>
      </c>
      <c r="D4" s="61" t="inlineStr">
        <is>
          <t>Lectura hoy (m³)</t>
        </is>
      </c>
      <c r="E4" s="61" t="inlineStr">
        <is>
          <t>Hora hoy</t>
        </is>
      </c>
      <c r="F4" s="61" t="inlineStr">
        <is>
          <t>Δ relojería (m³)</t>
        </is>
      </c>
      <c r="G4" s="61" t="inlineStr">
        <is>
          <t>App WES (m³)</t>
        </is>
      </c>
      <c r="H4" s="61" t="inlineStr">
        <is>
          <t>Horas</t>
        </is>
      </c>
      <c r="I4" s="61" t="inlineStr">
        <is>
          <t>Error</t>
        </is>
      </c>
      <c r="J4" s="61" t="inlineStr">
        <is>
          <t>Lectura</t>
        </is>
      </c>
    </row>
    <row r="5" ht="24" customHeight="1">
      <c r="A5" s="55" t="inlineStr">
        <is>
          <t>Etapa N°5  000027-03</t>
        </is>
      </c>
      <c r="B5" s="62" t="n">
        <v>5174</v>
      </c>
      <c r="C5" s="63" t="inlineStr">
        <is>
          <t>23-09-2026 16:54</t>
        </is>
      </c>
      <c r="D5" s="62" t="n">
        <v>5369</v>
      </c>
      <c r="E5" s="63" t="inlineStr">
        <is>
          <t>02-10-2026 08:44</t>
        </is>
      </c>
      <c r="F5" s="62" t="n">
        <v>195</v>
      </c>
      <c r="G5" s="62" t="n">
        <v>195.6</v>
      </c>
      <c r="H5" s="64" t="n">
        <v>207</v>
      </c>
      <c r="I5" s="35" t="n">
        <v>0.003067484662576669</v>
      </c>
      <c r="J5" s="33" t="inlineStr">
        <is>
          <t>Aceptable</t>
        </is>
      </c>
    </row>
    <row r="6" ht="24" customHeight="1">
      <c r="A6" s="53" t="inlineStr">
        <is>
          <t>Matriz ESVAL  000027-01</t>
        </is>
      </c>
      <c r="B6" s="65" t="n">
        <v>384148.9</v>
      </c>
      <c r="C6" s="54" t="inlineStr">
        <is>
          <t>23-09-2026 17:05</t>
        </is>
      </c>
      <c r="D6" s="65" t="n">
        <v>385430.8</v>
      </c>
      <c r="E6" s="54" t="inlineStr">
        <is>
          <t>02-10-2026 13:22</t>
        </is>
      </c>
      <c r="F6" s="65" t="n">
        <v>1281.899999999965</v>
      </c>
      <c r="G6" s="65" t="n">
        <v>1309.56</v>
      </c>
      <c r="H6" s="66" t="n">
        <v>212</v>
      </c>
      <c r="I6" s="31" t="n">
        <v>0.0211215980940429</v>
      </c>
      <c r="J6" s="29" t="inlineStr">
        <is>
          <t>Aceptable</t>
        </is>
      </c>
    </row>
    <row r="7" ht="28" customHeight="1">
      <c r="A7" s="67" t="inlineStr">
        <is>
          <t>Estanque Inferior en la misma ventana de la Matriz: 1.133,4 m³ (87 % de la app, 212 horas). En el cierre 23–28/09 ese porcentaje era 87 %.</t>
        </is>
      </c>
      <c r="B7" s="69" t="n"/>
      <c r="C7" s="69" t="n"/>
      <c r="D7" s="69" t="n"/>
      <c r="E7" s="69" t="n"/>
      <c r="F7" s="69" t="n"/>
      <c r="G7" s="69" t="n"/>
      <c r="H7" s="69" t="n"/>
      <c r="I7" s="69" t="n"/>
      <c r="J7" s="70" t="n"/>
    </row>
    <row r="9" ht="52" customHeight="1">
      <c r="A9" s="71" t="inlineStr">
        <is>
          <t>Etapa N°5. Lectura inicial 5.174 m³ a las 16:54 del 23-09. El viernes 02-10 a las 08:44 marca 5.369 m³. Relojería 195,0 m³ contra app 195,6 m³ (error 0,3 %). La suma parte a las 17:00, la hora siguiente a la foto, y deja fuera las 08:00 del 02-10. 207 horas. Desde la foto del 28-09 (5.225 m³ a las 08:57) hasta el viernes la relojería avanza 144 m³ y la app 148,0 m³ (error 2,7 %).</t>
        </is>
      </c>
    </row>
    <row r="10" ht="28" customHeight="1">
      <c r="A10" s="11" t="inlineStr">
        <is>
          <t>Matriz ESVAL. Error 2,1 % (app por encima del Itron), del mismo sentido y menor que el 3,7 % del 23–28/09. La telemetría de la Matriz sigue cortada desde las 13:14, por eso la hora 13 de hoy no entra en la suma.</t>
        </is>
      </c>
    </row>
    <row r="11" ht="28" customHeight="1">
      <c r="A11" s="11" t="inlineStr">
        <is>
          <t>Las fotos de la izquierda salen del informe de validación del 23-09. Las de la derecha son las de hoy. La diferencia está puesta sobre esas mismas imágenes.</t>
        </is>
      </c>
    </row>
    <row r="13" ht="20" customHeight="1"/>
  </sheetData>
  <autoFilter ref="A4:J6"/>
  <mergeCells count="6">
    <mergeCell ref="A1:J1"/>
    <mergeCell ref="A9:J9"/>
    <mergeCell ref="A7:J7"/>
    <mergeCell ref="A2:J2"/>
    <mergeCell ref="A10:J10"/>
    <mergeCell ref="A11:J11"/>
  </mergeCells>
  <pageMargins left="0.45" right="0.45" top="0.5" bottom="0.5" header="0.5" footer="0.5"/>
  <pageSetup orientation="landscape" paperSize="9" fitToHeight="1" fitToWidth="1"/>
  <headerFooter>
    <oddHeader/>
    <oddFooter>&amp;LWES · Fundo Zapallar · relojería 23-09 a 02-10&amp;RPágina &amp;P</oddFooter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1F4788"/>
    <outlinePr summaryBelow="1" summaryRight="1"/>
    <pageSetUpPr fitToPage="1"/>
  </sheetPr>
  <dimension ref="A1:G37"/>
  <sheetViews>
    <sheetView showGridLines="0" view="normal" zoomScale="11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42" customWidth="1" min="1" max="1"/>
    <col width="55" customWidth="1" min="2" max="2"/>
    <col width="72" customWidth="1" min="3" max="3"/>
    <col width="22" customWidth="1" min="4" max="4"/>
    <col width="32" customWidth="1" min="5" max="5"/>
    <col width="14" customWidth="1" min="6" max="6"/>
    <col width="30" customWidth="1" min="7" max="7"/>
  </cols>
  <sheetData>
    <row r="1" ht="28" customHeight="1">
      <c r="A1" s="1" t="inlineStr">
        <is>
          <t>Validación de medidores — Fundo Zapallar</t>
        </is>
      </c>
    </row>
    <row r="2" ht="18" customHeight="1">
      <c r="A2" s="2" t="inlineStr">
        <is>
          <t>Fotos del 02-10-2026  ·  Consulta WES 02-10-2026 14:25 hora Chile  ·  Empresa 000027</t>
        </is>
      </c>
    </row>
    <row r="4">
      <c r="A4" s="3" t="inlineStr">
        <is>
          <t>Resultado</t>
        </is>
      </c>
    </row>
    <row r="5" ht="22" customHeight="1">
      <c r="A5" s="4" t="inlineStr">
        <is>
          <t>Campo</t>
        </is>
      </c>
      <c r="B5" s="4" t="inlineStr">
        <is>
          <t>Etapa N°5</t>
        </is>
      </c>
      <c r="C5" s="4" t="inlineStr">
        <is>
          <t>Matriz ESVAL</t>
        </is>
      </c>
    </row>
    <row r="6" ht="20" customHeight="1">
      <c r="A6" s="5" t="inlineStr">
        <is>
          <t>Nodo WES</t>
        </is>
      </c>
      <c r="B6" s="6" t="inlineStr">
        <is>
          <t>000027-03</t>
        </is>
      </c>
      <c r="C6" s="6" t="inlineStr">
        <is>
          <t>000027-01</t>
        </is>
      </c>
    </row>
    <row r="7" ht="20" customHeight="1">
      <c r="A7" s="5" t="inlineStr">
        <is>
          <t>Medidor en la foto</t>
        </is>
      </c>
      <c r="B7" s="6" t="inlineStr">
        <is>
          <t>Sensus MeiStream Plus 100</t>
        </is>
      </c>
      <c r="C7" s="6" t="inlineStr">
        <is>
          <t>Itron Flostar S DN 100</t>
        </is>
      </c>
    </row>
    <row r="8" ht="20" customHeight="1">
      <c r="A8" s="5" t="inlineStr">
        <is>
          <t>Identificación de placa</t>
        </is>
      </c>
      <c r="B8" s="6" t="inlineStr">
        <is>
          <t>SEN01 2370 9030</t>
        </is>
      </c>
      <c r="C8" s="6" t="inlineStr">
        <is>
          <t>HF 10 L · Q3 100 m³/h</t>
        </is>
      </c>
    </row>
    <row r="9" ht="32" customHeight="1">
      <c r="A9" s="5" t="inlineStr">
        <is>
          <t>Sensor de pulso</t>
        </is>
      </c>
      <c r="B9" s="6" t="inlineStr">
        <is>
          <t>HRI-Mei B4 500 ms · serie 31730485</t>
        </is>
      </c>
      <c r="C9" s="6" t="inlineStr">
        <is>
          <t>Itron Cyble Sensor V2</t>
        </is>
      </c>
    </row>
    <row r="10" ht="20" customHeight="1">
      <c r="A10" s="5" t="inlineStr">
        <is>
          <t>Peso de pulso de placa</t>
        </is>
      </c>
      <c r="B10" s="6" t="inlineStr">
        <is>
          <t>100 L (DN 80–125)</t>
        </is>
      </c>
      <c r="C10" s="6" t="inlineStr">
        <is>
          <t>10 L (HF 10 L)</t>
        </is>
      </c>
    </row>
    <row r="11" ht="20" customHeight="1">
      <c r="A11" s="5" t="inlineStr">
        <is>
          <t>Lugar impreso en la foto</t>
        </is>
      </c>
      <c r="B11" s="6" t="inlineStr">
        <is>
          <t>Zapallar</t>
        </is>
      </c>
      <c r="C11" s="6" t="inlineStr">
        <is>
          <t>Los Portones 378, Zapallar</t>
        </is>
      </c>
    </row>
    <row r="12" ht="20" customHeight="1">
      <c r="A12" s="5" t="inlineStr">
        <is>
          <t>Hora impresa en la foto</t>
        </is>
      </c>
      <c r="B12" s="6" t="inlineStr">
        <is>
          <t>02-10-2026 08:44</t>
        </is>
      </c>
      <c r="C12" s="6" t="inlineStr">
        <is>
          <t>02-10-2026 13:22</t>
        </is>
      </c>
    </row>
    <row r="13" ht="20" customHeight="1">
      <c r="A13" s="5" t="inlineStr">
        <is>
          <t>Hora indicada al pedir la validación</t>
        </is>
      </c>
      <c r="B13" s="6" t="inlineStr">
        <is>
          <t>05:00</t>
        </is>
      </c>
      <c r="C13" s="6" t="inlineStr">
        <is>
          <t>13:22</t>
        </is>
      </c>
    </row>
    <row r="14" ht="20" customHeight="1">
      <c r="A14" s="5" t="inlineStr">
        <is>
          <t>Lectura del totalizador (m³)</t>
        </is>
      </c>
      <c r="B14" s="7" t="n">
        <v>5369</v>
      </c>
      <c r="C14" s="7" t="n">
        <v>385430.8</v>
      </c>
    </row>
    <row r="15" ht="32" customHeight="1">
      <c r="A15" s="5" t="inlineStr">
        <is>
          <t>Detalle de la lectura</t>
        </is>
      </c>
      <c r="B15" s="72" t="inlineStr">
        <is>
          <t>005369 m³. Mismo odómetro que el 5.174 del 23-09 a las 16:54.</t>
        </is>
      </c>
      <c r="C15" s="6" t="inlineStr">
        <is>
          <t>385430 m³; rodillo rojo 8. Mismo medidor que el 384.148,9 del 23-09</t>
        </is>
      </c>
    </row>
    <row r="16" ht="20" customHeight="1">
      <c r="A16" s="5" t="inlineStr">
        <is>
          <t>Estado WES</t>
        </is>
      </c>
      <c r="B16" s="6" t="inlineStr">
        <is>
          <t>ON</t>
        </is>
      </c>
      <c r="C16" s="6" t="inlineStr">
        <is>
          <t>ON</t>
        </is>
      </c>
    </row>
    <row r="17" ht="20" customHeight="1">
      <c r="A17" s="5" t="inlineStr">
        <is>
          <t>Última trama</t>
        </is>
      </c>
      <c r="B17" s="6" t="inlineStr">
        <is>
          <t>021026 14:25</t>
        </is>
      </c>
      <c r="C17" s="6" t="inlineStr">
        <is>
          <t>021026 14:14</t>
        </is>
      </c>
    </row>
    <row r="18" ht="20" customHeight="1">
      <c r="A18" s="5" t="inlineStr">
        <is>
          <t>Acumulado de la hora en la última trama (m³)</t>
        </is>
      </c>
      <c r="B18" s="7" t="n">
        <v>0.2</v>
      </c>
      <c r="C18" s="7" t="n">
        <v>0.11</v>
      </c>
    </row>
    <row r="19" ht="20" customHeight="1">
      <c r="A19" s="5" t="inlineStr">
        <is>
          <t>Litros por minuto en la última trama</t>
        </is>
      </c>
      <c r="B19" s="7" t="n">
        <v>0</v>
      </c>
      <c r="C19" s="8" t="n">
        <v>2</v>
      </c>
    </row>
    <row r="20" ht="20" customHeight="1">
      <c r="A20" s="5" t="inlineStr">
        <is>
          <t>m³ del día 02-10-2026 (parcial)</t>
        </is>
      </c>
      <c r="B20" s="7" t="n">
        <v>10.3</v>
      </c>
      <c r="C20" s="7" t="n">
        <v>139.6</v>
      </c>
    </row>
    <row r="21" ht="20" customHeight="1">
      <c r="A21" s="5" t="inlineStr">
        <is>
          <t>m³ del día 01-10-2026</t>
        </is>
      </c>
      <c r="B21" s="7" t="n">
        <v>22.2</v>
      </c>
      <c r="C21" s="7" t="n">
        <v>194.63</v>
      </c>
    </row>
    <row r="22" ht="36" customHeight="1">
      <c r="A22" s="5" t="inlineStr">
        <is>
          <t>Lectura de la validación</t>
        </is>
      </c>
      <c r="B22" s="73" t="inlineStr">
        <is>
          <t>Odómetro 5.369. Contra el 5.174 de las 16:54 del 23-09 la relojería avanza 195,0 m³ y la app suma 195,6 m³.</t>
        </is>
      </c>
      <c r="C22" s="10" t="inlineStr">
        <is>
          <t>Odómetro 385.430,8. Contra el 384.148,9 del 23-09 la relojería avanza 1.281,9 m³ y la app suma 1.309,6 m³.</t>
        </is>
      </c>
    </row>
    <row r="24">
      <c r="A24" s="3" t="inlineStr">
        <is>
          <t>Cómo se leyó cada foto</t>
        </is>
      </c>
    </row>
    <row r="25" ht="32" customHeight="1">
      <c r="A25" s="71" t="inlineStr">
        <is>
          <t>Etapa N°5: lectura inicial 5.174 m³ a las 16:54 del 23-09. El viernes 02-10 los rodillos marcan 005369. Se registra 5.369 m³.</t>
        </is>
      </c>
    </row>
    <row r="26" ht="32" customHeight="1">
      <c r="A26" s="11" t="inlineStr">
        <is>
          <t>Matriz ESVAL: el mismo Itron del informe del 23-09 (384.148,9 m³). Hoy los rodillos negros marcan 385430 y el rojo 8. Se registra 385.430,8 m³.</t>
        </is>
      </c>
    </row>
    <row r="27" ht="32" customHeight="1">
      <c r="A27" s="11" t="inlineStr">
        <is>
          <t>La hora que trae impresa la foto de Etapa N°5 es 08:44. A las 05:00 ese punto estaba en 0,00 m³ (igual que de 00:00 a 05:00). La foto de la Matriz sí es de las 13:22.</t>
        </is>
      </c>
    </row>
    <row r="28" ht="32" customHeight="1">
      <c r="A28" s="11" t="inlineStr">
        <is>
          <t>El peso de pulso del HRI (100 L en DN 80–125) coincide con el paso de 0,1 m³ con que WES cuenta Etapa N°5. El Flostar declara HF 10 L.</t>
        </is>
      </c>
    </row>
    <row r="30">
      <c r="A30" s="3" t="inlineStr">
        <is>
          <t>Estado de los puntos del fundo en la misma consulta</t>
        </is>
      </c>
    </row>
    <row r="31">
      <c r="A31" s="4" t="inlineStr">
        <is>
          <t>Nodo</t>
        </is>
      </c>
      <c r="B31" s="4" t="inlineStr">
        <is>
          <t>Punto</t>
        </is>
      </c>
      <c r="C31" s="4" t="inlineStr">
        <is>
          <t>Estado</t>
        </is>
      </c>
      <c r="D31" s="4" t="inlineStr">
        <is>
          <t>Última trama</t>
        </is>
      </c>
      <c r="E31" s="4" t="inlineStr">
        <is>
          <t>Acumulado de la hora (m³)</t>
        </is>
      </c>
      <c r="F31" s="4" t="inlineStr">
        <is>
          <t>L/min</t>
        </is>
      </c>
      <c r="G31" s="4" t="inlineStr">
        <is>
          <t>Trama en los últimos 10 min</t>
        </is>
      </c>
    </row>
    <row r="32" ht="20" customHeight="1">
      <c r="A32" s="12" t="inlineStr">
        <is>
          <t>000027-01</t>
        </is>
      </c>
      <c r="B32" s="6" t="inlineStr">
        <is>
          <t>Matriz ESVAL</t>
        </is>
      </c>
      <c r="C32" s="12" t="inlineStr">
        <is>
          <t>ON</t>
        </is>
      </c>
      <c r="D32" s="12" t="inlineStr">
        <is>
          <t>021026 14:14</t>
        </is>
      </c>
      <c r="E32" s="7" t="n">
        <v>0.11</v>
      </c>
      <c r="F32" s="8" t="n">
        <v>2</v>
      </c>
      <c r="G32" s="13" t="inlineStr">
        <is>
          <t>No</t>
        </is>
      </c>
    </row>
    <row r="33" ht="20" customHeight="1">
      <c r="A33" s="14" t="inlineStr">
        <is>
          <t>000027-02</t>
        </is>
      </c>
      <c r="B33" s="15" t="inlineStr">
        <is>
          <t>Estanque Inferior</t>
        </is>
      </c>
      <c r="C33" s="14" t="inlineStr">
        <is>
          <t>ON</t>
        </is>
      </c>
      <c r="D33" s="14" t="inlineStr">
        <is>
          <t>021026 14:25</t>
        </is>
      </c>
      <c r="E33" s="16" t="n">
        <v>0</v>
      </c>
      <c r="F33" s="17" t="n">
        <v>0</v>
      </c>
      <c r="G33" s="18" t="inlineStr">
        <is>
          <t>Sí</t>
        </is>
      </c>
    </row>
    <row r="34" ht="20" customHeight="1">
      <c r="A34" s="12" t="inlineStr">
        <is>
          <t>000027-03</t>
        </is>
      </c>
      <c r="B34" s="6" t="inlineStr">
        <is>
          <t>Etapa N°5</t>
        </is>
      </c>
      <c r="C34" s="12" t="inlineStr">
        <is>
          <t>ON</t>
        </is>
      </c>
      <c r="D34" s="12" t="inlineStr">
        <is>
          <t>021026 14:25</t>
        </is>
      </c>
      <c r="E34" s="7" t="n">
        <v>0.2</v>
      </c>
      <c r="F34" s="8" t="n">
        <v>0</v>
      </c>
      <c r="G34" s="18" t="inlineStr">
        <is>
          <t>Sí</t>
        </is>
      </c>
    </row>
    <row r="35" ht="20" customHeight="1">
      <c r="A35" s="14" t="inlineStr">
        <is>
          <t>000027-04</t>
        </is>
      </c>
      <c r="B35" s="15" t="inlineStr">
        <is>
          <t>Etapa N°1 al 4</t>
        </is>
      </c>
      <c r="C35" s="14" t="inlineStr">
        <is>
          <t>ON</t>
        </is>
      </c>
      <c r="D35" s="14" t="inlineStr">
        <is>
          <t>021026 14:25</t>
        </is>
      </c>
      <c r="E35" s="16" t="n">
        <v>1.53</v>
      </c>
      <c r="F35" s="17" t="n">
        <v>33</v>
      </c>
      <c r="G35" s="18" t="inlineStr">
        <is>
          <t>Sí</t>
        </is>
      </c>
    </row>
    <row r="37" ht="36" customHeight="1">
      <c r="A37" s="9" t="inlineStr">
        <is>
          <t>La Matriz ESVAL quedó en la trama de las 13:14. Al consultar (14:25) llevaba 12 min sin una muestra nueva. Etapa N°5, Estanque Inferior y Etapa 1 al 4 tenían trama dentro de los últimos 10 minutos.</t>
        </is>
      </c>
      <c r="B37" s="69" t="n"/>
      <c r="C37" s="69" t="n"/>
      <c r="D37" s="69" t="n"/>
      <c r="E37" s="69" t="n"/>
      <c r="F37" s="69" t="n"/>
      <c r="G37" s="70" t="n"/>
    </row>
  </sheetData>
  <autoFilter ref="A5:C22"/>
  <mergeCells count="10">
    <mergeCell ref="A24:F24"/>
    <mergeCell ref="A2:F2"/>
    <mergeCell ref="A28:F28"/>
    <mergeCell ref="A1:F1"/>
    <mergeCell ref="A27:F27"/>
    <mergeCell ref="A4:F4"/>
    <mergeCell ref="A26:F26"/>
    <mergeCell ref="A30:F30"/>
    <mergeCell ref="A25:F25"/>
    <mergeCell ref="A37:G37"/>
  </mergeCells>
  <pageMargins left="0.5" right="0.5" top="0.6" bottom="0.6" header="0.5" footer="0.5"/>
  <pageSetup orientation="landscape" paperSize="9" fitToHeight="1" fitToWidth="1"/>
  <headerFooter>
    <oddHeader>&amp;LWES · Fundo Zapallar</oddHeader>
    <oddFooter>&amp;LValidación de medidores 02-10-2026&amp;RPágina &amp;P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00548235"/>
    <outlinePr summaryBelow="1" summaryRight="1"/>
    <pageSetUpPr fitToPage="1"/>
  </sheetPr>
  <dimension ref="A1:C22"/>
  <sheetViews>
    <sheetView showGridLines="0" view="normal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8" customWidth="1" min="1" max="1"/>
    <col width="62" customWidth="1" min="2" max="2"/>
    <col width="70" customWidth="1" min="3" max="3"/>
  </cols>
  <sheetData>
    <row r="1" ht="28" customHeight="1">
      <c r="A1" s="20" t="inlineStr">
        <is>
          <t>Lecturas físicas del 02-10-2026</t>
        </is>
      </c>
    </row>
    <row r="2">
      <c r="A2" s="2" t="inlineStr">
        <is>
          <t>Valores leídos en las fotografías. No provienen de la telemetría.</t>
        </is>
      </c>
    </row>
    <row r="4">
      <c r="A4" s="4" t="inlineStr">
        <is>
          <t>Dato</t>
        </is>
      </c>
      <c r="B4" s="4" t="inlineStr">
        <is>
          <t>Etapa N°5</t>
        </is>
      </c>
      <c r="C4" s="4" t="inlineStr">
        <is>
          <t>Matriz ESVAL</t>
        </is>
      </c>
    </row>
    <row r="5" ht="22" customHeight="1">
      <c r="A5" s="5" t="inlineStr">
        <is>
          <t>Punto</t>
        </is>
      </c>
      <c r="B5" s="6" t="inlineStr">
        <is>
          <t>Etapa N°5</t>
        </is>
      </c>
      <c r="C5" s="6" t="inlineStr">
        <is>
          <t>Matriz ESVAL</t>
        </is>
      </c>
    </row>
    <row r="6" ht="22" customHeight="1">
      <c r="A6" s="5" t="inlineStr">
        <is>
          <t>Nodo</t>
        </is>
      </c>
      <c r="B6" s="6" t="inlineStr">
        <is>
          <t>000027-03</t>
        </is>
      </c>
      <c r="C6" s="6" t="inlineStr">
        <is>
          <t>000027-01</t>
        </is>
      </c>
    </row>
    <row r="7" ht="22" customHeight="1">
      <c r="A7" s="5" t="inlineStr">
        <is>
          <t>Foto</t>
        </is>
      </c>
      <c r="B7" s="6" t="inlineStr">
        <is>
          <t>Foto 1</t>
        </is>
      </c>
      <c r="C7" s="6" t="inlineStr">
        <is>
          <t>Foto 2</t>
        </is>
      </c>
    </row>
    <row r="8" ht="22" customHeight="1">
      <c r="A8" s="5" t="inlineStr">
        <is>
          <t>Fecha y hora impresas</t>
        </is>
      </c>
      <c r="B8" s="6" t="inlineStr">
        <is>
          <t>02-10-2026 08:44:00</t>
        </is>
      </c>
      <c r="C8" s="6" t="inlineStr">
        <is>
          <t>02-10-2026 13:22:24</t>
        </is>
      </c>
    </row>
    <row r="9" ht="22" customHeight="1">
      <c r="A9" s="5" t="inlineStr">
        <is>
          <t>Hora pedida en la validación</t>
        </is>
      </c>
      <c r="B9" s="6" t="inlineStr">
        <is>
          <t>05:00</t>
        </is>
      </c>
      <c r="C9" s="6" t="inlineStr">
        <is>
          <t>13:22</t>
        </is>
      </c>
    </row>
    <row r="10" ht="22" customHeight="1">
      <c r="A10" s="5" t="inlineStr">
        <is>
          <t>Lugar impreso</t>
        </is>
      </c>
      <c r="B10" s="6" t="inlineStr">
        <is>
          <t>Zapallar, Región de Valparaíso</t>
        </is>
      </c>
      <c r="C10" s="6" t="inlineStr">
        <is>
          <t>Los Portones 378, Zapallar</t>
        </is>
      </c>
    </row>
    <row r="11" ht="22" customHeight="1">
      <c r="A11" s="5" t="inlineStr">
        <is>
          <t>Marca y modelo</t>
        </is>
      </c>
      <c r="B11" s="6" t="inlineStr">
        <is>
          <t>Sensus MeiStream Plus 100</t>
        </is>
      </c>
      <c r="C11" s="6" t="inlineStr">
        <is>
          <t>Itron Flostar S</t>
        </is>
      </c>
    </row>
    <row r="12" ht="22" customHeight="1">
      <c r="A12" s="5" t="inlineStr">
        <is>
          <t>Diámetro / caudal nominal</t>
        </is>
      </c>
      <c r="B12" s="6" t="inlineStr">
        <is>
          <t>DN 100 · Q3 100 m³/h · R400</t>
        </is>
      </c>
      <c r="C12" s="6" t="inlineStr">
        <is>
          <t>DN 100 · Q3 100 m³/h</t>
        </is>
      </c>
    </row>
    <row r="13" ht="22" customHeight="1">
      <c r="A13" s="5" t="inlineStr">
        <is>
          <t>Año visible en la esfera</t>
        </is>
      </c>
      <c r="B13" s="6" t="inlineStr">
        <is>
          <t>2023</t>
        </is>
      </c>
      <c r="C13" s="6" t="inlineStr">
        <is>
          <t>—</t>
        </is>
      </c>
    </row>
    <row r="14" ht="22" customHeight="1">
      <c r="A14" s="5" t="inlineStr">
        <is>
          <t>Serie o placa</t>
        </is>
      </c>
      <c r="B14" s="6" t="inlineStr">
        <is>
          <t>SEN01 2370 9030</t>
        </is>
      </c>
      <c r="C14" s="6" t="inlineStr">
        <is>
          <t>Marcado HF 10 L (la serie de fábrica no se lee completa)</t>
        </is>
      </c>
    </row>
    <row r="15" ht="22" customHeight="1">
      <c r="A15" s="5" t="inlineStr">
        <is>
          <t>Módulo de pulsos</t>
        </is>
      </c>
      <c r="B15" s="6" t="inlineStr">
        <is>
          <t>HRI-Mei B4 500 ms</t>
        </is>
      </c>
      <c r="C15" s="6" t="inlineStr">
        <is>
          <t>Cyble Sensor V2</t>
        </is>
      </c>
    </row>
    <row r="16" ht="22" customHeight="1">
      <c r="A16" s="5" t="inlineStr">
        <is>
          <t>Serie del módulo</t>
        </is>
      </c>
      <c r="B16" s="6" t="inlineStr">
        <is>
          <t>31730485</t>
        </is>
      </c>
      <c r="C16" s="6" t="inlineStr">
        <is>
          <t>—</t>
        </is>
      </c>
    </row>
    <row r="17" ht="22" customHeight="1">
      <c r="A17" s="5" t="inlineStr">
        <is>
          <t>Peso de pulso según placa</t>
        </is>
      </c>
      <c r="B17" s="6" t="inlineStr">
        <is>
          <t>DN 20: 10 L · DN 80–125: 100 L · DN 150–300: 1.000 L</t>
        </is>
      </c>
      <c r="C17" s="6" t="inlineStr">
        <is>
          <t>HF 10 L (10 litros por pulso)</t>
        </is>
      </c>
    </row>
    <row r="18" ht="22" customHeight="1">
      <c r="A18" s="5" t="inlineStr">
        <is>
          <t>Peso que aplica a este medidor</t>
        </is>
      </c>
      <c r="B18" s="6" t="inlineStr">
        <is>
          <t>100 L = 0,1 m³</t>
        </is>
      </c>
      <c r="C18" s="6" t="inlineStr">
        <is>
          <t>10 L = 0,01 m³</t>
        </is>
      </c>
    </row>
    <row r="19" ht="22" customHeight="1">
      <c r="A19" s="5" t="inlineStr">
        <is>
          <t>Rodillos negros (m³)</t>
        </is>
      </c>
      <c r="B19" s="6" t="inlineStr">
        <is>
          <t>005369</t>
        </is>
      </c>
      <c r="C19" s="6" t="inlineStr">
        <is>
          <t>385430</t>
        </is>
      </c>
    </row>
    <row r="20" ht="22" customHeight="1">
      <c r="A20" s="5" t="inlineStr">
        <is>
          <t>Rodillos rojos</t>
        </is>
      </c>
      <c r="B20" s="6" t="inlineStr">
        <is>
          <t>Último rodillo en 9</t>
        </is>
      </c>
      <c r="C20" s="6" t="inlineStr">
        <is>
          <t>8 y 5</t>
        </is>
      </c>
    </row>
    <row r="21" ht="22" customHeight="1">
      <c r="A21" s="5" t="inlineStr">
        <is>
          <t>Aguja del dial chico</t>
        </is>
      </c>
      <c r="B21" s="6" t="inlineStr">
        <is>
          <t>Entre 7 y 8</t>
        </is>
      </c>
      <c r="C21" s="6" t="inlineStr">
        <is>
          <t>Entre 3 y 4 (escala ×0,001)</t>
        </is>
      </c>
    </row>
    <row r="22" ht="22" customHeight="1">
      <c r="A22" s="5" t="inlineStr">
        <is>
          <t>Lectura registrada (m³)</t>
        </is>
      </c>
      <c r="B22" s="21" t="n">
        <v>5369</v>
      </c>
      <c r="C22" s="21" t="n">
        <v>385430.8</v>
      </c>
    </row>
  </sheetData>
  <autoFilter ref="A4:C22"/>
  <mergeCells count="2">
    <mergeCell ref="A2:B2"/>
    <mergeCell ref="A1:B1"/>
  </mergeCells>
  <pageMargins left="0.5" right="0.5" top="0.6" bottom="0.6" header="0.5" footer="0.5"/>
  <pageSetup orientation="landscape" paperSize="9" fitToHeight="1" fitToWidth="1"/>
  <headerFooter>
    <oddHeader/>
    <oddFooter>&amp;RPágina &amp;P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tabColor rgb="002E75B6"/>
    <outlinePr summaryBelow="1" summaryRight="1"/>
    <pageSetUpPr fitToPage="1"/>
  </sheetPr>
  <dimension ref="A1:E22"/>
  <sheetViews>
    <sheetView showGridLines="0" view="normal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24" customWidth="1" min="2" max="2"/>
    <col width="22" customWidth="1" min="3" max="3"/>
    <col width="20" customWidth="1" min="4" max="4"/>
    <col width="78" customWidth="1" min="5" max="5"/>
  </cols>
  <sheetData>
    <row r="1" ht="28" customHeight="1">
      <c r="A1" s="20" t="inlineStr">
        <is>
          <t>Consumo horario del 02-10-2026</t>
        </is>
      </c>
    </row>
    <row r="2" ht="32" customHeight="1">
      <c r="A2" s="2" t="inlineStr">
        <is>
          <t>Serie dates.measures.csv. La marca TIME se interpreta en hora Chile, igual que en la app WES. Cada valor es el m³ de esa hora y la suma cierra con el total del día.</t>
        </is>
      </c>
    </row>
    <row r="4">
      <c r="A4" s="4" t="inlineStr">
        <is>
          <t>Hora Chile</t>
        </is>
      </c>
      <c r="B4" s="4" t="inlineStr">
        <is>
          <t>Matriz ESVAL (m³)</t>
        </is>
      </c>
      <c r="C4" s="4" t="inlineStr">
        <is>
          <t>Etapa N°5 (m³)</t>
        </is>
      </c>
      <c r="D4" s="4" t="inlineStr">
        <is>
          <t>Etapa 5 / Matriz</t>
        </is>
      </c>
      <c r="E4" s="4" t="inlineStr">
        <is>
          <t>Nota</t>
        </is>
      </c>
    </row>
    <row r="5" ht="20" customHeight="1">
      <c r="A5" s="22" t="inlineStr">
        <is>
          <t>00:00</t>
        </is>
      </c>
      <c r="B5" s="7" t="n">
        <v>2.8</v>
      </c>
      <c r="C5" s="7" t="n">
        <v>0</v>
      </c>
      <c r="D5" s="23" t="n">
        <v>0</v>
      </c>
      <c r="E5" s="24" t="inlineStr"/>
    </row>
    <row r="6" ht="20" customHeight="1">
      <c r="A6" s="22" t="inlineStr">
        <is>
          <t>01:00</t>
        </is>
      </c>
      <c r="B6" s="7" t="n">
        <v>14.81</v>
      </c>
      <c r="C6" s="7" t="n">
        <v>0</v>
      </c>
      <c r="D6" s="23" t="n">
        <v>0</v>
      </c>
      <c r="E6" s="24" t="inlineStr"/>
    </row>
    <row r="7" ht="20" customHeight="1">
      <c r="A7" s="22" t="inlineStr">
        <is>
          <t>02:00</t>
        </is>
      </c>
      <c r="B7" s="7" t="n">
        <v>17.48</v>
      </c>
      <c r="C7" s="7" t="n">
        <v>0</v>
      </c>
      <c r="D7" s="23" t="n">
        <v>0</v>
      </c>
      <c r="E7" s="24" t="inlineStr"/>
    </row>
    <row r="8" ht="20" customHeight="1">
      <c r="A8" s="22" t="inlineStr">
        <is>
          <t>03:00</t>
        </is>
      </c>
      <c r="B8" s="7" t="n">
        <v>6.06</v>
      </c>
      <c r="C8" s="7" t="n">
        <v>0</v>
      </c>
      <c r="D8" s="23" t="n">
        <v>0</v>
      </c>
      <c r="E8" s="24" t="inlineStr"/>
    </row>
    <row r="9" ht="20" customHeight="1">
      <c r="A9" s="22" t="inlineStr">
        <is>
          <t>04:00</t>
        </is>
      </c>
      <c r="B9" s="7" t="n">
        <v>10.6</v>
      </c>
      <c r="C9" s="7" t="n">
        <v>0</v>
      </c>
      <c r="D9" s="23" t="n">
        <v>0</v>
      </c>
      <c r="E9" s="24" t="inlineStr"/>
    </row>
    <row r="10" ht="20" customHeight="1">
      <c r="A10" s="25" t="inlineStr">
        <is>
          <t>05:00</t>
        </is>
      </c>
      <c r="B10" s="26" t="n">
        <v>5.44</v>
      </c>
      <c r="C10" s="26" t="n">
        <v>0</v>
      </c>
      <c r="D10" s="27" t="n">
        <v>0</v>
      </c>
      <c r="E10" s="28" t="inlineStr">
        <is>
          <t>Hora que se indicó para la foto 1. Etapa 5 en cero.</t>
        </is>
      </c>
    </row>
    <row r="11" ht="20" customHeight="1">
      <c r="A11" s="22" t="inlineStr">
        <is>
          <t>06:00</t>
        </is>
      </c>
      <c r="B11" s="7" t="n">
        <v>2.06</v>
      </c>
      <c r="C11" s="7" t="n">
        <v>3.1</v>
      </c>
      <c r="D11" s="23" t="n">
        <v>1.504854368932039</v>
      </c>
      <c r="E11" s="24" t="inlineStr"/>
    </row>
    <row r="12" ht="20" customHeight="1">
      <c r="A12" s="22" t="inlineStr">
        <is>
          <t>07:00</t>
        </is>
      </c>
      <c r="B12" s="7" t="n">
        <v>18.13</v>
      </c>
      <c r="C12" s="7" t="n">
        <v>1.1</v>
      </c>
      <c r="D12" s="23" t="n">
        <v>0.06067291781577497</v>
      </c>
      <c r="E12" s="24" t="inlineStr"/>
    </row>
    <row r="13" ht="20" customHeight="1">
      <c r="A13" s="29" t="inlineStr">
        <is>
          <t>08:00</t>
        </is>
      </c>
      <c r="B13" s="30" t="n">
        <v>1.39</v>
      </c>
      <c r="C13" s="30" t="n">
        <v>0.1</v>
      </c>
      <c r="D13" s="31" t="n">
        <v>0.07194244604316548</v>
      </c>
      <c r="E13" s="32" t="inlineStr">
        <is>
          <t>Hora de la foto de Etapa N°5 (08:44 cae en este balde).</t>
        </is>
      </c>
    </row>
    <row r="14" ht="20" customHeight="1">
      <c r="A14" s="22" t="inlineStr">
        <is>
          <t>09:00</t>
        </is>
      </c>
      <c r="B14" s="7" t="n">
        <v>5.51</v>
      </c>
      <c r="C14" s="7" t="n">
        <v>0.9</v>
      </c>
      <c r="D14" s="23" t="n">
        <v>0.1633393829401089</v>
      </c>
      <c r="E14" s="24" t="inlineStr"/>
    </row>
    <row r="15" ht="20" customHeight="1">
      <c r="A15" s="22" t="inlineStr">
        <is>
          <t>10:00</t>
        </is>
      </c>
      <c r="B15" s="7" t="n">
        <v>7.43</v>
      </c>
      <c r="C15" s="7" t="n">
        <v>0.7</v>
      </c>
      <c r="D15" s="23" t="n">
        <v>0.09421265141318977</v>
      </c>
      <c r="E15" s="24" t="inlineStr"/>
    </row>
    <row r="16" ht="20" customHeight="1">
      <c r="A16" s="22" t="inlineStr">
        <is>
          <t>11:00</t>
        </is>
      </c>
      <c r="B16" s="7" t="n">
        <v>5.76</v>
      </c>
      <c r="C16" s="7" t="n">
        <v>1.1</v>
      </c>
      <c r="D16" s="23" t="n">
        <v>0.1909722222222222</v>
      </c>
      <c r="E16" s="24" t="inlineStr"/>
    </row>
    <row r="17" ht="20" customHeight="1">
      <c r="A17" s="22" t="inlineStr">
        <is>
          <t>12:00</t>
        </is>
      </c>
      <c r="B17" s="7" t="n">
        <v>18.19</v>
      </c>
      <c r="C17" s="7" t="n">
        <v>0.7</v>
      </c>
      <c r="D17" s="23" t="n">
        <v>0.03848268279274326</v>
      </c>
      <c r="E17" s="24" t="inlineStr"/>
    </row>
    <row r="18" ht="20" customHeight="1">
      <c r="A18" s="33" t="inlineStr">
        <is>
          <t>13:00</t>
        </is>
      </c>
      <c r="B18" s="34" t="n">
        <v>17.81</v>
      </c>
      <c r="C18" s="34" t="n">
        <v>2.1</v>
      </c>
      <c r="D18" s="35" t="n">
        <v>0.1179112857944975</v>
      </c>
      <c r="E18" s="36" t="inlineStr">
        <is>
          <t>Hora de la foto de la Matriz (13:22). La trama de la Matriz se cortó a las 13:14.</t>
        </is>
      </c>
    </row>
    <row r="19" ht="20" customHeight="1">
      <c r="A19" s="22" t="inlineStr">
        <is>
          <t>14:00</t>
        </is>
      </c>
      <c r="B19" s="7" t="n">
        <v>6.13</v>
      </c>
      <c r="C19" s="7" t="n">
        <v>0.5</v>
      </c>
      <c r="D19" s="23" t="n">
        <v>0.08156606851549755</v>
      </c>
      <c r="E19" s="24" t="inlineStr"/>
    </row>
    <row r="20">
      <c r="A20" s="4" t="inlineStr">
        <is>
          <t>Suma de horas</t>
        </is>
      </c>
      <c r="B20" s="37">
        <f>SUM(B5:B19)</f>
        <v/>
      </c>
      <c r="C20" s="37">
        <f>SUM(C5:C19)</f>
        <v/>
      </c>
      <c r="D20" s="38">
        <f>IF(B20=0,"—",C20/B20)</f>
        <v/>
      </c>
      <c r="E20" s="39" t="inlineStr">
        <is>
          <t>Cierra con el total diario de la API</t>
        </is>
      </c>
    </row>
    <row r="22" ht="32" customHeight="1">
      <c r="A22" s="11" t="inlineStr">
        <is>
          <t>Total diario API: Matriz ESVAL 139,60 m³ · Etapa N°5 10,30 m³. El día sigue abierto: la hora 13 está incompleta y, en la Matriz, sin muestras desde las 13:14.</t>
        </is>
      </c>
    </row>
  </sheetData>
  <autoFilter ref="A4:E19"/>
  <mergeCells count="3">
    <mergeCell ref="A2:E2"/>
    <mergeCell ref="A22:E22"/>
    <mergeCell ref="A1:E1"/>
  </mergeCells>
  <pageMargins left="0.5" right="0.5" top="0.6" bottom="0.6" header="0.5" footer="0.5"/>
  <pageSetup orientation="landscape" paperSize="9" fitToHeight="1" fitToWidth="1"/>
  <headerFooter>
    <oddHeader/>
    <oddFooter>&amp;RPágina &amp;P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tabColor rgb="00C65911"/>
    <outlinePr summaryBelow="1" summaryRight="1"/>
    <pageSetUpPr fitToPage="1"/>
  </sheetPr>
  <dimension ref="A1:G23"/>
  <sheetViews>
    <sheetView showGridLines="0" view="normal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24" customWidth="1" min="2" max="2"/>
    <col width="16" customWidth="1" min="3" max="3"/>
    <col width="22" customWidth="1" min="4" max="4"/>
    <col width="16" customWidth="1" min="5" max="5"/>
    <col width="18" customWidth="1" min="6" max="6"/>
    <col width="42" customWidth="1" min="7" max="7"/>
  </cols>
  <sheetData>
    <row r="1" ht="28" customHeight="1">
      <c r="A1" s="20" t="inlineStr">
        <is>
          <t>Histórico mensual WES — Matriz ESVAL y Etapa N°5</t>
        </is>
      </c>
    </row>
    <row r="2" ht="32" customHeight="1">
      <c r="A2" s="2" t="inlineStr">
        <is>
          <t>Desde 2025-06-25 hasta 2026-10-02. Cuando Etapa N°5 supera a la Matriz, el mes queda marcado: ese volumen no puede haber pasado por el ramal si la Matriz es la única entrada.</t>
        </is>
      </c>
    </row>
    <row r="4">
      <c r="A4" s="4" t="inlineStr">
        <is>
          <t>Mes</t>
        </is>
      </c>
      <c r="B4" s="4" t="inlineStr">
        <is>
          <t>Matriz ESVAL (m³)</t>
        </is>
      </c>
      <c r="C4" s="4" t="inlineStr">
        <is>
          <t>Días con dato</t>
        </is>
      </c>
      <c r="D4" s="4" t="inlineStr">
        <is>
          <t>Etapa N°5 (m³)</t>
        </is>
      </c>
      <c r="E4" s="4" t="inlineStr">
        <is>
          <t>Días con dato</t>
        </is>
      </c>
      <c r="F4" s="4" t="inlineStr">
        <is>
          <t>Etapa 5 / Matriz</t>
        </is>
      </c>
      <c r="G4" s="4" t="inlineStr">
        <is>
          <t>Observación</t>
        </is>
      </c>
    </row>
    <row r="5" ht="20" customHeight="1">
      <c r="A5" s="13" t="inlineStr">
        <is>
          <t>2025-06</t>
        </is>
      </c>
      <c r="B5" s="40" t="n">
        <v>1.22</v>
      </c>
      <c r="C5" s="41" t="n">
        <v>1</v>
      </c>
      <c r="D5" s="40" t="n">
        <v>10.4</v>
      </c>
      <c r="E5" s="41" t="n">
        <v>1</v>
      </c>
      <c r="F5" s="42" t="n">
        <v>8.524590163934427</v>
      </c>
      <c r="G5" s="43" t="inlineStr">
        <is>
          <t>Etapa 5 supera a la Matriz</t>
        </is>
      </c>
    </row>
    <row r="6" ht="20" customHeight="1">
      <c r="A6" s="44" t="inlineStr">
        <is>
          <t>2025-07</t>
        </is>
      </c>
      <c r="B6" s="16" t="n">
        <v>775.73</v>
      </c>
      <c r="C6" s="14" t="n">
        <v>16</v>
      </c>
      <c r="D6" s="16" t="n">
        <v>4.91</v>
      </c>
      <c r="E6" s="14" t="n">
        <v>27</v>
      </c>
      <c r="F6" s="45" t="n">
        <v>0.006329521869722713</v>
      </c>
      <c r="G6" s="15" t="inlineStr"/>
    </row>
    <row r="7" ht="20" customHeight="1">
      <c r="A7" s="22" t="inlineStr">
        <is>
          <t>2025-08</t>
        </is>
      </c>
      <c r="B7" s="7" t="n">
        <v>2303.48</v>
      </c>
      <c r="C7" s="12" t="n">
        <v>27</v>
      </c>
      <c r="D7" s="7" t="n">
        <v>759.4299999999999</v>
      </c>
      <c r="E7" s="12" t="n">
        <v>24</v>
      </c>
      <c r="F7" s="23" t="n">
        <v>0.3296881240557765</v>
      </c>
      <c r="G7" s="6" t="inlineStr"/>
    </row>
    <row r="8" ht="20" customHeight="1">
      <c r="A8" s="44" t="inlineStr">
        <is>
          <t>2025-09</t>
        </is>
      </c>
      <c r="B8" s="16" t="n">
        <v>3154.52</v>
      </c>
      <c r="C8" s="14" t="n">
        <v>30</v>
      </c>
      <c r="D8" s="16" t="n">
        <v>855.03</v>
      </c>
      <c r="E8" s="14" t="n">
        <v>30</v>
      </c>
      <c r="F8" s="45" t="n">
        <v>0.2710491612036063</v>
      </c>
      <c r="G8" s="15" t="inlineStr"/>
    </row>
    <row r="9" ht="20" customHeight="1">
      <c r="A9" s="22" t="inlineStr">
        <is>
          <t>2025-10</t>
        </is>
      </c>
      <c r="B9" s="7" t="n">
        <v>4346.65</v>
      </c>
      <c r="C9" s="12" t="n">
        <v>31</v>
      </c>
      <c r="D9" s="7" t="n">
        <v>939.22</v>
      </c>
      <c r="E9" s="12" t="n">
        <v>31</v>
      </c>
      <c r="F9" s="23" t="n">
        <v>0.2160790493828581</v>
      </c>
      <c r="G9" s="6" t="inlineStr"/>
    </row>
    <row r="10" ht="20" customHeight="1">
      <c r="A10" s="44" t="inlineStr">
        <is>
          <t>2025-11</t>
        </is>
      </c>
      <c r="B10" s="16" t="n">
        <v>5445.47</v>
      </c>
      <c r="C10" s="14" t="n">
        <v>30</v>
      </c>
      <c r="D10" s="16" t="n">
        <v>738.99</v>
      </c>
      <c r="E10" s="14" t="n">
        <v>30</v>
      </c>
      <c r="F10" s="45" t="n">
        <v>0.1357069270421102</v>
      </c>
      <c r="G10" s="15" t="inlineStr"/>
    </row>
    <row r="11" ht="20" customHeight="1">
      <c r="A11" s="22" t="inlineStr">
        <is>
          <t>2025-12</t>
        </is>
      </c>
      <c r="B11" s="7" t="n">
        <v>6371.14</v>
      </c>
      <c r="C11" s="12" t="n">
        <v>31</v>
      </c>
      <c r="D11" s="7" t="n">
        <v>888.1900000000001</v>
      </c>
      <c r="E11" s="12" t="n">
        <v>31</v>
      </c>
      <c r="F11" s="23" t="n">
        <v>0.1394083319468729</v>
      </c>
      <c r="G11" s="6" t="inlineStr"/>
    </row>
    <row r="12" ht="20" customHeight="1">
      <c r="A12" s="44" t="inlineStr">
        <is>
          <t>2026-01</t>
        </is>
      </c>
      <c r="B12" s="16" t="n">
        <v>7097.52</v>
      </c>
      <c r="C12" s="14" t="n">
        <v>31</v>
      </c>
      <c r="D12" s="16" t="n">
        <v>1512.63</v>
      </c>
      <c r="E12" s="14" t="n">
        <v>31</v>
      </c>
      <c r="F12" s="45" t="n">
        <v>0.2131210620047565</v>
      </c>
      <c r="G12" s="15" t="inlineStr"/>
    </row>
    <row r="13" ht="20" customHeight="1">
      <c r="A13" s="22" t="inlineStr">
        <is>
          <t>2026-02</t>
        </is>
      </c>
      <c r="B13" s="7" t="n">
        <v>5397.11</v>
      </c>
      <c r="C13" s="12" t="n">
        <v>28</v>
      </c>
      <c r="D13" s="7" t="n">
        <v>2128.12</v>
      </c>
      <c r="E13" s="12" t="n">
        <v>28</v>
      </c>
      <c r="F13" s="23" t="n">
        <v>0.3943067678813291</v>
      </c>
      <c r="G13" s="6" t="inlineStr"/>
    </row>
    <row r="14" ht="20" customHeight="1">
      <c r="A14" s="13" t="inlineStr">
        <is>
          <t>2026-03</t>
        </is>
      </c>
      <c r="B14" s="40" t="n">
        <v>1987.05</v>
      </c>
      <c r="C14" s="41" t="n">
        <v>31</v>
      </c>
      <c r="D14" s="40" t="n">
        <v>17873.4</v>
      </c>
      <c r="E14" s="41" t="n">
        <v>31</v>
      </c>
      <c r="F14" s="42" t="n">
        <v>8.994942754334316</v>
      </c>
      <c r="G14" s="43" t="inlineStr">
        <is>
          <t>Etapa 5 supera a la Matriz</t>
        </is>
      </c>
    </row>
    <row r="15" ht="20" customHeight="1">
      <c r="A15" s="22" t="inlineStr">
        <is>
          <t>2026-04</t>
        </is>
      </c>
      <c r="B15" s="7" t="n">
        <v>3060.05</v>
      </c>
      <c r="C15" s="12" t="n">
        <v>30</v>
      </c>
      <c r="D15" s="7" t="n">
        <v>842.45</v>
      </c>
      <c r="E15" s="12" t="n">
        <v>30</v>
      </c>
      <c r="F15" s="23" t="n">
        <v>0.2753046518847731</v>
      </c>
      <c r="G15" s="6" t="inlineStr"/>
    </row>
    <row r="16" ht="20" customHeight="1">
      <c r="A16" s="13" t="inlineStr">
        <is>
          <t>2026-05</t>
        </is>
      </c>
      <c r="B16" s="40" t="n">
        <v>3243.05</v>
      </c>
      <c r="C16" s="41" t="n">
        <v>31</v>
      </c>
      <c r="D16" s="40" t="n">
        <v>3264.55</v>
      </c>
      <c r="E16" s="41" t="n">
        <v>31</v>
      </c>
      <c r="F16" s="42" t="n">
        <v>1.006630795084874</v>
      </c>
      <c r="G16" s="43" t="inlineStr">
        <is>
          <t>Etapa 5 supera a la Matriz</t>
        </is>
      </c>
    </row>
    <row r="17" ht="20" customHeight="1">
      <c r="A17" s="22" t="inlineStr">
        <is>
          <t>2026-06</t>
        </is>
      </c>
      <c r="B17" s="7" t="n">
        <v>2445.52</v>
      </c>
      <c r="C17" s="12" t="n">
        <v>30</v>
      </c>
      <c r="D17" s="7" t="n">
        <v>972.42</v>
      </c>
      <c r="E17" s="12" t="n">
        <v>30</v>
      </c>
      <c r="F17" s="23" t="n">
        <v>0.3976324053779973</v>
      </c>
      <c r="G17" s="6" t="inlineStr"/>
    </row>
    <row r="18" ht="20" customHeight="1">
      <c r="A18" s="44" t="inlineStr">
        <is>
          <t>2026-07</t>
        </is>
      </c>
      <c r="B18" s="16" t="n">
        <v>3138.38</v>
      </c>
      <c r="C18" s="14" t="n">
        <v>31</v>
      </c>
      <c r="D18" s="16" t="n">
        <v>817</v>
      </c>
      <c r="E18" s="14" t="n">
        <v>22</v>
      </c>
      <c r="F18" s="45" t="n">
        <v>0.2603237976280756</v>
      </c>
      <c r="G18" s="15" t="inlineStr"/>
    </row>
    <row r="19" ht="20" customHeight="1">
      <c r="A19" s="22" t="inlineStr">
        <is>
          <t>2026-08</t>
        </is>
      </c>
      <c r="B19" s="7" t="n">
        <v>1765.61</v>
      </c>
      <c r="C19" s="12" t="n">
        <v>31</v>
      </c>
      <c r="D19" s="7" t="n">
        <v>215.15</v>
      </c>
      <c r="E19" s="12" t="n">
        <v>31</v>
      </c>
      <c r="F19" s="23" t="n">
        <v>0.1218559024926229</v>
      </c>
      <c r="G19" s="6" t="inlineStr"/>
    </row>
    <row r="20" ht="20" customHeight="1">
      <c r="A20" s="44" t="inlineStr">
        <is>
          <t>2026-09</t>
        </is>
      </c>
      <c r="B20" s="16" t="n">
        <v>3568.06</v>
      </c>
      <c r="C20" s="14" t="n">
        <v>30</v>
      </c>
      <c r="D20" s="16" t="n">
        <v>414.6</v>
      </c>
      <c r="E20" s="14" t="n">
        <v>30</v>
      </c>
      <c r="F20" s="45" t="n">
        <v>0.1161970370453412</v>
      </c>
      <c r="G20" s="15" t="inlineStr"/>
    </row>
    <row r="21" ht="20" customHeight="1">
      <c r="A21" s="22" t="inlineStr">
        <is>
          <t>2026-10</t>
        </is>
      </c>
      <c r="B21" s="7" t="n">
        <v>334.23</v>
      </c>
      <c r="C21" s="12" t="n">
        <v>2</v>
      </c>
      <c r="D21" s="7" t="n">
        <v>32.5</v>
      </c>
      <c r="E21" s="12" t="n">
        <v>2</v>
      </c>
      <c r="F21" s="23" t="n">
        <v>0.09723842862699338</v>
      </c>
      <c r="G21" s="6" t="inlineStr"/>
    </row>
    <row r="22">
      <c r="A22" s="4" t="inlineStr">
        <is>
          <t>Total</t>
        </is>
      </c>
      <c r="B22" s="46">
        <f>SUM(B5:B21)</f>
        <v/>
      </c>
      <c r="C22" s="47">
        <f>SUM(C5:C21)</f>
        <v/>
      </c>
      <c r="D22" s="46">
        <f>SUM(D5:D21)</f>
        <v/>
      </c>
      <c r="E22" s="47">
        <f>SUM(E5:E21)</f>
        <v/>
      </c>
      <c r="F22" s="38">
        <f>IF(B22=0,"—",D22/B22)</f>
        <v/>
      </c>
      <c r="G22" s="48" t="inlineStr"/>
    </row>
    <row r="23">
      <c r="A23" s="49" t="inlineStr">
        <is>
          <t>Total sin marzo 2026</t>
        </is>
      </c>
      <c r="B23" s="50">
        <f>B22-B14</f>
        <v/>
      </c>
      <c r="C23" s="51" t="n"/>
      <c r="D23" s="50">
        <f>D22-D14</f>
        <v/>
      </c>
      <c r="E23" s="51" t="n"/>
      <c r="F23" s="51" t="n"/>
      <c r="G23" s="52" t="inlineStr">
        <is>
          <t>Base usada para comparar con el dial de Etapa 5</t>
        </is>
      </c>
    </row>
  </sheetData>
  <autoFilter ref="A4:G21"/>
  <mergeCells count="2">
    <mergeCell ref="A2:G2"/>
    <mergeCell ref="A1:G1"/>
  </mergeCells>
  <pageMargins left="0.5" right="0.5" top="0.6" bottom="0.6" header="0.5" footer="0.5"/>
  <pageSetup orientation="landscape" paperSize="9" fitToHeight="1" fitToWidth="1"/>
  <headerFooter>
    <oddHeader/>
    <oddFooter>&amp;RPágina &amp;P</oddFooter>
    <evenHeader/>
    <evenFooter/>
    <firstHeader/>
    <firstFooter/>
  </headerFooter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tabColor rgb="007030A0"/>
    <outlinePr summaryBelow="1" summaryRight="1"/>
    <pageSetUpPr fitToPage="1"/>
  </sheetPr>
  <dimension ref="A1:D26"/>
  <sheetViews>
    <sheetView showGridLines="0" view="normal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2" customWidth="1" min="1" max="1"/>
    <col width="28" customWidth="1" min="2" max="2"/>
    <col width="42" customWidth="1" min="3" max="3"/>
    <col width="62" customWidth="1" min="4" max="4"/>
  </cols>
  <sheetData>
    <row r="1" ht="28" customHeight="1">
      <c r="A1" s="20" t="inlineStr">
        <is>
          <t>Cierre entre el dial y el volumen integrado por WES</t>
        </is>
      </c>
    </row>
    <row r="2" ht="32" customHeight="1">
      <c r="A2" s="2" t="inlineStr">
        <is>
          <t>Una sola foto no mide el factor de pulso de hoy. Este cierre compara el totalizador físico con todo lo que WES acumuló desde que hay datos.</t>
        </is>
      </c>
    </row>
    <row r="4">
      <c r="A4" s="4" t="inlineStr">
        <is>
          <t>Concepto</t>
        </is>
      </c>
      <c r="B4" s="4" t="inlineStr">
        <is>
          <t>Etapa N°5</t>
        </is>
      </c>
      <c r="C4" s="4" t="inlineStr">
        <is>
          <t>Matriz ESVAL</t>
        </is>
      </c>
      <c r="D4" s="4" t="inlineStr">
        <is>
          <t>Unidad</t>
        </is>
      </c>
    </row>
    <row r="5" ht="22" customHeight="1">
      <c r="A5" s="5" t="inlineStr">
        <is>
          <t>Primera fecha con dato</t>
        </is>
      </c>
      <c r="B5" s="6" t="inlineStr">
        <is>
          <t>2025-06-25</t>
        </is>
      </c>
      <c r="C5" s="6" t="inlineStr">
        <is>
          <t>2025-06-25</t>
        </is>
      </c>
      <c r="D5" s="12" t="inlineStr">
        <is>
          <t>fecha</t>
        </is>
      </c>
    </row>
    <row r="6" ht="22" customHeight="1">
      <c r="A6" s="5" t="inlineStr">
        <is>
          <t>Última fecha con dato</t>
        </is>
      </c>
      <c r="B6" s="6" t="inlineStr">
        <is>
          <t>2026-10-02</t>
        </is>
      </c>
      <c r="C6" s="6" t="inlineStr">
        <is>
          <t>2026-10-02</t>
        </is>
      </c>
      <c r="D6" s="12" t="inlineStr">
        <is>
          <t>fecha</t>
        </is>
      </c>
    </row>
    <row r="7" ht="22" customHeight="1">
      <c r="A7" s="5" t="inlineStr">
        <is>
          <t>Lectura del dial en la foto</t>
        </is>
      </c>
      <c r="B7" s="7" t="n">
        <v>5369</v>
      </c>
      <c r="C7" s="7" t="n">
        <v>385430.8</v>
      </c>
      <c r="D7" s="12" t="inlineStr">
        <is>
          <t>m³</t>
        </is>
      </c>
    </row>
    <row r="8" ht="22" customHeight="1">
      <c r="A8" s="5" t="inlineStr">
        <is>
          <t>Suma WES de todo el histórico</t>
        </is>
      </c>
      <c r="B8" s="7" t="n">
        <v>32268.98</v>
      </c>
      <c r="C8" s="7" t="n">
        <v>54434.79</v>
      </c>
      <c r="D8" s="12" t="inlineStr">
        <is>
          <t>m³</t>
        </is>
      </c>
    </row>
    <row r="9" ht="22" customHeight="1">
      <c r="A9" s="5" t="inlineStr">
        <is>
          <t>Suma WES de marzo 2026</t>
        </is>
      </c>
      <c r="B9" s="7" t="n">
        <v>17873.4</v>
      </c>
      <c r="C9" s="7" t="n">
        <v>1987.05</v>
      </c>
      <c r="D9" s="12" t="inlineStr">
        <is>
          <t>m³</t>
        </is>
      </c>
    </row>
    <row r="10" ht="22" customHeight="1">
      <c r="A10" s="5" t="inlineStr">
        <is>
          <t>Suma WES sin marzo 2026</t>
        </is>
      </c>
      <c r="B10" s="7" t="n">
        <v>14395.58</v>
      </c>
      <c r="C10" s="7" t="n">
        <v>52447.74</v>
      </c>
      <c r="D10" s="12" t="inlineStr">
        <is>
          <t>m³</t>
        </is>
      </c>
    </row>
    <row r="11" ht="22" customHeight="1">
      <c r="A11" s="5" t="inlineStr">
        <is>
          <t>Dial − suma WES (histórico completo)</t>
        </is>
      </c>
      <c r="B11" s="40" t="n">
        <v>-26899.98</v>
      </c>
      <c r="C11" s="30" t="n">
        <v>330996.01</v>
      </c>
      <c r="D11" s="12" t="inlineStr">
        <is>
          <t>m³</t>
        </is>
      </c>
    </row>
    <row r="12" ht="22" customHeight="1">
      <c r="A12" s="53" t="inlineStr">
        <is>
          <t>Dial − suma WES sin marzo 2026</t>
        </is>
      </c>
      <c r="B12" s="30" t="n">
        <v>-9026.58</v>
      </c>
      <c r="C12" s="30" t="n">
        <v>332983.06</v>
      </c>
      <c r="D12" s="54" t="inlineStr">
        <is>
          <t>m³</t>
        </is>
      </c>
    </row>
    <row r="14">
      <c r="A14" s="3" t="inlineStr">
        <is>
          <t>Lectura de estos números</t>
        </is>
      </c>
    </row>
    <row r="15" ht="48" customHeight="1">
      <c r="A15" s="71" t="inlineStr">
        <is>
          <t>Etapa N°5. El histórico completo de WES (32.269,0 m³) supera el dial (5.369 m³) en 26.900,0 m³. Eso lo explica marzo 2026: Etapa 5 marca 17.873,4 m³ y la Matriz 1.987,0 m³. Sin ese mes, WES igual suma 14.395,6 m³, por encima del dial (5.369 m³). La comparación que cierra es la de relojería del 23-09 al 02-10, en la hoja Relojería.</t>
        </is>
      </c>
    </row>
    <row r="16" ht="48" customHeight="1">
      <c r="A16" s="11" t="inlineStr">
        <is>
          <t>Matriz ESVAL. El dial (385.430,80 m³) menos lo integrado por WES (54.434,8 m³) deja 330.996 m³ como índice al inicio de la serie (2025-06-25). Es el orden de un medidor de sanitaria que ya llevaba años instalado. Este cierre no confirma ni descarta el desfase entre m³ y L/min de hoy.</t>
        </is>
      </c>
    </row>
    <row r="17" ht="48" customHeight="1">
      <c r="A17" s="71" t="inlineStr">
        <is>
          <t>La lectura inicial de Etapa N°5 es 5.174 m³ a las 16:54 del 23-09. La Matriz parte en el Itron del mismo informe: 384.148,9 m³ a las 17:05. La diferencia de relojería contra hoy está en la hoja Relojería.</t>
        </is>
      </c>
    </row>
    <row r="19">
      <c r="A19" s="3" t="inlineStr">
        <is>
          <t>Desfase interno de la Matriz ESVAL, el 02-10-2026 entre 13:03 y 13:12</t>
        </is>
      </c>
    </row>
    <row r="20">
      <c r="A20" s="4" t="inlineStr">
        <is>
          <t>Señal</t>
        </is>
      </c>
      <c r="B20" s="4" t="inlineStr">
        <is>
          <t>Valor</t>
        </is>
      </c>
      <c r="C20" s="4" t="inlineStr">
        <is>
          <t>Unidad</t>
        </is>
      </c>
      <c r="D20" s="4" t="inlineStr">
        <is>
          <t>Detalle</t>
        </is>
      </c>
    </row>
    <row r="21" ht="22" customHeight="1">
      <c r="A21" s="55" t="inlineStr">
        <is>
          <t>Ritmo del acumulado de m³</t>
        </is>
      </c>
      <c r="B21" s="34" t="n"/>
      <c r="C21" s="9" t="inlineStr">
        <is>
          <t>m³/h</t>
        </is>
      </c>
      <c r="D21" s="9" t="inlineStr">
        <is>
          <t>Sin muestras en la ventana</t>
        </is>
      </c>
    </row>
    <row r="22" ht="22" customHeight="1">
      <c r="A22" s="55" t="inlineStr">
        <is>
          <t>Promedio de litros por minuto en la misma ventana</t>
        </is>
      </c>
      <c r="B22" s="34" t="n">
        <v>100.86</v>
      </c>
      <c r="C22" s="9" t="inlineStr">
        <is>
          <t>L/min</t>
        </is>
      </c>
      <c r="D22" s="9" t="inlineStr">
        <is>
          <t>7 muestras</t>
        </is>
      </c>
    </row>
    <row r="23" ht="22" customHeight="1">
      <c r="A23" s="55" t="inlineStr">
        <is>
          <t>Equivalente del ritmo de m³</t>
        </is>
      </c>
      <c r="B23" s="34" t="n"/>
      <c r="C23" s="9" t="inlineStr">
        <is>
          <t>L/min</t>
        </is>
      </c>
      <c r="D23" s="9" t="inlineStr">
        <is>
          <t>m³/h × 1000 / 60</t>
        </is>
      </c>
    </row>
    <row r="24" ht="22" customHeight="1">
      <c r="A24" s="55" t="inlineStr">
        <is>
          <t>Veces que el canal de m³ supera al de L/min</t>
        </is>
      </c>
      <c r="B24" s="34" t="n"/>
      <c r="C24" s="9" t="inlineStr">
        <is>
          <t>veces</t>
        </is>
      </c>
      <c r="D24" s="9" t="inlineStr">
        <is>
          <t>Misma trama, dos canales</t>
        </is>
      </c>
    </row>
    <row r="26" ht="36" customHeight="1">
      <c r="A26" s="10" t="inlineStr">
        <is>
          <t>Etapa N°5 en la hora 13 avanza en escalones de 0,1 m³ (0.4, 0.5). Ese escalón es el pulso de 100 L del HRI para DN 80–125.</t>
        </is>
      </c>
      <c r="B26" s="69" t="n"/>
      <c r="C26" s="69" t="n"/>
      <c r="D26" s="70" t="n"/>
    </row>
  </sheetData>
  <mergeCells count="8">
    <mergeCell ref="A1:D1"/>
    <mergeCell ref="A17:D17"/>
    <mergeCell ref="A26:D26"/>
    <mergeCell ref="A15:D15"/>
    <mergeCell ref="A16:D16"/>
    <mergeCell ref="A2:D2"/>
    <mergeCell ref="A19:D19"/>
    <mergeCell ref="A14:D14"/>
  </mergeCells>
  <pageMargins left="0.5" right="0.5" top="0.6" bottom="0.6" header="0.5" footer="0.5"/>
  <pageSetup orientation="landscape" paperSize="9" fitToHeight="1" fitToWidth="1"/>
  <headerFooter>
    <oddHeader/>
    <oddFooter>&amp;RPágina &amp;P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tabColor rgb="00C00000"/>
    <outlinePr summaryBelow="1" summaryRight="1"/>
    <pageSetUpPr fitToPage="1"/>
  </sheetPr>
  <dimension ref="A1:D13"/>
  <sheetViews>
    <sheetView showGridLines="0" view="normal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28" customWidth="1" min="3" max="3"/>
    <col width="110" customWidth="1" min="4" max="4"/>
  </cols>
  <sheetData>
    <row r="1" ht="28" customHeight="1">
      <c r="A1" s="20" t="inlineStr">
        <is>
          <t>Hallazgos</t>
        </is>
      </c>
    </row>
    <row r="2">
      <c r="A2" s="2" t="inlineStr">
        <is>
          <t>Ordenados para revisar en terreno. El detalle numérico está en las otras hojas.</t>
        </is>
      </c>
    </row>
    <row r="4">
      <c r="A4" s="4" t="inlineStr">
        <is>
          <t>#</t>
        </is>
      </c>
      <c r="B4" s="4" t="inlineStr">
        <is>
          <t>Punto</t>
        </is>
      </c>
      <c r="C4" s="4" t="inlineStr">
        <is>
          <t>Situación</t>
        </is>
      </c>
      <c r="D4" s="4" t="inlineStr">
        <is>
          <t>Qué se encontró</t>
        </is>
      </c>
    </row>
    <row r="5" ht="48" customHeight="1">
      <c r="A5" s="29" t="n">
        <v>1</v>
      </c>
      <c r="B5" s="53" t="inlineStr">
        <is>
          <t>Etapa N°5</t>
        </is>
      </c>
      <c r="C5" s="29" t="inlineStr">
        <is>
          <t>Validado</t>
        </is>
      </c>
      <c r="D5" s="74" t="inlineStr">
        <is>
          <t>La foto del viernes 02-10 es el mismo Sensus del informe (serie SEN01 2370 9030). La lectura inicial es 5.174 m³ a las 16:54 del 23-09. El viernes a las 08:44 marca 5.369 m³.</t>
        </is>
      </c>
    </row>
    <row r="6" ht="62" customHeight="1">
      <c r="A6" s="33" t="n">
        <v>2</v>
      </c>
      <c r="B6" s="55" t="inlineStr">
        <is>
          <t>Etapa N°5</t>
        </is>
      </c>
      <c r="C6" s="33" t="inlineStr">
        <is>
          <t>Relojería vs app</t>
        </is>
      </c>
      <c r="D6" s="75" t="inlineStr">
        <is>
          <t>Del 23-09 17:00 al 02-10 08:00 (horas de las fotos fuera de la suma) la relojería avanza 195,0 m³ y la app suma 195,6 m³. Error 0,3 % (1 − 195,0/195,6). 207 horas. Desde el 28-09 08:57 (5.225 m³) hasta el viernes la relojería avanza 144 m³ y la app 148,0 m³ (error 2,7 %).</t>
        </is>
      </c>
    </row>
    <row r="7" ht="62" customHeight="1">
      <c r="A7" s="13" t="n">
        <v>3</v>
      </c>
      <c r="B7" s="43" t="inlineStr">
        <is>
          <t>Etapa N°5</t>
        </is>
      </c>
      <c r="C7" s="13" t="inlineStr">
        <is>
          <t>Marzo 2026 no usable</t>
        </is>
      </c>
      <c r="D7" s="57" t="inlineStr">
        <is>
          <t>En marzo 2026 Etapa N°5 marca 17.873,4 m³ y la Matriz 1.987,0 m³. Con ese mes, el histórico de WES (32.269,0 m³) supera toda la vida del medidor. Mayo 2026 también queda parejo con la Matriz (Etapa 5 un poco por encima) y conviene mirarlo aparte.</t>
        </is>
      </c>
    </row>
    <row r="8" ht="62" customHeight="1">
      <c r="A8" s="29" t="n">
        <v>4</v>
      </c>
      <c r="B8" s="53" t="inlineStr">
        <is>
          <t>Matriz ESVAL</t>
        </is>
      </c>
      <c r="C8" s="29" t="inlineStr">
        <is>
          <t>Medidor identificado</t>
        </is>
      </c>
      <c r="D8" s="10" t="inlineStr">
        <is>
          <t>La foto de hoy es el mismo Itron Flostar S del informe, en Los Portones 378. El 23-09-2026 a las 17:05 marcaba 384.148,9 m³. Hoy a las 13:22 marca 385.430,8 m³. Relojería 1.281,9 m³ contra app 1.309,6 m³: error 2,1 %, del mismo orden que el 3,7 % del 23–28/09.</t>
        </is>
      </c>
    </row>
    <row r="9" ht="62" customHeight="1">
      <c r="A9" s="13" t="n">
        <v>5</v>
      </c>
      <c r="B9" s="43" t="inlineStr">
        <is>
          <t>Matriz ESVAL</t>
        </is>
      </c>
      <c r="C9" s="13" t="inlineStr">
        <is>
          <t>Telemetría detenida</t>
        </is>
      </c>
      <c r="D9" s="57" t="inlineStr">
        <is>
          <t>Última trama 021026 14:14. La foto es de las 13:22, con el punto ya mudo. A las 14:25 llevaba 12 min sin muestras. Etapa N°5, Estanque Inferior y Etapa 1 al 4 tenían trama dentro de los últimos 10 minutos.</t>
        </is>
      </c>
    </row>
    <row r="10" ht="62" customHeight="1">
      <c r="A10" s="33" t="n">
        <v>6</v>
      </c>
      <c r="B10" s="55" t="inlineStr">
        <is>
          <t>Matriz ESVAL</t>
        </is>
      </c>
      <c r="C10" s="33" t="inlineStr">
        <is>
          <t>m³ y L/min no cierran</t>
        </is>
      </c>
      <c r="D10" s="9" t="inlineStr">
        <is>
          <t>No hubo muestras suficientes para recalcular el desfase en esta consulta. Con una sola foto no se sabe cuál de los dos canales está bien.</t>
        </is>
      </c>
    </row>
    <row r="11" ht="62" customHeight="1">
      <c r="A11" s="25" t="n">
        <v>7</v>
      </c>
      <c r="B11" s="49" t="inlineStr">
        <is>
          <t>Etapa N°5</t>
        </is>
      </c>
      <c r="C11" s="25" t="inlineStr">
        <is>
          <t>Hora de la foto</t>
        </is>
      </c>
      <c r="D11" s="52" t="inlineStr">
        <is>
          <t>La validación se pidió con la foto 1 de las 05:00. La hora impresa en esa foto es 08:44. A las 05:00 Etapa N°5 marcaba 0,00 m³, igual que desde la medianoche. A las 08:00 el balde horario es 0,10 m³.</t>
        </is>
      </c>
    </row>
    <row r="13" ht="32" customHeight="1">
      <c r="A13" s="58" t="inlineStr">
        <is>
          <t>Siguiente paso para cerrar la Matriz: segunda lectura del mismo Flostar y revisión en terreno de por qué no volvió a transmitir después de las 13:14.</t>
        </is>
      </c>
    </row>
  </sheetData>
  <autoFilter ref="A4:D11"/>
  <mergeCells count="3">
    <mergeCell ref="A1:D1"/>
    <mergeCell ref="A13:D13"/>
    <mergeCell ref="A2:D2"/>
  </mergeCells>
  <pageMargins left="0.5" right="0.5" top="0.6" bottom="0.6" header="0.5" footer="0.5"/>
  <pageSetup orientation="landscape" paperSize="9" fitToHeight="1" fitToWidth="1"/>
  <headerFooter>
    <oddHeader/>
    <oddFooter>&amp;RPágina 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WES</dc:creator>
  <dc:title>Validación medidores Fundo Zapallar 02-10-2026</dc:title>
  <dc:subject>Matriz ESVAL y Etapa N°5</dc:subject>
  <dcterms:created xsi:type="dcterms:W3CDTF">2026-10-02T17:25:51Z</dcterms:created>
  <dcterms:modified xsi:type="dcterms:W3CDTF">2026-10-05T15:36:30Z</dcterms:modified>
</cp:coreProperties>
</file>